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15"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mfc-my.sharepoint.com/personal/mateoro_mfcgd_com/Documents/UW Guide Docs/"/>
    </mc:Choice>
  </mc:AlternateContent>
  <xr:revisionPtr revIDLastSave="0" documentId="8_{CEC2144C-9FB6-430E-A92E-912DACEDF16C}" xr6:coauthVersionLast="47" xr6:coauthVersionMax="47" xr10:uidLastSave="{00000000-0000-0000-0000-000000000000}"/>
  <bookViews>
    <workbookView xWindow="-120" yWindow="-120" windowWidth="29040" windowHeight="15720" firstSheet="2" activeTab="2" xr2:uid="{00000000-000D-0000-FFFF-FFFF00000000}"/>
  </bookViews>
  <sheets>
    <sheet name="Sheet5" sheetId="2" state="hidden" r:id="rId1"/>
    <sheet name="Sheet4" sheetId="3" state="hidden" r:id="rId2"/>
    <sheet name="Sig Data Letters in Progress" sheetId="1" r:id="rId3"/>
    <sheet name="Sig Data Letters Completed" sheetId="4" r:id="rId4"/>
    <sheet name="Sheet3" sheetId="5" r:id="rId5"/>
    <sheet name="MLACCTRLStagingTable" sheetId="6" r:id="rId6"/>
    <sheet name="Sig Data Letters Cancelled" sheetId="7" r:id="rId7"/>
    <sheet name="Letter Generator" sheetId="8" r:id="rId8"/>
    <sheet name="Sheet2" sheetId="9" state="hidden" r:id="rId9"/>
    <sheet name="Sheet1" sheetId="10" state="hidden" r:id="rId10"/>
    <sheet name="Scratch" sheetId="11" state="hidden" r:id="rId11"/>
    <sheet name="Data Letter" sheetId="12" r:id="rId12"/>
    <sheet name="Data Letter French" sheetId="13" state="hidden" r:id="rId13"/>
  </sheets>
  <externalReferences>
    <externalReference r:id="rId14"/>
  </externalReferences>
  <definedNames>
    <definedName name="_xlnm._FilterDatabase" localSheetId="5" hidden="1">MLACCTRLStagingTable!#REF!</definedName>
    <definedName name="_xlnm._FilterDatabase" localSheetId="6" hidden="1">'Sig Data Letters Cancelled'!$A$1:$Y$320</definedName>
    <definedName name="_xlnm._FilterDatabase" localSheetId="3" hidden="1">'Sig Data Letters Completed'!$A$1:$AA$3443</definedName>
    <definedName name="_xlnm._FilterDatabase" localSheetId="2" hidden="1">'Sig Data Letters in Progress'!$A$2:$AA$141</definedName>
    <definedName name="bkMrk_3" localSheetId="2">'Sig Data Letters Completed'!#REF!</definedName>
    <definedName name="_xlnm.Print_Titles" localSheetId="11">'Data Letter'!$1:$6</definedName>
    <definedName name="REP">[1]TABLES!$C$2:$C$198</definedName>
    <definedName name="U_W">[1]TABLES!$E$2:$E$44</definedName>
    <definedName name="Z_00BEBFA8_27BB_48C0_9310_172CF497878E_.wvu.FilterData" localSheetId="6" hidden="1">'Sig Data Letters Cancelled'!$A$1:$Y$180</definedName>
    <definedName name="Z_00BEBFA8_27BB_48C0_9310_172CF497878E_.wvu.FilterData" localSheetId="3" hidden="1">'Sig Data Letters Completed'!$A$1:$Y$2</definedName>
    <definedName name="Z_00BEBFA8_27BB_48C0_9310_172CF497878E_.wvu.FilterData" localSheetId="2" hidden="1">'Sig Data Letters in Progress'!$A$2:$Z$2</definedName>
    <definedName name="Z_00EFDAC5_CBBA_4349_B67E_8D3700E10487_.wvu.FilterData" localSheetId="6" hidden="1">'Sig Data Letters Cancelled'!$A$1:$Y$53</definedName>
    <definedName name="Z_00EFDAC5_CBBA_4349_B67E_8D3700E10487_.wvu.FilterData" localSheetId="3" hidden="1">'Sig Data Letters Completed'!$A$1:$Y$2</definedName>
    <definedName name="Z_00EFDAC5_CBBA_4349_B67E_8D3700E10487_.wvu.FilterData" localSheetId="2" hidden="1">'Sig Data Letters in Progress'!$A$2:$Y$2</definedName>
    <definedName name="Z_011E139F_353E_4D49_8D3B_9F115BEDC4FB_.wvu.FilterData" localSheetId="2" hidden="1">'Sig Data Letters in Progress'!$A$2:$Y$2</definedName>
    <definedName name="Z_013CB136_DA76_4457_AE0C_8EC219425BE3_.wvu.FilterData" localSheetId="2" hidden="1">'Sig Data Letters in Progress'!$A$2:$AA$2</definedName>
    <definedName name="Z_0149BAEF_2C52_4367_94E1_EABFD8B6CCE5_.wvu.FilterData" localSheetId="3" hidden="1">'Sig Data Letters Completed'!$A$1:$AA$1395</definedName>
    <definedName name="Z_0149BAEF_2C52_4367_94E1_EABFD8B6CCE5_.wvu.FilterData" localSheetId="2" hidden="1">'Sig Data Letters in Progress'!$A$2:$AA$2</definedName>
    <definedName name="Z_01594ED9_ACAD_4643_9697_E906E4CF226C_.wvu.FilterData" localSheetId="3" hidden="1">'Sig Data Letters Completed'!$A$1:$Y$2</definedName>
    <definedName name="Z_01594ED9_ACAD_4643_9697_E906E4CF226C_.wvu.FilterData" localSheetId="2" hidden="1">'Sig Data Letters in Progress'!$A$2:$Y$2</definedName>
    <definedName name="Z_016B50A8_06BC_4DA5_834C_7D7A5DC1B53F_.wvu.FilterData" localSheetId="2" hidden="1">'Sig Data Letters in Progress'!$A$2:$Y$2</definedName>
    <definedName name="Z_021AFB6F_75D8_4076_A986_CCF6AF04439F_.wvu.FilterData" localSheetId="3" hidden="1">'Sig Data Letters Completed'!$A$1:$Y$2</definedName>
    <definedName name="Z_021AFB6F_75D8_4076_A986_CCF6AF04439F_.wvu.FilterData" localSheetId="2" hidden="1">'Sig Data Letters in Progress'!$A$2:$Y$2</definedName>
    <definedName name="Z_02326190_8D7A_4262_85D2_7C0330D1C97B_.wvu.FilterData" localSheetId="2" hidden="1">'Sig Data Letters in Progress'!$A$2:$Z$2</definedName>
    <definedName name="Z_0251FB8C_696C_41E4_B8E2_88F757161FF5_.wvu.FilterData" localSheetId="2" hidden="1">'Sig Data Letters in Progress'!$A$2:$AA$2</definedName>
    <definedName name="Z_0263F960_101B_4465_B811_C0D4C1CDC2AB_.wvu.FilterData" localSheetId="6" hidden="1">'Sig Data Letters Cancelled'!$A$1:$Y$150</definedName>
    <definedName name="Z_0263F960_101B_4465_B811_C0D4C1CDC2AB_.wvu.FilterData" localSheetId="2" hidden="1">'Sig Data Letters in Progress'!$A$2:$AA$2</definedName>
    <definedName name="Z_026ADADE_5570_4836_974F_1AEAD79EA645_.wvu.FilterData" localSheetId="2" hidden="1">'Sig Data Letters in Progress'!$A$2:$Y$2</definedName>
    <definedName name="Z_02A6AD8A_28B7_4DF5_BA0E_0A256EEA40A4_.wvu.FilterData" localSheetId="2" hidden="1">'Sig Data Letters in Progress'!$A$2:$Y$2</definedName>
    <definedName name="Z_02BDB18B_02E9_449A_8D00_4E11D3C46DD1_.wvu.FilterData" localSheetId="2" hidden="1">'Sig Data Letters in Progress'!$A$2:$AA$2</definedName>
    <definedName name="Z_02C4A745_4CA6_4475_9C63_D2E3AF87EE37_.wvu.FilterData" localSheetId="3" hidden="1">'Sig Data Letters Completed'!$A$1:$Y$2</definedName>
    <definedName name="Z_02C4A745_4CA6_4475_9C63_D2E3AF87EE37_.wvu.FilterData" localSheetId="2" hidden="1">'Sig Data Letters in Progress'!$A$2:$Y$2</definedName>
    <definedName name="Z_03320614_8DA0_40D6_8850_B4C1CD896D71_.wvu.FilterData" localSheetId="2" hidden="1">'Sig Data Letters in Progress'!$A$2:$Y$2</definedName>
    <definedName name="Z_03483453_F6F8_4416_948C_8FAEB815F67C_.wvu.FilterData" localSheetId="3" hidden="1">'Sig Data Letters Completed'!$A$1:$Y$2</definedName>
    <definedName name="Z_03483453_F6F8_4416_948C_8FAEB815F67C_.wvu.FilterData" localSheetId="2" hidden="1">'Sig Data Letters in Progress'!$A$2:$Y$2</definedName>
    <definedName name="Z_03483453_F6F8_4416_948C_8FAEB815F67C_.wvu.Rows" localSheetId="2" hidden="1">'Sig Data Letters in Progress'!#REF!</definedName>
    <definedName name="Z_03561D59_D040_4743_AB60_A02BB4F3AF79_.wvu.FilterData" localSheetId="3" hidden="1">'Sig Data Letters Completed'!$A$1:$AA$1540</definedName>
    <definedName name="Z_03561D59_D040_4743_AB60_A02BB4F3AF79_.wvu.FilterData" localSheetId="2" hidden="1">'Sig Data Letters in Progress'!$A$2:$AA$2</definedName>
    <definedName name="Z_035AF76D_0DAC_4B10_AF6D_1EE10B328C9E_.wvu.FilterData" localSheetId="3" hidden="1">'Sig Data Letters Completed'!$A$1:$Y$2</definedName>
    <definedName name="Z_035AF76D_0DAC_4B10_AF6D_1EE10B328C9E_.wvu.FilterData" localSheetId="2" hidden="1">'Sig Data Letters in Progress'!$A$2:$Y$2</definedName>
    <definedName name="Z_03AE622A_81DC_41B2_94A3_DCF6547CBB96_.wvu.FilterData" localSheetId="6" hidden="1">'Sig Data Letters Cancelled'!$A$1:$Y$13</definedName>
    <definedName name="Z_03AE622A_81DC_41B2_94A3_DCF6547CBB96_.wvu.FilterData" localSheetId="3" hidden="1">'Sig Data Letters Completed'!$A$1:$Y$2</definedName>
    <definedName name="Z_03AE622A_81DC_41B2_94A3_DCF6547CBB96_.wvu.FilterData" localSheetId="2" hidden="1">'Sig Data Letters in Progress'!$A$2:$Y$2</definedName>
    <definedName name="Z_03AF1539_472D_477B_A8FA_7BD36B1E7868_.wvu.FilterData" localSheetId="3" hidden="1">'Sig Data Letters Completed'!$A$1:$AA$1579</definedName>
    <definedName name="Z_03AF1539_472D_477B_A8FA_7BD36B1E7868_.wvu.FilterData" localSheetId="2" hidden="1">'Sig Data Letters in Progress'!$A$2:$AA$2</definedName>
    <definedName name="Z_03D39FB5_E7FC_41D2_83D2_72B8E47660B1_.wvu.FilterData" localSheetId="3" hidden="1">'Sig Data Letters Completed'!$A$1:$Z$1147</definedName>
    <definedName name="Z_03D39FB5_E7FC_41D2_83D2_72B8E47660B1_.wvu.FilterData" localSheetId="2" hidden="1">'Sig Data Letters in Progress'!$A$2:$AA$2</definedName>
    <definedName name="Z_03E4DAFA_D385_4F37_9C5E_51448882CB7A_.wvu.FilterData" localSheetId="2" hidden="1">'Sig Data Letters in Progress'!$A$2:$Y$2</definedName>
    <definedName name="Z_04102EB0_3136_4225_8A2B_847C87EAEFEA_.wvu.FilterData" localSheetId="3" hidden="1">'Sig Data Letters Completed'!$A$1:$Z$694</definedName>
    <definedName name="Z_04102EB0_3136_4225_8A2B_847C87EAEFEA_.wvu.FilterData" localSheetId="2" hidden="1">'Sig Data Letters in Progress'!$A$2:$AA$2</definedName>
    <definedName name="Z_041E85E4_46DC_4CAA_8336_F64EDC936328_.wvu.FilterData" localSheetId="3" hidden="1">'Sig Data Letters Completed'!$A$1:$Z$867</definedName>
    <definedName name="Z_041E85E4_46DC_4CAA_8336_F64EDC936328_.wvu.FilterData" localSheetId="2" hidden="1">'Sig Data Letters in Progress'!$A$2:$AA$2</definedName>
    <definedName name="Z_04297ED9_654D_4A31_954C_D7E185486024_.wvu.FilterData" localSheetId="2" hidden="1">'Sig Data Letters in Progress'!$A$2:$Y$2</definedName>
    <definedName name="Z_0447B7AB_E249_4E41_B87B_0CDFF40ED821_.wvu.FilterData" localSheetId="2" hidden="1">'Sig Data Letters in Progress'!$A$2:$Y$2</definedName>
    <definedName name="Z_04A49692_0BDC_4AFF_8CFE_C47984AB3449_.wvu.FilterData" localSheetId="2" hidden="1">'Sig Data Letters in Progress'!$A$2:$AA$2</definedName>
    <definedName name="Z_04B7FEFC_99D6_4690_A434_35229489308A_.wvu.FilterData" localSheetId="2" hidden="1">'Sig Data Letters in Progress'!$A$2:$Y$2</definedName>
    <definedName name="Z_04C095CD_9C71_460A_B186_5646F6FDFA2E_.wvu.FilterData" localSheetId="2" hidden="1">'Sig Data Letters in Progress'!$A$2:$Y$2</definedName>
    <definedName name="Z_04DAFE0E_6979_4F1F_AF99_FE4E5FD80B53_.wvu.FilterData" localSheetId="2" hidden="1">'Sig Data Letters in Progress'!$A$2:$Y$2</definedName>
    <definedName name="Z_0521EB3C_7D47_4481_8651_6B8D2C3AB307_.wvu.FilterData" localSheetId="2" hidden="1">'Sig Data Letters in Progress'!$A$2:$AA$2</definedName>
    <definedName name="Z_0548B8BF_CDA0_4746_8146_8279148BCAF4_.wvu.FilterData" localSheetId="2" hidden="1">'Sig Data Letters in Progress'!$A$2:$AA$2</definedName>
    <definedName name="Z_05841A44_1431_4080_8C83_C347F98AA22B_.wvu.FilterData" localSheetId="2" hidden="1">'Sig Data Letters in Progress'!$A$2:$Y$2</definedName>
    <definedName name="Z_058B2A0C_22A7_4B53_8BE0_EF8454F7A0FA_.wvu.FilterData" localSheetId="2" hidden="1">'Sig Data Letters in Progress'!$A$2:$Y$2</definedName>
    <definedName name="Z_05AAE37D_0899_42EE_95ED_E4B2852908B1_.wvu.FilterData" localSheetId="2" hidden="1">'Sig Data Letters in Progress'!$A$2:$Y$2</definedName>
    <definedName name="Z_05AB0023_2304_4A1F_9C4B_695EC54F3725_.wvu.FilterData" localSheetId="2" hidden="1">'Sig Data Letters in Progress'!$A$2:$AA$2</definedName>
    <definedName name="Z_05C4B2AD_082A_43B1_B580_E560C8E76583_.wvu.FilterData" localSheetId="3" hidden="1">'Sig Data Letters Completed'!$A$1:$Z$881</definedName>
    <definedName name="Z_05C4B2AD_082A_43B1_B580_E560C8E76583_.wvu.FilterData" localSheetId="2" hidden="1">'Sig Data Letters in Progress'!$A$2:$AA$2</definedName>
    <definedName name="Z_05D6EABC_4DC7_4644_864C_AD106512245E_.wvu.FilterData" localSheetId="2" hidden="1">'Sig Data Letters in Progress'!$A$2:$Y$2</definedName>
    <definedName name="Z_05E97A95_D532_4419_AD29_D1A98293D242_.wvu.FilterData" localSheetId="2" hidden="1">'Sig Data Letters in Progress'!$A$2:$AA$2</definedName>
    <definedName name="Z_060CE33B_CFBE_46E8_992A_9D047C83922D_.wvu.FilterData" localSheetId="2" hidden="1">'Sig Data Letters in Progress'!$A$2:$AA$2</definedName>
    <definedName name="Z_0626D70C_B644_48A2_925A_877E5AD3081E_.wvu.FilterData" localSheetId="2" hidden="1">'Sig Data Letters in Progress'!$A$2:$Y$2</definedName>
    <definedName name="Z_06A3C260_C591_4732_B0F7_97B5B37A6C73_.wvu.FilterData" localSheetId="3" hidden="1">'Sig Data Letters Completed'!$A$1:$AA$1628</definedName>
    <definedName name="Z_06A3C260_C591_4732_B0F7_97B5B37A6C73_.wvu.FilterData" localSheetId="2" hidden="1">'Sig Data Letters in Progress'!$A$2:$AA$2</definedName>
    <definedName name="Z_0701A1D0_F047_4DA2_9712_67DD48489E0B_.wvu.FilterData" localSheetId="2" hidden="1">'Sig Data Letters in Progress'!$A$2:$Y$2</definedName>
    <definedName name="Z_07386DD1_E303_481F_AE9D_6AA3F27F189F_.wvu.FilterData" localSheetId="2" hidden="1">'Sig Data Letters in Progress'!$A$2:$AA$2</definedName>
    <definedName name="Z_07596234_8E40_41EC_BBE4_5FA2293CD716_.wvu.FilterData" localSheetId="3" hidden="1">'Sig Data Letters Completed'!$A$1:$Y$2</definedName>
    <definedName name="Z_07596234_8E40_41EC_BBE4_5FA2293CD716_.wvu.FilterData" localSheetId="2" hidden="1">'Sig Data Letters in Progress'!$A$2:$Y$2</definedName>
    <definedName name="Z_07596234_8E40_41EC_BBE4_5FA2293CD716_.wvu.Rows" localSheetId="2" hidden="1">'Sig Data Letters in Progress'!#REF!</definedName>
    <definedName name="Z_07F402DF_8DDC_446D_99CF_6408C842AF10_.wvu.FilterData" localSheetId="3" hidden="1">'Sig Data Letters Completed'!$A$1:$Y$688</definedName>
    <definedName name="Z_07F402DF_8DDC_446D_99CF_6408C842AF10_.wvu.FilterData" localSheetId="2" hidden="1">'Sig Data Letters in Progress'!$A$2:$AA$2</definedName>
    <definedName name="Z_0809415A_C5FE_440C_A440_BDEC69BD435D_.wvu.FilterData" localSheetId="3" hidden="1">'Sig Data Letters Completed'!$A$1:$AA$1680</definedName>
    <definedName name="Z_0809415A_C5FE_440C_A440_BDEC69BD435D_.wvu.FilterData" localSheetId="2" hidden="1">'Sig Data Letters in Progress'!$A$2:$AA$2</definedName>
    <definedName name="Z_08734A9D_869E_46F3_86A3_9EB09CCE70FA_.wvu.FilterData" localSheetId="2" hidden="1">'Sig Data Letters in Progress'!$A$2:$AA$2</definedName>
    <definedName name="Z_08C1DB5A_A5D1_4ECC_92F0_23C682717112_.wvu.FilterData" localSheetId="3" hidden="1">'Sig Data Letters Completed'!$A$1:$Y$2</definedName>
    <definedName name="Z_08C1DB5A_A5D1_4ECC_92F0_23C682717112_.wvu.FilterData" localSheetId="2" hidden="1">'Sig Data Letters in Progress'!$A$2:$Y$2</definedName>
    <definedName name="Z_08ED8E83_B609_4E78_A8D3_FAC45468C1A2_.wvu.FilterData" localSheetId="3" hidden="1">'Sig Data Letters Completed'!$A$1:$Y$2</definedName>
    <definedName name="Z_08ED8E83_B609_4E78_A8D3_FAC45468C1A2_.wvu.FilterData" localSheetId="2" hidden="1">'Sig Data Letters in Progress'!$A$2:$Z$2</definedName>
    <definedName name="Z_08FD61E8_E91B_4DFD_A5E1_B7B6138B8F11_.wvu.FilterData" localSheetId="3" hidden="1">'Sig Data Letters Completed'!$A$1:$Z$2</definedName>
    <definedName name="Z_08FD61E8_E91B_4DFD_A5E1_B7B6138B8F11_.wvu.FilterData" localSheetId="2" hidden="1">'Sig Data Letters in Progress'!$A$2:$AA$2</definedName>
    <definedName name="Z_09283A48_3824_435E_90A0_F0264C27E108_.wvu.FilterData" localSheetId="2" hidden="1">'Sig Data Letters in Progress'!$A$2:$Y$2</definedName>
    <definedName name="Z_09423877_8DB8_42A6_B43C_FFEFC3D73F25_.wvu.FilterData" localSheetId="2" hidden="1">'Sig Data Letters in Progress'!$A$2:$AA$2</definedName>
    <definedName name="Z_097CAD8A_C902_4B84_92F4_DF67540AF98E_.wvu.FilterData" localSheetId="3" hidden="1">'Sig Data Letters Completed'!$A$1:$Z$741</definedName>
    <definedName name="Z_097CAD8A_C902_4B84_92F4_DF67540AF98E_.wvu.FilterData" localSheetId="2" hidden="1">'Sig Data Letters in Progress'!$A$2:$AA$2</definedName>
    <definedName name="Z_097DD998_4219_4D7E_A0DA_C06C6A4AEE11_.wvu.FilterData" localSheetId="3" hidden="1">'Sig Data Letters Completed'!$A$1:$Y$2</definedName>
    <definedName name="Z_097DD998_4219_4D7E_A0DA_C06C6A4AEE11_.wvu.FilterData" localSheetId="2" hidden="1">'Sig Data Letters in Progress'!$A$2:$Y$2</definedName>
    <definedName name="Z_0A340E95_E85C_46EA_8CD8_5CB012CFD620_.wvu.FilterData" localSheetId="6" hidden="1">'Sig Data Letters Cancelled'!$A$1:$Y$165</definedName>
    <definedName name="Z_0A340E95_E85C_46EA_8CD8_5CB012CFD620_.wvu.FilterData" localSheetId="2" hidden="1">'Sig Data Letters in Progress'!$A$2:$Z$2</definedName>
    <definedName name="Z_0A724DC8_D447_4494_BAAD_91A6BBCFA00E_.wvu.FilterData" localSheetId="6" hidden="1">'Sig Data Letters Cancelled'!$A$1:$Y$117</definedName>
    <definedName name="Z_0A724DC8_D447_4494_BAAD_91A6BBCFA00E_.wvu.FilterData" localSheetId="2" hidden="1">'Sig Data Letters in Progress'!$A$2:$Y$2</definedName>
    <definedName name="Z_0A82C3B6_5F54_4C82_9B2C_156D1017BB76_.wvu.FilterData" localSheetId="2" hidden="1">'Sig Data Letters in Progress'!$A$2:$AA$2</definedName>
    <definedName name="Z_0A84148A_F050_4DAC_8832_C0184620C8F6_.wvu.FilterData" localSheetId="2" hidden="1">'Sig Data Letters in Progress'!$A$2:$Y$2</definedName>
    <definedName name="Z_0A8DB5F7_DC91_4EC7_82C2_D7AA05EEE1EF_.wvu.FilterData" localSheetId="3" hidden="1">'Sig Data Letters Completed'!$A$1:$Y$2</definedName>
    <definedName name="Z_0A8DB5F7_DC91_4EC7_82C2_D7AA05EEE1EF_.wvu.FilterData" localSheetId="2" hidden="1">'Sig Data Letters in Progress'!$A$2:$Y$2</definedName>
    <definedName name="Z_0AA1072C_3A82_4662_9CF2_FDBCBBF4B701_.wvu.FilterData" localSheetId="2" hidden="1">'Sig Data Letters in Progress'!$A$2:$Y$2</definedName>
    <definedName name="Z_0AA9EE0E_0A12_46F2_AC43_F76BA2B86A27_.wvu.FilterData" localSheetId="3" hidden="1">'Sig Data Letters Completed'!$A$1:$Z$2</definedName>
    <definedName name="Z_0AA9EE0E_0A12_46F2_AC43_F76BA2B86A27_.wvu.FilterData" localSheetId="2" hidden="1">'Sig Data Letters in Progress'!$A$2:$AA$2</definedName>
    <definedName name="Z_0B26A801_7AA4_41BA_A158_E07E37969CCE_.wvu.FilterData" localSheetId="2" hidden="1">'Sig Data Letters in Progress'!$A$2:$Y$2</definedName>
    <definedName name="Z_0B702C8A_56CF_4DAC_A1B2_DB0CBEF12D91_.wvu.FilterData" localSheetId="2" hidden="1">'Sig Data Letters in Progress'!$A$2:$AA$2</definedName>
    <definedName name="Z_0BACE651_C02B_4EDB_B68F_DB7F8651DAC8_.wvu.FilterData" localSheetId="3" hidden="1">'Sig Data Letters Completed'!$A$1:$AA$1654</definedName>
    <definedName name="Z_0BACE651_C02B_4EDB_B68F_DB7F8651DAC8_.wvu.FilterData" localSheetId="2" hidden="1">'Sig Data Letters in Progress'!$A$2:$AA$2</definedName>
    <definedName name="Z_0BB5E6BF_760A_4B19_9925_60AF73E6D8D1_.wvu.FilterData" localSheetId="3" hidden="1">'Sig Data Letters Completed'!$A$1:$Z$1063</definedName>
    <definedName name="Z_0BB5E6BF_760A_4B19_9925_60AF73E6D8D1_.wvu.FilterData" localSheetId="2" hidden="1">'Sig Data Letters in Progress'!$A$2:$AA$2</definedName>
    <definedName name="Z_0BC460A7_5A82_4384_B27B_610F9FA2C1AA_.wvu.FilterData" localSheetId="3" hidden="1">'Sig Data Letters Completed'!$A$1:$Z$1035</definedName>
    <definedName name="Z_0BC460A7_5A82_4384_B27B_610F9FA2C1AA_.wvu.FilterData" localSheetId="2" hidden="1">'Sig Data Letters in Progress'!$A$2:$AA$2</definedName>
    <definedName name="Z_0BFB1AD8_3C7F_4589_A7AD_F7C39D960F46_.wvu.FilterData" localSheetId="3" hidden="1">'Sig Data Letters Completed'!$A$1:$Z$947</definedName>
    <definedName name="Z_0BFB1AD8_3C7F_4589_A7AD_F7C39D960F46_.wvu.FilterData" localSheetId="2" hidden="1">'Sig Data Letters in Progress'!$A$2:$AA$2</definedName>
    <definedName name="Z_0C55FECB_2F1F_4701_A415_34F0E978F6AB_.wvu.FilterData" localSheetId="2" hidden="1">'Sig Data Letters in Progress'!$A$2:$Y$2</definedName>
    <definedName name="Z_0CBE43DE_1518_4AFF_B864_572BDA328E98_.wvu.FilterData" localSheetId="2" hidden="1">'Sig Data Letters in Progress'!$A$2:$Y$2</definedName>
    <definedName name="Z_0CD0F2FC_2148_4F3A_8512_A96A228B39C7_.wvu.FilterData" localSheetId="6" hidden="1">'Sig Data Letters Cancelled'!$A$1:$Y$151</definedName>
    <definedName name="Z_0D79803E_2418_468C_BB5F_FEE6F11B1774_.wvu.FilterData" localSheetId="3" hidden="1">'Sig Data Letters Completed'!$A$1:$Y$2</definedName>
    <definedName name="Z_0D79803E_2418_468C_BB5F_FEE6F11B1774_.wvu.FilterData" localSheetId="2" hidden="1">'Sig Data Letters in Progress'!$A$2:$Y$2</definedName>
    <definedName name="Z_0D83DC89_5557_4965_BD27_C9C1CEA0A387_.wvu.FilterData" localSheetId="3" hidden="1">'Sig Data Letters Completed'!$A$1:$Y$2</definedName>
    <definedName name="Z_0D83DC89_5557_4965_BD27_C9C1CEA0A387_.wvu.FilterData" localSheetId="2" hidden="1">'Sig Data Letters in Progress'!$A$2:$Y$2</definedName>
    <definedName name="Z_0D8C7907_86EA_479B_A353_1D201A0CDA85_.wvu.FilterData" localSheetId="2" hidden="1">'Sig Data Letters in Progress'!$A$2:$Y$2</definedName>
    <definedName name="Z_0DBAD51E_A174_48B7_955E_846EF30E246B_.wvu.FilterData" localSheetId="2" hidden="1">'Sig Data Letters in Progress'!$A$2:$AA$2</definedName>
    <definedName name="Z_0E35EED2_3545_44B4_B6C8_F710F98BA340_.wvu.Cols" localSheetId="7" hidden="1">'Letter Generator'!$D:$XFD</definedName>
    <definedName name="Z_0E35EED2_3545_44B4_B6C8_F710F98BA340_.wvu.Cols" localSheetId="2" hidden="1">'Sig Data Letters in Progress'!$W:$W</definedName>
    <definedName name="Z_0E35EED2_3545_44B4_B6C8_F710F98BA340_.wvu.FilterData" localSheetId="6" hidden="1">'Sig Data Letters Cancelled'!$A$1:$Y$286</definedName>
    <definedName name="Z_0E35EED2_3545_44B4_B6C8_F710F98BA340_.wvu.FilterData" localSheetId="3" hidden="1">'Sig Data Letters Completed'!$A$1:$AA$2710</definedName>
    <definedName name="Z_0E35EED2_3545_44B4_B6C8_F710F98BA340_.wvu.FilterData" localSheetId="2" hidden="1">'Sig Data Letters in Progress'!$A$2:$AA$2</definedName>
    <definedName name="Z_0E35EED2_3545_44B4_B6C8_F710F98BA340_.wvu.PrintTitles" localSheetId="11" hidden="1">'Data Letter'!$1:$6</definedName>
    <definedName name="Z_0E35EED2_3545_44B4_B6C8_F710F98BA340_.wvu.Rows" localSheetId="11" hidden="1">'Data Letter'!$84:$86,'Data Letter'!$88:$88</definedName>
    <definedName name="Z_0E35EED2_3545_44B4_B6C8_F710F98BA340_.wvu.Rows" localSheetId="12" hidden="1">'Data Letter French'!$11:$11,'Data Letter French'!$91:$91,'Data Letter French'!$93:$93</definedName>
    <definedName name="Z_0E35EED2_3545_44B4_B6C8_F710F98BA340_.wvu.Rows" localSheetId="7" hidden="1">'Letter Generator'!$15:$1048576</definedName>
    <definedName name="Z_0E35EED2_3545_44B4_B6C8_F710F98BA340_.wvu.Rows" localSheetId="2" hidden="1">'Sig Data Letters in Progress'!$1047221:$1047231,'Sig Data Letters in Progress'!$1047233:$1047235,'Sig Data Letters in Progress'!$1047238:$1047476</definedName>
    <definedName name="Z_0EDDC04A_5133_4A3F_BBE5_4E0DD47B6ED2_.wvu.FilterData" localSheetId="6" hidden="1">'Sig Data Letters Cancelled'!$A$1:$Y$192</definedName>
    <definedName name="Z_0EDDC04A_5133_4A3F_BBE5_4E0DD47B6ED2_.wvu.FilterData" localSheetId="2" hidden="1">'Sig Data Letters in Progress'!$A$2:$AA$2</definedName>
    <definedName name="Z_0EE06E4B_33A5_4DC3_98F2_B3D9CB68CC99_.wvu.FilterData" localSheetId="3" hidden="1">'Sig Data Letters Completed'!$A$1:$Y$2</definedName>
    <definedName name="Z_0EE06E4B_33A5_4DC3_98F2_B3D9CB68CC99_.wvu.FilterData" localSheetId="2" hidden="1">'Sig Data Letters in Progress'!$A$2:$Y$2</definedName>
    <definedName name="Z_0F029FA4_3E92_41E9_9DA1_FCE62D363AFF_.wvu.FilterData" localSheetId="3" hidden="1">'Sig Data Letters Completed'!$A$1:$Z$852</definedName>
    <definedName name="Z_0F029FA4_3E92_41E9_9DA1_FCE62D363AFF_.wvu.FilterData" localSheetId="2" hidden="1">'Sig Data Letters in Progress'!$A$2:$AA$2</definedName>
    <definedName name="Z_0F198020_B70F_4E32_A7ED_223B7035720F_.wvu.FilterData" localSheetId="3" hidden="1">'Sig Data Letters Completed'!$A$1:$Y$875</definedName>
    <definedName name="Z_0F198020_B70F_4E32_A7ED_223B7035720F_.wvu.FilterData" localSheetId="2" hidden="1">'Sig Data Letters in Progress'!$A$2:$AA$2</definedName>
    <definedName name="Z_0F1CD038_CD17_44B0_9D29_877CEAA3EFD1_.wvu.FilterData" localSheetId="3" hidden="1">'Sig Data Letters Completed'!$A$1:$AA$1348</definedName>
    <definedName name="Z_0F1CD038_CD17_44B0_9D29_877CEAA3EFD1_.wvu.FilterData" localSheetId="2" hidden="1">'Sig Data Letters in Progress'!$A$2:$AA$2</definedName>
    <definedName name="Z_0F513A23_5404_4ECA_A0B0_1293A15F60AC_.wvu.FilterData" localSheetId="2" hidden="1">'Sig Data Letters in Progress'!$A$2:$AA$2</definedName>
    <definedName name="Z_0F51CF8A_FE46_482E_9DB7_68FFA104308D_.wvu.FilterData" localSheetId="3" hidden="1">'Sig Data Letters Completed'!$A$1:$AA$1380</definedName>
    <definedName name="Z_0F51CF8A_FE46_482E_9DB7_68FFA104308D_.wvu.FilterData" localSheetId="2" hidden="1">'Sig Data Letters in Progress'!$A$2:$AA$2</definedName>
    <definedName name="Z_0F5DF593_307D_460F_9A08_3DE4B1CA45A1_.wvu.FilterData" localSheetId="2" hidden="1">'Sig Data Letters in Progress'!$A$2:$Y$2</definedName>
    <definedName name="Z_0F646B4D_7821_414D_9178_21DD7C7BBF59_.wvu.FilterData" localSheetId="2" hidden="1">'Sig Data Letters in Progress'!$A$2:$Y$2</definedName>
    <definedName name="Z_0F6B96D3_F2D7_4453_9569_DFE71B1374B1_.wvu.FilterData" localSheetId="2" hidden="1">'Sig Data Letters in Progress'!$A$2:$Y$2</definedName>
    <definedName name="Z_0F8CDAB2_1B91_4749_9B05_A6CDFD0CE1A5_.wvu.FilterData" localSheetId="3" hidden="1">'Sig Data Letters Completed'!$A$1:$Y$2</definedName>
    <definedName name="Z_0F8CDAB2_1B91_4749_9B05_A6CDFD0CE1A5_.wvu.FilterData" localSheetId="2" hidden="1">'Sig Data Letters in Progress'!$A$2:$Y$2</definedName>
    <definedName name="Z_0FC2E485_AE77_4B2A_AC22_4AEF45E65EF4_.wvu.FilterData" localSheetId="2" hidden="1">'Sig Data Letters in Progress'!$A$2:$Y$2</definedName>
    <definedName name="Z_0FC40FF9_DB17_419D_9442_E365AA4991AD_.wvu.FilterData" localSheetId="2" hidden="1">'Sig Data Letters in Progress'!$A$2:$Y$2</definedName>
    <definedName name="Z_10277CD9_C89F_44D1_A79D_396ED18B3F8D_.wvu.FilterData" localSheetId="2" hidden="1">'Sig Data Letters in Progress'!$A$2:$Y$2</definedName>
    <definedName name="Z_1031C88A_9BBA_449F_92CB_CB526FAFAF10_.wvu.FilterData" localSheetId="2" hidden="1">'Sig Data Letters in Progress'!$A$2:$Y$2</definedName>
    <definedName name="Z_10475278_4AD2_472C_8553_C06E0981AFA5_.wvu.FilterData" localSheetId="3" hidden="1">'Sig Data Letters Completed'!$A$1:$Y$2</definedName>
    <definedName name="Z_10475278_4AD2_472C_8553_C06E0981AFA5_.wvu.FilterData" localSheetId="2" hidden="1">'Sig Data Letters in Progress'!$A$2:$Y$2</definedName>
    <definedName name="Z_1069B614_DC6C_4FFF_9FEE_5B521A046904_.wvu.FilterData" localSheetId="2" hidden="1">'Sig Data Letters in Progress'!$A$2:$Y$2</definedName>
    <definedName name="Z_109BE763_9563_4F56_B7F3_91B52F5F3A23_.wvu.FilterData" localSheetId="3" hidden="1">'Sig Data Letters Completed'!$A$1:$Z$754</definedName>
    <definedName name="Z_109BE763_9563_4F56_B7F3_91B52F5F3A23_.wvu.FilterData" localSheetId="2" hidden="1">'Sig Data Letters in Progress'!$A$2:$AA$2</definedName>
    <definedName name="Z_10F71819_2902_476E_A33B_AA4177507294_.wvu.FilterData" localSheetId="2" hidden="1">'Sig Data Letters in Progress'!$A$2:$AA$2</definedName>
    <definedName name="Z_11325553_7782_4A8F_824B_5A9550CD8A72_.wvu.FilterData" localSheetId="3" hidden="1">'Sig Data Letters Completed'!$A$1:$Z$2</definedName>
    <definedName name="Z_11325553_7782_4A8F_824B_5A9550CD8A72_.wvu.FilterData" localSheetId="2" hidden="1">'Sig Data Letters in Progress'!$A$2:$AA$2</definedName>
    <definedName name="Z_11C992B2_D13E_4687_9488_1879CC042E72_.wvu.FilterData" localSheetId="2" hidden="1">'Sig Data Letters in Progress'!$A$2:$Y$2</definedName>
    <definedName name="Z_123A4D5C_5BDD_4917_9CDF_D72354EA5606_.wvu.FilterData" localSheetId="3" hidden="1">'Sig Data Letters Completed'!$A$1:$Y$598</definedName>
    <definedName name="Z_123A4D5C_5BDD_4917_9CDF_D72354EA5606_.wvu.FilterData" localSheetId="2" hidden="1">'Sig Data Letters in Progress'!$A$2:$AA$2</definedName>
    <definedName name="Z_1254BAE4_3F9C_45F2_BCC4_85EB11635CAF_.wvu.FilterData" localSheetId="2" hidden="1">'Sig Data Letters in Progress'!$A$2:$Y$2</definedName>
    <definedName name="Z_125C97EA_E4B1_450B_9BD8_DBBB6F113688_.wvu.FilterData" localSheetId="3" hidden="1">'Sig Data Letters Completed'!$A$1:$AA$2515</definedName>
    <definedName name="Z_125C97EA_E4B1_450B_9BD8_DBBB6F113688_.wvu.FilterData" localSheetId="2" hidden="1">'Sig Data Letters in Progress'!$A$2:$AA$2</definedName>
    <definedName name="Z_125CA84C_0402_47A3_8C0B_E0EFA9393C93_.wvu.FilterData" localSheetId="2" hidden="1">'Sig Data Letters in Progress'!$A$2:$AA$2</definedName>
    <definedName name="Z_1269A90D_F821_43AB_8625_CAA78A36F43D_.wvu.FilterData" localSheetId="3" hidden="1">'Sig Data Letters Completed'!$A$1:$Y$2</definedName>
    <definedName name="Z_1269A90D_F821_43AB_8625_CAA78A36F43D_.wvu.FilterData" localSheetId="2" hidden="1">'Sig Data Letters in Progress'!$A$2:$Y$2</definedName>
    <definedName name="Z_1269A90D_F821_43AB_8625_CAA78A36F43D_.wvu.Rows" localSheetId="2" hidden="1">'Sig Data Letters in Progress'!#REF!</definedName>
    <definedName name="Z_129305B6_873E_4A0A_88ED_107E7DD64F09_.wvu.FilterData" localSheetId="2" hidden="1">'Sig Data Letters in Progress'!$A$2:$Y$2</definedName>
    <definedName name="Z_12E03F5C_5A09_4644_B0B9_FB8EE5ED0B75_.wvu.Cols" localSheetId="7" hidden="1">'Letter Generator'!$D:$XFD</definedName>
    <definedName name="Z_12E03F5C_5A09_4644_B0B9_FB8EE5ED0B75_.wvu.FilterData" localSheetId="6" hidden="1">'Sig Data Letters Cancelled'!$A$1:$Y$101</definedName>
    <definedName name="Z_12E03F5C_5A09_4644_B0B9_FB8EE5ED0B75_.wvu.FilterData" localSheetId="3" hidden="1">'Sig Data Letters Completed'!$A$1:$Y$2</definedName>
    <definedName name="Z_12E03F5C_5A09_4644_B0B9_FB8EE5ED0B75_.wvu.FilterData" localSheetId="2" hidden="1">'Sig Data Letters in Progress'!$A$2:$Y$2</definedName>
    <definedName name="Z_12E03F5C_5A09_4644_B0B9_FB8EE5ED0B75_.wvu.PrintTitles" localSheetId="11" hidden="1">'Data Letter'!$1:$6</definedName>
    <definedName name="Z_12E03F5C_5A09_4644_B0B9_FB8EE5ED0B75_.wvu.Rows" localSheetId="7" hidden="1">'Letter Generator'!$19:$1048576,'Letter Generator'!$15:$18</definedName>
    <definedName name="Z_12E841D1_2118_4595_9C30_EF05ADB53573_.wvu.FilterData" localSheetId="3" hidden="1">'Sig Data Letters Completed'!$A$1:$Y$2</definedName>
    <definedName name="Z_12E841D1_2118_4595_9C30_EF05ADB53573_.wvu.FilterData" localSheetId="2" hidden="1">'Sig Data Letters in Progress'!$A$2:$Y$2</definedName>
    <definedName name="Z_12EC39E4_4F5B_4A78_A006_0A1C75AAB90D_.wvu.FilterData" localSheetId="3" hidden="1">'Sig Data Letters Completed'!$A$1:$Z$706</definedName>
    <definedName name="Z_12EC39E4_4F5B_4A78_A006_0A1C75AAB90D_.wvu.FilterData" localSheetId="2" hidden="1">'Sig Data Letters in Progress'!$A$2:$AA$2</definedName>
    <definedName name="Z_13609F70_B7C8_4B7E_AB19_1B325D9C5D39_.wvu.FilterData" localSheetId="3" hidden="1">'Sig Data Letters Completed'!$A$1:$Y$2</definedName>
    <definedName name="Z_13609F70_B7C8_4B7E_AB19_1B325D9C5D39_.wvu.FilterData" localSheetId="2" hidden="1">'Sig Data Letters in Progress'!$A$2:$Y$2</definedName>
    <definedName name="Z_1376FACD_F466_4AB2_B1AB_90D4E37292A0_.wvu.FilterData" localSheetId="3" hidden="1">'Sig Data Letters Completed'!$A$1:$AA$1420</definedName>
    <definedName name="Z_1376FACD_F466_4AB2_B1AB_90D4E37292A0_.wvu.FilterData" localSheetId="2" hidden="1">'Sig Data Letters in Progress'!$A$2:$AA$2</definedName>
    <definedName name="Z_138870D1_798F_451C_A19F_9DC45CF98F9D_.wvu.FilterData" localSheetId="3" hidden="1">'Sig Data Letters Completed'!$A$1:$Y$2</definedName>
    <definedName name="Z_138870D1_798F_451C_A19F_9DC45CF98F9D_.wvu.FilterData" localSheetId="2" hidden="1">'Sig Data Letters in Progress'!$A$2:$Y$2</definedName>
    <definedName name="Z_13A2DD61_E57B_438D_9024_426CDA317791_.wvu.FilterData" localSheetId="2" hidden="1">'Sig Data Letters in Progress'!$A$2:$Y$2</definedName>
    <definedName name="Z_13A9D76C_20F1_4354_8CF2_10754E683F0E_.wvu.FilterData" localSheetId="2" hidden="1">'Sig Data Letters in Progress'!$A$2:$Y$2</definedName>
    <definedName name="Z_13D0B496_63C5_448C_9800_F566709DDF33_.wvu.FilterData" localSheetId="2" hidden="1">'Sig Data Letters in Progress'!$A$2:$Y$2</definedName>
    <definedName name="Z_13D191FA_8DFB_4992_AA4A_7B28BEC849B8_.wvu.FilterData" localSheetId="2" hidden="1">'Sig Data Letters in Progress'!$A$2:$Y$2</definedName>
    <definedName name="Z_13D97631_56F4_407F_93A3_759C1FB7F421_.wvu.FilterData" localSheetId="2" hidden="1">'Sig Data Letters in Progress'!$A$2:$AA$2</definedName>
    <definedName name="Z_13F72B46_ED72_455C_A1DF_62A9F7286B68_.wvu.FilterData" localSheetId="2" hidden="1">'Sig Data Letters in Progress'!$A$2:$AA$2</definedName>
    <definedName name="Z_13F76E2D_9A61_4EF2_AF42_69D4F4160CBE_.wvu.FilterData" localSheetId="3" hidden="1">'Sig Data Letters Completed'!$A$1:$Y$2</definedName>
    <definedName name="Z_13F76E2D_9A61_4EF2_AF42_69D4F4160CBE_.wvu.FilterData" localSheetId="2" hidden="1">'Sig Data Letters in Progress'!$A$2:$Y$2</definedName>
    <definedName name="Z_140AE4FA_8EDE_4065_9E59_9D70E29636AE_.wvu.FilterData" localSheetId="3" hidden="1">'Sig Data Letters Completed'!$A$1:$AA$1703</definedName>
    <definedName name="Z_140AE4FA_8EDE_4065_9E59_9D70E29636AE_.wvu.FilterData" localSheetId="2" hidden="1">'Sig Data Letters in Progress'!$A$2:$AA$2</definedName>
    <definedName name="Z_143BE809_2BAC_41C1_AAEB_0C09030CC16C_.wvu.FilterData" localSheetId="2" hidden="1">'Sig Data Letters in Progress'!$A$2:$Y$2</definedName>
    <definedName name="Z_149D6387_ECDA_442B_84F4_D43E45763DBD_.wvu.FilterData" localSheetId="2" hidden="1">'Sig Data Letters in Progress'!$A$2:$AA$2</definedName>
    <definedName name="Z_15006CA1_C3DD_4412_A80B_AEE1FE792AC1_.wvu.FilterData" localSheetId="2" hidden="1">'Sig Data Letters in Progress'!$A$2:$AA$2</definedName>
    <definedName name="Z_15213705_ABAD_4E02_B9A2_C207F37EEE10_.wvu.FilterData" localSheetId="2" hidden="1">'Sig Data Letters in Progress'!$A$2:$AA$2</definedName>
    <definedName name="Z_1542C5AA_AF73_4CB2_8143_B39F240278C4_.wvu.FilterData" localSheetId="3" hidden="1">'Sig Data Letters Completed'!$A$1:$Y$2</definedName>
    <definedName name="Z_1542C5AA_AF73_4CB2_8143_B39F240278C4_.wvu.FilterData" localSheetId="2" hidden="1">'Sig Data Letters in Progress'!$A$2:$Y$2</definedName>
    <definedName name="Z_15495CDE_49F1_4A19_94F1_61B953CA7B3C_.wvu.FilterData" localSheetId="2" hidden="1">'Sig Data Letters in Progress'!$A$2:$AA$2</definedName>
    <definedName name="Z_1590E642_683C_4EE3_9D7B_D91C60FDC07C_.wvu.FilterData" localSheetId="2" hidden="1">'Sig Data Letters in Progress'!$A$2:$Y$2</definedName>
    <definedName name="Z_1598D776_4C88_40FD_9774_994782689C4B_.wvu.FilterData" localSheetId="3" hidden="1">'Sig Data Letters Completed'!$A$1:$Y$131</definedName>
    <definedName name="Z_1598D776_4C88_40FD_9774_994782689C4B_.wvu.FilterData" localSheetId="2" hidden="1">'Sig Data Letters in Progress'!$A$2:$AA$2</definedName>
    <definedName name="Z_15CBE318_7B1F_4DC9_98B3_1A8DB260CE74_.wvu.FilterData" localSheetId="2" hidden="1">'Sig Data Letters in Progress'!$A$2:$Y$2</definedName>
    <definedName name="Z_15DBA62F_125B_421D_A6BA_C08BD730FF11_.wvu.FilterData" localSheetId="2" hidden="1">'Sig Data Letters in Progress'!$A$2:$Y$2</definedName>
    <definedName name="Z_1602D8B7_41D6_4D63_B36C_4D00C8543408_.wvu.FilterData" localSheetId="3" hidden="1">'Sig Data Letters Completed'!$A$1:$Y$2</definedName>
    <definedName name="Z_1602D8B7_41D6_4D63_B36C_4D00C8543408_.wvu.FilterData" localSheetId="2" hidden="1">'Sig Data Letters in Progress'!$A$2:$AA$2</definedName>
    <definedName name="Z_160D737C_7749_4F45_9674_FC1E55CA53AE_.wvu.FilterData" localSheetId="3" hidden="1">'Sig Data Letters Completed'!$A$1:$AA$1708</definedName>
    <definedName name="Z_160D737C_7749_4F45_9674_FC1E55CA53AE_.wvu.FilterData" localSheetId="2" hidden="1">'Sig Data Letters in Progress'!$A$2:$AA$2</definedName>
    <definedName name="Z_161DA579_4A5C_4AA7_BE01_83718EB2E6CF_.wvu.FilterData" localSheetId="3" hidden="1">'Sig Data Letters Completed'!$A$1:$AA$1487</definedName>
    <definedName name="Z_161DA579_4A5C_4AA7_BE01_83718EB2E6CF_.wvu.FilterData" localSheetId="2" hidden="1">'Sig Data Letters in Progress'!$A$2:$AA$2</definedName>
    <definedName name="Z_16315C0D_61E4_4BC3_A5E4_AB76B42CEC15_.wvu.FilterData" localSheetId="2" hidden="1">'Sig Data Letters in Progress'!$A$2:$Y$2</definedName>
    <definedName name="Z_1655B7C8_2752_49A4_927A_CD9A08F27B66_.wvu.FilterData" localSheetId="2" hidden="1">'Sig Data Letters in Progress'!$A$2:$AA$2</definedName>
    <definedName name="Z_166A78E8_6F50_4934_A7E6_DDC2EACBAC84_.wvu.FilterData" localSheetId="3" hidden="1">'Sig Data Letters Completed'!$A$1:$Y$2</definedName>
    <definedName name="Z_166A78E8_6F50_4934_A7E6_DDC2EACBAC84_.wvu.FilterData" localSheetId="2" hidden="1">'Sig Data Letters in Progress'!$A$2:$Y$2</definedName>
    <definedName name="Z_166A78E8_6F50_4934_A7E6_DDC2EACBAC84_.wvu.Rows" localSheetId="2" hidden="1">'Sig Data Letters in Progress'!#REF!</definedName>
    <definedName name="Z_168013C0_5D19_418E_91C7_2AB6F6428021_.wvu.FilterData" localSheetId="2" hidden="1">'Sig Data Letters in Progress'!$A$2:$AA$2</definedName>
    <definedName name="Z_168A8ED7_8901_4900_A035_AA10CCE088F7_.wvu.FilterData" localSheetId="2" hidden="1">'Sig Data Letters in Progress'!$A$2:$AA$2</definedName>
    <definedName name="Z_169178D3_E09D_49E6_B824_90ED4140BF1B_.wvu.FilterData" localSheetId="2" hidden="1">'Sig Data Letters in Progress'!$A$2:$Y$2</definedName>
    <definedName name="Z_16CC7C21_18AC_44B7_A994_7BA86B71BA24_.wvu.FilterData" localSheetId="3" hidden="1">'Sig Data Letters Completed'!$A$1:$Y$2</definedName>
    <definedName name="Z_16CC7C21_18AC_44B7_A994_7BA86B71BA24_.wvu.FilterData" localSheetId="2" hidden="1">'Sig Data Letters in Progress'!$A$2:$Y$2</definedName>
    <definedName name="Z_16FD39D0_F6A2_47F8_95CF_F715E12AE179_.wvu.Cols" localSheetId="7" hidden="1">'Letter Generator'!$D:$XFD</definedName>
    <definedName name="Z_16FD39D0_F6A2_47F8_95CF_F715E12AE179_.wvu.FilterData" localSheetId="6" hidden="1">'Sig Data Letters Cancelled'!$A$1:$Y$224</definedName>
    <definedName name="Z_16FD39D0_F6A2_47F8_95CF_F715E12AE179_.wvu.FilterData" localSheetId="3" hidden="1">'Sig Data Letters Completed'!$A$1:$Z$300</definedName>
    <definedName name="Z_16FD39D0_F6A2_47F8_95CF_F715E12AE179_.wvu.FilterData" localSheetId="2" hidden="1">'Sig Data Letters in Progress'!$A$2:$AA$2</definedName>
    <definedName name="Z_16FD39D0_F6A2_47F8_95CF_F715E12AE179_.wvu.PrintTitles" localSheetId="11" hidden="1">'Data Letter'!$1:$6</definedName>
    <definedName name="Z_16FD39D0_F6A2_47F8_95CF_F715E12AE179_.wvu.Rows" localSheetId="11" hidden="1">'Data Letter'!$84:$86,'Data Letter'!$88:$88</definedName>
    <definedName name="Z_16FD39D0_F6A2_47F8_95CF_F715E12AE179_.wvu.Rows" localSheetId="12" hidden="1">'Data Letter French'!$11:$11,'Data Letter French'!$91:$91,'Data Letter French'!$93:$93</definedName>
    <definedName name="Z_16FD39D0_F6A2_47F8_95CF_F715E12AE179_.wvu.Rows" localSheetId="7" hidden="1">'Letter Generator'!$15:$1048576</definedName>
    <definedName name="Z_17234543_54C6_4BDF_B0C5_ABD92490251C_.wvu.FilterData" localSheetId="2" hidden="1">'Sig Data Letters in Progress'!$A$2:$AA$2</definedName>
    <definedName name="Z_17635BCB_277E_4525_9C0B_BDA5E329138A_.wvu.FilterData" localSheetId="2" hidden="1">'Sig Data Letters in Progress'!$A$2:$Y$2</definedName>
    <definedName name="Z_1764AA1D_6228_44FB_80CA_65A0FF7A0009_.wvu.FilterData" localSheetId="2" hidden="1">'Sig Data Letters in Progress'!$A$2:$Y$2</definedName>
    <definedName name="Z_17A6B0EF_DF08_475F_AD6D_436C419E3F48_.wvu.FilterData" localSheetId="6" hidden="1">'Sig Data Letters Cancelled'!$A$1:$Y$233</definedName>
    <definedName name="Z_17A6B0EF_DF08_475F_AD6D_436C419E3F48_.wvu.FilterData" localSheetId="3" hidden="1">'Sig Data Letters Completed'!$A$1:$Z$672</definedName>
    <definedName name="Z_17A6B0EF_DF08_475F_AD6D_436C419E3F48_.wvu.FilterData" localSheetId="2" hidden="1">'Sig Data Letters in Progress'!$A$2:$AA$2</definedName>
    <definedName name="Z_17AE730C_C709_440C_B052_DB3320F6BA97_.wvu.FilterData" localSheetId="3" hidden="1">'Sig Data Letters Completed'!$A$1:$Z$701</definedName>
    <definedName name="Z_17AE730C_C709_440C_B052_DB3320F6BA97_.wvu.FilterData" localSheetId="2" hidden="1">'Sig Data Letters in Progress'!$A$2:$AA$2</definedName>
    <definedName name="Z_18294FF9_12F9_4864_9AD6_DF2ABA2F3AB2_.wvu.FilterData" localSheetId="2" hidden="1">'Sig Data Letters in Progress'!$A$2:$Y$2</definedName>
    <definedName name="Z_188CEF65_BAEF_4644_95A2_ADF76D76553A_.wvu.FilterData" localSheetId="3" hidden="1">'Sig Data Letters Completed'!$A$1:$Y$2</definedName>
    <definedName name="Z_188CEF65_BAEF_4644_95A2_ADF76D76553A_.wvu.FilterData" localSheetId="2" hidden="1">'Sig Data Letters in Progress'!$A$2:$Y$2</definedName>
    <definedName name="Z_18A75838_0E70_4707_A6B7_C4A56AF20CB3_.wvu.FilterData" localSheetId="2" hidden="1">'Sig Data Letters in Progress'!$A$2:$AA$2</definedName>
    <definedName name="Z_18CDE1FD_4655_423D_B5D1_7A87DC0923B0_.wvu.FilterData" localSheetId="2" hidden="1">'Sig Data Letters in Progress'!$A$2:$Y$2</definedName>
    <definedName name="Z_18D211C0_F0F3_4DDC_B14D_E054CA11CEAD_.wvu.FilterData" localSheetId="2" hidden="1">'Sig Data Letters in Progress'!$A$2:$Y$2</definedName>
    <definedName name="Z_18FE3118_C01B_48FD_94A2_1B9366DCA61C_.wvu.FilterData" localSheetId="3" hidden="1">'Sig Data Letters Completed'!$A$1:$AA$1617</definedName>
    <definedName name="Z_18FE3118_C01B_48FD_94A2_1B9366DCA61C_.wvu.FilterData" localSheetId="2" hidden="1">'Sig Data Letters in Progress'!$A$2:$AA$2</definedName>
    <definedName name="Z_19016F6A_7E08_46DE_83F3_3A1AEFFA07D0_.wvu.FilterData" localSheetId="2" hidden="1">'Sig Data Letters in Progress'!$A$2:$AA$2</definedName>
    <definedName name="Z_1915E902_CCE9_46E2_80B7_5F5C5BF20895_.wvu.FilterData" localSheetId="2" hidden="1">'Sig Data Letters in Progress'!$A$2:$Y$2</definedName>
    <definedName name="Z_194635F7_1A61_4741_A469_02DA51442C64_.wvu.FilterData" localSheetId="2" hidden="1">'Sig Data Letters in Progress'!$A$2:$Y$2</definedName>
    <definedName name="Z_19686482_D450_4CAB_AE83_62D5E86EF52E_.wvu.FilterData" localSheetId="3" hidden="1">'Sig Data Letters Completed'!$A$1:$Y$2</definedName>
    <definedName name="Z_19686482_D450_4CAB_AE83_62D5E86EF52E_.wvu.FilterData" localSheetId="2" hidden="1">'Sig Data Letters in Progress'!$A$2:$Z$2</definedName>
    <definedName name="Z_19A245FE_9401_48D1_8755_5FFEEB2DCF54_.wvu.FilterData" localSheetId="2" hidden="1">'Sig Data Letters in Progress'!$A$2:$AA$2</definedName>
    <definedName name="Z_19CD6A0B_B77A_4CEB_96A1_74FC8BEEEE1A_.wvu.FilterData" localSheetId="2" hidden="1">'Sig Data Letters in Progress'!$A$2:$AA$2</definedName>
    <definedName name="Z_19D262C5_6EE3_4CA5_B6F2_77778B037D31_.wvu.FilterData" localSheetId="2" hidden="1">'Sig Data Letters in Progress'!$A$2:$AA$2</definedName>
    <definedName name="Z_19E23B74_9F10_4148_B93C_191C94044FE0_.wvu.FilterData" localSheetId="2" hidden="1">'Sig Data Letters in Progress'!$A$2:$AA$2</definedName>
    <definedName name="Z_19E8F030_0422_44BC_AE22_2D61FE6D7BAC_.wvu.Cols" localSheetId="7" hidden="1">'Letter Generator'!$D:$XFD</definedName>
    <definedName name="Z_19E8F030_0422_44BC_AE22_2D61FE6D7BAC_.wvu.FilterData" localSheetId="6" hidden="1">'Sig Data Letters Cancelled'!$A$1:$Y$226</definedName>
    <definedName name="Z_19E8F030_0422_44BC_AE22_2D61FE6D7BAC_.wvu.FilterData" localSheetId="3" hidden="1">'Sig Data Letters Completed'!$A$1:$AA$585</definedName>
    <definedName name="Z_19E8F030_0422_44BC_AE22_2D61FE6D7BAC_.wvu.FilterData" localSheetId="2" hidden="1">'Sig Data Letters in Progress'!$A$2:$AA$2</definedName>
    <definedName name="Z_19E8F030_0422_44BC_AE22_2D61FE6D7BAC_.wvu.PrintTitles" localSheetId="11" hidden="1">'Data Letter'!$1:$6</definedName>
    <definedName name="Z_19E8F030_0422_44BC_AE22_2D61FE6D7BAC_.wvu.Rows" localSheetId="11" hidden="1">'Data Letter'!$84:$86,'Data Letter'!$88:$88</definedName>
    <definedName name="Z_19E8F030_0422_44BC_AE22_2D61FE6D7BAC_.wvu.Rows" localSheetId="12" hidden="1">'Data Letter French'!$11:$11,'Data Letter French'!$91:$91,'Data Letter French'!$93:$93</definedName>
    <definedName name="Z_19E8F030_0422_44BC_AE22_2D61FE6D7BAC_.wvu.Rows" localSheetId="7" hidden="1">'Letter Generator'!$15:$1048576</definedName>
    <definedName name="Z_1A2CAAF2_C55A_4915_9294_047B19B07F90_.wvu.FilterData" localSheetId="2" hidden="1">'Sig Data Letters in Progress'!$A$2:$Y$2</definedName>
    <definedName name="Z_1A3362A0_4B97_4F95_A84A_FA357437BF2E_.wvu.FilterData" localSheetId="2" hidden="1">'Sig Data Letters in Progress'!$A$2:$AA$2</definedName>
    <definedName name="Z_1A51B2D9_7478_40C1_8881_1D66CC78C39C_.wvu.FilterData" localSheetId="2" hidden="1">'Sig Data Letters in Progress'!$A$2:$Y$2</definedName>
    <definedName name="Z_1A58FF1C_2CFC_4CF9_A7FE_E740753689F2_.wvu.FilterData" localSheetId="2" hidden="1">'Sig Data Letters in Progress'!$A$2:$Y$2</definedName>
    <definedName name="Z_1A7FC672_A085_43E8_86CF_9A3656108B62_.wvu.FilterData" localSheetId="3" hidden="1">'Sig Data Letters Completed'!$A$1:$Y$2</definedName>
    <definedName name="Z_1A7FC672_A085_43E8_86CF_9A3656108B62_.wvu.FilterData" localSheetId="2" hidden="1">'Sig Data Letters in Progress'!$A$2:$Y$2</definedName>
    <definedName name="Z_1A956B82_73B4_4D1B_9458_40C25897BD1C_.wvu.FilterData" localSheetId="2" hidden="1">'Sig Data Letters in Progress'!$A$2:$Z$2</definedName>
    <definedName name="Z_1AB90DE0_FF38_457B_B6D8_0F3BEC1CAB1D_.wvu.Cols" localSheetId="7" hidden="1">'Letter Generator'!$D:$XFD</definedName>
    <definedName name="Z_1AB90DE0_FF38_457B_B6D8_0F3BEC1CAB1D_.wvu.FilterData" localSheetId="6" hidden="1">'Sig Data Letters Cancelled'!$A$1:$Y$272</definedName>
    <definedName name="Z_1AB90DE0_FF38_457B_B6D8_0F3BEC1CAB1D_.wvu.FilterData" localSheetId="3" hidden="1">'Sig Data Letters Completed'!$A$1:$AA$1708</definedName>
    <definedName name="Z_1AB90DE0_FF38_457B_B6D8_0F3BEC1CAB1D_.wvu.FilterData" localSheetId="2" hidden="1">'Sig Data Letters in Progress'!$A$2:$AA$2</definedName>
    <definedName name="Z_1AB90DE0_FF38_457B_B6D8_0F3BEC1CAB1D_.wvu.PrintTitles" localSheetId="11" hidden="1">'Data Letter'!$1:$6</definedName>
    <definedName name="Z_1AB90DE0_FF38_457B_B6D8_0F3BEC1CAB1D_.wvu.Rows" localSheetId="11" hidden="1">'Data Letter'!$84:$86,'Data Letter'!$88:$88</definedName>
    <definedName name="Z_1AB90DE0_FF38_457B_B6D8_0F3BEC1CAB1D_.wvu.Rows" localSheetId="12" hidden="1">'Data Letter French'!$11:$11,'Data Letter French'!$91:$91,'Data Letter French'!$93:$93</definedName>
    <definedName name="Z_1AB90DE0_FF38_457B_B6D8_0F3BEC1CAB1D_.wvu.Rows" localSheetId="7" hidden="1">'Letter Generator'!$15:$1048576</definedName>
    <definedName name="Z_1AE4B262_E50F_4419_B711_D824174B3CE1_.wvu.FilterData" localSheetId="3" hidden="1">'Sig Data Letters Completed'!$A$1:$AA$2588</definedName>
    <definedName name="Z_1AE4B262_E50F_4419_B711_D824174B3CE1_.wvu.FilterData" localSheetId="2" hidden="1">'Sig Data Letters in Progress'!$A$2:$AA$2</definedName>
    <definedName name="Z_1AF1EB1C_6EFE_41E3_B8DD_EF7CF9CEA68F_.wvu.FilterData" localSheetId="2" hidden="1">'Sig Data Letters in Progress'!$A$2:$AA$2</definedName>
    <definedName name="Z_1B3193A8_F53C_4AFA_81A5_68C04703171F_.wvu.FilterData" localSheetId="3" hidden="1">'Sig Data Letters Completed'!$A$1:$Y$2</definedName>
    <definedName name="Z_1B3193A8_F53C_4AFA_81A5_68C04703171F_.wvu.FilterData" localSheetId="2" hidden="1">'Sig Data Letters in Progress'!$A$2:$Y$2</definedName>
    <definedName name="Z_1B436D31_75FB_4BBA_AA09_4ED057205CFE_.wvu.FilterData" localSheetId="2" hidden="1">'Sig Data Letters in Progress'!$A$2:$Y$2</definedName>
    <definedName name="Z_1BD4CE17_5874_421D_A75D_CDC6A2167535_.wvu.FilterData" localSheetId="3" hidden="1">'Sig Data Letters Completed'!$A$1:$Y$2</definedName>
    <definedName name="Z_1BD4CE17_5874_421D_A75D_CDC6A2167535_.wvu.FilterData" localSheetId="2" hidden="1">'Sig Data Letters in Progress'!$A$2:$Y$2</definedName>
    <definedName name="Z_1C12629D_E000_4902_80D9_F89CFECE99AD_.wvu.FilterData" localSheetId="2" hidden="1">'Sig Data Letters in Progress'!$A$2:$AA$2</definedName>
    <definedName name="Z_1C3BDA5B_D207_49A2_A392_82D0FD95097C_.wvu.FilterData" localSheetId="6" hidden="1">'Sig Data Letters Cancelled'!$A$1:$Y$272</definedName>
    <definedName name="Z_1C3BDA5B_D207_49A2_A392_82D0FD95097C_.wvu.FilterData" localSheetId="2" hidden="1">'Sig Data Letters in Progress'!$A$2:$AA$2</definedName>
    <definedName name="Z_1C417092_DC99_4BE0_BD3C_9CEB9A0FD480_.wvu.FilterData" localSheetId="2" hidden="1">'Sig Data Letters in Progress'!$A$2:$Y$2</definedName>
    <definedName name="Z_1C6607A4_69A7_4CB5_A993_ED066A707B91_.wvu.FilterData" localSheetId="2" hidden="1">'Sig Data Letters in Progress'!$A$2:$AA$2</definedName>
    <definedName name="Z_1C744C46_1DFA_4AB2_B0A2_C74DF7A09853_.wvu.FilterData" localSheetId="2" hidden="1">'Sig Data Letters in Progress'!$A$2:$Y$2</definedName>
    <definedName name="Z_1CCD3880_0FA9_461D_B446_9E01A8166F30_.wvu.FilterData" localSheetId="3" hidden="1">'Sig Data Letters Completed'!$A$1:$Y$2</definedName>
    <definedName name="Z_1CCD3880_0FA9_461D_B446_9E01A8166F30_.wvu.FilterData" localSheetId="2" hidden="1">'Sig Data Letters in Progress'!$A$2:$Y$2</definedName>
    <definedName name="Z_1CCF81BD_B29E_4825_A9C6_2D15447C9FAB_.wvu.FilterData" localSheetId="3" hidden="1">'Sig Data Letters Completed'!$A$1:$Z$1166</definedName>
    <definedName name="Z_1CCF81BD_B29E_4825_A9C6_2D15447C9FAB_.wvu.FilterData" localSheetId="2" hidden="1">'Sig Data Letters in Progress'!$A$2:$AA$2</definedName>
    <definedName name="Z_1D2ADBDC_4255_4C69_9FBF_AFA626C7FE9B_.wvu.FilterData" localSheetId="2" hidden="1">'Sig Data Letters in Progress'!$A$2:$AA$2</definedName>
    <definedName name="Z_1D320287_2AA2_4C3E_BA60_AC3D0E4EF848_.wvu.FilterData" localSheetId="2" hidden="1">'Sig Data Letters in Progress'!$A$2:$Y$2</definedName>
    <definedName name="Z_1D56B8FD_C214_40CC_A6A1_2D0D4FB7989F_.wvu.FilterData" localSheetId="2" hidden="1">'Sig Data Letters in Progress'!$A$2:$Y$2</definedName>
    <definedName name="Z_1D6ADCB7_8129_48C7_95CA_271BEBA44E17_.wvu.FilterData" localSheetId="2" hidden="1">'Sig Data Letters in Progress'!$A$2:$Y$2</definedName>
    <definedName name="Z_1DC4B943_43C3_4D40_B1EF_533C081A37A8_.wvu.FilterData" localSheetId="2" hidden="1">'Sig Data Letters in Progress'!$A$2:$AA$2</definedName>
    <definedName name="Z_1E1A6145_A317_47E9_8FB5_B2E2E94D6A9E_.wvu.FilterData" localSheetId="2" hidden="1">'Sig Data Letters in Progress'!$A$2:$Y$2</definedName>
    <definedName name="Z_1E34CA86_835C_4B9E_9D1F_21303ED075FF_.wvu.FilterData" localSheetId="2" hidden="1">'Sig Data Letters in Progress'!$A$2:$AA$2</definedName>
    <definedName name="Z_1E35A1DA_CD8F_478E_BDEC_1C93CB102420_.wvu.FilterData" localSheetId="2" hidden="1">'Sig Data Letters in Progress'!$A$2:$AA$2</definedName>
    <definedName name="Z_1E3BAB40_B9EC_482F_A747_6036A01A111E_.wvu.FilterData" localSheetId="3" hidden="1">'Sig Data Letters Completed'!$A$1:$Z$1058</definedName>
    <definedName name="Z_1E3BAB40_B9EC_482F_A747_6036A01A111E_.wvu.FilterData" localSheetId="2" hidden="1">'Sig Data Letters in Progress'!$A$2:$AA$2</definedName>
    <definedName name="Z_1ECD290A_DA98_4C82_9DEB_227C31642EDD_.wvu.FilterData" localSheetId="2" hidden="1">'Sig Data Letters in Progress'!$A$2:$Y$2</definedName>
    <definedName name="Z_1ED95C62_47B3_47B2_83D5_B72D9064167D_.wvu.FilterData" localSheetId="2" hidden="1">'Sig Data Letters in Progress'!$A$2:$AA$2</definedName>
    <definedName name="Z_2015B99B_4CAE_471B_8598_8D184F726AD8_.wvu.FilterData" localSheetId="3" hidden="1">'Sig Data Letters Completed'!$A$1:$AA$1621</definedName>
    <definedName name="Z_2015B99B_4CAE_471B_8598_8D184F726AD8_.wvu.FilterData" localSheetId="2" hidden="1">'Sig Data Letters in Progress'!$A$2:$AA$2</definedName>
    <definedName name="Z_20388F5E_3DC2_4AAF_96FC_682734875607_.wvu.FilterData" localSheetId="3" hidden="1">'Sig Data Letters Completed'!$A$1:$Z$781</definedName>
    <definedName name="Z_20388F5E_3DC2_4AAF_96FC_682734875607_.wvu.FilterData" localSheetId="2" hidden="1">'Sig Data Letters in Progress'!$A$2:$AA$2</definedName>
    <definedName name="Z_20419BF7_4927_4CDE_A75A_4F679B9AC462_.wvu.FilterData" localSheetId="3" hidden="1">'Sig Data Letters Completed'!$A$1:$Y$260</definedName>
    <definedName name="Z_20419BF7_4927_4CDE_A75A_4F679B9AC462_.wvu.FilterData" localSheetId="2" hidden="1">'Sig Data Letters in Progress'!$A$2:$AA$2</definedName>
    <definedName name="Z_2088C808_7370_44C0_AE32_60B5D860EFD2_.wvu.FilterData" localSheetId="2" hidden="1">'Sig Data Letters in Progress'!$A$2:$AA$2</definedName>
    <definedName name="Z_20AD1B29_EC76_46DA_98E5_D1D72AF7EFF9_.wvu.FilterData" localSheetId="2" hidden="1">'Sig Data Letters in Progress'!$A$2:$AA$2</definedName>
    <definedName name="Z_21039044_8DEF_4F00_B86A_18EAEA35CA81_.wvu.FilterData" localSheetId="3" hidden="1">'Sig Data Letters Completed'!$A$1:$Y$2</definedName>
    <definedName name="Z_21039044_8DEF_4F00_B86A_18EAEA35CA81_.wvu.FilterData" localSheetId="2" hidden="1">'Sig Data Letters in Progress'!$A$2:$AA$2</definedName>
    <definedName name="Z_210B1B57_5F8E_42AA_9B0E_C0BDB762EA83_.wvu.Cols" localSheetId="7" hidden="1">'Letter Generator'!$D:$XFD</definedName>
    <definedName name="Z_210B1B57_5F8E_42AA_9B0E_C0BDB762EA83_.wvu.Cols" localSheetId="2" hidden="1">'Sig Data Letters in Progress'!$W:$W</definedName>
    <definedName name="Z_210B1B57_5F8E_42AA_9B0E_C0BDB762EA83_.wvu.FilterData" localSheetId="6" hidden="1">'Sig Data Letters Cancelled'!$A$1:$Y$286</definedName>
    <definedName name="Z_210B1B57_5F8E_42AA_9B0E_C0BDB762EA83_.wvu.FilterData" localSheetId="3" hidden="1">'Sig Data Letters Completed'!$A$1:$AA$2710</definedName>
    <definedName name="Z_210B1B57_5F8E_42AA_9B0E_C0BDB762EA83_.wvu.FilterData" localSheetId="2" hidden="1">'Sig Data Letters in Progress'!$A$2:$AA$2</definedName>
    <definedName name="Z_210B1B57_5F8E_42AA_9B0E_C0BDB762EA83_.wvu.PrintTitles" localSheetId="11" hidden="1">'Data Letter'!$1:$6</definedName>
    <definedName name="Z_210B1B57_5F8E_42AA_9B0E_C0BDB762EA83_.wvu.Rows" localSheetId="11" hidden="1">'Data Letter'!$84:$86,'Data Letter'!$88:$88</definedName>
    <definedName name="Z_210B1B57_5F8E_42AA_9B0E_C0BDB762EA83_.wvu.Rows" localSheetId="12" hidden="1">'Data Letter French'!$11:$11,'Data Letter French'!$91:$91,'Data Letter French'!$93:$93</definedName>
    <definedName name="Z_210B1B57_5F8E_42AA_9B0E_C0BDB762EA83_.wvu.Rows" localSheetId="7" hidden="1">'Letter Generator'!$15:$1048576</definedName>
    <definedName name="Z_210B1B57_5F8E_42AA_9B0E_C0BDB762EA83_.wvu.Rows" localSheetId="2" hidden="1">'Sig Data Letters in Progress'!$1047221:$1047231,'Sig Data Letters in Progress'!$1047233:$1047235,'Sig Data Letters in Progress'!$1047238:$1047476</definedName>
    <definedName name="Z_21170C15_72F9_43EA_8560_3323A6F226C7_.wvu.Cols" localSheetId="7" hidden="1">'Letter Generator'!$D:$XFD</definedName>
    <definedName name="Z_21170C15_72F9_43EA_8560_3323A6F226C7_.wvu.FilterData" localSheetId="6" hidden="1">'Sig Data Letters Cancelled'!$A$1:$Y$283</definedName>
    <definedName name="Z_21170C15_72F9_43EA_8560_3323A6F226C7_.wvu.FilterData" localSheetId="3" hidden="1">'Sig Data Letters Completed'!$A$1:$AA$2589</definedName>
    <definedName name="Z_21170C15_72F9_43EA_8560_3323A6F226C7_.wvu.FilterData" localSheetId="2" hidden="1">'Sig Data Letters in Progress'!$A$2:$AA$2</definedName>
    <definedName name="Z_21170C15_72F9_43EA_8560_3323A6F226C7_.wvu.PrintTitles" localSheetId="11" hidden="1">'Data Letter'!$1:$6</definedName>
    <definedName name="Z_21170C15_72F9_43EA_8560_3323A6F226C7_.wvu.Rows" localSheetId="11" hidden="1">'Data Letter'!$84:$86,'Data Letter'!$88:$88</definedName>
    <definedName name="Z_21170C15_72F9_43EA_8560_3323A6F226C7_.wvu.Rows" localSheetId="12" hidden="1">'Data Letter French'!$11:$11,'Data Letter French'!$91:$91,'Data Letter French'!$93:$93</definedName>
    <definedName name="Z_21170C15_72F9_43EA_8560_3323A6F226C7_.wvu.Rows" localSheetId="7" hidden="1">'Letter Generator'!$15:$1048576</definedName>
    <definedName name="Z_21170C15_72F9_43EA_8560_3323A6F226C7_.wvu.Rows" localSheetId="2" hidden="1">'Sig Data Letters in Progress'!$1047221:$1047231,'Sig Data Letters in Progress'!$1047233:$1047235,'Sig Data Letters in Progress'!$1047238:$1047476</definedName>
    <definedName name="Z_21466F79_4AF9_4CA9_B43F_9DFEF2A2AA88_.wvu.FilterData" localSheetId="2" hidden="1">'Sig Data Letters in Progress'!$A$2:$AA$2</definedName>
    <definedName name="Z_214BD6CA_166B_4242_8ECD_BB07169BF97C_.wvu.FilterData" localSheetId="3" hidden="1">'Sig Data Letters Completed'!$A$1:$Y$228</definedName>
    <definedName name="Z_214BD6CA_166B_4242_8ECD_BB07169BF97C_.wvu.FilterData" localSheetId="2" hidden="1">'Sig Data Letters in Progress'!$A$2:$AA$2</definedName>
    <definedName name="Z_214DB7B6_3DF3_4A12_AC4E_3B610D30C844_.wvu.FilterData" localSheetId="3" hidden="1">'Sig Data Letters Completed'!$A$1:$Y$2</definedName>
    <definedName name="Z_214DB7B6_3DF3_4A12_AC4E_3B610D30C844_.wvu.FilterData" localSheetId="2" hidden="1">'Sig Data Letters in Progress'!$A$2:$Y$2</definedName>
    <definedName name="Z_218C93F7_693A_44E7_B37F_3AD88AE940FD_.wvu.FilterData" localSheetId="3" hidden="1">'Sig Data Letters Completed'!$A$1:$Y$315</definedName>
    <definedName name="Z_218C93F7_693A_44E7_B37F_3AD88AE940FD_.wvu.FilterData" localSheetId="2" hidden="1">'Sig Data Letters in Progress'!$A$2:$AA$2</definedName>
    <definedName name="Z_21C338BB_0762_41AA_9020_2C5C3A683904_.wvu.FilterData" localSheetId="3" hidden="1">'Sig Data Letters Completed'!$A$1:$Y$2</definedName>
    <definedName name="Z_21C338BB_0762_41AA_9020_2C5C3A683904_.wvu.FilterData" localSheetId="2" hidden="1">'Sig Data Letters in Progress'!$A$2:$Y$2</definedName>
    <definedName name="Z_220589AF_599E_4D87_97E4_E69820D7ACE4_.wvu.FilterData" localSheetId="3" hidden="1">'Sig Data Letters Completed'!$A$1:$Y$2</definedName>
    <definedName name="Z_220589AF_599E_4D87_97E4_E69820D7ACE4_.wvu.FilterData" localSheetId="2" hidden="1">'Sig Data Letters in Progress'!$A$2:$Y$2</definedName>
    <definedName name="Z_222C970A_A770_4436_ABDE_169B2C9E5ABF_.wvu.FilterData" localSheetId="3" hidden="1">'Sig Data Letters Completed'!$A$1:$Z$2</definedName>
    <definedName name="Z_222C970A_A770_4436_ABDE_169B2C9E5ABF_.wvu.FilterData" localSheetId="2" hidden="1">'Sig Data Letters in Progress'!$A$2:$AA$2</definedName>
    <definedName name="Z_2258B094_638B_4B0B_B647_B34705AD1CB6_.wvu.FilterData" localSheetId="2" hidden="1">'Sig Data Letters in Progress'!$A$2:$Y$2</definedName>
    <definedName name="Z_22650842_4B91_4DFB_8A47_692F81429732_.wvu.FilterData" localSheetId="2" hidden="1">'Sig Data Letters in Progress'!$A$2:$AA$2</definedName>
    <definedName name="Z_228D8DA1_5D49_4817_AB0E_2CD2D6903411_.wvu.FilterData" localSheetId="2" hidden="1">'Sig Data Letters in Progress'!$A$2:$AA$2</definedName>
    <definedName name="Z_2292FCC6_2E4D_4A16_AF80_2A1E978F4CC1_.wvu.FilterData" localSheetId="3" hidden="1">'Sig Data Letters Completed'!$A$1:$AA$1708</definedName>
    <definedName name="Z_2292FCC6_2E4D_4A16_AF80_2A1E978F4CC1_.wvu.FilterData" localSheetId="2" hidden="1">'Sig Data Letters in Progress'!$A$2:$AA$2</definedName>
    <definedName name="Z_22975602_3665_4520_94B3_BCD52FDFD694_.wvu.FilterData" localSheetId="2" hidden="1">'Sig Data Letters in Progress'!$A$2:$AA$2</definedName>
    <definedName name="Z_229EC6CC_0011_4DEB_A103_622FC47D2C69_.wvu.FilterData" localSheetId="2" hidden="1">'Sig Data Letters in Progress'!$A$2:$AA$2</definedName>
    <definedName name="Z_22A4C7C4_ED02_44C5_8607_538D3A6C2853_.wvu.FilterData" localSheetId="2" hidden="1">'Sig Data Letters in Progress'!$A$2:$AA$2</definedName>
    <definedName name="Z_22B9E1A1_ADE1_4614_8A78_E80394BB64B8_.wvu.FilterData" localSheetId="2" hidden="1">'Sig Data Letters in Progress'!$A$2:$AA$2</definedName>
    <definedName name="Z_2320730B_247B_40DC_84E3_39D6C046C674_.wvu.FilterData" localSheetId="2" hidden="1">'Sig Data Letters in Progress'!$A$2:$Y$2</definedName>
    <definedName name="Z_2397F817_FD40_4F45_A5E1_2AC25834A220_.wvu.FilterData" localSheetId="3" hidden="1">'Sig Data Letters Completed'!$A$1:$AA$1368</definedName>
    <definedName name="Z_2397F817_FD40_4F45_A5E1_2AC25834A220_.wvu.FilterData" localSheetId="2" hidden="1">'Sig Data Letters in Progress'!$A$2:$AA$2</definedName>
    <definedName name="Z_240DC1E3_9214_48B8_AB13_3A69036D9816_.wvu.FilterData" localSheetId="3" hidden="1">'Sig Data Letters Completed'!$A$1:$Z$815</definedName>
    <definedName name="Z_240DC1E3_9214_48B8_AB13_3A69036D9816_.wvu.FilterData" localSheetId="2" hidden="1">'Sig Data Letters in Progress'!$A$2:$AA$2</definedName>
    <definedName name="Z_24472F38_A7BE_430F_BF69_E731F88ED2AC_.wvu.FilterData" localSheetId="2" hidden="1">'Sig Data Letters in Progress'!$A$2:$Y$2</definedName>
    <definedName name="Z_24D0BCE9_3047_4A6B_B19B_C11C7EC1C05F_.wvu.FilterData" localSheetId="2" hidden="1">'Sig Data Letters in Progress'!$A$2:$Y$2</definedName>
    <definedName name="Z_25189E3D_D849_4ACA_9574_403A3CCAD2DD_.wvu.FilterData" localSheetId="2" hidden="1">'Sig Data Letters in Progress'!$A$2:$AA$2</definedName>
    <definedName name="Z_251A8324_043A_4CE9_B0BC_6EB1115E8B8E_.wvu.FilterData" localSheetId="6" hidden="1">'Sig Data Letters Cancelled'!$A$1:$Y$235</definedName>
    <definedName name="Z_251A8324_043A_4CE9_B0BC_6EB1115E8B8E_.wvu.FilterData" localSheetId="3" hidden="1">'Sig Data Letters Completed'!$A$1:$Z$705</definedName>
    <definedName name="Z_251A8324_043A_4CE9_B0BC_6EB1115E8B8E_.wvu.FilterData" localSheetId="2" hidden="1">'Sig Data Letters in Progress'!$A$2:$AA$2</definedName>
    <definedName name="Z_252E5A96_FB78_4E75_A5CC_17738FEC5D35_.wvu.FilterData" localSheetId="2" hidden="1">'Sig Data Letters in Progress'!$A$2:$AA$2</definedName>
    <definedName name="Z_253F502E_68A8_4760_B99F_FEC7772C7225_.wvu.FilterData" localSheetId="2" hidden="1">'Sig Data Letters in Progress'!$A$2:$Y$2</definedName>
    <definedName name="Z_25435B09_E5E4_4CAF_BCC6_9C811E2BCCD5_.wvu.FilterData" localSheetId="2" hidden="1">'Sig Data Letters in Progress'!$A$2:$AA$2</definedName>
    <definedName name="Z_2565D448_2785_41A0_BA43_2BE9F533339C_.wvu.FilterData" localSheetId="2" hidden="1">'Sig Data Letters in Progress'!$A$2:$AA$2</definedName>
    <definedName name="Z_25C78764_AE0E_46A1_B6C4_2F0382D4E5FC_.wvu.FilterData" localSheetId="2" hidden="1">'Sig Data Letters in Progress'!$A$2:$AA$2</definedName>
    <definedName name="Z_25F70D74_0785_4495_A12F_C201EC07EF52_.wvu.FilterData" localSheetId="3" hidden="1">'Sig Data Letters Completed'!$A$1:$Z$1250</definedName>
    <definedName name="Z_25F70D74_0785_4495_A12F_C201EC07EF52_.wvu.FilterData" localSheetId="2" hidden="1">'Sig Data Letters in Progress'!$A$2:$AA$2</definedName>
    <definedName name="Z_26155847_47C2_4F7C_86D4_16F5A5EDB1D2_.wvu.FilterData" localSheetId="6" hidden="1">'Sig Data Letters Cancelled'!$A$1:$Y$155</definedName>
    <definedName name="Z_26155847_47C2_4F7C_86D4_16F5A5EDB1D2_.wvu.FilterData" localSheetId="3" hidden="1">'Sig Data Letters Completed'!$A$1:$Y$2</definedName>
    <definedName name="Z_26155847_47C2_4F7C_86D4_16F5A5EDB1D2_.wvu.FilterData" localSheetId="2" hidden="1">'Sig Data Letters in Progress'!$A$2:$AA$2</definedName>
    <definedName name="Z_2643971D_5F0A_4B86_9167_11FB4A852356_.wvu.FilterData" localSheetId="3" hidden="1">'Sig Data Letters Completed'!$A$1:$Y$2</definedName>
    <definedName name="Z_2643971D_5F0A_4B86_9167_11FB4A852356_.wvu.FilterData" localSheetId="2" hidden="1">'Sig Data Letters in Progress'!$A$2:$Y$2</definedName>
    <definedName name="Z_26745B90_0FD2_437A_9081_81FBFB7D4FE5_.wvu.FilterData" localSheetId="3" hidden="1">'Sig Data Letters Completed'!$A$1:$Y$2</definedName>
    <definedName name="Z_26745B90_0FD2_437A_9081_81FBFB7D4FE5_.wvu.FilterData" localSheetId="2" hidden="1">'Sig Data Letters in Progress'!$A$2:$Y$2</definedName>
    <definedName name="Z_270D2D08_98B9_4652_B583_8713043D8652_.wvu.FilterData" localSheetId="3" hidden="1">'Sig Data Letters Completed'!$A$1:$AA$1588</definedName>
    <definedName name="Z_270D2D08_98B9_4652_B583_8713043D8652_.wvu.FilterData" localSheetId="2" hidden="1">'Sig Data Letters in Progress'!$A$2:$AA$2</definedName>
    <definedName name="Z_271C9CB5_E94F_434B_B336_138612D9A9B1_.wvu.FilterData" localSheetId="2" hidden="1">'Sig Data Letters in Progress'!$A$2:$Z$2</definedName>
    <definedName name="Z_272EE56A_707A_4554_9A6E_72290144E091_.wvu.FilterData" localSheetId="2" hidden="1">'Sig Data Letters in Progress'!$A$2:$Y$2</definedName>
    <definedName name="Z_27BD8CF7_8D84_44E9_8D71_C53C6C69F1A6_.wvu.FilterData" localSheetId="2" hidden="1">'Sig Data Letters in Progress'!$A$2:$AA$2</definedName>
    <definedName name="Z_2839602D_BDBE_4A0F_9A71_4CC197322802_.wvu.FilterData" localSheetId="6" hidden="1">'Sig Data Letters Cancelled'!$A$1:$Y$28</definedName>
    <definedName name="Z_2839602D_BDBE_4A0F_9A71_4CC197322802_.wvu.FilterData" localSheetId="3" hidden="1">'Sig Data Letters Completed'!$A$1:$Y$2</definedName>
    <definedName name="Z_2839602D_BDBE_4A0F_9A71_4CC197322802_.wvu.FilterData" localSheetId="2" hidden="1">'Sig Data Letters in Progress'!$A$2:$Y$2</definedName>
    <definedName name="Z_2869A5C4_9752_422C_B37B_7C92F9FAC825_.wvu.FilterData" localSheetId="3" hidden="1">'Sig Data Letters Completed'!$A$1:$Y$2</definedName>
    <definedName name="Z_2869A5C4_9752_422C_B37B_7C92F9FAC825_.wvu.FilterData" localSheetId="2" hidden="1">'Sig Data Letters in Progress'!$A$2:$Y$2</definedName>
    <definedName name="Z_28AB6E23_1284_404B_BCDB_F36613483FFA_.wvu.FilterData" localSheetId="2" hidden="1">'Sig Data Letters in Progress'!$A$2:$AA$2</definedName>
    <definedName name="Z_28D26D53_CB0F_4C76_A439_77536C2EF937_.wvu.FilterData" localSheetId="3" hidden="1">'Sig Data Letters Completed'!$A$1:$AA$496</definedName>
    <definedName name="Z_28D26D53_CB0F_4C76_A439_77536C2EF937_.wvu.FilterData" localSheetId="2" hidden="1">'Sig Data Letters in Progress'!$A$2:$AA$2</definedName>
    <definedName name="Z_28FC7789_BB5E_408F_8F22_0D5589A36F47_.wvu.FilterData" localSheetId="2" hidden="1">'Sig Data Letters in Progress'!$A$2:$Y$2</definedName>
    <definedName name="Z_290D28C8_A747_4B68_BBFD_AEA4DC35AD1A_.wvu.FilterData" localSheetId="2" hidden="1">'Sig Data Letters in Progress'!$A$2:$Y$2</definedName>
    <definedName name="Z_296B8764_0F08_4D4A_B936_06430C5EA18A_.wvu.FilterData" localSheetId="2" hidden="1">'Sig Data Letters in Progress'!$A$2:$AA$2</definedName>
    <definedName name="Z_298AA47E_4861_4C2A_BDA7_E7CA379DF4B7_.wvu.FilterData" localSheetId="2" hidden="1">'Sig Data Letters in Progress'!$A$2:$Y$2</definedName>
    <definedName name="Z_299CDFE7_7AF1_49C3_AD3F_8472D12E7738_.wvu.FilterData" localSheetId="6" hidden="1">'Sig Data Letters Cancelled'!$A$1:$Y$112</definedName>
    <definedName name="Z_299CDFE7_7AF1_49C3_AD3F_8472D12E7738_.wvu.FilterData" localSheetId="3" hidden="1">'Sig Data Letters Completed'!$A$1:$Y$2</definedName>
    <definedName name="Z_299CDFE7_7AF1_49C3_AD3F_8472D12E7738_.wvu.FilterData" localSheetId="2" hidden="1">'Sig Data Letters in Progress'!$A$2:$Y$2</definedName>
    <definedName name="Z_29CDCD75_C5AC_4AAB_9396_84355BA1AC0A_.wvu.FilterData" localSheetId="3" hidden="1">'Sig Data Letters Completed'!$A$1:$Y$2</definedName>
    <definedName name="Z_29CDCD75_C5AC_4AAB_9396_84355BA1AC0A_.wvu.FilterData" localSheetId="2" hidden="1">'Sig Data Letters in Progress'!$A$2:$Y$2</definedName>
    <definedName name="Z_2A779DC7_4B07_49CE_9F4F_786143545198_.wvu.FilterData" localSheetId="3" hidden="1">'Sig Data Letters Completed'!$A$1:$AA$1708</definedName>
    <definedName name="Z_2A779DC7_4B07_49CE_9F4F_786143545198_.wvu.FilterData" localSheetId="2" hidden="1">'Sig Data Letters in Progress'!$A$2:$AA$2</definedName>
    <definedName name="Z_2A7C23E6_5231_4E3F_BF67_736E879A0720_.wvu.FilterData" localSheetId="6" hidden="1">'Sig Data Letters Cancelled'!$A$1:$Y$271</definedName>
    <definedName name="Z_2A7C23E6_5231_4E3F_BF67_736E879A0720_.wvu.FilterData" localSheetId="2" hidden="1">'Sig Data Letters in Progress'!$A$2:$AA$2</definedName>
    <definedName name="Z_2A84CAD2_6FC3_4A4D_9D42_CFD6A33351A0_.wvu.FilterData" localSheetId="3" hidden="1">'Sig Data Letters Completed'!$A$1:$Z$660</definedName>
    <definedName name="Z_2A84CAD2_6FC3_4A4D_9D42_CFD6A33351A0_.wvu.FilterData" localSheetId="2" hidden="1">'Sig Data Letters in Progress'!$A$2:$AA$2</definedName>
    <definedName name="Z_2AC269FF_F675_4280_9F7E_504F5CDB9AE8_.wvu.FilterData" localSheetId="3" hidden="1">'Sig Data Letters Completed'!$A$1:$Y$2</definedName>
    <definedName name="Z_2AC269FF_F675_4280_9F7E_504F5CDB9AE8_.wvu.FilterData" localSheetId="2" hidden="1">'Sig Data Letters in Progress'!$A$2:$Y$2</definedName>
    <definedName name="Z_2AF8F734_34D9_4098_8C65_14FDA665A2B3_.wvu.FilterData" localSheetId="3" hidden="1">'Sig Data Letters Completed'!$A$1:$AA$1521</definedName>
    <definedName name="Z_2AF8F734_34D9_4098_8C65_14FDA665A2B3_.wvu.FilterData" localSheetId="2" hidden="1">'Sig Data Letters in Progress'!$A$2:$AA$2</definedName>
    <definedName name="Z_2AFCB4CC_D180_4EB9_BEEF_0C3B37CE3E4F_.wvu.FilterData" localSheetId="3" hidden="1">'Sig Data Letters Completed'!$A$1:$Y$2</definedName>
    <definedName name="Z_2AFCB4CC_D180_4EB9_BEEF_0C3B37CE3E4F_.wvu.FilterData" localSheetId="2" hidden="1">'Sig Data Letters in Progress'!$A$2:$Y$2</definedName>
    <definedName name="Z_2B7FC259_23D8_433F_A5E5_8CAEF922A400_.wvu.FilterData" localSheetId="2" hidden="1">'Sig Data Letters in Progress'!$A$2:$Y$2</definedName>
    <definedName name="Z_2B876091_CD9F_49F5_BD77_CD6801D4A3F6_.wvu.FilterData" localSheetId="6" hidden="1">'Sig Data Letters Cancelled'!$A$1:$Y$269</definedName>
    <definedName name="Z_2B876091_CD9F_49F5_BD77_CD6801D4A3F6_.wvu.FilterData" localSheetId="2" hidden="1">'Sig Data Letters in Progress'!$A$2:$AA$2</definedName>
    <definedName name="Z_2B945A2D_096F_4E90_8A6A_F4362EC50D01_.wvu.FilterData" localSheetId="6" hidden="1">'Sig Data Letters Cancelled'!$A$1:$Y$238</definedName>
    <definedName name="Z_2B945A2D_096F_4E90_8A6A_F4362EC50D01_.wvu.FilterData" localSheetId="3" hidden="1">'Sig Data Letters Completed'!$A$1:$Z$753</definedName>
    <definedName name="Z_2B945A2D_096F_4E90_8A6A_F4362EC50D01_.wvu.FilterData" localSheetId="2" hidden="1">'Sig Data Letters in Progress'!$A$2:$AA$2</definedName>
    <definedName name="Z_2BBC51CC_9BCF_4B7D_9661_70D097C283E6_.wvu.FilterData" localSheetId="3" hidden="1">'Sig Data Letters Completed'!$A$1:$Y$2</definedName>
    <definedName name="Z_2BBC51CC_9BCF_4B7D_9661_70D097C283E6_.wvu.FilterData" localSheetId="2" hidden="1">'Sig Data Letters in Progress'!$A$2:$Y$2</definedName>
    <definedName name="Z_2BCCFCB1_B71E_4417_851D_4776481802A7_.wvu.FilterData" localSheetId="2" hidden="1">'Sig Data Letters in Progress'!$A$2:$AA$2</definedName>
    <definedName name="Z_2BD8D454_321A_444A_811F_896BD0494074_.wvu.FilterData" localSheetId="2" hidden="1">'Sig Data Letters in Progress'!$A$2:$Y$2</definedName>
    <definedName name="Z_2BED9BC1_9BCB_4C13_9D14_0D83ACCA7D65_.wvu.FilterData" localSheetId="2" hidden="1">'Sig Data Letters in Progress'!$A$2:$AA$2</definedName>
    <definedName name="Z_2BF3DD20_F8D3_4C66_9972_45C018FA965A_.wvu.FilterData" localSheetId="2" hidden="1">'Sig Data Letters in Progress'!$A$2:$Y$2</definedName>
    <definedName name="Z_2BF6C155_D68C_414A_B791_FBCE5F489A13_.wvu.FilterData" localSheetId="3" hidden="1">'Sig Data Letters Completed'!$A$1:$Z$1062</definedName>
    <definedName name="Z_2BF6C155_D68C_414A_B791_FBCE5F489A13_.wvu.FilterData" localSheetId="2" hidden="1">'Sig Data Letters in Progress'!$A$2:$AA$2</definedName>
    <definedName name="Z_2C02830B_511C_4441_AE26_1B3E4D642DEE_.wvu.FilterData" localSheetId="3" hidden="1">'Sig Data Letters Completed'!$A$1:$Y$358</definedName>
    <definedName name="Z_2C02830B_511C_4441_AE26_1B3E4D642DEE_.wvu.FilterData" localSheetId="2" hidden="1">'Sig Data Letters in Progress'!$A$2:$AA$2</definedName>
    <definedName name="Z_2C96A9C8_052C_4148_A393_5850DD2B5E7B_.wvu.FilterData" localSheetId="2" hidden="1">'Sig Data Letters in Progress'!$A$2:$Y$2</definedName>
    <definedName name="Z_2D252E1C_3B93_43A0_9321_E53E15D363C5_.wvu.FilterData" localSheetId="2" hidden="1">'Sig Data Letters in Progress'!$A$2:$AA$2</definedName>
    <definedName name="Z_2D39A83D_9C27_4458_BCEB_273858072835_.wvu.FilterData" localSheetId="2" hidden="1">'Sig Data Letters in Progress'!$A$2:$AA$2</definedName>
    <definedName name="Z_2DEB82AC_729B_4865_8E61_16CBF7FB8854_.wvu.FilterData" localSheetId="2" hidden="1">'Sig Data Letters in Progress'!$A$2:$Y$2</definedName>
    <definedName name="Z_2E15F9E2_28D0_4DE4_BDDD_ACC6307E29BD_.wvu.FilterData" localSheetId="3" hidden="1">'Sig Data Letters Completed'!$A$1:$AA$562</definedName>
    <definedName name="Z_2E15F9E2_28D0_4DE4_BDDD_ACC6307E29BD_.wvu.FilterData" localSheetId="2" hidden="1">'Sig Data Letters in Progress'!$A$2:$AA$2</definedName>
    <definedName name="Z_2E2D9CE8_732C_4865_9CE4_CEA3F0F8D1E3_.wvu.FilterData" localSheetId="2" hidden="1">'Sig Data Letters in Progress'!$A$2:$AA$2</definedName>
    <definedName name="Z_2E541070_77D1_4ABE_9196_969DF9759D7E_.wvu.FilterData" localSheetId="3" hidden="1">'Sig Data Letters Completed'!$A$1:$AA$1341</definedName>
    <definedName name="Z_2E541070_77D1_4ABE_9196_969DF9759D7E_.wvu.FilterData" localSheetId="2" hidden="1">'Sig Data Letters in Progress'!$A$2:$AA$2</definedName>
    <definedName name="Z_2EAA2781_C040_4859_97F1_D5D6491DE1B9_.wvu.FilterData" localSheetId="2" hidden="1">'Sig Data Letters in Progress'!$A$2:$Y$2</definedName>
    <definedName name="Z_2EB10D1F_EF9B_4B48_9FD8_78EDC6A85DE1_.wvu.Cols" localSheetId="7" hidden="1">'Letter Generator'!$D:$XFD</definedName>
    <definedName name="Z_2EB10D1F_EF9B_4B48_9FD8_78EDC6A85DE1_.wvu.Cols" localSheetId="2" hidden="1">'Sig Data Letters in Progress'!$W:$W</definedName>
    <definedName name="Z_2EB10D1F_EF9B_4B48_9FD8_78EDC6A85DE1_.wvu.FilterData" localSheetId="6" hidden="1">'Sig Data Letters Cancelled'!$A$1:$Y$286</definedName>
    <definedName name="Z_2EB10D1F_EF9B_4B48_9FD8_78EDC6A85DE1_.wvu.FilterData" localSheetId="3" hidden="1">'Sig Data Letters Completed'!$A$1:$AA$2681</definedName>
    <definedName name="Z_2EB10D1F_EF9B_4B48_9FD8_78EDC6A85DE1_.wvu.FilterData" localSheetId="2" hidden="1">'Sig Data Letters in Progress'!$A$2:$AA$2</definedName>
    <definedName name="Z_2EB10D1F_EF9B_4B48_9FD8_78EDC6A85DE1_.wvu.PrintTitles" localSheetId="11" hidden="1">'Data Letter'!$1:$6</definedName>
    <definedName name="Z_2EB10D1F_EF9B_4B48_9FD8_78EDC6A85DE1_.wvu.Rows" localSheetId="11" hidden="1">'Data Letter'!$84:$86,'Data Letter'!$88:$88</definedName>
    <definedName name="Z_2EB10D1F_EF9B_4B48_9FD8_78EDC6A85DE1_.wvu.Rows" localSheetId="12" hidden="1">'Data Letter French'!$11:$11,'Data Letter French'!$91:$91,'Data Letter French'!$93:$93</definedName>
    <definedName name="Z_2EB10D1F_EF9B_4B48_9FD8_78EDC6A85DE1_.wvu.Rows" localSheetId="7" hidden="1">'Letter Generator'!$15:$1048576</definedName>
    <definedName name="Z_2EB10D1F_EF9B_4B48_9FD8_78EDC6A85DE1_.wvu.Rows" localSheetId="2" hidden="1">'Sig Data Letters in Progress'!$1047221:$1047229,'Sig Data Letters in Progress'!$1047233:$1047235,'Sig Data Letters in Progress'!$1047238:$1047476</definedName>
    <definedName name="Z_2EB94390_4F36_44A1_85EB_51E24F5F0C5F_.wvu.FilterData" localSheetId="3" hidden="1">'Sig Data Letters Completed'!$A$1:$Y$2</definedName>
    <definedName name="Z_2EB94390_4F36_44A1_85EB_51E24F5F0C5F_.wvu.FilterData" localSheetId="2" hidden="1">'Sig Data Letters in Progress'!$A$2:$Y$2</definedName>
    <definedName name="Z_2F25DE46_F2B8_4C65_B5F6_B3515932507D_.wvu.FilterData" localSheetId="2" hidden="1">'Sig Data Letters in Progress'!$A$2:$Y$2</definedName>
    <definedName name="Z_2F6E2E1F_8A56_4316_8F51_C86992925AD4_.wvu.FilterData" localSheetId="2" hidden="1">'Sig Data Letters in Progress'!$A$2:$AA$2</definedName>
    <definedName name="Z_2F8BA820_BFD4_4F9A_A17C_C78C22CB3DD3_.wvu.FilterData" localSheetId="6" hidden="1">'Sig Data Letters Cancelled'!$A$1:$Y$113</definedName>
    <definedName name="Z_2F8BA820_BFD4_4F9A_A17C_C78C22CB3DD3_.wvu.FilterData" localSheetId="3" hidden="1">'Sig Data Letters Completed'!$A$1:$Y$2</definedName>
    <definedName name="Z_2F8BA820_BFD4_4F9A_A17C_C78C22CB3DD3_.wvu.FilterData" localSheetId="2" hidden="1">'Sig Data Letters in Progress'!$A$2:$Y$2</definedName>
    <definedName name="Z_2F917C1A_8BED_4C96_8312_C2A8F9F83887_.wvu.FilterData" localSheetId="2" hidden="1">'Sig Data Letters in Progress'!$A$2:$Y$2</definedName>
    <definedName name="Z_2FDD40B1_CBC9_48B7_96FF_18EDEB6FB683_.wvu.FilterData" localSheetId="2" hidden="1">'Sig Data Letters in Progress'!$A$2:$Y$2</definedName>
    <definedName name="Z_2FFB56DE_B8A1_46D3_B475_7A03CCE47A34_.wvu.FilterData" localSheetId="6" hidden="1">'Sig Data Letters Cancelled'!$A$1:$Y$153</definedName>
    <definedName name="Z_2FFB56DE_B8A1_46D3_B475_7A03CCE47A34_.wvu.FilterData" localSheetId="3" hidden="1">'Sig Data Letters Completed'!$A$1:$Y$2</definedName>
    <definedName name="Z_2FFB56DE_B8A1_46D3_B475_7A03CCE47A34_.wvu.FilterData" localSheetId="2" hidden="1">'Sig Data Letters in Progress'!$A$2:$Y$2</definedName>
    <definedName name="Z_3003C629_2B45_42B9_BE11_35E96639C870_.wvu.FilterData" localSheetId="2" hidden="1">'Sig Data Letters in Progress'!$A$2:$AA$2</definedName>
    <definedName name="Z_30370EE9_DB37_4BB5_ADF2_EA308036C0B5_.wvu.FilterData" localSheetId="2" hidden="1">'Sig Data Letters in Progress'!$A$2:$AA$2</definedName>
    <definedName name="Z_3041516B_E3DE_4808_B1D0_BB76A158564B_.wvu.FilterData" localSheetId="2" hidden="1">'Sig Data Letters in Progress'!$A$2:$Y$2</definedName>
    <definedName name="Z_30C74DF7_C772_4661_AC20_DAB81A1A4449_.wvu.FilterData" localSheetId="3" hidden="1">'Sig Data Letters Completed'!$A$1:$Y$2</definedName>
    <definedName name="Z_30C74DF7_C772_4661_AC20_DAB81A1A4449_.wvu.FilterData" localSheetId="2" hidden="1">'Sig Data Letters in Progress'!$A$2:$Y$2</definedName>
    <definedName name="Z_30DEA6BF_32A5_4CBE_9D25_B13615A3BE9B_.wvu.FilterData" localSheetId="3" hidden="1">'Sig Data Letters Completed'!$A$1:$Y$9</definedName>
    <definedName name="Z_314DBBA6_2931_4D47_86EF_7C5C7B1A2335_.wvu.FilterData" localSheetId="3" hidden="1">'Sig Data Letters Completed'!$A$1:$Y$2</definedName>
    <definedName name="Z_314DBBA6_2931_4D47_86EF_7C5C7B1A2335_.wvu.FilterData" localSheetId="2" hidden="1">'Sig Data Letters in Progress'!$A$2:$Y$2</definedName>
    <definedName name="Z_31791B4E_8B9E_4614_B35E_3824854ECF5E_.wvu.Cols" localSheetId="7" hidden="1">'Letter Generator'!$D:$XFD</definedName>
    <definedName name="Z_31791B4E_8B9E_4614_B35E_3824854ECF5E_.wvu.FilterData" localSheetId="6" hidden="1">'Sig Data Letters Cancelled'!$A$1:$Y$272</definedName>
    <definedName name="Z_31791B4E_8B9E_4614_B35E_3824854ECF5E_.wvu.FilterData" localSheetId="3" hidden="1">'Sig Data Letters Completed'!$A$1:$AA$1708</definedName>
    <definedName name="Z_31791B4E_8B9E_4614_B35E_3824854ECF5E_.wvu.FilterData" localSheetId="2" hidden="1">'Sig Data Letters in Progress'!$A$2:$AA$2</definedName>
    <definedName name="Z_31791B4E_8B9E_4614_B35E_3824854ECF5E_.wvu.PrintTitles" localSheetId="11" hidden="1">'Data Letter'!$1:$6</definedName>
    <definedName name="Z_31791B4E_8B9E_4614_B35E_3824854ECF5E_.wvu.Rows" localSheetId="11" hidden="1">'Data Letter'!$84:$86,'Data Letter'!$88:$88</definedName>
    <definedName name="Z_31791B4E_8B9E_4614_B35E_3824854ECF5E_.wvu.Rows" localSheetId="12" hidden="1">'Data Letter French'!$11:$11,'Data Letter French'!$91:$91,'Data Letter French'!$93:$93</definedName>
    <definedName name="Z_31791B4E_8B9E_4614_B35E_3824854ECF5E_.wvu.Rows" localSheetId="7" hidden="1">'Letter Generator'!$15:$1048576</definedName>
    <definedName name="Z_317A30A0_D069_4D21_B4D6_8EE37EFC3B9F_.wvu.FilterData" localSheetId="3" hidden="1">'Sig Data Letters Completed'!$A$1:$Y$2</definedName>
    <definedName name="Z_317A30A0_D069_4D21_B4D6_8EE37EFC3B9F_.wvu.FilterData" localSheetId="2" hidden="1">'Sig Data Letters in Progress'!$A$2:$Y$2</definedName>
    <definedName name="Z_31B7272E_8344_4A3A_A61D_D7DEF3C37126_.wvu.FilterData" localSheetId="3" hidden="1">'Sig Data Letters Completed'!$A$1:$Y$2</definedName>
    <definedName name="Z_31B7272E_8344_4A3A_A61D_D7DEF3C37126_.wvu.FilterData" localSheetId="2" hidden="1">'Sig Data Letters in Progress'!$A$2:$AA$2</definedName>
    <definedName name="Z_31C37606_E82E_47A9_AA51_A6123EDE32FE_.wvu.FilterData" localSheetId="2" hidden="1">'Sig Data Letters in Progress'!$A$2:$Y$2</definedName>
    <definedName name="Z_31D6AD07_B0B8_4A99_8A21_BDCF4CCCDEF8_.wvu.FilterData" localSheetId="2" hidden="1">'Sig Data Letters in Progress'!$A$2:$AA$2</definedName>
    <definedName name="Z_31D6B43F_C732_4423_B7B3_0C7B310D096E_.wvu.FilterData" localSheetId="2" hidden="1">'Sig Data Letters in Progress'!$A$2:$Y$2</definedName>
    <definedName name="Z_3214BB59_A7B0_4FA0_A8F8_B153180B50A0_.wvu.FilterData" localSheetId="2" hidden="1">'Sig Data Letters in Progress'!$A$2:$Y$2</definedName>
    <definedName name="Z_32747B66_52A4_448E_BB24_910C33865520_.wvu.FilterData" localSheetId="2" hidden="1">'Sig Data Letters in Progress'!$A$2:$AA$2</definedName>
    <definedName name="Z_327782CE_A8B0_46BA_8F78_0E5D4CBF3D55_.wvu.FilterData" localSheetId="2" hidden="1">'Sig Data Letters in Progress'!$A$2:$AA$2</definedName>
    <definedName name="Z_32A01A4C_CF61_4718_A636_F6F0226CC762_.wvu.FilterData" localSheetId="3" hidden="1">'Sig Data Letters Completed'!$A$1:$Y$2</definedName>
    <definedName name="Z_32A01A4C_CF61_4718_A636_F6F0226CC762_.wvu.FilterData" localSheetId="2" hidden="1">'Sig Data Letters in Progress'!$A$2:$Y$2</definedName>
    <definedName name="Z_32DAAB1A_27A8_4F8D_8933_CDD914723EAC_.wvu.FilterData" localSheetId="3" hidden="1">'Sig Data Letters Completed'!$A$1:$Z$1122</definedName>
    <definedName name="Z_32DAAB1A_27A8_4F8D_8933_CDD914723EAC_.wvu.FilterData" localSheetId="2" hidden="1">'Sig Data Letters in Progress'!$A$2:$AA$2</definedName>
    <definedName name="Z_3309048C_A196_462E_8A70_9BDBAC38D04E_.wvu.FilterData" localSheetId="2" hidden="1">'Sig Data Letters in Progress'!$A$2:$Y$2</definedName>
    <definedName name="Z_3314732B_FC90_4A95_BC6C_F8E3EF5BE87A_.wvu.FilterData" localSheetId="2" hidden="1">'Sig Data Letters in Progress'!$A$2:$Y$2</definedName>
    <definedName name="Z_33E0A64E_6EC5_446B_BE18_9525ACB15022_.wvu.FilterData" localSheetId="2" hidden="1">'Sig Data Letters in Progress'!$A$2:$Y$2</definedName>
    <definedName name="Z_340527B2_81FB_40F6_A1B2_03458A893D9E_.wvu.FilterData" localSheetId="2" hidden="1">'Sig Data Letters in Progress'!$A$2:$Y$2</definedName>
    <definedName name="Z_3433BAE7_52D7_4392_AF35_468E2E26B6C7_.wvu.FilterData" localSheetId="3" hidden="1">'Sig Data Letters Completed'!$A$1:$Y$2</definedName>
    <definedName name="Z_3433BAE7_52D7_4392_AF35_468E2E26B6C7_.wvu.FilterData" localSheetId="2" hidden="1">'Sig Data Letters in Progress'!$A$2:$Y$2</definedName>
    <definedName name="Z_345AF8CB_58F8_4CE5_BCDE_8BBFB5E57562_.wvu.FilterData" localSheetId="2" hidden="1">'Sig Data Letters in Progress'!$A$2:$Y$2</definedName>
    <definedName name="Z_346C05E1_596D_46F4_BCBA_CC405458D53B_.wvu.FilterData" localSheetId="3" hidden="1">'Sig Data Letters Completed'!$A$1:$Z$944</definedName>
    <definedName name="Z_346C05E1_596D_46F4_BCBA_CC405458D53B_.wvu.FilterData" localSheetId="2" hidden="1">'Sig Data Letters in Progress'!$A$2:$AA$2</definedName>
    <definedName name="Z_346E4B2B_C89D_4C39_97A6_F7672457B723_.wvu.FilterData" localSheetId="2" hidden="1">'Sig Data Letters in Progress'!$A$2:$Y$2</definedName>
    <definedName name="Z_352EF432_4B12_4A8E_8C32_67B196F4867B_.wvu.FilterData" localSheetId="3" hidden="1">'Sig Data Letters Completed'!$A$1:$AA$1708</definedName>
    <definedName name="Z_352EF432_4B12_4A8E_8C32_67B196F4867B_.wvu.FilterData" localSheetId="2" hidden="1">'Sig Data Letters in Progress'!$A$2:$AA$2</definedName>
    <definedName name="Z_35C7FC1B_6C82_4F7B_8784_16B97A4A74C3_.wvu.FilterData" localSheetId="6" hidden="1">'Sig Data Letters Cancelled'!$A$1:$Y$267</definedName>
    <definedName name="Z_35C7FC1B_6C82_4F7B_8784_16B97A4A74C3_.wvu.FilterData" localSheetId="3" hidden="1">'Sig Data Letters Completed'!$A$1:$AA$1780</definedName>
    <definedName name="Z_35C7FC1B_6C82_4F7B_8784_16B97A4A74C3_.wvu.FilterData" localSheetId="2" hidden="1">'Sig Data Letters in Progress'!$A$2:$AA$2</definedName>
    <definedName name="Z_35D05C69_6AC2_4FDF_BD67_8FEA3ACE9D1C_.wvu.FilterData" localSheetId="2" hidden="1">'Sig Data Letters in Progress'!$A$2:$Y$2</definedName>
    <definedName name="Z_36ED52AE_8111_4300_BBFE_8B790B9B5F60_.wvu.FilterData" localSheetId="2" hidden="1">'Sig Data Letters in Progress'!$A$2:$Y$2</definedName>
    <definedName name="Z_37281515_7920_4021_A4CE_9A341B8FE75D_.wvu.FilterData" localSheetId="2" hidden="1">'Sig Data Letters in Progress'!$A$2:$Y$2</definedName>
    <definedName name="Z_3731A9A6_40A9_4BCD_B6EB_424C9E5EDC76_.wvu.FilterData" localSheetId="3" hidden="1">'Sig Data Letters Completed'!$A$1:$Z$711</definedName>
    <definedName name="Z_3731A9A6_40A9_4BCD_B6EB_424C9E5EDC76_.wvu.FilterData" localSheetId="2" hidden="1">'Sig Data Letters in Progress'!$A$2:$AA$2</definedName>
    <definedName name="Z_373E7554_A210_413C_886B_61A48C3C095B_.wvu.FilterData" localSheetId="3" hidden="1">'Sig Data Letters Completed'!$A$1:$Z$2</definedName>
    <definedName name="Z_373E7554_A210_413C_886B_61A48C3C095B_.wvu.FilterData" localSheetId="2" hidden="1">'Sig Data Letters in Progress'!$A$2:$AA$2</definedName>
    <definedName name="Z_378BD31B_875A_41D4_9D31_6C6792CC990F_.wvu.FilterData" localSheetId="3" hidden="1">'Sig Data Letters Completed'!$A$1:$AA$2492</definedName>
    <definedName name="Z_378BD31B_875A_41D4_9D31_6C6792CC990F_.wvu.FilterData" localSheetId="2" hidden="1">'Sig Data Letters in Progress'!$A$2:$AA$2</definedName>
    <definedName name="Z_37ACBBF4_BB9F_4A4C_ADAA_24B3F96A8DBD_.wvu.FilterData" localSheetId="2" hidden="1">'Sig Data Letters in Progress'!$A$2:$Y$2</definedName>
    <definedName name="Z_37DD1CE3_096A_46D5_A7C1_CC30402BAA51_.wvu.FilterData" localSheetId="3" hidden="1">'Sig Data Letters Completed'!$A$1:$Y$2</definedName>
    <definedName name="Z_37DD1CE3_096A_46D5_A7C1_CC30402BAA51_.wvu.FilterData" localSheetId="2" hidden="1">'Sig Data Letters in Progress'!$A$2:$Y$2</definedName>
    <definedName name="Z_383CEE25_0787_4F58_92FF_1546F69D4839_.wvu.FilterData" localSheetId="2" hidden="1">'Sig Data Letters in Progress'!$A$2:$AA$2</definedName>
    <definedName name="Z_384C8F90_AE0D_42D4_9954_6B2F9BD3CC02_.wvu.FilterData" localSheetId="2" hidden="1">'Sig Data Letters in Progress'!$A$2:$Y$2</definedName>
    <definedName name="Z_3A38A15F_2E55_4216_B3F9_C0FDC669FD3E_.wvu.FilterData" localSheetId="2" hidden="1">'Sig Data Letters in Progress'!$A$2:$AA$2</definedName>
    <definedName name="Z_3A392BC7_6695_4331_87AD_77A7582B4E5A_.wvu.FilterData" localSheetId="2" hidden="1">'Sig Data Letters in Progress'!$A$2:$AA$2</definedName>
    <definedName name="Z_3B215A6A_48F0_4655_9E25_F2282F96FD2E_.wvu.FilterData" localSheetId="3" hidden="1">'Sig Data Letters Completed'!$A$1:$Y$2</definedName>
    <definedName name="Z_3B215A6A_48F0_4655_9E25_F2282F96FD2E_.wvu.FilterData" localSheetId="2" hidden="1">'Sig Data Letters in Progress'!$A$2:$Z$2</definedName>
    <definedName name="Z_3B216B36_5E33_4E08_A500_5BFB1335C78A_.wvu.FilterData" localSheetId="6" hidden="1">'Sig Data Letters Cancelled'!$A$1:$Y$155</definedName>
    <definedName name="Z_3B216B36_5E33_4E08_A500_5BFB1335C78A_.wvu.FilterData" localSheetId="3" hidden="1">'Sig Data Letters Completed'!$A$1:$Y$2</definedName>
    <definedName name="Z_3B216B36_5E33_4E08_A500_5BFB1335C78A_.wvu.FilterData" localSheetId="2" hidden="1">'Sig Data Letters in Progress'!$A$2:$Y$2</definedName>
    <definedName name="Z_3B922E34_07AA_4921_97FD_E6FB1AE766AC_.wvu.FilterData" localSheetId="2" hidden="1">'Sig Data Letters in Progress'!$A$2:$Y$2</definedName>
    <definedName name="Z_3BEA54ED_C56C_4C8B_8CAF_8FAADE5F0402_.wvu.FilterData" localSheetId="3" hidden="1">'Sig Data Letters Completed'!$A$1:$Y$2</definedName>
    <definedName name="Z_3BEA54ED_C56C_4C8B_8CAF_8FAADE5F0402_.wvu.FilterData" localSheetId="2" hidden="1">'Sig Data Letters in Progress'!$A$2:$Y$2</definedName>
    <definedName name="Z_3C640CAB_B849_48E8_A249_C31C7FCFE384_.wvu.FilterData" localSheetId="3" hidden="1">'Sig Data Letters Completed'!$A$1:$Y$95</definedName>
    <definedName name="Z_3C640CAB_B849_48E8_A249_C31C7FCFE384_.wvu.FilterData" localSheetId="2" hidden="1">'Sig Data Letters in Progress'!$A$2:$AA$2</definedName>
    <definedName name="Z_3C71A264_4EF0_40CB_B789_732141B7F28C_.wvu.FilterData" localSheetId="2" hidden="1">'Sig Data Letters in Progress'!$A$2:$AA$2</definedName>
    <definedName name="Z_3C80A2EA_F17A_4798_A201_EAC4AFF99591_.wvu.FilterData" localSheetId="2" hidden="1">'Sig Data Letters in Progress'!$A$2:$Y$2</definedName>
    <definedName name="Z_3CB99627_70D4_4FE2_B39F_B3A3ADBA6F6C_.wvu.FilterData" localSheetId="3" hidden="1">'Sig Data Letters Completed'!$A$1:$Y$2</definedName>
    <definedName name="Z_3CB99627_70D4_4FE2_B39F_B3A3ADBA6F6C_.wvu.FilterData" localSheetId="2" hidden="1">'Sig Data Letters in Progress'!$A$2:$Y$2</definedName>
    <definedName name="Z_3CBE8883_57ED_466F_AD26_ABB501D16AE8_.wvu.FilterData" localSheetId="3" hidden="1">'Sig Data Letters Completed'!$A$1:$Y$2</definedName>
    <definedName name="Z_3CBE8883_57ED_466F_AD26_ABB501D16AE8_.wvu.FilterData" localSheetId="2" hidden="1">'Sig Data Letters in Progress'!$A$2:$Y$2</definedName>
    <definedName name="Z_3CC5D40F_FF6F_4C82_A797_B99810349474_.wvu.FilterData" localSheetId="2" hidden="1">'Sig Data Letters in Progress'!$A$2:$Y$2</definedName>
    <definedName name="Z_3CDE5C83_4C85_4548_A46D_EA527A10B411_.wvu.FilterData" localSheetId="2" hidden="1">'Sig Data Letters in Progress'!$A$2:$AA$2</definedName>
    <definedName name="Z_3DF4C0D3_CAA0_4F80_8216_0EB0320621A8_.wvu.FilterData" localSheetId="6" hidden="1">'Sig Data Letters Cancelled'!$A$1:$Y$45</definedName>
    <definedName name="Z_3DF4C0D3_CAA0_4F80_8216_0EB0320621A8_.wvu.FilterData" localSheetId="3" hidden="1">'Sig Data Letters Completed'!$A$1:$Y$2</definedName>
    <definedName name="Z_3DF4C0D3_CAA0_4F80_8216_0EB0320621A8_.wvu.FilterData" localSheetId="2" hidden="1">'Sig Data Letters in Progress'!$A$2:$Y$2</definedName>
    <definedName name="Z_3E08D4E2_891D_41BF_8130_BC21EBEB8F94_.wvu.FilterData" localSheetId="2" hidden="1">'Sig Data Letters in Progress'!$A$2:$Z$2</definedName>
    <definedName name="Z_3E856A2B_FB05_446F_958F_751DF75418F7_.wvu.FilterData" localSheetId="3" hidden="1">'Sig Data Letters Completed'!$A$1:$Y$2</definedName>
    <definedName name="Z_3E856A2B_FB05_446F_958F_751DF75418F7_.wvu.FilterData" localSheetId="2" hidden="1">'Sig Data Letters in Progress'!$A$2:$Y$2</definedName>
    <definedName name="Z_3E9C1C02_9E22_43BF_A07C_13BB95D03AA7_.wvu.FilterData" localSheetId="3" hidden="1">'Sig Data Letters Completed'!$A$1:$Y$2</definedName>
    <definedName name="Z_3E9C1C02_9E22_43BF_A07C_13BB95D03AA7_.wvu.FilterData" localSheetId="2" hidden="1">'Sig Data Letters in Progress'!$A$2:$Y$2</definedName>
    <definedName name="Z_3F38C07E_E1C6_4260_BD3A_BB9FB44F7000_.wvu.FilterData" localSheetId="2" hidden="1">'Sig Data Letters in Progress'!$A$2:$Y$2</definedName>
    <definedName name="Z_3F49FBC1_BAAE_4B72_9222_D736173A19B4_.wvu.FilterData" localSheetId="2" hidden="1">'Sig Data Letters in Progress'!$A$2:$AA$2</definedName>
    <definedName name="Z_3F58D1EB_2452_4C10_9058_A3C0B2B298D0_.wvu.FilterData" localSheetId="2" hidden="1">'Sig Data Letters in Progress'!$A$2:$Y$2</definedName>
    <definedName name="Z_3F5EEEA7_EDBE_4194_A822_3B18DA48B10E_.wvu.FilterData" localSheetId="2" hidden="1">'Sig Data Letters in Progress'!$A$2:$Y$2</definedName>
    <definedName name="Z_3F63DF90_BDA0_49AF_B113_6E6839426BAF_.wvu.FilterData" localSheetId="2" hidden="1">'Sig Data Letters in Progress'!$A$2:$Y$2</definedName>
    <definedName name="Z_3F84F180_5BF1_4BFA_A31B_0B9E7F9463C2_.wvu.FilterData" localSheetId="3" hidden="1">'Sig Data Letters Completed'!$A$1:$Y$258</definedName>
    <definedName name="Z_3F84F180_5BF1_4BFA_A31B_0B9E7F9463C2_.wvu.FilterData" localSheetId="2" hidden="1">'Sig Data Letters in Progress'!$A$2:$AA$2</definedName>
    <definedName name="Z_3F9D802E_FE91_42E4_9757_A60BBCB3106A_.wvu.FilterData" localSheetId="3" hidden="1">'Sig Data Letters Completed'!$A$1:$Y$2</definedName>
    <definedName name="Z_3F9D802E_FE91_42E4_9757_A60BBCB3106A_.wvu.FilterData" localSheetId="2" hidden="1">'Sig Data Letters in Progress'!$A$2:$Y$2</definedName>
    <definedName name="Z_3FB1188C_4704_414A_B6EC_C360827F7AA9_.wvu.FilterData" localSheetId="2" hidden="1">'Sig Data Letters in Progress'!$A$2:$Y$2</definedName>
    <definedName name="Z_3FDF5133_16CC_4CFE_8920_540854814109_.wvu.FilterData" localSheetId="2" hidden="1">'Sig Data Letters in Progress'!$A$2:$Y$2</definedName>
    <definedName name="Z_402E2AD3_FAB5_4B67_83C3_9E1A77F4C8DE_.wvu.FilterData" localSheetId="2" hidden="1">'Sig Data Letters in Progress'!$A$2:$AA$2</definedName>
    <definedName name="Z_403CC46D_9062_42A8_AD47_B3FD161C66DB_.wvu.FilterData" localSheetId="2" hidden="1">'Sig Data Letters in Progress'!$A$2:$AA$2</definedName>
    <definedName name="Z_408291EE_94F8_4901_B3F6_088C5C463527_.wvu.FilterData" localSheetId="3" hidden="1">'Sig Data Letters Completed'!$A$1:$Y$2</definedName>
    <definedName name="Z_408291EE_94F8_4901_B3F6_088C5C463527_.wvu.FilterData" localSheetId="2" hidden="1">'Sig Data Letters in Progress'!$A$2:$Z$2</definedName>
    <definedName name="Z_40A247B0_1660_4B1B_8CC6_6E6490D6B548_.wvu.Cols" localSheetId="7" hidden="1">'Letter Generator'!$D:$XFD</definedName>
    <definedName name="Z_40A247B0_1660_4B1B_8CC6_6E6490D6B548_.wvu.FilterData" localSheetId="6" hidden="1">'Sig Data Letters Cancelled'!$A$1:$Y$254</definedName>
    <definedName name="Z_40A247B0_1660_4B1B_8CC6_6E6490D6B548_.wvu.FilterData" localSheetId="3" hidden="1">'Sig Data Letters Completed'!$A$1:$Y$1182</definedName>
    <definedName name="Z_40A247B0_1660_4B1B_8CC6_6E6490D6B548_.wvu.FilterData" localSheetId="2" hidden="1">'Sig Data Letters in Progress'!$A$2:$AA$2</definedName>
    <definedName name="Z_40A247B0_1660_4B1B_8CC6_6E6490D6B548_.wvu.PrintTitles" localSheetId="11" hidden="1">'Data Letter'!$1:$6</definedName>
    <definedName name="Z_40A247B0_1660_4B1B_8CC6_6E6490D6B548_.wvu.Rows" localSheetId="11" hidden="1">'Data Letter'!$84:$86,'Data Letter'!$88:$88</definedName>
    <definedName name="Z_40A247B0_1660_4B1B_8CC6_6E6490D6B548_.wvu.Rows" localSheetId="12" hidden="1">'Data Letter French'!$11:$11,'Data Letter French'!$91:$91,'Data Letter French'!$93:$93</definedName>
    <definedName name="Z_40A247B0_1660_4B1B_8CC6_6E6490D6B548_.wvu.Rows" localSheetId="7" hidden="1">'Letter Generator'!$15:$1048576</definedName>
    <definedName name="Z_40B4920B_6ED2_4E12_B5E7_00A565E6E010_.wvu.FilterData" localSheetId="3" hidden="1">'Sig Data Letters Completed'!$A$1:$Y$2</definedName>
    <definedName name="Z_40B4920B_6ED2_4E12_B5E7_00A565E6E010_.wvu.FilterData" localSheetId="2" hidden="1">'Sig Data Letters in Progress'!$A$2:$Y$2</definedName>
    <definedName name="Z_414DFD23_F479_4393_83ED_B77417031585_.wvu.FilterData" localSheetId="2" hidden="1">'Sig Data Letters in Progress'!$A$2:$Y$2</definedName>
    <definedName name="Z_41CE603D_4840_413E_B651_97CDEA0ADFB2_.wvu.FilterData" localSheetId="2" hidden="1">'Sig Data Letters in Progress'!$A$2:$Y$2</definedName>
    <definedName name="Z_41DF3244_3449_4E9B_8576_E7E2CAE86AA4_.wvu.FilterData" localSheetId="2" hidden="1">'Sig Data Letters in Progress'!$A$2:$Y$2</definedName>
    <definedName name="Z_423A9F7B_CAB9_485F_9D02_AFBE6E7C1EFF_.wvu.FilterData" localSheetId="2" hidden="1">'Sig Data Letters in Progress'!$A$2:$Y$2</definedName>
    <definedName name="Z_4290A1A3_0D76_4A64_9CF1_EDD107010DD0_.wvu.FilterData" localSheetId="2" hidden="1">'Sig Data Letters in Progress'!$A$2:$Y$2</definedName>
    <definedName name="Z_42C951D9_18E7_42C9_8856_CBBFD8B9B2A8_.wvu.FilterData" localSheetId="2" hidden="1">'Sig Data Letters in Progress'!$A$2:$Y$2</definedName>
    <definedName name="Z_42E2EA88_AB30_43EA_A0DA_3940D5D59D34_.wvu.FilterData" localSheetId="2" hidden="1">'Sig Data Letters in Progress'!$A$2:$Y$2</definedName>
    <definedName name="Z_42FEE26B_FA56_4B22_A84B_8AF10585B6A1_.wvu.FilterData" localSheetId="3" hidden="1">'Sig Data Letters Completed'!$A$1:$Z$2</definedName>
    <definedName name="Z_42FEE26B_FA56_4B22_A84B_8AF10585B6A1_.wvu.FilterData" localSheetId="2" hidden="1">'Sig Data Letters in Progress'!$A$2:$AA$2</definedName>
    <definedName name="Z_43113331_934A_4628_8ADF_A96721330101_.wvu.FilterData" localSheetId="3" hidden="1">'Sig Data Letters Completed'!$A$1:$AA$1701</definedName>
    <definedName name="Z_43113331_934A_4628_8ADF_A96721330101_.wvu.FilterData" localSheetId="2" hidden="1">'Sig Data Letters in Progress'!$A$2:$AA$2</definedName>
    <definedName name="Z_431F4FFC_15D4_45A5_969B_5640749B76B0_.wvu.FilterData" localSheetId="2" hidden="1">'Sig Data Letters in Progress'!$A$2:$Y$2</definedName>
    <definedName name="Z_43671EA9_A7AF_4603_B9B6_7DF33AF1B839_.wvu.FilterData" localSheetId="3" hidden="1">'Sig Data Letters Completed'!$A$1:$AA$1544</definedName>
    <definedName name="Z_43671EA9_A7AF_4603_B9B6_7DF33AF1B839_.wvu.FilterData" localSheetId="2" hidden="1">'Sig Data Letters in Progress'!$A$2:$AA$2</definedName>
    <definedName name="Z_43E51D1A_496F_44CA_B6AA_ED9B2D213498_.wvu.FilterData" localSheetId="3" hidden="1">'Sig Data Letters Completed'!$A$1:$Y$2</definedName>
    <definedName name="Z_43E51D1A_496F_44CA_B6AA_ED9B2D213498_.wvu.FilterData" localSheetId="2" hidden="1">'Sig Data Letters in Progress'!$A$2:$Y$2</definedName>
    <definedName name="Z_43FFB536_1B3C_43DF_B54B_A04132E3EC03_.wvu.FilterData" localSheetId="3" hidden="1">'Sig Data Letters Completed'!$A$1:$AA$527</definedName>
    <definedName name="Z_43FFB536_1B3C_43DF_B54B_A04132E3EC03_.wvu.FilterData" localSheetId="2" hidden="1">'Sig Data Letters in Progress'!$A$2:$AA$2</definedName>
    <definedName name="Z_443AF739_B51E_4F7D_A498_1D0CE4F46909_.wvu.FilterData" localSheetId="2" hidden="1">'Sig Data Letters in Progress'!$A$2:$AA$2</definedName>
    <definedName name="Z_4442C05F_9644_4BB5_8467_CC5A78896338_.wvu.FilterData" localSheetId="3" hidden="1">'Sig Data Letters Completed'!$A$1:$Y$2</definedName>
    <definedName name="Z_4442C05F_9644_4BB5_8467_CC5A78896338_.wvu.FilterData" localSheetId="2" hidden="1">'Sig Data Letters in Progress'!$A$2:$Y$2</definedName>
    <definedName name="Z_4468221B_68C7_4AE2_AF99_886FA4C4E0C3_.wvu.FilterData" localSheetId="2" hidden="1">'Sig Data Letters in Progress'!$A$2:$Y$2</definedName>
    <definedName name="Z_4480DB83_4AB3_4916_9414_6C059C2EB60B_.wvu.FilterData" localSheetId="2" hidden="1">'Sig Data Letters in Progress'!$A$2:$AA$2</definedName>
    <definedName name="Z_44A9B54D_F635_46FB_94F3_C4F28878FBA5_.wvu.FilterData" localSheetId="3" hidden="1">'Sig Data Letters Completed'!$A$1:$Y$2</definedName>
    <definedName name="Z_44A9B54D_F635_46FB_94F3_C4F28878FBA5_.wvu.FilterData" localSheetId="2" hidden="1">'Sig Data Letters in Progress'!$A$2:$Z$2</definedName>
    <definedName name="Z_45062E9F_789B_42F1_86BA_70D375793FB3_.wvu.FilterData" localSheetId="2" hidden="1">'Sig Data Letters in Progress'!$A$2:$AA$2</definedName>
    <definedName name="Z_450A7C76_4DB1_4284_926E_3C89B32800C6_.wvu.FilterData" localSheetId="2" hidden="1">'Sig Data Letters in Progress'!$A$2:$Y$2</definedName>
    <definedName name="Z_4572ED08_041E_48FB_A7BD_78D19AA4A6A9_.wvu.FilterData" localSheetId="3" hidden="1">'Sig Data Letters Completed'!$A$1:$Z$2</definedName>
    <definedName name="Z_4572ED08_041E_48FB_A7BD_78D19AA4A6A9_.wvu.FilterData" localSheetId="2" hidden="1">'Sig Data Letters in Progress'!$A$2:$AA$2</definedName>
    <definedName name="Z_45AC7288_7456_4EC1_8A1E_98893515B741_.wvu.FilterData" localSheetId="3" hidden="1">'Sig Data Letters Completed'!$A$1:$Y$2</definedName>
    <definedName name="Z_45AC7288_7456_4EC1_8A1E_98893515B741_.wvu.FilterData" localSheetId="2" hidden="1">'Sig Data Letters in Progress'!$A$2:$Y$2</definedName>
    <definedName name="Z_45B3C8AD_E3C9_4B0C_A8D2_AA06393DC95A_.wvu.FilterData" localSheetId="2" hidden="1">'Sig Data Letters in Progress'!$A$2:$AA$2</definedName>
    <definedName name="Z_45DB7F7A_DE15_4DC8_B76D_FD4E1F68DC3F_.wvu.FilterData" localSheetId="3" hidden="1">'Sig Data Letters Completed'!$A$1:$Y$2</definedName>
    <definedName name="Z_45DB7F7A_DE15_4DC8_B76D_FD4E1F68DC3F_.wvu.FilterData" localSheetId="2" hidden="1">'Sig Data Letters in Progress'!$A$2:$Y$2</definedName>
    <definedName name="Z_462A78B2_1FE8_4B9E_B568_DDABD8A67C5A_.wvu.FilterData" localSheetId="2" hidden="1">'Sig Data Letters in Progress'!$A$2:$AA$2</definedName>
    <definedName name="Z_465D5BB5_0709_4F33_ADCF_A327DFBBA287_.wvu.FilterData" localSheetId="3" hidden="1">'Sig Data Letters Completed'!$A$1:$Y$2</definedName>
    <definedName name="Z_46689042_4D14_4298_B0B6_918B254ACCA1_.wvu.FilterData" localSheetId="3" hidden="1">'Sig Data Letters Completed'!$A$1:$Y$2</definedName>
    <definedName name="Z_46689042_4D14_4298_B0B6_918B254ACCA1_.wvu.FilterData" localSheetId="2" hidden="1">'Sig Data Letters in Progress'!$A$2:$Y$2</definedName>
    <definedName name="Z_46870870_A5F7_4224_9695_000A3F379812_.wvu.FilterData" localSheetId="3" hidden="1">'Sig Data Letters Completed'!$A$1:$Z$927</definedName>
    <definedName name="Z_46870870_A5F7_4224_9695_000A3F379812_.wvu.FilterData" localSheetId="2" hidden="1">'Sig Data Letters in Progress'!$A$2:$AA$2</definedName>
    <definedName name="Z_472AC8F0_309A_4CE9_80C4_697164E515EC_.wvu.FilterData" localSheetId="2" hidden="1">'Sig Data Letters in Progress'!$A$2:$AA$2</definedName>
    <definedName name="Z_474EC6A9_8ADC_4D17_9DB8_4879B2E07B3A_.wvu.FilterData" localSheetId="2" hidden="1">'Sig Data Letters in Progress'!$A$2:$AA$2</definedName>
    <definedName name="Z_4759EE0C_102E_47AC_AE08_5E9A3D42C5AB_.wvu.FilterData" localSheetId="3" hidden="1">'Sig Data Letters Completed'!$A$1:$Y$2</definedName>
    <definedName name="Z_4759EE0C_102E_47AC_AE08_5E9A3D42C5AB_.wvu.FilterData" localSheetId="2" hidden="1">'Sig Data Letters in Progress'!$A$2:$Y$2</definedName>
    <definedName name="Z_47823611_466C_4E9D_8765_091363554D6B_.wvu.FilterData" localSheetId="2" hidden="1">'Sig Data Letters in Progress'!$A$2:$Y$2</definedName>
    <definedName name="Z_47B707EC_FEC3_4561_B6E0_DD2B0AA197E3_.wvu.FilterData" localSheetId="3" hidden="1">'Sig Data Letters Completed'!$A$1:$Y$2</definedName>
    <definedName name="Z_47B707EC_FEC3_4561_B6E0_DD2B0AA197E3_.wvu.FilterData" localSheetId="2" hidden="1">'Sig Data Letters in Progress'!$A$2:$AA$2</definedName>
    <definedName name="Z_4808F42E_7E6C_4DA9_AD04_2342B903E408_.wvu.FilterData" localSheetId="2" hidden="1">'Sig Data Letters in Progress'!$A$2:$AA$2</definedName>
    <definedName name="Z_48150656_8D5C_4E53_9381_99BDB0453550_.wvu.FilterData" localSheetId="2" hidden="1">'Sig Data Letters in Progress'!$A$2:$Y$2</definedName>
    <definedName name="Z_4840E4F2_3884_4F42_AAB4_ECE30B343895_.wvu.FilterData" localSheetId="3" hidden="1">'Sig Data Letters Completed'!$A$1:$AA$945</definedName>
    <definedName name="Z_4840E4F2_3884_4F42_AAB4_ECE30B343895_.wvu.FilterData" localSheetId="2" hidden="1">'Sig Data Letters in Progress'!$A$2:$AA$2</definedName>
    <definedName name="Z_484E4A12_D0C1_44A5_83DB_ADF26F9F3D59_.wvu.FilterData" localSheetId="3" hidden="1">'Sig Data Letters Completed'!$A$1:$Y$285</definedName>
    <definedName name="Z_484E4A12_D0C1_44A5_83DB_ADF26F9F3D59_.wvu.FilterData" localSheetId="2" hidden="1">'Sig Data Letters in Progress'!$A$2:$AA$2</definedName>
    <definedName name="Z_48A15F17_8B76_473C_9910_BA171C05E074_.wvu.Cols" localSheetId="7" hidden="1">'Letter Generator'!$D:$XFD</definedName>
    <definedName name="Z_48A15F17_8B76_473C_9910_BA171C05E074_.wvu.FilterData" localSheetId="6" hidden="1">'Sig Data Letters Cancelled'!$A$1:$Y$272</definedName>
    <definedName name="Z_48A15F17_8B76_473C_9910_BA171C05E074_.wvu.FilterData" localSheetId="3" hidden="1">'Sig Data Letters Completed'!$A$1709:$AA$1914</definedName>
    <definedName name="Z_48A15F17_8B76_473C_9910_BA171C05E074_.wvu.FilterData" localSheetId="2" hidden="1">'Sig Data Letters in Progress'!$A$2:$AA$2</definedName>
    <definedName name="Z_48A15F17_8B76_473C_9910_BA171C05E074_.wvu.PrintTitles" localSheetId="11" hidden="1">'Data Letter'!$1:$6</definedName>
    <definedName name="Z_48A15F17_8B76_473C_9910_BA171C05E074_.wvu.Rows" localSheetId="11" hidden="1">'Data Letter'!$84:$86,'Data Letter'!$88:$88</definedName>
    <definedName name="Z_48A15F17_8B76_473C_9910_BA171C05E074_.wvu.Rows" localSheetId="12" hidden="1">'Data Letter French'!$11:$11,'Data Letter French'!$91:$91,'Data Letter French'!$93:$93</definedName>
    <definedName name="Z_48A15F17_8B76_473C_9910_BA171C05E074_.wvu.Rows" localSheetId="7" hidden="1">'Letter Generator'!$15:$1048576</definedName>
    <definedName name="Z_48CBDC9C_B96D_4DA3_9B3A_23C08AFF7022_.wvu.FilterData" localSheetId="6" hidden="1">'Sig Data Letters Cancelled'!$A$1:$Y$109</definedName>
    <definedName name="Z_48CBDC9C_B96D_4DA3_9B3A_23C08AFF7022_.wvu.FilterData" localSheetId="2" hidden="1">'Sig Data Letters in Progress'!$A$2:$Y$2</definedName>
    <definedName name="Z_48DE81C7_7B6A_4903_94B8_4C0C917F222B_.wvu.FilterData" localSheetId="2" hidden="1">'Sig Data Letters in Progress'!$A$2:$AA$2</definedName>
    <definedName name="Z_49404204_5D24_488E_896C_A7DEF80A4829_.wvu.FilterData" localSheetId="3" hidden="1">'Sig Data Letters Completed'!$A$1:$AA$1406</definedName>
    <definedName name="Z_49404204_5D24_488E_896C_A7DEF80A4829_.wvu.FilterData" localSheetId="2" hidden="1">'Sig Data Letters in Progress'!$A$2:$AA$2</definedName>
    <definedName name="Z_495309CC_3B8C_44A3_A5FD_8E09AF7B9E99_.wvu.FilterData" localSheetId="3" hidden="1">'Sig Data Letters Completed'!$A$1:$AA$435</definedName>
    <definedName name="Z_495309CC_3B8C_44A3_A5FD_8E09AF7B9E99_.wvu.FilterData" localSheetId="2" hidden="1">'Sig Data Letters in Progress'!$A$2:$AA$2</definedName>
    <definedName name="Z_495D7D8F_1E0F_4900_A120_2E0114482A33_.wvu.FilterData" localSheetId="2" hidden="1">'Sig Data Letters in Progress'!$A$2:$AA$2</definedName>
    <definedName name="Z_49858BFF_305B_4266_8857_4E602CFF0A1D_.wvu.FilterData" localSheetId="3" hidden="1">'Sig Data Letters Completed'!$A$1:$Y$2</definedName>
    <definedName name="Z_49858BFF_305B_4266_8857_4E602CFF0A1D_.wvu.FilterData" localSheetId="2" hidden="1">'Sig Data Letters in Progress'!$A$2:$Y$2</definedName>
    <definedName name="Z_49C283F7_89F2_43CD_8498_F4A2DDDAEDD2_.wvu.FilterData" localSheetId="2" hidden="1">'Sig Data Letters in Progress'!$A$2:$AA$2</definedName>
    <definedName name="Z_49E83F9A_9742_4CB8_8645_32E4F6685279_.wvu.Cols" localSheetId="7" hidden="1">'Letter Generator'!$D:$XFD</definedName>
    <definedName name="Z_49E83F9A_9742_4CB8_8645_32E4F6685279_.wvu.FilterData" localSheetId="6" hidden="1">'Sig Data Letters Cancelled'!$A$1:$Y$155</definedName>
    <definedName name="Z_49E83F9A_9742_4CB8_8645_32E4F6685279_.wvu.FilterData" localSheetId="3" hidden="1">'Sig Data Letters Completed'!$A$1:$Y$2</definedName>
    <definedName name="Z_49E83F9A_9742_4CB8_8645_32E4F6685279_.wvu.FilterData" localSheetId="2" hidden="1">'Sig Data Letters in Progress'!$A$2:$Y$2</definedName>
    <definedName name="Z_49E83F9A_9742_4CB8_8645_32E4F6685279_.wvu.PrintTitles" localSheetId="11" hidden="1">'Data Letter'!$1:$6</definedName>
    <definedName name="Z_49E83F9A_9742_4CB8_8645_32E4F6685279_.wvu.Rows" localSheetId="11" hidden="1">'Data Letter'!$84:$86,'Data Letter'!$88:$88</definedName>
    <definedName name="Z_49E83F9A_9742_4CB8_8645_32E4F6685279_.wvu.Rows" localSheetId="12" hidden="1">'Data Letter French'!$11:$11,'Data Letter French'!$91:$91,'Data Letter French'!$93:$93</definedName>
    <definedName name="Z_49E83F9A_9742_4CB8_8645_32E4F6685279_.wvu.Rows" localSheetId="7" hidden="1">'Letter Generator'!$19:$1048576,'Letter Generator'!$15:$18</definedName>
    <definedName name="Z_49E83F9A_9742_4CB8_8645_32E4F6685279_.wvu.Rows" localSheetId="6" hidden="1">'Sig Data Letters Cancelled'!$156:$164</definedName>
    <definedName name="Z_4A0F84E4_04E3_4BFC_8714_B533D91C8778_.wvu.FilterData" localSheetId="2" hidden="1">'Sig Data Letters in Progress'!$A$2:$AA$2</definedName>
    <definedName name="Z_4AE1756E_9EF7_4331_9EA0_47FACAA8D370_.wvu.FilterData" localSheetId="2" hidden="1">'Sig Data Letters in Progress'!$A$2:$Y$2</definedName>
    <definedName name="Z_4AEC3AAC_7AD2_417D_B660_D7E8ADB23CDF_.wvu.FilterData" localSheetId="3" hidden="1">'Sig Data Letters Completed'!$A$1:$Y$2</definedName>
    <definedName name="Z_4AEC3AAC_7AD2_417D_B660_D7E8ADB23CDF_.wvu.FilterData" localSheetId="2" hidden="1">'Sig Data Letters in Progress'!$A$2:$Y$2</definedName>
    <definedName name="Z_4B9D5789_88CE_4048_AC40_959ACB166C2E_.wvu.FilterData" localSheetId="2" hidden="1">'Sig Data Letters in Progress'!$A$2:$Y$2</definedName>
    <definedName name="Z_4BE275AF_59CC_435F_97F0_E863B412A876_.wvu.FilterData" localSheetId="3" hidden="1">'Sig Data Letters Completed'!$A$1:$AA$1837</definedName>
    <definedName name="Z_4BE275AF_59CC_435F_97F0_E863B412A876_.wvu.FilterData" localSheetId="2" hidden="1">'Sig Data Letters in Progress'!$A$2:$AA$2</definedName>
    <definedName name="Z_4BF090EA_A305_4D9B_8508_038E46A62EAB_.wvu.FilterData" localSheetId="2" hidden="1">'Sig Data Letters in Progress'!$A$2:$Y$2</definedName>
    <definedName name="Z_4C38DDD5_CA2F_4099_A19F_DD50734ECF61_.wvu.FilterData" localSheetId="3" hidden="1">'Sig Data Letters Completed'!$A$1:$AA$1560</definedName>
    <definedName name="Z_4C38DDD5_CA2F_4099_A19F_DD50734ECF61_.wvu.FilterData" localSheetId="2" hidden="1">'Sig Data Letters in Progress'!$A$2:$AA$2</definedName>
    <definedName name="Z_4C75F52A_7551_4C32_82FC_1462661DAA0F_.wvu.FilterData" localSheetId="2" hidden="1">'Sig Data Letters in Progress'!$A$2:$Y$2</definedName>
    <definedName name="Z_4CB82523_8313_4EB8_8512_D95E7E34FFAA_.wvu.FilterData" localSheetId="2" hidden="1">'Sig Data Letters in Progress'!$A$2:$Y$2</definedName>
    <definedName name="Z_4CBBE84C_6216_4550_8C7D_1376FB4BA706_.wvu.FilterData" localSheetId="3" hidden="1">'Sig Data Letters Completed'!$A$1:$AA$1708</definedName>
    <definedName name="Z_4CBBE84C_6216_4550_8C7D_1376FB4BA706_.wvu.FilterData" localSheetId="2" hidden="1">'Sig Data Letters in Progress'!$A$2:$AA$2</definedName>
    <definedName name="Z_4CE1364A_E682_4136_B85D_D1152376562D_.wvu.FilterData" localSheetId="2" hidden="1">'Sig Data Letters in Progress'!$A$2:$Y$2</definedName>
    <definedName name="Z_4D1331C2_D6A0_47A5_B818_7201129C4700_.wvu.FilterData" localSheetId="2" hidden="1">'Sig Data Letters in Progress'!$A$2:$Y$2</definedName>
    <definedName name="Z_4D417583_02E9_4F06_B4FC_3879A786D8E3_.wvu.FilterData" localSheetId="2" hidden="1">'Sig Data Letters in Progress'!$A$2:$Y$2</definedName>
    <definedName name="Z_4D82CB8D_9187_4BE7_B24A_DCE92D522A72_.wvu.FilterData" localSheetId="2" hidden="1">'Sig Data Letters in Progress'!$A$2:$AA$2</definedName>
    <definedName name="Z_4E01CE79_0C4C_4BB4_B68E_53EEFD0E6B66_.wvu.FilterData" localSheetId="3" hidden="1">'Sig Data Letters Completed'!$A$1:$Y$2</definedName>
    <definedName name="Z_4E01CE79_0C4C_4BB4_B68E_53EEFD0E6B66_.wvu.FilterData" localSheetId="2" hidden="1">'Sig Data Letters in Progress'!$A$2:$Y$2</definedName>
    <definedName name="Z_4E01CE79_0C4C_4BB4_B68E_53EEFD0E6B66_.wvu.Rows" localSheetId="2" hidden="1">'Sig Data Letters in Progress'!#REF!</definedName>
    <definedName name="Z_4E2DB78C_8ACF_4498_8B65_1E0261D72C08_.wvu.FilterData" localSheetId="2" hidden="1">'Sig Data Letters in Progress'!$A$2:$AA$2</definedName>
    <definedName name="Z_4E3E4935_A50C_4066_9C4F_A55299FA327D_.wvu.FilterData" localSheetId="2" hidden="1">'Sig Data Letters in Progress'!$A$2:$AA$2</definedName>
    <definedName name="Z_4E892764_95F9_4E73_BAD1_024A036D659F_.wvu.FilterData" localSheetId="2" hidden="1">'Sig Data Letters in Progress'!$A$2:$Y$2</definedName>
    <definedName name="Z_4ED18A2B_3C31_4C9C_9261_F44CE5A62303_.wvu.FilterData" localSheetId="2" hidden="1">'Sig Data Letters in Progress'!$A$2:$Z$2</definedName>
    <definedName name="Z_4EE4E849_DA07_4852_B640_9B035EBB7E3E_.wvu.FilterData" localSheetId="3" hidden="1">'Sig Data Letters Completed'!$A$1:$Y$2</definedName>
    <definedName name="Z_4EE4E849_DA07_4852_B640_9B035EBB7E3E_.wvu.FilterData" localSheetId="2" hidden="1">'Sig Data Letters in Progress'!$A$2:$Y$2</definedName>
    <definedName name="Z_4F1D9F6D_92E6_413E_A8A3_88F2B4159C36_.wvu.FilterData" localSheetId="6" hidden="1">'Sig Data Letters Cancelled'!$A$1:$Y$263</definedName>
    <definedName name="Z_4F1D9F6D_92E6_413E_A8A3_88F2B4159C36_.wvu.FilterData" localSheetId="3" hidden="1">'Sig Data Letters Completed'!$A$1:$AA$1505</definedName>
    <definedName name="Z_4F1D9F6D_92E6_413E_A8A3_88F2B4159C36_.wvu.FilterData" localSheetId="2" hidden="1">'Sig Data Letters in Progress'!$A$2:$AA$2</definedName>
    <definedName name="Z_4F71FE8C_97E1_4FC0_A171_C607D3AC7927_.wvu.FilterData" localSheetId="3" hidden="1">'Sig Data Letters Completed'!$A$1:$Y$2</definedName>
    <definedName name="Z_4F71FE8C_97E1_4FC0_A171_C607D3AC7927_.wvu.FilterData" localSheetId="2" hidden="1">'Sig Data Letters in Progress'!$A$2:$Y$2</definedName>
    <definedName name="Z_4FB040FA_374D_4088_8405_EC0CD1244B4F_.wvu.FilterData" localSheetId="2" hidden="1">'Sig Data Letters in Progress'!$A$2:$Y$2</definedName>
    <definedName name="Z_4FEDC9C2_4B3B_4827_8A35_947FF1AFCC37_.wvu.FilterData" localSheetId="3" hidden="1">'Sig Data Letters Completed'!$A$1:$Y$256</definedName>
    <definedName name="Z_4FEDC9C2_4B3B_4827_8A35_947FF1AFCC37_.wvu.FilterData" localSheetId="2" hidden="1">'Sig Data Letters in Progress'!$A$2:$AA$2</definedName>
    <definedName name="Z_4FF4B6C7_E7A3_4DE7_BB54_3EA5CE22665A_.wvu.FilterData" localSheetId="3" hidden="1">'Sig Data Letters Completed'!$A$1:$Z$2</definedName>
    <definedName name="Z_4FF4B6C7_E7A3_4DE7_BB54_3EA5CE22665A_.wvu.FilterData" localSheetId="2" hidden="1">'Sig Data Letters in Progress'!$A$2:$Z$2</definedName>
    <definedName name="Z_507B55D4_7990_4F5C_B518_C62D101D2865_.wvu.FilterData" localSheetId="2" hidden="1">'Sig Data Letters in Progress'!$A$2:$AA$2</definedName>
    <definedName name="Z_50D80755_CF84_47E0_B88E_8C715B172CAA_.wvu.FilterData" localSheetId="3" hidden="1">'Sig Data Letters Completed'!$A$1:$Y$2</definedName>
    <definedName name="Z_50D80755_CF84_47E0_B88E_8C715B172CAA_.wvu.FilterData" localSheetId="2" hidden="1">'Sig Data Letters in Progress'!$A$2:$Y$2</definedName>
    <definedName name="Z_50DEA838_7244_4663_A5A0_6DAFB6503BA6_.wvu.FilterData" localSheetId="2" hidden="1">'Sig Data Letters in Progress'!$A$2:$AA$2</definedName>
    <definedName name="Z_50E0C23E_FD61_4C67_9CB9_09E93A542AF8_.wvu.FilterData" localSheetId="3" hidden="1">'Sig Data Letters Completed'!$A$1:$Z$2</definedName>
    <definedName name="Z_50E0C23E_FD61_4C67_9CB9_09E93A542AF8_.wvu.FilterData" localSheetId="2" hidden="1">'Sig Data Letters in Progress'!$A$2:$AA$2</definedName>
    <definedName name="Z_5169D595_C17E_4142_AF57_CD8507913219_.wvu.FilterData" localSheetId="2" hidden="1">'Sig Data Letters in Progress'!$A$2:$Y$2</definedName>
    <definedName name="Z_52105107_4C2C_4AB7_821E_9EB089AEEA4A_.wvu.FilterData" localSheetId="3" hidden="1">'Sig Data Letters Completed'!$A$1:$Z$1226</definedName>
    <definedName name="Z_52105107_4C2C_4AB7_821E_9EB089AEEA4A_.wvu.FilterData" localSheetId="2" hidden="1">'Sig Data Letters in Progress'!$A$2:$AA$2</definedName>
    <definedName name="Z_52C62635_CF60_4560_A441_F5C3B73BD317_.wvu.FilterData" localSheetId="3" hidden="1">'Sig Data Letters Completed'!$A$1:$Y$2</definedName>
    <definedName name="Z_52C62635_CF60_4560_A441_F5C3B73BD317_.wvu.FilterData" localSheetId="2" hidden="1">'Sig Data Letters in Progress'!$A$2:$Z$2</definedName>
    <definedName name="Z_5304DC96_11A0_4E6F_B4C7_4275E50FC900_.wvu.FilterData" localSheetId="2" hidden="1">'Sig Data Letters in Progress'!$A$2:$AA$2</definedName>
    <definedName name="Z_535CBA84_1E61_45A0_8A3E_1B70E7E1B52A_.wvu.FilterData" localSheetId="2" hidden="1">'Sig Data Letters in Progress'!$A$2:$AA$2</definedName>
    <definedName name="Z_53716D2E_267C_4993_BC6D_E5D9DD0CABAE_.wvu.Cols" localSheetId="7" hidden="1">'Letter Generator'!$D:$XFD</definedName>
    <definedName name="Z_53716D2E_267C_4993_BC6D_E5D9DD0CABAE_.wvu.FilterData" localSheetId="6" hidden="1">'Sig Data Letters Cancelled'!$A$1:$Y$109</definedName>
    <definedName name="Z_53716D2E_267C_4993_BC6D_E5D9DD0CABAE_.wvu.FilterData" localSheetId="3" hidden="1">'Sig Data Letters Completed'!$A$1:$Y$2</definedName>
    <definedName name="Z_53716D2E_267C_4993_BC6D_E5D9DD0CABAE_.wvu.FilterData" localSheetId="2" hidden="1">'Sig Data Letters in Progress'!$A$2:$Y$2</definedName>
    <definedName name="Z_53716D2E_267C_4993_BC6D_E5D9DD0CABAE_.wvu.PrintTitles" localSheetId="11" hidden="1">'Data Letter'!$1:$6</definedName>
    <definedName name="Z_53716D2E_267C_4993_BC6D_E5D9DD0CABAE_.wvu.Rows" localSheetId="11" hidden="1">'Data Letter'!$86:$86,'Data Letter'!$88:$88</definedName>
    <definedName name="Z_53716D2E_267C_4993_BC6D_E5D9DD0CABAE_.wvu.Rows" localSheetId="12" hidden="1">'Data Letter French'!$11:$11,'Data Letter French'!$91:$91,'Data Letter French'!$93:$93</definedName>
    <definedName name="Z_53716D2E_267C_4993_BC6D_E5D9DD0CABAE_.wvu.Rows" localSheetId="7" hidden="1">'Letter Generator'!$19:$1048576,'Letter Generator'!$15:$18</definedName>
    <definedName name="Z_53FCEE27_B396_4241_90C5_918CA94F314B_.wvu.FilterData" localSheetId="2" hidden="1">'Sig Data Letters in Progress'!$A$2:$AA$2</definedName>
    <definedName name="Z_542F324E_E925_435F_A99C_DD070F85E908_.wvu.FilterData" localSheetId="2" hidden="1">'Sig Data Letters in Progress'!$A$2:$AA$2</definedName>
    <definedName name="Z_549583E8_4D7E_4AAE_A68A_449C0DB0303A_.wvu.FilterData" localSheetId="3" hidden="1">'Sig Data Letters Completed'!$A$1:$AA$422</definedName>
    <definedName name="Z_549583E8_4D7E_4AAE_A68A_449C0DB0303A_.wvu.FilterData" localSheetId="2" hidden="1">'Sig Data Letters in Progress'!$A$2:$AA$2</definedName>
    <definedName name="Z_54C0E19C_0D52_401C_A947_6AA78F0A4035_.wvu.FilterData" localSheetId="2" hidden="1">'Sig Data Letters in Progress'!$A$2:$Y$2</definedName>
    <definedName name="Z_551FFA8F_20FB_489B_8729_75EBAC7C1AAA_.wvu.FilterData" localSheetId="2" hidden="1">'Sig Data Letters in Progress'!$A$2:$Y$2</definedName>
    <definedName name="Z_5543F0E6_2887_4647_807A_FB33FBD98407_.wvu.FilterData" localSheetId="3" hidden="1">'Sig Data Letters Completed'!$A$1:$Y$2</definedName>
    <definedName name="Z_5543F0E6_2887_4647_807A_FB33FBD98407_.wvu.FilterData" localSheetId="2" hidden="1">'Sig Data Letters in Progress'!$A$2:$Z$2</definedName>
    <definedName name="Z_5572DA10_61E7_46CC_B49F_8A8E6C3FF696_.wvu.FilterData" localSheetId="2" hidden="1">'Sig Data Letters in Progress'!$A$2:$Y$2</definedName>
    <definedName name="Z_55CA5903_DEEE_40F6_A1AA_065C8AC8F688_.wvu.FilterData" localSheetId="2" hidden="1">'Sig Data Letters in Progress'!$A$2:$AA$2</definedName>
    <definedName name="Z_55DA8E61_ADD2_4D76_9467_BE5819E6EA4D_.wvu.FilterData" localSheetId="3" hidden="1">'Sig Data Letters Completed'!$A$1:$Y$2</definedName>
    <definedName name="Z_55DA8E61_ADD2_4D76_9467_BE5819E6EA4D_.wvu.FilterData" localSheetId="2" hidden="1">'Sig Data Letters in Progress'!$A$2:$Y$2</definedName>
    <definedName name="Z_55ED05EC_FAE5_40B3_93C3_2A82FC4BD0C9_.wvu.FilterData" localSheetId="2" hidden="1">'Sig Data Letters in Progress'!$A$2:$Y$2</definedName>
    <definedName name="Z_5617CDFE_217F_46BF_8342_2C034C961F87_.wvu.FilterData" localSheetId="3" hidden="1">'Sig Data Letters Completed'!$A$1:$Y$2</definedName>
    <definedName name="Z_5617CDFE_217F_46BF_8342_2C034C961F87_.wvu.FilterData" localSheetId="2" hidden="1">'Sig Data Letters in Progress'!$A$2:$Y$2</definedName>
    <definedName name="Z_562A08CE_4512_4EDA_8BB1_5A838D3682B6_.wvu.FilterData" localSheetId="2" hidden="1">'Sig Data Letters in Progress'!$A$2:$AA$2</definedName>
    <definedName name="Z_5655AE3E_01AB_470C_9CD2_A8BAD6D6A4C0_.wvu.FilterData" localSheetId="2" hidden="1">'Sig Data Letters in Progress'!$A$2:$AA$2</definedName>
    <definedName name="Z_56A3CAE9_9F3C_4E75_A773_57A1E2BE7FCA_.wvu.FilterData" localSheetId="2" hidden="1">'Sig Data Letters in Progress'!$A$2:$AA$2</definedName>
    <definedName name="Z_56D41A15_001E_4BEF_BCCD_4DD66E771910_.wvu.FilterData" localSheetId="3" hidden="1">'Sig Data Letters Completed'!$A$1:$Y$2</definedName>
    <definedName name="Z_56D41A15_001E_4BEF_BCCD_4DD66E771910_.wvu.FilterData" localSheetId="2" hidden="1">'Sig Data Letters in Progress'!$A$2:$Y$2</definedName>
    <definedName name="Z_56E0BFB4_65EC_4DFF_A6C0_40BD7A81A2A2_.wvu.FilterData" localSheetId="2" hidden="1">'Sig Data Letters in Progress'!$A$2:$Y$2</definedName>
    <definedName name="Z_56FC2C48_6D7E_44CA_86F7_30B89DCA6480_.wvu.FilterData" localSheetId="2" hidden="1">'Sig Data Letters in Progress'!$A$2:$AA$2</definedName>
    <definedName name="Z_576885F7_E4C1_4300_8FF1_8944570FAF02_.wvu.FilterData" localSheetId="2" hidden="1">'Sig Data Letters in Progress'!$A$2:$Z$2</definedName>
    <definedName name="Z_57917C6E_CD1D_45AC_A637_C49E4910041C_.wvu.FilterData" localSheetId="3" hidden="1">'Sig Data Letters Completed'!$A$1:$Y$2</definedName>
    <definedName name="Z_57917C6E_CD1D_45AC_A637_C49E4910041C_.wvu.FilterData" localSheetId="2" hidden="1">'Sig Data Letters in Progress'!$A$2:$Y$2</definedName>
    <definedName name="Z_582A826C_402D_4A48_AD82_AE8DF2CD1709_.wvu.FilterData" localSheetId="2" hidden="1">'Sig Data Letters in Progress'!$A$2:$Y$2</definedName>
    <definedName name="Z_58B1B6CC_7F4C_46AA_A2FC_C5B155440AAA_.wvu.FilterData" localSheetId="2" hidden="1">'Sig Data Letters in Progress'!$A$2:$Y$2</definedName>
    <definedName name="Z_58BCB002_6DD0_4CBB_8E47_37FE8C31605D_.wvu.FilterData" localSheetId="2" hidden="1">'Sig Data Letters in Progress'!$A$2:$Y$2</definedName>
    <definedName name="Z_58D2FC2D_C6D2_40B7_ABF7_E81025D2CB31_.wvu.FilterData" localSheetId="3" hidden="1">'Sig Data Letters Completed'!$A$1:$AA$973</definedName>
    <definedName name="Z_58D2FC2D_C6D2_40B7_ABF7_E81025D2CB31_.wvu.FilterData" localSheetId="2" hidden="1">'Sig Data Letters in Progress'!$A$2:$AA$2</definedName>
    <definedName name="Z_58E86ABD_F6C4_46C8_96C0_E5CCF3EE410F_.wvu.FilterData" localSheetId="2" hidden="1">'Sig Data Letters in Progress'!$A$2:$Y$2</definedName>
    <definedName name="Z_59227D17_F9C6_4070_A339_6FCCB4A20485_.wvu.FilterData" localSheetId="3" hidden="1">'Sig Data Letters Completed'!$A$1:$Y$2</definedName>
    <definedName name="Z_59227D17_F9C6_4070_A339_6FCCB4A20485_.wvu.FilterData" localSheetId="2" hidden="1">'Sig Data Letters in Progress'!$A$2:$AA$2</definedName>
    <definedName name="Z_59271CCC_822F_46B9_B532_1C0F6946E9CD_.wvu.FilterData" localSheetId="2" hidden="1">'Sig Data Letters in Progress'!$A$2:$Y$2</definedName>
    <definedName name="Z_59287765_76E4_4D0D_935A_F1CE2439634A_.wvu.FilterData" localSheetId="2" hidden="1">'Sig Data Letters in Progress'!$A$2:$AA$2</definedName>
    <definedName name="Z_595EB2C0_E6E8_4300_AC44_AABA0BFCDBFA_.wvu.FilterData" localSheetId="3" hidden="1">'Sig Data Letters Completed'!$A$1:$Y$2</definedName>
    <definedName name="Z_595EB2C0_E6E8_4300_AC44_AABA0BFCDBFA_.wvu.FilterData" localSheetId="2" hidden="1">'Sig Data Letters in Progress'!$A$2:$Y$2</definedName>
    <definedName name="Z_59990CBC_230E_425D_B391_0E2B6E5873C6_.wvu.FilterData" localSheetId="3" hidden="1">'Sig Data Letters Completed'!$A$1:$Y$2</definedName>
    <definedName name="Z_59C0C946_0219_4C92_9EEE_56168877ABA1_.wvu.FilterData" localSheetId="3" hidden="1">'Sig Data Letters Completed'!$A$1:$Y$2</definedName>
    <definedName name="Z_59C0C946_0219_4C92_9EEE_56168877ABA1_.wvu.FilterData" localSheetId="2" hidden="1">'Sig Data Letters in Progress'!$A$2:$Y$2</definedName>
    <definedName name="Z_59D25B38_F2D0_4D15_9B5B_C5F5A268EF42_.wvu.FilterData" localSheetId="2" hidden="1">'Sig Data Letters in Progress'!$A$2:$Y$2</definedName>
    <definedName name="Z_5A5EE4D0_1F58_470E_A71D_3A717C7215B2_.wvu.FilterData" localSheetId="3" hidden="1">'Sig Data Letters Completed'!$A$1:$Y$2</definedName>
    <definedName name="Z_5A5EE4D0_1F58_470E_A71D_3A717C7215B2_.wvu.FilterData" localSheetId="2" hidden="1">'Sig Data Letters in Progress'!$A$2:$AA$2</definedName>
    <definedName name="Z_5AE39359_98DC_4304_B7B4_FB528BF97492_.wvu.FilterData" localSheetId="3" hidden="1">'Sig Data Letters Completed'!$A$1:$Y$2</definedName>
    <definedName name="Z_5AE39359_98DC_4304_B7B4_FB528BF97492_.wvu.FilterData" localSheetId="2" hidden="1">'Sig Data Letters in Progress'!$A$2:$Y$2</definedName>
    <definedName name="Z_5AF4E5E5_778D_4D72_B702_7E164E1ED49A_.wvu.FilterData" localSheetId="3" hidden="1">'Sig Data Letters Completed'!$A$1:$Z$1169</definedName>
    <definedName name="Z_5AF4E5E5_778D_4D72_B702_7E164E1ED49A_.wvu.FilterData" localSheetId="2" hidden="1">'Sig Data Letters in Progress'!$A$2:$AA$2</definedName>
    <definedName name="Z_5AFD94A0_88A9_48FA_8422_5C5E6B6DBBA8_.wvu.FilterData" localSheetId="2" hidden="1">'Sig Data Letters in Progress'!$A$2:$AA$2</definedName>
    <definedName name="Z_5B1C8572_61E8_42EC_BBE3_5E9742B84FAD_.wvu.FilterData" localSheetId="3" hidden="1">'Sig Data Letters Completed'!$A$1:$Y$2</definedName>
    <definedName name="Z_5B1C8572_61E8_42EC_BBE3_5E9742B84FAD_.wvu.FilterData" localSheetId="2" hidden="1">'Sig Data Letters in Progress'!$A$2:$Y$2</definedName>
    <definedName name="Z_5B2E8B15_2F53_40E6_88FC_1611B9F498AD_.wvu.FilterData" localSheetId="6" hidden="1">'Sig Data Letters Cancelled'!$A$1:$Y$270</definedName>
    <definedName name="Z_5B2E8B15_2F53_40E6_88FC_1611B9F498AD_.wvu.FilterData" localSheetId="3" hidden="1">'Sig Data Letters Completed'!$A$1:$AA$1829</definedName>
    <definedName name="Z_5B2E8B15_2F53_40E6_88FC_1611B9F498AD_.wvu.FilterData" localSheetId="2" hidden="1">'Sig Data Letters in Progress'!$A$2:$AA$2</definedName>
    <definedName name="Z_5B344F0D_4172_4DD0_9918_2CFBAF30B49C_.wvu.FilterData" localSheetId="2" hidden="1">'Sig Data Letters in Progress'!$A$2:$Y$2</definedName>
    <definedName name="Z_5BDFC0DF_19EC_4BB5_B6FD_B6D905C800E6_.wvu.FilterData" localSheetId="3" hidden="1">'Sig Data Letters Completed'!$A$1:$Y$2</definedName>
    <definedName name="Z_5BDFC0DF_19EC_4BB5_B6FD_B6D905C800E6_.wvu.FilterData" localSheetId="2" hidden="1">'Sig Data Letters in Progress'!$A$2:$Y$2</definedName>
    <definedName name="Z_5BFA5076_129D_41FE_8D7B_CF6C0B4BE09B_.wvu.FilterData" localSheetId="3" hidden="1">'Sig Data Letters Completed'!$A$1:$Y$409</definedName>
    <definedName name="Z_5BFA5076_129D_41FE_8D7B_CF6C0B4BE09B_.wvu.FilterData" localSheetId="2" hidden="1">'Sig Data Letters in Progress'!$A$2:$AA$2</definedName>
    <definedName name="Z_5C857B65_9CB8_4DF9_91AC_B19850072711_.wvu.FilterData" localSheetId="2" hidden="1">'Sig Data Letters in Progress'!$A$2:$Y$2</definedName>
    <definedName name="Z_5CB18F06_6446_48C9_B0E0_6B6CF03E9E5B_.wvu.FilterData" localSheetId="2" hidden="1">'Sig Data Letters in Progress'!$A$2:$Y$2</definedName>
    <definedName name="Z_5D25C9B1_A0C8_4127_A89D_C992612648F7_.wvu.FilterData" localSheetId="2" hidden="1">'Sig Data Letters in Progress'!$A$2:$Y$2</definedName>
    <definedName name="Z_5D56C58C_146C_4A61_8CC6_91FE84F6FFC4_.wvu.FilterData" localSheetId="2" hidden="1">'Sig Data Letters in Progress'!$A$2:$AA$2</definedName>
    <definedName name="Z_5D62C691_9648_4374_8950_829FD3B744D8_.wvu.FilterData" localSheetId="2" hidden="1">'Sig Data Letters in Progress'!$A$2:$Y$2</definedName>
    <definedName name="Z_5DBE6FDA_25B4_4132_8BD3_05EAA96EC0A0_.wvu.FilterData" localSheetId="6" hidden="1">'Sig Data Letters Cancelled'!$A$1:$Y$39</definedName>
    <definedName name="Z_5DBE6FDA_25B4_4132_8BD3_05EAA96EC0A0_.wvu.FilterData" localSheetId="3" hidden="1">'Sig Data Letters Completed'!$A$1:$Y$2</definedName>
    <definedName name="Z_5DBE6FDA_25B4_4132_8BD3_05EAA96EC0A0_.wvu.FilterData" localSheetId="2" hidden="1">'Sig Data Letters in Progress'!$A$2:$Y$2</definedName>
    <definedName name="Z_5DCC4C0D_B943_429F_A78F_8BE4F5429E4C_.wvu.FilterData" localSheetId="2" hidden="1">'Sig Data Letters in Progress'!$A$2:$Y$2</definedName>
    <definedName name="Z_5E9BA919_DC57_4766_9F25_A99CE7CC98A3_.wvu.FilterData" localSheetId="3" hidden="1">'Sig Data Letters Completed'!$A$1:$AA$1608</definedName>
    <definedName name="Z_5E9BA919_DC57_4766_9F25_A99CE7CC98A3_.wvu.FilterData" localSheetId="2" hidden="1">'Sig Data Letters in Progress'!$A$2:$AA$2</definedName>
    <definedName name="Z_5EB2631A_4392_4469_871A_21488A5AE0BB_.wvu.FilterData" localSheetId="3" hidden="1">'Sig Data Letters Completed'!$A$1:$Y$2</definedName>
    <definedName name="Z_5EB2631A_4392_4469_871A_21488A5AE0BB_.wvu.FilterData" localSheetId="2" hidden="1">'Sig Data Letters in Progress'!$A$2:$Y$2</definedName>
    <definedName name="Z_5EED6733_B93F_44C0_B948_846B90296D7D_.wvu.FilterData" localSheetId="3" hidden="1">'Sig Data Letters Completed'!$A$1:$AA$1551</definedName>
    <definedName name="Z_5EED6733_B93F_44C0_B948_846B90296D7D_.wvu.FilterData" localSheetId="2" hidden="1">'Sig Data Letters in Progress'!$A$2:$AA$2</definedName>
    <definedName name="Z_5F5AB08B_0A00_4FA7_A242_7C82EBF9B057_.wvu.FilterData" localSheetId="6" hidden="1">'Sig Data Letters Cancelled'!$A$1:$Y$176</definedName>
    <definedName name="Z_5F5AB08B_0A00_4FA7_A242_7C82EBF9B057_.wvu.FilterData" localSheetId="3" hidden="1">'Sig Data Letters Completed'!$A$1:$Y$2</definedName>
    <definedName name="Z_5F5AB08B_0A00_4FA7_A242_7C82EBF9B057_.wvu.FilterData" localSheetId="2" hidden="1">'Sig Data Letters in Progress'!$A$2:$Z$2</definedName>
    <definedName name="Z_5F7364B4_D4AD_4CFF_BC0D_D6BF81E42A73_.wvu.FilterData" localSheetId="2" hidden="1">'Sig Data Letters in Progress'!$A$2:$Y$2</definedName>
    <definedName name="Z_5FAABDB8_2F92_4E0D_89DF_1C6DA6147A7E_.wvu.FilterData" localSheetId="2" hidden="1">'Sig Data Letters in Progress'!$A$2:$Y$2</definedName>
    <definedName name="Z_5FB722DA_D1EC_451B_A65F_2C5DE9F5FB28_.wvu.FilterData" localSheetId="2" hidden="1">'Sig Data Letters in Progress'!$A$2:$AA$2</definedName>
    <definedName name="Z_5FE0FC8F_F8BD_454C_9DD3_8B16590338C9_.wvu.FilterData" localSheetId="3" hidden="1">'Sig Data Letters Completed'!$A$1:$Y$2</definedName>
    <definedName name="Z_5FE0FC8F_F8BD_454C_9DD3_8B16590338C9_.wvu.FilterData" localSheetId="2" hidden="1">'Sig Data Letters in Progress'!$A$2:$Y$2</definedName>
    <definedName name="Z_5FF31AD0_2931_4166_8EF9_8B046AE242A6_.wvu.FilterData" localSheetId="2" hidden="1">'Sig Data Letters in Progress'!$A$2:$AA$2</definedName>
    <definedName name="Z_5FF54A3C_4D5C_46B0_9029_CD2F82EC6D12_.wvu.FilterData" localSheetId="2" hidden="1">'Sig Data Letters in Progress'!$A$2:$AA$2</definedName>
    <definedName name="Z_5FF6B45E_492A_4AE4_88CC_354E82FCF38A_.wvu.FilterData" localSheetId="2" hidden="1">'Sig Data Letters in Progress'!$A$2:$Y$2</definedName>
    <definedName name="Z_60BE5F71_7398_4409_91F2_EE6C3D0AA8AE_.wvu.FilterData" localSheetId="2" hidden="1">'Sig Data Letters in Progress'!$A$2:$Y$2</definedName>
    <definedName name="Z_60C460BD_73E5_4002_89EF_CC6A657AB51E_.wvu.FilterData" localSheetId="2" hidden="1">'Sig Data Letters in Progress'!$A$2:$Y$2</definedName>
    <definedName name="Z_60D731FB_DAD5_4FE6_8B75_153F4DAE2C4D_.wvu.FilterData" localSheetId="2" hidden="1">'Sig Data Letters in Progress'!$A$2:$AA$2</definedName>
    <definedName name="Z_6105B5DB_B524_461E_95C0_BA349707E8F3_.wvu.Cols" localSheetId="7" hidden="1">'Letter Generator'!$D:$XFD</definedName>
    <definedName name="Z_6105B5DB_B524_461E_95C0_BA349707E8F3_.wvu.FilterData" localSheetId="6" hidden="1">'Sig Data Letters Cancelled'!$A$1:$Y$97</definedName>
    <definedName name="Z_6105B5DB_B524_461E_95C0_BA349707E8F3_.wvu.FilterData" localSheetId="3" hidden="1">'Sig Data Letters Completed'!$A$1:$Y$2</definedName>
    <definedName name="Z_6105B5DB_B524_461E_95C0_BA349707E8F3_.wvu.FilterData" localSheetId="2" hidden="1">'Sig Data Letters in Progress'!$A$2:$Y$2</definedName>
    <definedName name="Z_6105B5DB_B524_461E_95C0_BA349707E8F3_.wvu.PrintTitles" localSheetId="11" hidden="1">'Data Letter'!$1:$6</definedName>
    <definedName name="Z_6105B5DB_B524_461E_95C0_BA349707E8F3_.wvu.Rows" localSheetId="7" hidden="1">'Letter Generator'!$19:$1048576,'Letter Generator'!$15:$18</definedName>
    <definedName name="Z_611E245C_CC11_4113_98AE_4C13CBC7A365_.wvu.FilterData" localSheetId="3" hidden="1">'Sig Data Letters Completed'!$A$1:$Y$2</definedName>
    <definedName name="Z_611E245C_CC11_4113_98AE_4C13CBC7A365_.wvu.FilterData" localSheetId="2" hidden="1">'Sig Data Letters in Progress'!$A$2:$Y$2</definedName>
    <definedName name="Z_612EA3DD_00D5_4B2F_83A4_74EC6D07D04B_.wvu.FilterData" localSheetId="3" hidden="1">'Sig Data Letters Completed'!$A$1:$Y$2</definedName>
    <definedName name="Z_612EA3DD_00D5_4B2F_83A4_74EC6D07D04B_.wvu.FilterData" localSheetId="2" hidden="1">'Sig Data Letters in Progress'!$A$2:$Y$2</definedName>
    <definedName name="Z_61DDC30A_056F_492D_AE1C_A136E95A3AA6_.wvu.FilterData" localSheetId="2" hidden="1">'Sig Data Letters in Progress'!$A$2:$AA$2</definedName>
    <definedName name="Z_61E3CBD8_1500_4603_80F4_46C3C8A3AD8B_.wvu.FilterData" localSheetId="6" hidden="1">'Sig Data Letters Cancelled'!$A$1:$Y$147</definedName>
    <definedName name="Z_61E3CBD8_1500_4603_80F4_46C3C8A3AD8B_.wvu.FilterData" localSheetId="2" hidden="1">'Sig Data Letters in Progress'!$A$2:$AA$2</definedName>
    <definedName name="Z_6216503E_5E1C_4EBA_A6C5_FB04932FB4DB_.wvu.FilterData" localSheetId="2" hidden="1">'Sig Data Letters in Progress'!$A$2:$AA$2</definedName>
    <definedName name="Z_628E0117_A82B_463C_9AD6_F0E3DF0B59FD_.wvu.FilterData" localSheetId="2" hidden="1">'Sig Data Letters in Progress'!$A$2:$Y$2</definedName>
    <definedName name="Z_62C92631_F849_423F_8AB7_48270F7A1F9D_.wvu.FilterData" localSheetId="6" hidden="1">'Sig Data Letters Cancelled'!$A$1:$Y$13</definedName>
    <definedName name="Z_62C92631_F849_423F_8AB7_48270F7A1F9D_.wvu.FilterData" localSheetId="2" hidden="1">'Sig Data Letters in Progress'!$A$2:$Y$2</definedName>
    <definedName name="Z_62E3DC4B_CEED_419E_B633_D41C881BCB7E_.wvu.FilterData" localSheetId="2" hidden="1">'Sig Data Letters in Progress'!$A$2:$AA$2</definedName>
    <definedName name="Z_631DE251_63D1_41C7_AAB2_E712F7CA4B46_.wvu.FilterData" localSheetId="2" hidden="1">'Sig Data Letters in Progress'!$A$2:$Y$2</definedName>
    <definedName name="Z_6324D62D_BC31_4D5E_8753_F431B58190C3_.wvu.FilterData" localSheetId="2" hidden="1">'Sig Data Letters in Progress'!$A$2:$Y$2</definedName>
    <definedName name="Z_633B6A95_B6DF_4349_BDC0_60216AEACEDD_.wvu.FilterData" localSheetId="2" hidden="1">'Sig Data Letters in Progress'!$A$2:$AA$2</definedName>
    <definedName name="Z_634386B2_332E_43EC_8F8E_37390E52C3AC_.wvu.FilterData" localSheetId="2" hidden="1">'Sig Data Letters in Progress'!$A$2:$Y$2</definedName>
    <definedName name="Z_6344256B_5EEA_4915_9BC6_665553323E4D_.wvu.FilterData" localSheetId="3" hidden="1">'Sig Data Letters Completed'!$A$1:$AA$871</definedName>
    <definedName name="Z_637B3081_A48B_486B_A681_20DCE6C29092_.wvu.FilterData" localSheetId="2" hidden="1">'Sig Data Letters in Progress'!$A$2:$AA$2</definedName>
    <definedName name="Z_637DD341_755E_45EE_903E_BD29ED61370C_.wvu.FilterData" localSheetId="2" hidden="1">'Sig Data Letters in Progress'!$A$2:$Y$2</definedName>
    <definedName name="Z_63D622AD_CFF7_400E_855B_651F1787B3F4_.wvu.FilterData" localSheetId="2" hidden="1">'Sig Data Letters in Progress'!$A$2:$Z$2</definedName>
    <definedName name="Z_6425515A_15E6_47CE_899B_5A10D80A4820_.wvu.FilterData" localSheetId="3" hidden="1">'Sig Data Letters Completed'!$A$1:$AA$1879</definedName>
    <definedName name="Z_6425515A_15E6_47CE_899B_5A10D80A4820_.wvu.FilterData" localSheetId="2" hidden="1">'Sig Data Letters in Progress'!$A$2:$AA$2</definedName>
    <definedName name="Z_6427E414_FAB8_45AB_A4B3_A34C5F5AE7A7_.wvu.FilterData" localSheetId="2" hidden="1">'Sig Data Letters in Progress'!$A$2:$AA$2</definedName>
    <definedName name="Z_646192E5_1598_479D_91B7_B438ACEE4CE2_.wvu.FilterData" localSheetId="2" hidden="1">'Sig Data Letters in Progress'!$A$2:$AA$2</definedName>
    <definedName name="Z_6470654E_A737_42DD_8C4B_0B4FFE71D72C_.wvu.FilterData" localSheetId="3" hidden="1">'Sig Data Letters Completed'!$A$1:$Y$2</definedName>
    <definedName name="Z_6470654E_A737_42DD_8C4B_0B4FFE71D72C_.wvu.FilterData" localSheetId="2" hidden="1">'Sig Data Letters in Progress'!$A$2:$Y$2</definedName>
    <definedName name="Z_64C029F7_0B71_42DD_89A7_2F6951A6D035_.wvu.FilterData" localSheetId="2" hidden="1">'Sig Data Letters in Progress'!$A$2:$Y$2</definedName>
    <definedName name="Z_64F31BAE_D060_4DDA_B87D_BFDFA413F89C_.wvu.FilterData" localSheetId="3" hidden="1">'Sig Data Letters Completed'!$A$1:$Y$2</definedName>
    <definedName name="Z_64F31BAE_D060_4DDA_B87D_BFDFA413F89C_.wvu.FilterData" localSheetId="2" hidden="1">'Sig Data Letters in Progress'!$A$2:$Y$2</definedName>
    <definedName name="Z_650B4BE0_BFEA_46BE_80E9_AC6522A42036_.wvu.FilterData" localSheetId="3" hidden="1">'Sig Data Letters Completed'!$A$1:$Z$1291</definedName>
    <definedName name="Z_650B4BE0_BFEA_46BE_80E9_AC6522A42036_.wvu.FilterData" localSheetId="2" hidden="1">'Sig Data Letters in Progress'!$A$2:$AA$2</definedName>
    <definedName name="Z_65161B00_2129_4E48_AA9E_37DED2339E55_.wvu.FilterData" localSheetId="2" hidden="1">'Sig Data Letters in Progress'!$A$2:$AA$2</definedName>
    <definedName name="Z_652DE4F2_BEB6_48C4_957B_4C7932E5C8C6_.wvu.FilterData" localSheetId="3" hidden="1">'Sig Data Letters Completed'!$A$1:$Z$2</definedName>
    <definedName name="Z_652DE4F2_BEB6_48C4_957B_4C7932E5C8C6_.wvu.FilterData" localSheetId="2" hidden="1">'Sig Data Letters in Progress'!$A$2:$AA$2</definedName>
    <definedName name="Z_65403A6C_6F16_4193_8239_ABD92615BB28_.wvu.FilterData" localSheetId="2" hidden="1">'Sig Data Letters in Progress'!$A$2:$AA$2</definedName>
    <definedName name="Z_657F4424_2976_4849_8CE7_023CC410E0FB_.wvu.FilterData" localSheetId="3" hidden="1">'Sig Data Letters Completed'!$A$1:$Y$2</definedName>
    <definedName name="Z_657F4424_2976_4849_8CE7_023CC410E0FB_.wvu.FilterData" localSheetId="2" hidden="1">'Sig Data Letters in Progress'!$A$2:$Y$2</definedName>
    <definedName name="Z_658CA2DB_443B_4A53_9D23_6FBBECACC7C9_.wvu.FilterData" localSheetId="3" hidden="1">'Sig Data Letters Completed'!$A$1:$Y$2</definedName>
    <definedName name="Z_658CA2DB_443B_4A53_9D23_6FBBECACC7C9_.wvu.FilterData" localSheetId="2" hidden="1">'Sig Data Letters in Progress'!$A$2:$Z$2</definedName>
    <definedName name="Z_66142365_5CC5_41A5_982B_0F766803018E_.wvu.FilterData" localSheetId="2" hidden="1">'Sig Data Letters in Progress'!$A$2:$Y$2</definedName>
    <definedName name="Z_6616C399_A04C_4ABF_8190_4E15C41D2407_.wvu.FilterData" localSheetId="2" hidden="1">'Sig Data Letters in Progress'!$A$2:$Y$2</definedName>
    <definedName name="Z_6631FB06_271D_457D_BD88_B88E2B980E3A_.wvu.FilterData" localSheetId="3" hidden="1">'Sig Data Letters Completed'!$A$1:$Y$524</definedName>
    <definedName name="Z_6631FB06_271D_457D_BD88_B88E2B980E3A_.wvu.FilterData" localSheetId="2" hidden="1">'Sig Data Letters in Progress'!$A$2:$AA$2</definedName>
    <definedName name="Z_666C9AD8_47C2_49E9_85F8_1FDB9E142579_.wvu.FilterData" localSheetId="2" hidden="1">'Sig Data Letters in Progress'!$A$2:$AA$2</definedName>
    <definedName name="Z_667D7975_E2D3_4768_B69F_B31D30768051_.wvu.FilterData" localSheetId="2" hidden="1">'Sig Data Letters in Progress'!$A$2:$AA$2</definedName>
    <definedName name="Z_66D7680B_324D_48B1_B863_BD6318C216E5_.wvu.FilterData" localSheetId="2" hidden="1">'Sig Data Letters in Progress'!$A$2:$AA$2</definedName>
    <definedName name="Z_67288C53_9BC4_49D3_9071_67FB30088CEC_.wvu.FilterData" localSheetId="3" hidden="1">'Sig Data Letters Completed'!$A$1:$Y$339</definedName>
    <definedName name="Z_67288C53_9BC4_49D3_9071_67FB30088CEC_.wvu.FilterData" localSheetId="2" hidden="1">'Sig Data Letters in Progress'!$A$2:$AA$2</definedName>
    <definedName name="Z_67334888_B348_43A4_BB15_24B4D6ABC557_.wvu.FilterData" localSheetId="2" hidden="1">'Sig Data Letters in Progress'!$A$2:$Y$2</definedName>
    <definedName name="Z_67353B7F_9784_4B48_9584_EC65F6C47FBB_.wvu.FilterData" localSheetId="2" hidden="1">'Sig Data Letters in Progress'!$A$2:$Y$2</definedName>
    <definedName name="Z_67D6C6FE_42BE_4775_9612_0DD3B6D79F6A_.wvu.FilterData" localSheetId="2" hidden="1">'Sig Data Letters in Progress'!$A$2:$AA$2</definedName>
    <definedName name="Z_67D7CF35_5823_4FB8_95FE_BF114250E41C_.wvu.FilterData" localSheetId="2" hidden="1">'Sig Data Letters in Progress'!$A$2:$Y$2</definedName>
    <definedName name="Z_68835313_944F_4C1F_9A85_81C690513F2B_.wvu.FilterData" localSheetId="2" hidden="1">'Sig Data Letters in Progress'!$A$2:$Y$2</definedName>
    <definedName name="Z_68BEC0B3_C13A_4AD7_886D_55DA610EFB52_.wvu.FilterData" localSheetId="2" hidden="1">'Sig Data Letters in Progress'!$A$2:$AA$2</definedName>
    <definedName name="Z_68D1F7F1_0061_4E38_B687_B86A2A11FCDC_.wvu.FilterData" localSheetId="3" hidden="1">'Sig Data Letters Completed'!$A$1:$Y$2</definedName>
    <definedName name="Z_68D1F7F1_0061_4E38_B687_B86A2A11FCDC_.wvu.FilterData" localSheetId="2" hidden="1">'Sig Data Letters in Progress'!$A$2:$Y$2</definedName>
    <definedName name="Z_68D1F7F1_0061_4E38_B687_B86A2A11FCDC_.wvu.Rows" localSheetId="2" hidden="1">'Sig Data Letters in Progress'!#REF!</definedName>
    <definedName name="Z_692F8FB5_3A2A_4852_8EA3_560DBD443FEA_.wvu.FilterData" localSheetId="3" hidden="1">'Sig Data Letters Completed'!$A$1:$Y$2</definedName>
    <definedName name="Z_692F8FB5_3A2A_4852_8EA3_560DBD443FEA_.wvu.FilterData" localSheetId="2" hidden="1">'Sig Data Letters in Progress'!$A$2:$Y$2</definedName>
    <definedName name="Z_6943EB32_94EB_478C_94F8_0ED5CABC2D46_.wvu.FilterData" localSheetId="3" hidden="1">'Sig Data Letters Completed'!$A$1:$AA$1493</definedName>
    <definedName name="Z_6943EB32_94EB_478C_94F8_0ED5CABC2D46_.wvu.FilterData" localSheetId="2" hidden="1">'Sig Data Letters in Progress'!$A$2:$AA$2</definedName>
    <definedName name="Z_69B34D2D_E7B1_4922_BE7E_11F1B80DAE47_.wvu.FilterData" localSheetId="2" hidden="1">'Sig Data Letters in Progress'!$A$2:$AA$2</definedName>
    <definedName name="Z_69E0D35E_52B1_4A6E_96C7_FD92C7A48B70_.wvu.FilterData" localSheetId="3" hidden="1">'Sig Data Letters Completed'!$A$1:$AA$1587</definedName>
    <definedName name="Z_69E0D35E_52B1_4A6E_96C7_FD92C7A48B70_.wvu.FilterData" localSheetId="2" hidden="1">'Sig Data Letters in Progress'!$A$2:$AA$2</definedName>
    <definedName name="Z_69E9E7CF_35B1_4481_B396_AAAE8DF511B4_.wvu.FilterData" localSheetId="2" hidden="1">'Sig Data Letters in Progress'!$A$2:$Y$2</definedName>
    <definedName name="Z_69F0963A_7B4D_4190_B7FB_76BDC051D697_.wvu.FilterData" localSheetId="2" hidden="1">'Sig Data Letters in Progress'!$A$2:$AA$2</definedName>
    <definedName name="Z_69FF3882_3600_4F71_BD2B_3366683210A9_.wvu.FilterData" localSheetId="2" hidden="1">'Sig Data Letters in Progress'!$A$2:$Z$2</definedName>
    <definedName name="Z_6A475525_F938_4554_B8E1_F1A5339999D8_.wvu.FilterData" localSheetId="6" hidden="1">'Sig Data Letters Cancelled'!$A$1:$Y$200</definedName>
    <definedName name="Z_6A475525_F938_4554_B8E1_F1A5339999D8_.wvu.FilterData" localSheetId="3" hidden="1">'Sig Data Letters Completed'!$A$1:$Y$2</definedName>
    <definedName name="Z_6A475525_F938_4554_B8E1_F1A5339999D8_.wvu.FilterData" localSheetId="2" hidden="1">'Sig Data Letters in Progress'!$A$2:$Z$2</definedName>
    <definedName name="Z_6A51273E_10E6_4719_AD3F_7E89AC0CB119_.wvu.FilterData" localSheetId="2" hidden="1">'Sig Data Letters in Progress'!$A$2:$AA$2</definedName>
    <definedName name="Z_6A89019E_0B21_4F0B_8FFD_C606FA6E6F5F_.wvu.FilterData" localSheetId="3" hidden="1">'Sig Data Letters Completed'!$A$1:$Y$2</definedName>
    <definedName name="Z_6A89019E_0B21_4F0B_8FFD_C606FA6E6F5F_.wvu.FilterData" localSheetId="2" hidden="1">'Sig Data Letters in Progress'!$A$2:$Y$2</definedName>
    <definedName name="Z_6ACD19DB_7FAE_4293_9381_3AF289EDFE41_.wvu.FilterData" localSheetId="2" hidden="1">'Sig Data Letters in Progress'!$A$2:$AA$2</definedName>
    <definedName name="Z_6B7212EF_E52B_476C_ACF4_13627529180A_.wvu.FilterData" localSheetId="3" hidden="1">'Sig Data Letters Completed'!$A$1:$Y$2</definedName>
    <definedName name="Z_6B7212EF_E52B_476C_ACF4_13627529180A_.wvu.FilterData" localSheetId="2" hidden="1">'Sig Data Letters in Progress'!$A$2:$Y$2</definedName>
    <definedName name="Z_6CBABB45_D3CF_457A_8394_047F7F481961_.wvu.FilterData" localSheetId="2" hidden="1">'Sig Data Letters in Progress'!$A$2:$AA$2</definedName>
    <definedName name="Z_6CE545AE_FF42_44CF_9267_D3E5FA3C6E24_.wvu.FilterData" localSheetId="3" hidden="1">'Sig Data Letters Completed'!$A$1:$Z$2</definedName>
    <definedName name="Z_6CE545AE_FF42_44CF_9267_D3E5FA3C6E24_.wvu.FilterData" localSheetId="2" hidden="1">'Sig Data Letters in Progress'!$A$2:$AA$2</definedName>
    <definedName name="Z_6D05BADC_54ED_42A4_81AF_A1303623497E_.wvu.FilterData" localSheetId="3" hidden="1">'Sig Data Letters Completed'!$A$1:$Y$2</definedName>
    <definedName name="Z_6D05BADC_54ED_42A4_81AF_A1303623497E_.wvu.FilterData" localSheetId="2" hidden="1">'Sig Data Letters in Progress'!$A$2:$Y$2</definedName>
    <definedName name="Z_6D2C0ACF_2029_465B_8A36_5C6143E830AF_.wvu.FilterData" localSheetId="2" hidden="1">'Sig Data Letters in Progress'!$A$2:$Y$2</definedName>
    <definedName name="Z_6D8BE8E7_DB6E_4CAC_86A7_28636B8B6ED8_.wvu.FilterData" localSheetId="2" hidden="1">'Sig Data Letters in Progress'!$A$2:$Y$2</definedName>
    <definedName name="Z_6E1F2C24_3405_4884_B601_467A083CDA94_.wvu.FilterData" localSheetId="2" hidden="1">'Sig Data Letters in Progress'!$A$2:$AA$2</definedName>
    <definedName name="Z_6E2EE4CD_B8A3_4DAB_BB02_6427C28F1434_.wvu.FilterData" localSheetId="3" hidden="1">'Sig Data Letters Completed'!$A$1:$Y$2</definedName>
    <definedName name="Z_6E2EE4CD_B8A3_4DAB_BB02_6427C28F1434_.wvu.FilterData" localSheetId="2" hidden="1">'Sig Data Letters in Progress'!$A$2:$Y$2</definedName>
    <definedName name="Z_6E36CEE3_6A47_48EC_ADB2_CE59B988FC49_.wvu.FilterData" localSheetId="2" hidden="1">'Sig Data Letters in Progress'!$A$2:$AA$2</definedName>
    <definedName name="Z_6E807A55_BAEE_4C21_A1B8_159825B486E9_.wvu.FilterData" localSheetId="2" hidden="1">'Sig Data Letters in Progress'!$A$2:$AA$2</definedName>
    <definedName name="Z_6E90F065_296B_4880_AEC6_0328394CBBCB_.wvu.FilterData" localSheetId="2" hidden="1">'Sig Data Letters in Progress'!$A$2:$Y$2</definedName>
    <definedName name="Z_6E9A4F67_8A22_48D3_AB65_2F3EECAA6D49_.wvu.FilterData" localSheetId="2" hidden="1">'Sig Data Letters in Progress'!$A$2:$AA$2</definedName>
    <definedName name="Z_6EB4267E_D681_415F_9704_7D1ADA4EB733_.wvu.FilterData" localSheetId="2" hidden="1">'Sig Data Letters in Progress'!$A$2:$AA$2</definedName>
    <definedName name="Z_6EBDA786_C4C5_4D0E_862F_ECA9EB2FC6C5_.wvu.FilterData" localSheetId="2" hidden="1">'Sig Data Letters in Progress'!$A$2:$Y$2</definedName>
    <definedName name="Z_6ED5A4EE_B512_4B7C_A130_21B334D8E89A_.wvu.FilterData" localSheetId="2" hidden="1">'Sig Data Letters in Progress'!$A$2:$Y$2</definedName>
    <definedName name="Z_6EE22F54_8B8A_4D00_BD6A_6A32EFF45330_.wvu.FilterData" localSheetId="2" hidden="1">'Sig Data Letters in Progress'!$A$2:$Y$2</definedName>
    <definedName name="Z_6EE71252_4670_47F0_814E_C86A9E76EB5E_.wvu.FilterData" localSheetId="2" hidden="1">'Sig Data Letters in Progress'!$A$2:$Y$2</definedName>
    <definedName name="Z_6EF87372_B07F_4975_B757_0D83E55178FC_.wvu.FilterData" localSheetId="2" hidden="1">'Sig Data Letters in Progress'!$A$2:$Y$2</definedName>
    <definedName name="Z_6FB86885_FB2F_426A_B54B_ABF18D1B178C_.wvu.FilterData" localSheetId="2" hidden="1">'Sig Data Letters in Progress'!$A$2:$Y$2</definedName>
    <definedName name="Z_6FE861D3_44D1_41DA_A22F_3665714A3A85_.wvu.FilterData" localSheetId="3" hidden="1">'Sig Data Letters Completed'!$A$1:$Y$402</definedName>
    <definedName name="Z_6FE861D3_44D1_41DA_A22F_3665714A3A85_.wvu.FilterData" localSheetId="2" hidden="1">'Sig Data Letters in Progress'!$A$2:$AA$2</definedName>
    <definedName name="Z_6FEF19A7_98A7_4B31_BE57_8CDB72C916EC_.wvu.FilterData" localSheetId="3" hidden="1">'Sig Data Letters Completed'!$A$1:$Y$2</definedName>
    <definedName name="Z_6FEF19A7_98A7_4B31_BE57_8CDB72C916EC_.wvu.FilterData" localSheetId="2" hidden="1">'Sig Data Letters in Progress'!$A$2:$Y$2</definedName>
    <definedName name="Z_70B4E150_E3EC_4AF0_BF71_EABC7065BA08_.wvu.FilterData" localSheetId="2" hidden="1">'Sig Data Letters in Progress'!$A$2:$AA$2</definedName>
    <definedName name="Z_70D7F996_930E_436F_8667_A008518C3CD8_.wvu.FilterData" localSheetId="3" hidden="1">'Sig Data Letters Completed'!$A$1:$Y$494</definedName>
    <definedName name="Z_70D7F996_930E_436F_8667_A008518C3CD8_.wvu.FilterData" localSheetId="2" hidden="1">'Sig Data Letters in Progress'!$A$2:$AA$2</definedName>
    <definedName name="Z_713C6FE4_8349_42D3_B87E_2CDCA3B28B3A_.wvu.FilterData" localSheetId="6" hidden="1">'Sig Data Letters Cancelled'!$A$1:$Y$119</definedName>
    <definedName name="Z_713C6FE4_8349_42D3_B87E_2CDCA3B28B3A_.wvu.FilterData" localSheetId="2" hidden="1">'Sig Data Letters in Progress'!$A$2:$Y$2</definedName>
    <definedName name="Z_71B60E06_71BE_4096_8783_4C524AC9F6EE_.wvu.FilterData" localSheetId="3" hidden="1">'Sig Data Letters Completed'!$A$1:$Y$2</definedName>
    <definedName name="Z_71B60E06_71BE_4096_8783_4C524AC9F6EE_.wvu.FilterData" localSheetId="2" hidden="1">'Sig Data Letters in Progress'!$A$2:$Y$2</definedName>
    <definedName name="Z_71CDA3A1_C5E4_4AC1_9D3C_5CA303ED7BB9_.wvu.FilterData" localSheetId="3" hidden="1">'Sig Data Letters Completed'!$A$1:$Y$297</definedName>
    <definedName name="Z_71CDA3A1_C5E4_4AC1_9D3C_5CA303ED7BB9_.wvu.FilterData" localSheetId="2" hidden="1">'Sig Data Letters in Progress'!$A$2:$AA$2</definedName>
    <definedName name="Z_71EA871D_EB6C_441F_9AF0_E5DD82473058_.wvu.FilterData" localSheetId="3" hidden="1">'Sig Data Letters Completed'!$A$1:$AA$1545</definedName>
    <definedName name="Z_71EA871D_EB6C_441F_9AF0_E5DD82473058_.wvu.FilterData" localSheetId="2" hidden="1">'Sig Data Letters in Progress'!$A$2:$AA$2</definedName>
    <definedName name="Z_7216F29A_6144_48CF_B223_4B875E6F3196_.wvu.FilterData" localSheetId="2" hidden="1">'Sig Data Letters in Progress'!$A$2:$AA$2</definedName>
    <definedName name="Z_721B5A2A_D438_4D8C_999B_DAF3C14D9662_.wvu.FilterData" localSheetId="2" hidden="1">'Sig Data Letters in Progress'!$A$2:$Y$2</definedName>
    <definedName name="Z_7262FB34_E11C_44C4_BB2A_797F0EBCC8D2_.wvu.FilterData" localSheetId="3" hidden="1">'Sig Data Letters Completed'!$A$1:$Y$2</definedName>
    <definedName name="Z_7262FB34_E11C_44C4_BB2A_797F0EBCC8D2_.wvu.FilterData" localSheetId="2" hidden="1">'Sig Data Letters in Progress'!$A$2:$Y$2</definedName>
    <definedName name="Z_727D7550_98F6_4E4A_83C8_027E7D97100B_.wvu.FilterData" localSheetId="2" hidden="1">'Sig Data Letters in Progress'!$A$2:$AA$2</definedName>
    <definedName name="Z_7287C05E_1089_426D_9D42_0DC945B39661_.wvu.FilterData" localSheetId="2" hidden="1">'Sig Data Letters in Progress'!$A$2:$Y$2</definedName>
    <definedName name="Z_7289EC62_030A_466C_919F_64A197BD960D_.wvu.FilterData" localSheetId="2" hidden="1">'Sig Data Letters in Progress'!$A$2:$Y$2</definedName>
    <definedName name="Z_728C7709_F3DC_4C43_8511_5C2A710DCE84_.wvu.FilterData" localSheetId="2" hidden="1">'Sig Data Letters in Progress'!$A$2:$Y$2</definedName>
    <definedName name="Z_72DEB8D7_D153_4B96_B9F8_F170972D59FB_.wvu.FilterData" localSheetId="2" hidden="1">'Sig Data Letters in Progress'!$A$2:$Y$2</definedName>
    <definedName name="Z_72E3A304_381D_4CEE_894A_1D837437A260_.wvu.FilterData" localSheetId="2" hidden="1">'Sig Data Letters in Progress'!$A$2:$Y$2</definedName>
    <definedName name="Z_72E84B7F_DFE4_4AEC_996E_6466A17BBB44_.wvu.FilterData" localSheetId="2" hidden="1">'Sig Data Letters in Progress'!$A$2:$AA$2</definedName>
    <definedName name="Z_7330473A_BD20_49DA_A750_394CB35F5F51_.wvu.FilterData" localSheetId="2" hidden="1">'Sig Data Letters in Progress'!$A$2:$AA$2</definedName>
    <definedName name="Z_73A86654_C40D_4DAE_8DE2_9B8637D83E1F_.wvu.FilterData" localSheetId="2" hidden="1">'Sig Data Letters in Progress'!$A$2:$Y$2</definedName>
    <definedName name="Z_742E9A21_20D3_4689_ADD0_AF5B47307F45_.wvu.FilterData" localSheetId="3" hidden="1">'Sig Data Letters Completed'!$A$1:$Y$2</definedName>
    <definedName name="Z_742E9A21_20D3_4689_ADD0_AF5B47307F45_.wvu.FilterData" localSheetId="2" hidden="1">'Sig Data Letters in Progress'!$A$2:$Y$2</definedName>
    <definedName name="Z_742F7C3A_7EE1_41F2_8E8F_D3D4874FEE43_.wvu.FilterData" localSheetId="2" hidden="1">'Sig Data Letters in Progress'!$A$2:$Y$2</definedName>
    <definedName name="Z_74537217_D933_406F_BC73_A0FEC7F1DF9A_.wvu.FilterData" localSheetId="2" hidden="1">'Sig Data Letters in Progress'!$A$2:$Y$2</definedName>
    <definedName name="Z_74960C02_C84E_4D3C_B6D3_2B0471AE7D73_.wvu.FilterData" localSheetId="2" hidden="1">'Sig Data Letters in Progress'!$A$2:$Y$2</definedName>
    <definedName name="Z_74AE8A57_E000_4054_95AB_18D1B0B18BE6_.wvu.FilterData" localSheetId="2" hidden="1">'Sig Data Letters in Progress'!$A$2:$AA$2</definedName>
    <definedName name="Z_74BEEF4D_5033_49A8_8C66_3E29D4A675A9_.wvu.FilterData" localSheetId="3" hidden="1">'Sig Data Letters Completed'!$A$1:$Y$2</definedName>
    <definedName name="Z_74BEEF4D_5033_49A8_8C66_3E29D4A675A9_.wvu.FilterData" localSheetId="2" hidden="1">'Sig Data Letters in Progress'!$A$2:$Y$2</definedName>
    <definedName name="Z_74E19DA7_2792_4249_AB4B_F599CEDE70FD_.wvu.FilterData" localSheetId="3" hidden="1">'Sig Data Letters Completed'!$A$1:$Y$2</definedName>
    <definedName name="Z_74E19DA7_2792_4249_AB4B_F599CEDE70FD_.wvu.FilterData" localSheetId="2" hidden="1">'Sig Data Letters in Progress'!$A$2:$Y$2</definedName>
    <definedName name="Z_7500EDE8_2C08_47DC_A827_B5ACADE47F06_.wvu.FilterData" localSheetId="3" hidden="1">'Sig Data Letters Completed'!$A$1:$Y$2</definedName>
    <definedName name="Z_7500EDE8_2C08_47DC_A827_B5ACADE47F06_.wvu.FilterData" localSheetId="2" hidden="1">'Sig Data Letters in Progress'!$A$2:$Y$2</definedName>
    <definedName name="Z_7570FBD8_4CDB_4211_8244_780B7B78BCDD_.wvu.FilterData" localSheetId="3" hidden="1">'Sig Data Letters Completed'!$A$1:$Y$296</definedName>
    <definedName name="Z_7570FBD8_4CDB_4211_8244_780B7B78BCDD_.wvu.FilterData" localSheetId="2" hidden="1">'Sig Data Letters in Progress'!$A$2:$AA$2</definedName>
    <definedName name="Z_758EE68D_837D_4BB7_80CF_3E8819828C3C_.wvu.FilterData" localSheetId="2" hidden="1">'Sig Data Letters in Progress'!$A$2:$AA$2</definedName>
    <definedName name="Z_75B1E246_6628_43B1_A2A3_1BAB73C45AED_.wvu.FilterData" localSheetId="2" hidden="1">'Sig Data Letters in Progress'!$A$2:$Y$2</definedName>
    <definedName name="Z_75BE5696_7E9D_4124_BF00_815FB33BF041_.wvu.FilterData" localSheetId="2" hidden="1">'Sig Data Letters in Progress'!$A$2:$AA$2</definedName>
    <definedName name="Z_75C98F9D_1568_4A29_BB83_84FE5EC61BDD_.wvu.FilterData" localSheetId="3" hidden="1">'Sig Data Letters Completed'!$A$1:$Z$807</definedName>
    <definedName name="Z_75C98F9D_1568_4A29_BB83_84FE5EC61BDD_.wvu.FilterData" localSheetId="2" hidden="1">'Sig Data Letters in Progress'!$A$2:$AA$2</definedName>
    <definedName name="Z_75DE6AC7_3F82_4720_BC9F_E1E7F48972DF_.wvu.FilterData" localSheetId="2" hidden="1">'Sig Data Letters in Progress'!$A$2:$Y$2</definedName>
    <definedName name="Z_76276D0E_6F66_49AE_83BA_99E431C883CC_.wvu.FilterData" localSheetId="3" hidden="1">'Sig Data Letters Completed'!$A$1:$Y$2</definedName>
    <definedName name="Z_76276D0E_6F66_49AE_83BA_99E431C883CC_.wvu.FilterData" localSheetId="2" hidden="1">'Sig Data Letters in Progress'!$A$2:$Y$2</definedName>
    <definedName name="Z_76495DFA_C0AC_4E1F_84F5_95ED014B14EA_.wvu.FilterData" localSheetId="3" hidden="1">'Sig Data Letters Completed'!$A$1:$Y$2</definedName>
    <definedName name="Z_76495DFA_C0AC_4E1F_84F5_95ED014B14EA_.wvu.FilterData" localSheetId="2" hidden="1">'Sig Data Letters in Progress'!$A$2:$Y$2</definedName>
    <definedName name="Z_7674B857_1DB1_4FE1_AF23_9E73CFCE3521_.wvu.Cols" localSheetId="7" hidden="1">'Letter Generator'!$D:$XFD</definedName>
    <definedName name="Z_7674B857_1DB1_4FE1_AF23_9E73CFCE3521_.wvu.FilterData" localSheetId="6" hidden="1">'Sig Data Letters Cancelled'!$A$1:$Y$222</definedName>
    <definedName name="Z_7674B857_1DB1_4FE1_AF23_9E73CFCE3521_.wvu.FilterData" localSheetId="3" hidden="1">'Sig Data Letters Completed'!$A$1:$Y$149</definedName>
    <definedName name="Z_7674B857_1DB1_4FE1_AF23_9E73CFCE3521_.wvu.FilterData" localSheetId="2" hidden="1">'Sig Data Letters in Progress'!$A$2:$AA$2</definedName>
    <definedName name="Z_7674B857_1DB1_4FE1_AF23_9E73CFCE3521_.wvu.PrintTitles" localSheetId="11" hidden="1">'Data Letter'!$1:$6</definedName>
    <definedName name="Z_7674B857_1DB1_4FE1_AF23_9E73CFCE3521_.wvu.Rows" localSheetId="11" hidden="1">'Data Letter'!$84:$86,'Data Letter'!$88:$88</definedName>
    <definedName name="Z_7674B857_1DB1_4FE1_AF23_9E73CFCE3521_.wvu.Rows" localSheetId="12" hidden="1">'Data Letter French'!$11:$11,'Data Letter French'!$91:$91,'Data Letter French'!$93:$93</definedName>
    <definedName name="Z_7674B857_1DB1_4FE1_AF23_9E73CFCE3521_.wvu.Rows" localSheetId="7" hidden="1">'Letter Generator'!$15:$1048576</definedName>
    <definedName name="Z_767FDB06_BF6C_451A_9FAE_85AE53C1721D_.wvu.FilterData" localSheetId="3" hidden="1">'Sig Data Letters Completed'!$A$1:$Z$2</definedName>
    <definedName name="Z_767FDB06_BF6C_451A_9FAE_85AE53C1721D_.wvu.FilterData" localSheetId="2" hidden="1">'Sig Data Letters in Progress'!$A$2:$AA$2</definedName>
    <definedName name="Z_76859D58_D66F_4175_B586_33D1B33E7EAE_.wvu.FilterData" localSheetId="2" hidden="1">'Sig Data Letters in Progress'!$A$2:$Y$2</definedName>
    <definedName name="Z_769294C1_9A96_4948_8361_FA6195875C4E_.wvu.FilterData" localSheetId="3" hidden="1">'Sig Data Letters Completed'!$A$1:$AA$1687</definedName>
    <definedName name="Z_769294C1_9A96_4948_8361_FA6195875C4E_.wvu.FilterData" localSheetId="2" hidden="1">'Sig Data Letters in Progress'!$A$2:$AA$2</definedName>
    <definedName name="Z_76A35011_3A18_4947_B542_7A3DE57AF7CC_.wvu.FilterData" localSheetId="3" hidden="1">'Sig Data Letters Completed'!$A$1:$Y$2</definedName>
    <definedName name="Z_76A35011_3A18_4947_B542_7A3DE57AF7CC_.wvu.FilterData" localSheetId="2" hidden="1">'Sig Data Letters in Progress'!$A$2:$Z$2</definedName>
    <definedName name="Z_76F2AC57_5C71_4490_96F7_4A4DA6B41D92_.wvu.FilterData" localSheetId="2" hidden="1">'Sig Data Letters in Progress'!$A$2:$Y$2</definedName>
    <definedName name="Z_77024999_65C0_4714_B69A_CAEB74C294A9_.wvu.FilterData" localSheetId="2" hidden="1">'Sig Data Letters in Progress'!$A$2:$AA$2</definedName>
    <definedName name="Z_770FACB1_CFEB_4B80_982F_96CC5EDF8E40_.wvu.FilterData" localSheetId="3" hidden="1">'Sig Data Letters Completed'!$A$1:$Z$1257</definedName>
    <definedName name="Z_770FACB1_CFEB_4B80_982F_96CC5EDF8E40_.wvu.FilterData" localSheetId="2" hidden="1">'Sig Data Letters in Progress'!$A$2:$AA$2</definedName>
    <definedName name="Z_779649B8_9C49_4B2F_877B_F664DF6D4482_.wvu.FilterData" localSheetId="3" hidden="1">'Sig Data Letters Completed'!$A$1:$AA$419</definedName>
    <definedName name="Z_779649B8_9C49_4B2F_877B_F664DF6D4482_.wvu.FilterData" localSheetId="2" hidden="1">'Sig Data Letters in Progress'!$A$2:$AA$2</definedName>
    <definedName name="Z_779AB3A8_7D9C_4F34_8BCF_9536AC56CA0A_.wvu.FilterData" localSheetId="2" hidden="1">'Sig Data Letters in Progress'!$A$2:$AA$2</definedName>
    <definedName name="Z_77A035C1_E336_4B5B_AC56_725DE913C2A3_.wvu.FilterData" localSheetId="3" hidden="1">'Sig Data Letters Completed'!$A$1:$Y$2</definedName>
    <definedName name="Z_77A035C1_E336_4B5B_AC56_725DE913C2A3_.wvu.FilterData" localSheetId="2" hidden="1">'Sig Data Letters in Progress'!$A$2:$AA$2</definedName>
    <definedName name="Z_77CC4878_70AA_4ABA_839B_6B436038481B_.wvu.FilterData" localSheetId="3" hidden="1">'Sig Data Letters Completed'!$A$1:$Y$2</definedName>
    <definedName name="Z_77CC4878_70AA_4ABA_839B_6B436038481B_.wvu.FilterData" localSheetId="2" hidden="1">'Sig Data Letters in Progress'!$A$2:$Y$2</definedName>
    <definedName name="Z_77F4973B_6D0C_4049_9C20_037B8803D285_.wvu.FilterData" localSheetId="3" hidden="1">'Sig Data Letters Completed'!$A$1:$Z$823</definedName>
    <definedName name="Z_77F4973B_6D0C_4049_9C20_037B8803D285_.wvu.FilterData" localSheetId="2" hidden="1">'Sig Data Letters in Progress'!$A$2:$AA$2</definedName>
    <definedName name="Z_785506F0_91E5_42AE_9363_9A5890DD8CE0_.wvu.FilterData" localSheetId="3" hidden="1">'Sig Data Letters Completed'!$A$1:$Y$2</definedName>
    <definedName name="Z_785506F0_91E5_42AE_9363_9A5890DD8CE0_.wvu.FilterData" localSheetId="2" hidden="1">'Sig Data Letters in Progress'!$A$2:$Z$2</definedName>
    <definedName name="Z_78897375_A63A_45FC_A15B_25D41D2C0A2B_.wvu.FilterData" localSheetId="2" hidden="1">'Sig Data Letters in Progress'!$A$2:$Y$2</definedName>
    <definedName name="Z_78AD1AFD_FA0A_42DB_A26E_0AAB7D1F7A5F_.wvu.FilterData" localSheetId="2" hidden="1">'Sig Data Letters in Progress'!$A$2:$Y$2</definedName>
    <definedName name="Z_78ED69D3_89BB_491E_BF5D_3549E62E63AB_.wvu.Cols" localSheetId="7" hidden="1">'Letter Generator'!$D:$XFD</definedName>
    <definedName name="Z_78ED69D3_89BB_491E_BF5D_3549E62E63AB_.wvu.FilterData" localSheetId="6" hidden="1">'Sig Data Letters Cancelled'!$A$1:$Y$101</definedName>
    <definedName name="Z_78ED69D3_89BB_491E_BF5D_3549E62E63AB_.wvu.FilterData" localSheetId="3" hidden="1">'Sig Data Letters Completed'!$A$1:$Y$2</definedName>
    <definedName name="Z_78ED69D3_89BB_491E_BF5D_3549E62E63AB_.wvu.FilterData" localSheetId="2" hidden="1">'Sig Data Letters in Progress'!$A$2:$Y$2</definedName>
    <definedName name="Z_78ED69D3_89BB_491E_BF5D_3549E62E63AB_.wvu.PrintTitles" localSheetId="11" hidden="1">'Data Letter'!$1:$6</definedName>
    <definedName name="Z_78ED69D3_89BB_491E_BF5D_3549E62E63AB_.wvu.Rows" localSheetId="12" hidden="1">'Data Letter French'!$91:$91,'Data Letter French'!$93:$93</definedName>
    <definedName name="Z_78ED69D3_89BB_491E_BF5D_3549E62E63AB_.wvu.Rows" localSheetId="7" hidden="1">'Letter Generator'!$19:$1048576,'Letter Generator'!$15:$18</definedName>
    <definedName name="Z_79404B6B_3A92_4DB4_BDBC_B84EF5E90E78_.wvu.FilterData" localSheetId="2" hidden="1">'Sig Data Letters in Progress'!$A$2:$AA$2</definedName>
    <definedName name="Z_7969F9FF_BD24_464F_8D14_C4E40B3CFB8A_.wvu.FilterData" localSheetId="3" hidden="1">'Sig Data Letters Completed'!$A$1:$Y$2</definedName>
    <definedName name="Z_7969F9FF_BD24_464F_8D14_C4E40B3CFB8A_.wvu.FilterData" localSheetId="2" hidden="1">'Sig Data Letters in Progress'!$A$2:$Y$2</definedName>
    <definedName name="Z_797CA4D0_0576_4155_8615_D3ECFE8ED10A_.wvu.FilterData" localSheetId="2" hidden="1">'Sig Data Letters in Progress'!$A$2:$Y$2</definedName>
    <definedName name="Z_7A0B1096_5A86_4743_8E86_112BC27C648E_.wvu.FilterData" localSheetId="2" hidden="1">'Sig Data Letters in Progress'!$A$2:$AA$2</definedName>
    <definedName name="Z_7A3FB2AC_8AD1_469F_AABF_0B37D461F7C1_.wvu.FilterData" localSheetId="2" hidden="1">'Sig Data Letters in Progress'!$A$2:$Y$2</definedName>
    <definedName name="Z_7A404FA8_1787_43FE_9784_6DC445D9CD32_.wvu.FilterData" localSheetId="2" hidden="1">'Sig Data Letters in Progress'!$A$2:$AA$2</definedName>
    <definedName name="Z_7AC6DCE8_CCF2_439E_866F_02637F9B54E8_.wvu.FilterData" localSheetId="2" hidden="1">'Sig Data Letters in Progress'!$A$2:$Y$2</definedName>
    <definedName name="Z_7B10D9E0_B933_4A0B_A3B7_42AF345F1E9C_.wvu.FilterData" localSheetId="6" hidden="1">'Sig Data Letters Cancelled'!$A$1:$Y$253</definedName>
    <definedName name="Z_7B10D9E0_B933_4A0B_A3B7_42AF345F1E9C_.wvu.FilterData" localSheetId="3" hidden="1">'Sig Data Letters Completed'!$A$1:$Z$1178</definedName>
    <definedName name="Z_7B10D9E0_B933_4A0B_A3B7_42AF345F1E9C_.wvu.FilterData" localSheetId="2" hidden="1">'Sig Data Letters in Progress'!$A$2:$AA$2</definedName>
    <definedName name="Z_7B40E10B_13CC_482B_A5A0_9EE4CF20602D_.wvu.FilterData" localSheetId="2" hidden="1">'Sig Data Letters in Progress'!$A$2:$AA$2</definedName>
    <definedName name="Z_7C3724D0_7F73_4BBD_B6E8_4F8A14EE4D93_.wvu.FilterData" localSheetId="6" hidden="1">'Sig Data Letters Cancelled'!$A$1:$Y$24</definedName>
    <definedName name="Z_7C3724D0_7F73_4BBD_B6E8_4F8A14EE4D93_.wvu.FilterData" localSheetId="3" hidden="1">'Sig Data Letters Completed'!$A$1:$Y$2</definedName>
    <definedName name="Z_7C3724D0_7F73_4BBD_B6E8_4F8A14EE4D93_.wvu.FilterData" localSheetId="2" hidden="1">'Sig Data Letters in Progress'!$A$2:$Y$2</definedName>
    <definedName name="Z_7C42479A_587A_4B50_BD2D_C0A38060446C_.wvu.FilterData" localSheetId="3" hidden="1">'Sig Data Letters Completed'!$A$1:$AA$1424</definedName>
    <definedName name="Z_7C42479A_587A_4B50_BD2D_C0A38060446C_.wvu.FilterData" localSheetId="2" hidden="1">'Sig Data Letters in Progress'!$A$2:$AA$2</definedName>
    <definedName name="Z_7C634BFB_4003_49D4_83DF_4469EE8C1F10_.wvu.FilterData" localSheetId="3" hidden="1">'Sig Data Letters Completed'!$A$1:$Z$2</definedName>
    <definedName name="Z_7C634BFB_4003_49D4_83DF_4469EE8C1F10_.wvu.FilterData" localSheetId="2" hidden="1">'Sig Data Letters in Progress'!$A$2:$AA$2</definedName>
    <definedName name="Z_7C6A22DD_2F09_44EA_9FB6_475C9F498DBA_.wvu.FilterData" localSheetId="3" hidden="1">'Sig Data Letters Completed'!$A$1:$Y$2</definedName>
    <definedName name="Z_7C6A22DD_2F09_44EA_9FB6_475C9F498DBA_.wvu.FilterData" localSheetId="2" hidden="1">'Sig Data Letters in Progress'!$A$2:$Y$2</definedName>
    <definedName name="Z_7C9D1C6F_7001_41D3_98F2_2166E2AC4679_.wvu.FilterData" localSheetId="2" hidden="1">'Sig Data Letters in Progress'!$A$2:$AA$2</definedName>
    <definedName name="Z_7CA0590B_0D69_4803_BA53_2A5B8529C59F_.wvu.FilterData" localSheetId="3" hidden="1">'Sig Data Letters Completed'!$A$1:$Y$2</definedName>
    <definedName name="Z_7CA0590B_0D69_4803_BA53_2A5B8529C59F_.wvu.FilterData" localSheetId="2" hidden="1">'Sig Data Letters in Progress'!$A$2:$Y$2</definedName>
    <definedName name="Z_7CB492B3_17A0_4E20_A19C_47AB31A0685D_.wvu.FilterData" localSheetId="2" hidden="1">'Sig Data Letters in Progress'!$A$2:$AA$2</definedName>
    <definedName name="Z_7CDE678C_0666_40A1_B18B_15AA2734F0FE_.wvu.FilterData" localSheetId="3" hidden="1">'Sig Data Letters Completed'!$A$1:$Z$1054</definedName>
    <definedName name="Z_7CDE678C_0666_40A1_B18B_15AA2734F0FE_.wvu.FilterData" localSheetId="2" hidden="1">'Sig Data Letters in Progress'!$A$2:$AA$2</definedName>
    <definedName name="Z_7D08000C_1200_4DE3_AFCC_86EC92DE393F_.wvu.FilterData" localSheetId="3" hidden="1">'Sig Data Letters Completed'!$A$1:$Y$2</definedName>
    <definedName name="Z_7D08000C_1200_4DE3_AFCC_86EC92DE393F_.wvu.FilterData" localSheetId="2" hidden="1">'Sig Data Letters in Progress'!$A$2:$Y$2</definedName>
    <definedName name="Z_7D0EF020_0880_4075_91B7_EEA74196E314_.wvu.FilterData" localSheetId="2" hidden="1">'Sig Data Letters in Progress'!$A$2:$AA$2</definedName>
    <definedName name="Z_7D6BABC5_87F9_4A60_B232_159502ADCA4A_.wvu.FilterData" localSheetId="2" hidden="1">'Sig Data Letters in Progress'!$A$2:$AA$2</definedName>
    <definedName name="Z_7D840C52_3D02_4BB1_8216_A171FCC73A73_.wvu.FilterData" localSheetId="2" hidden="1">'Sig Data Letters in Progress'!$A$2:$AA$2</definedName>
    <definedName name="Z_7D8E37C8_1B11_461B_A0DC_7FA1BB11B071_.wvu.FilterData" localSheetId="3" hidden="1">'Sig Data Letters Completed'!$A$1:$Y$2</definedName>
    <definedName name="Z_7D8E37C8_1B11_461B_A0DC_7FA1BB11B071_.wvu.FilterData" localSheetId="2" hidden="1">'Sig Data Letters in Progress'!$A$2:$Y$2</definedName>
    <definedName name="Z_7DD5DF28_AFF5_419F_82B9_CBB065153749_.wvu.FilterData" localSheetId="3" hidden="1">'Sig Data Letters Completed'!$A$1:$Z$744</definedName>
    <definedName name="Z_7DD5DF28_AFF5_419F_82B9_CBB065153749_.wvu.FilterData" localSheetId="2" hidden="1">'Sig Data Letters in Progress'!$A$2:$AA$2</definedName>
    <definedName name="Z_7DF8D9F6_B9FB_479A_8F8B_AA01EF6DEBA2_.wvu.FilterData" localSheetId="3" hidden="1">'Sig Data Letters Completed'!$A$1:$Z$1104</definedName>
    <definedName name="Z_7DF8D9F6_B9FB_479A_8F8B_AA01EF6DEBA2_.wvu.FilterData" localSheetId="2" hidden="1">'Sig Data Letters in Progress'!$A$2:$AA$2</definedName>
    <definedName name="Z_7E19AC35_E273_4997_B3C7_3BEB28B58EA1_.wvu.FilterData" localSheetId="3" hidden="1">'Sig Data Letters Completed'!$A$1:$Y$2</definedName>
    <definedName name="Z_7E19AC35_E273_4997_B3C7_3BEB28B58EA1_.wvu.FilterData" localSheetId="2" hidden="1">'Sig Data Letters in Progress'!$A$2:$Y$2</definedName>
    <definedName name="Z_7E21DA53_0F14_4658_9080_04199B391BBB_.wvu.FilterData" localSheetId="3" hidden="1">'Sig Data Letters Completed'!$A$1:$Y$2</definedName>
    <definedName name="Z_7E21DA53_0F14_4658_9080_04199B391BBB_.wvu.FilterData" localSheetId="2" hidden="1">'Sig Data Letters in Progress'!$A$2:$Y$2</definedName>
    <definedName name="Z_7E2AD188_9634_4C1F_A006_98B3A7B97C94_.wvu.FilterData" localSheetId="2" hidden="1">'Sig Data Letters in Progress'!$A$2:$Z$2</definedName>
    <definedName name="Z_7E59AB65_8074_456A_B58C_2FF60950D867_.wvu.FilterData" localSheetId="6" hidden="1">'Sig Data Letters Cancelled'!$A$1:$Y$242</definedName>
    <definedName name="Z_7E59AB65_8074_456A_B58C_2FF60950D867_.wvu.FilterData" localSheetId="3" hidden="1">'Sig Data Letters Completed'!$A$1:$Z$832</definedName>
    <definedName name="Z_7E59AB65_8074_456A_B58C_2FF60950D867_.wvu.FilterData" localSheetId="2" hidden="1">'Sig Data Letters in Progress'!$A$2:$AA$2</definedName>
    <definedName name="Z_7ED2ED7D_304D_4418_9FC0_F2EECF4A51DD_.wvu.FilterData" localSheetId="2" hidden="1">'Sig Data Letters in Progress'!$A$2:$AA$2</definedName>
    <definedName name="Z_7F02EA62_05E5_4274_AB69_1A6777D1EC38_.wvu.FilterData" localSheetId="2" hidden="1">'Sig Data Letters in Progress'!$A$2:$AA$2</definedName>
    <definedName name="Z_7FCA9F12_D4AA_4ED6_86FF_592DF8376DFF_.wvu.FilterData" localSheetId="2" hidden="1">'Sig Data Letters in Progress'!$A$2:$Y$2</definedName>
    <definedName name="Z_804D19B0_E5A2_4431_AFAB_30293E082DA9_.wvu.FilterData" localSheetId="3" hidden="1">'Sig Data Letters Completed'!$A$1:$Z$818</definedName>
    <definedName name="Z_804D19B0_E5A2_4431_AFAB_30293E082DA9_.wvu.FilterData" localSheetId="2" hidden="1">'Sig Data Letters in Progress'!$A$2:$AA$2</definedName>
    <definedName name="Z_80771588_A4FB_426A_A941_A60F8FBC566E_.wvu.FilterData" localSheetId="2" hidden="1">'Sig Data Letters in Progress'!$A$2:$Y$2</definedName>
    <definedName name="Z_8082DBE8_D56B_4B6F_A93F_6FB5F6758982_.wvu.FilterData" localSheetId="2" hidden="1">'Sig Data Letters in Progress'!$A$2:$Y$2</definedName>
    <definedName name="Z_8087945C_A54A_46EB_8CD3_ECDB366AD779_.wvu.FilterData" localSheetId="3" hidden="1">'Sig Data Letters Completed'!$A$1:$Y$2</definedName>
    <definedName name="Z_8087945C_A54A_46EB_8CD3_ECDB366AD779_.wvu.FilterData" localSheetId="2" hidden="1">'Sig Data Letters in Progress'!$A$2:$Y$2</definedName>
    <definedName name="Z_80CEFAD6_BEA3_458C_AE42_BEF70A7BB1BD_.wvu.FilterData" localSheetId="2" hidden="1">'Sig Data Letters in Progress'!$A$2:$AA$2</definedName>
    <definedName name="Z_80E74262_2972_435E_8A5E_44A1F486026B_.wvu.FilterData" localSheetId="3" hidden="1">'Sig Data Letters Completed'!$A$1:$Y$402</definedName>
    <definedName name="Z_80E74262_2972_435E_8A5E_44A1F486026B_.wvu.FilterData" localSheetId="2" hidden="1">'Sig Data Letters in Progress'!$A$2:$AA$2</definedName>
    <definedName name="Z_80FDA777_000F_423D_A6C9_9D5B3B6D8BCC_.wvu.FilterData" localSheetId="3" hidden="1">'Sig Data Letters Completed'!$A$1:$Y$2</definedName>
    <definedName name="Z_80FDA777_000F_423D_A6C9_9D5B3B6D8BCC_.wvu.FilterData" localSheetId="2" hidden="1">'Sig Data Letters in Progress'!$A$2:$Y$2</definedName>
    <definedName name="Z_81490ACE_3B46_4389_AED4_2CF96945DB3E_.wvu.FilterData" localSheetId="2" hidden="1">'Sig Data Letters in Progress'!$A$2:$Y$2</definedName>
    <definedName name="Z_81961DDB_BDB5_438B_A1F1_064607E83FF6_.wvu.FilterData" localSheetId="2" hidden="1">'Sig Data Letters in Progress'!$A$2:$AA$2</definedName>
    <definedName name="Z_821814A2_E02B_4F1C_8BE3_8BDABEAB2C52_.wvu.FilterData" localSheetId="3" hidden="1">'Sig Data Letters Completed'!$A$1:$Y$596</definedName>
    <definedName name="Z_821814A2_E02B_4F1C_8BE3_8BDABEAB2C52_.wvu.FilterData" localSheetId="2" hidden="1">'Sig Data Letters in Progress'!$A$2:$AA$2</definedName>
    <definedName name="Z_828570B9_E3CC_4A2D_BCEE_2A5F4DC622CE_.wvu.FilterData" localSheetId="3" hidden="1">'Sig Data Letters Completed'!$A$1:$Z$759</definedName>
    <definedName name="Z_828570B9_E3CC_4A2D_BCEE_2A5F4DC622CE_.wvu.FilterData" localSheetId="2" hidden="1">'Sig Data Letters in Progress'!$A$2:$AA$2</definedName>
    <definedName name="Z_8292198A_BB92_43C8_B6DC_47CC717D31F0_.wvu.FilterData" localSheetId="3" hidden="1">'Sig Data Letters Completed'!$A$1:$Y$2</definedName>
    <definedName name="Z_8292198A_BB92_43C8_B6DC_47CC717D31F0_.wvu.FilterData" localSheetId="2" hidden="1">'Sig Data Letters in Progress'!$A$2:$Y$2</definedName>
    <definedName name="Z_82CDD33E_E6EF_4FF9_B707_ABB4F488BED4_.wvu.FilterData" localSheetId="2" hidden="1">'Sig Data Letters in Progress'!$A$2:$AA$2</definedName>
    <definedName name="Z_830BFC15_607F_417B_A918_6E88AFC1D76C_.wvu.FilterData" localSheetId="2" hidden="1">'Sig Data Letters in Progress'!$A$2:$Y$2</definedName>
    <definedName name="Z_831D048B_9986_4FB9_9925_F9F604724BC1_.wvu.FilterData" localSheetId="2" hidden="1">'Sig Data Letters in Progress'!$A$2:$AA$2</definedName>
    <definedName name="Z_83541639_A606_4A23_869E_C6F49965B11B_.wvu.FilterData" localSheetId="2" hidden="1">'Sig Data Letters in Progress'!$A$2:$Y$2</definedName>
    <definedName name="Z_837B9CAC_35A3_4413_B429_98C3722CB24C_.wvu.FilterData" localSheetId="2" hidden="1">'Sig Data Letters in Progress'!$A$2:$Y$2</definedName>
    <definedName name="Z_83D595C1_B374_4C56_9EB9_FCBF17220F2E_.wvu.FilterData" localSheetId="2" hidden="1">'Sig Data Letters in Progress'!$A$2:$AA$2</definedName>
    <definedName name="Z_83F36753_2864_4820_BE6D_A0D65CE6C13C_.wvu.FilterData" localSheetId="3" hidden="1">'Sig Data Letters Completed'!$A$1:$Y$229</definedName>
    <definedName name="Z_83F36753_2864_4820_BE6D_A0D65CE6C13C_.wvu.FilterData" localSheetId="2" hidden="1">'Sig Data Letters in Progress'!$A$2:$AA$2</definedName>
    <definedName name="Z_8402573B_643D_4521_9160_BD74A702FA70_.wvu.FilterData" localSheetId="3" hidden="1">'Sig Data Letters Completed'!$A$1:$Z$746</definedName>
    <definedName name="Z_8402573B_643D_4521_9160_BD74A702FA70_.wvu.FilterData" localSheetId="2" hidden="1">'Sig Data Letters in Progress'!$A$2:$AA$2</definedName>
    <definedName name="Z_8410755C_96E8_418A_8BFA_9E8E1CCAFD8E_.wvu.FilterData" localSheetId="3" hidden="1">'Sig Data Letters Completed'!$A$1:$Y$244</definedName>
    <definedName name="Z_8410755C_96E8_418A_8BFA_9E8E1CCAFD8E_.wvu.FilterData" localSheetId="2" hidden="1">'Sig Data Letters in Progress'!$A$2:$AA$2</definedName>
    <definedName name="Z_8436F095_435A_4617_AE2A_6BD0F962605B_.wvu.FilterData" localSheetId="6" hidden="1">'Sig Data Letters Cancelled'!$A$1:$Y$234</definedName>
    <definedName name="Z_8436F095_435A_4617_AE2A_6BD0F962605B_.wvu.FilterData" localSheetId="3" hidden="1">'Sig Data Letters Completed'!$A$1:$Z$699</definedName>
    <definedName name="Z_8436F095_435A_4617_AE2A_6BD0F962605B_.wvu.FilterData" localSheetId="2" hidden="1">'Sig Data Letters in Progress'!$A$2:$AA$2</definedName>
    <definedName name="Z_8444D980_14FA_4E31_8C82_E59556308026_.wvu.FilterData" localSheetId="2" hidden="1">'Sig Data Letters in Progress'!$A$2:$Y$2</definedName>
    <definedName name="Z_8469D884_AD21_47B6_AEED_B34AECD4523D_.wvu.FilterData" localSheetId="3" hidden="1">'Sig Data Letters Completed'!$A$1:$Y$2</definedName>
    <definedName name="Z_8469D884_AD21_47B6_AEED_B34AECD4523D_.wvu.FilterData" localSheetId="2" hidden="1">'Sig Data Letters in Progress'!$A$2:$Y$2</definedName>
    <definedName name="Z_848DF309_7D96_4CD2_B43D_F95A1D9B401C_.wvu.FilterData" localSheetId="3" hidden="1">'Sig Data Letters Completed'!$A$1:$Z$635</definedName>
    <definedName name="Z_848DF309_7D96_4CD2_B43D_F95A1D9B401C_.wvu.FilterData" localSheetId="2" hidden="1">'Sig Data Letters in Progress'!$A$2:$AA$2</definedName>
    <definedName name="Z_84D72431_B494_491F_A180_31EC61B1CA0F_.wvu.FilterData" localSheetId="3" hidden="1">'Sig Data Letters Completed'!$A$1:$AA$585</definedName>
    <definedName name="Z_84D72431_B494_491F_A180_31EC61B1CA0F_.wvu.FilterData" localSheetId="2" hidden="1">'Sig Data Letters in Progress'!$A$2:$AA$2</definedName>
    <definedName name="Z_84F914B9_5294_44E0_ACB2_24F022149E38_.wvu.Cols" localSheetId="7" hidden="1">'Letter Generator'!$D:$XFD</definedName>
    <definedName name="Z_84F914B9_5294_44E0_ACB2_24F022149E38_.wvu.FilterData" localSheetId="6" hidden="1">'Sig Data Letters Cancelled'!$A$1:$Y$204</definedName>
    <definedName name="Z_84F914B9_5294_44E0_ACB2_24F022149E38_.wvu.FilterData" localSheetId="3" hidden="1">'Sig Data Letters Completed'!$A$1:$Y$2</definedName>
    <definedName name="Z_84F914B9_5294_44E0_ACB2_24F022149E38_.wvu.FilterData" localSheetId="2" hidden="1">'Sig Data Letters in Progress'!$A$2:$AA$2</definedName>
    <definedName name="Z_84F914B9_5294_44E0_ACB2_24F022149E38_.wvu.PrintTitles" localSheetId="11" hidden="1">'Data Letter'!$1:$6</definedName>
    <definedName name="Z_84F914B9_5294_44E0_ACB2_24F022149E38_.wvu.Rows" localSheetId="11" hidden="1">'Data Letter'!$84:$86,'Data Letter'!$88:$88</definedName>
    <definedName name="Z_84F914B9_5294_44E0_ACB2_24F022149E38_.wvu.Rows" localSheetId="12" hidden="1">'Data Letter French'!$11:$11,'Data Letter French'!$91:$91,'Data Letter French'!$93:$93</definedName>
    <definedName name="Z_84F914B9_5294_44E0_ACB2_24F022149E38_.wvu.Rows" localSheetId="7" hidden="1">'Letter Generator'!$19:$1048576,'Letter Generator'!$15:$18</definedName>
    <definedName name="Z_854E43BE_C21C_43C1_9DBD_D4F51D729A3F_.wvu.FilterData" localSheetId="3" hidden="1">'Sig Data Letters Completed'!$A$1:$Y$339</definedName>
    <definedName name="Z_854E43BE_C21C_43C1_9DBD_D4F51D729A3F_.wvu.FilterData" localSheetId="2" hidden="1">'Sig Data Letters in Progress'!$A$2:$AA$2</definedName>
    <definedName name="Z_855E83AA_53E6_4E9E_A727_339BB4C2073C_.wvu.FilterData" localSheetId="2" hidden="1">'Sig Data Letters in Progress'!$A$2:$Y$2</definedName>
    <definedName name="Z_859A745F_EE30_4C6C_8EFC_F4B017652DE6_.wvu.FilterData" localSheetId="2" hidden="1">'Sig Data Letters in Progress'!$A$2:$AA$2</definedName>
    <definedName name="Z_85B7CA60_A621_4509_906D_6B716D88D3EB_.wvu.FilterData" localSheetId="3" hidden="1">'Sig Data Letters Completed'!$A$1:$Y$2</definedName>
    <definedName name="Z_85B7CA60_A621_4509_906D_6B716D88D3EB_.wvu.FilterData" localSheetId="2" hidden="1">'Sig Data Letters in Progress'!$A$2:$Y$2</definedName>
    <definedName name="Z_85C647A1_3D1D_4FB3_B50F_2DD27874D6DB_.wvu.FilterData" localSheetId="2" hidden="1">'Sig Data Letters in Progress'!$A$2:$AA$2</definedName>
    <definedName name="Z_85E135B0_D2B5_4B71_870D_D3C54674D18A_.wvu.FilterData" localSheetId="6" hidden="1">'Sig Data Letters Cancelled'!$A$1:$Y$283</definedName>
    <definedName name="Z_85E135B0_D2B5_4B71_870D_D3C54674D18A_.wvu.FilterData" localSheetId="3" hidden="1">'Sig Data Letters Completed'!$A$1:$AA$2566</definedName>
    <definedName name="Z_85E135B0_D2B5_4B71_870D_D3C54674D18A_.wvu.FilterData" localSheetId="2" hidden="1">'Sig Data Letters in Progress'!$A$2:$AA$2</definedName>
    <definedName name="Z_86AD2E0E_0FF3_4DC3_B287_C59EB1D68FA1_.wvu.FilterData" localSheetId="2" hidden="1">'Sig Data Letters in Progress'!$A$2:$Y$2</definedName>
    <definedName name="Z_86BF6AB1_E3FD_4CFF_B959_1F364217781C_.wvu.FilterData" localSheetId="3" hidden="1">'Sig Data Letters Completed'!$A$1:$Z$822</definedName>
    <definedName name="Z_86BF6AB1_E3FD_4CFF_B959_1F364217781C_.wvu.FilterData" localSheetId="2" hidden="1">'Sig Data Letters in Progress'!$A$2:$AA$2</definedName>
    <definedName name="Z_873495E3_9875_423F_A2A8_2E5EAC7BD607_.wvu.FilterData" localSheetId="2" hidden="1">'Sig Data Letters in Progress'!$A$2:$AA$2</definedName>
    <definedName name="Z_879728AC_C7BE_4DBD_933F_0C4295AA6048_.wvu.FilterData" localSheetId="3" hidden="1">'Sig Data Letters Completed'!$A$1:$Y$2</definedName>
    <definedName name="Z_879728AC_C7BE_4DBD_933F_0C4295AA6048_.wvu.FilterData" localSheetId="2" hidden="1">'Sig Data Letters in Progress'!$A$2:$Y$2</definedName>
    <definedName name="Z_87D2301E_F95F_42D5_A5C1_1C1C38ED57C4_.wvu.FilterData" localSheetId="2" hidden="1">'Sig Data Letters in Progress'!$A$2:$Y$2</definedName>
    <definedName name="Z_88006C5C_6AE5_4F1D_8518_958BD9E10811_.wvu.FilterData" localSheetId="3" hidden="1">'Sig Data Letters Completed'!$A$1:$Y$2</definedName>
    <definedName name="Z_88006C5C_6AE5_4F1D_8518_958BD9E10811_.wvu.FilterData" localSheetId="2" hidden="1">'Sig Data Letters in Progress'!$A$2:$Y$2</definedName>
    <definedName name="Z_8806B4B2_2E18_4EB0_AACC_EEF2AA9D8CB1_.wvu.FilterData" localSheetId="2" hidden="1">'Sig Data Letters in Progress'!$A$2:$Y$2</definedName>
    <definedName name="Z_886A1866_E2D8_44EC_93FD_821D87DD9796_.wvu.FilterData" localSheetId="2" hidden="1">'Sig Data Letters in Progress'!$A$2:$Y$2</definedName>
    <definedName name="Z_894658F8_D061_4A2A_809F_0D42680B018E_.wvu.FilterData" localSheetId="3" hidden="1">'Sig Data Letters Completed'!$A$1:$Y$2</definedName>
    <definedName name="Z_894658F8_D061_4A2A_809F_0D42680B018E_.wvu.FilterData" localSheetId="2" hidden="1">'Sig Data Letters in Progress'!$A$2:$Y$2</definedName>
    <definedName name="Z_894CD7A0_9C78_4E3D_A454_A38854AB306F_.wvu.FilterData" localSheetId="2" hidden="1">'Sig Data Letters in Progress'!$A$2:$AA$2</definedName>
    <definedName name="Z_89531131_69EC_4F79_963B_679673DF523A_.wvu.FilterData" localSheetId="2" hidden="1">'Sig Data Letters in Progress'!$A$2:$Y$2</definedName>
    <definedName name="Z_895FD3D6_4458_403D_B28B_F2B568818D60_.wvu.FilterData" localSheetId="2" hidden="1">'Sig Data Letters in Progress'!$A$2:$Y$2</definedName>
    <definedName name="Z_89B42D48_0A76_4B89_B22F_49CDCA8CA7CF_.wvu.FilterData" localSheetId="3" hidden="1">'Sig Data Letters Completed'!$A$1:$Y$2</definedName>
    <definedName name="Z_89B42D48_0A76_4B89_B22F_49CDCA8CA7CF_.wvu.FilterData" localSheetId="2" hidden="1">'Sig Data Letters in Progress'!$A$2:$Y$2</definedName>
    <definedName name="Z_89C67EA5_5D10_4232_8065_106274539B89_.wvu.FilterData" localSheetId="3" hidden="1">'Sig Data Letters Completed'!$A$1:$Y$2</definedName>
    <definedName name="Z_89C67EA5_5D10_4232_8065_106274539B89_.wvu.FilterData" localSheetId="2" hidden="1">'Sig Data Letters in Progress'!$A$2:$Y$2</definedName>
    <definedName name="Z_8A144AC8_AE72_4E87_AE32_23A1C9907D23_.wvu.FilterData" localSheetId="2" hidden="1">'Sig Data Letters in Progress'!$A$2:$AA$2</definedName>
    <definedName name="Z_8A2B785B_F76E_4FB0_B908_715D780F93EA_.wvu.FilterData" localSheetId="3" hidden="1">'Sig Data Letters Completed'!$A$1:$Y$2</definedName>
    <definedName name="Z_8A2F2B29_307C_4C80_8E1C_B9ADF9E2854C_.wvu.FilterData" localSheetId="3" hidden="1">'Sig Data Letters Completed'!$A$1:$Y$2</definedName>
    <definedName name="Z_8A2F2B29_307C_4C80_8E1C_B9ADF9E2854C_.wvu.FilterData" localSheetId="2" hidden="1">'Sig Data Letters in Progress'!$A$2:$Y$2</definedName>
    <definedName name="Z_8A2F2B29_307C_4C80_8E1C_B9ADF9E2854C_.wvu.Rows" localSheetId="2" hidden="1">'Sig Data Letters in Progress'!#REF!</definedName>
    <definedName name="Z_8A716638_B68D_4D66_97EC_ADF4E0629D1B_.wvu.FilterData" localSheetId="2" hidden="1">'Sig Data Letters in Progress'!$A$2:$AA$2</definedName>
    <definedName name="Z_8AD004B9_CC98_4C2E_9423_0DFF7ADB9FB3_.wvu.FilterData" localSheetId="2" hidden="1">'Sig Data Letters in Progress'!$A$2:$Y$2</definedName>
    <definedName name="Z_8AF53994_FCAB_457A_9FDC_8F14BBA4E3CC_.wvu.FilterData" localSheetId="2" hidden="1">'Sig Data Letters in Progress'!$A$2:$Y$2</definedName>
    <definedName name="Z_8AFB4958_E6E4_4DEB_9AE0_D36D60CBFC72_.wvu.FilterData" localSheetId="3" hidden="1">'Sig Data Letters Completed'!$A$1:$Z$838</definedName>
    <definedName name="Z_8AFB4958_E6E4_4DEB_9AE0_D36D60CBFC72_.wvu.FilterData" localSheetId="2" hidden="1">'Sig Data Letters in Progress'!$A$2:$AA$2</definedName>
    <definedName name="Z_8B01029F_A48A_4E6C_B6AE_2DB0DBDADF3C_.wvu.FilterData" localSheetId="2" hidden="1">'Sig Data Letters in Progress'!$A$2:$Y$2</definedName>
    <definedName name="Z_8B7FDA43_DADE_46F9_B1A6_B95016AB7272_.wvu.Cols" localSheetId="7" hidden="1">'Letter Generator'!$D:$XFD</definedName>
    <definedName name="Z_8B7FDA43_DADE_46F9_B1A6_B95016AB7272_.wvu.FilterData" localSheetId="6" hidden="1">'Sig Data Letters Cancelled'!$A$1:$Y$176</definedName>
    <definedName name="Z_8B7FDA43_DADE_46F9_B1A6_B95016AB7272_.wvu.FilterData" localSheetId="3" hidden="1">'Sig Data Letters Completed'!$A$1:$Z$2</definedName>
    <definedName name="Z_8B7FDA43_DADE_46F9_B1A6_B95016AB7272_.wvu.FilterData" localSheetId="2" hidden="1">'Sig Data Letters in Progress'!$A$2:$AA$2</definedName>
    <definedName name="Z_8B7FDA43_DADE_46F9_B1A6_B95016AB7272_.wvu.PrintTitles" localSheetId="11" hidden="1">'Data Letter'!$1:$6</definedName>
    <definedName name="Z_8B7FDA43_DADE_46F9_B1A6_B95016AB7272_.wvu.Rows" localSheetId="11" hidden="1">'Data Letter'!$84:$86,'Data Letter'!$88:$88</definedName>
    <definedName name="Z_8B7FDA43_DADE_46F9_B1A6_B95016AB7272_.wvu.Rows" localSheetId="12" hidden="1">'Data Letter French'!$11:$11,'Data Letter French'!$91:$91,'Data Letter French'!$93:$93</definedName>
    <definedName name="Z_8B7FDA43_DADE_46F9_B1A6_B95016AB7272_.wvu.Rows" localSheetId="7" hidden="1">'Letter Generator'!$19:$1048576,'Letter Generator'!$15:$18</definedName>
    <definedName name="Z_8B880DA3_B4C4_41A4_AB16_6BB0E73BFC0B_.wvu.FilterData" localSheetId="2" hidden="1">'Sig Data Letters in Progress'!$A$2:$AA$2</definedName>
    <definedName name="Z_8B88803D_96FA_4A6D_8EFF_39FF66A7E0A9_.wvu.FilterData" localSheetId="2" hidden="1">'Sig Data Letters in Progress'!$A$2:$Y$2</definedName>
    <definedName name="Z_8B8892C2_5038_48B6_8489_42E05F079131_.wvu.FilterData" localSheetId="3" hidden="1">'Sig Data Letters Completed'!$A$1:$AA$1708</definedName>
    <definedName name="Z_8B8892C2_5038_48B6_8489_42E05F079131_.wvu.FilterData" localSheetId="2" hidden="1">'Sig Data Letters in Progress'!$A$2:$AA$2</definedName>
    <definedName name="Z_8BB221BD_E345_4B22_B16B_CD69B5A254E2_.wvu.FilterData" localSheetId="3" hidden="1">'Sig Data Letters Completed'!$A$1:$Y$2</definedName>
    <definedName name="Z_8BB221BD_E345_4B22_B16B_CD69B5A254E2_.wvu.FilterData" localSheetId="2" hidden="1">'Sig Data Letters in Progress'!$A$2:$Y$2</definedName>
    <definedName name="Z_8BB978FC_B3F5_4415_8DC2_5E1009E3AE22_.wvu.FilterData" localSheetId="2" hidden="1">'Sig Data Letters in Progress'!$A$2:$Y$2</definedName>
    <definedName name="Z_8BDEB562_D4FC_435F_B4D2_198402FA61E8_.wvu.FilterData" localSheetId="2" hidden="1">'Sig Data Letters in Progress'!$A$2:$Y$2</definedName>
    <definedName name="Z_8BE4E9B6_1D40_4F23_86FA_81F04CE3E4C4_.wvu.FilterData" localSheetId="3" hidden="1">'Sig Data Letters Completed'!$A$1:$Y$2</definedName>
    <definedName name="Z_8BE4E9B6_1D40_4F23_86FA_81F04CE3E4C4_.wvu.FilterData" localSheetId="2" hidden="1">'Sig Data Letters in Progress'!$A$2:$AA$2</definedName>
    <definedName name="Z_8BE5B6FD_6F19_49CA_93FF_9C2007E829EE_.wvu.FilterData" localSheetId="2" hidden="1">'Sig Data Letters in Progress'!$A$2:$Y$2</definedName>
    <definedName name="Z_8BF1A6BD_328E_4E8E_9B81_6D7C7002B500_.wvu.FilterData" localSheetId="2" hidden="1">'Sig Data Letters in Progress'!$A$2:$Y$2</definedName>
    <definedName name="Z_8C039309_EC2A_4C24_AEDF_85B14816BB4A_.wvu.FilterData" localSheetId="2" hidden="1">'Sig Data Letters in Progress'!$A$2:$AA$2</definedName>
    <definedName name="Z_8C40AE8A_B952_4412_B148_219806225DAA_.wvu.FilterData" localSheetId="3" hidden="1">'Sig Data Letters Completed'!$A$1:$AA$1550</definedName>
    <definedName name="Z_8C40AE8A_B952_4412_B148_219806225DAA_.wvu.FilterData" localSheetId="2" hidden="1">'Sig Data Letters in Progress'!$A$2:$AA$2</definedName>
    <definedName name="Z_8D5CD366_564C_47E1_AE92_CD1CA8FCAC86_.wvu.FilterData" localSheetId="2" hidden="1">'Sig Data Letters in Progress'!$A$2:$Y$2</definedName>
    <definedName name="Z_8DDE6991_702C_4E52_ACC4_B57AF00C969A_.wvu.FilterData" localSheetId="2" hidden="1">'Sig Data Letters in Progress'!$A$2:$Y$2</definedName>
    <definedName name="Z_8E294703_0765_4380_9C14_D381236A9952_.wvu.FilterData" localSheetId="2" hidden="1">'Sig Data Letters in Progress'!$A$2:$Y$2</definedName>
    <definedName name="Z_8E3B09D0_E44D_4DE2_A721_7252ED6ADA68_.wvu.FilterData" localSheetId="3" hidden="1">'Sig Data Letters Completed'!$A$1:$Z$703</definedName>
    <definedName name="Z_8E3B09D0_E44D_4DE2_A721_7252ED6ADA68_.wvu.FilterData" localSheetId="2" hidden="1">'Sig Data Letters in Progress'!$A$2:$AA$2</definedName>
    <definedName name="Z_8E4EF170_AFE3_453B_8E08_8BD11990C347_.wvu.FilterData" localSheetId="3" hidden="1">'Sig Data Letters Completed'!$A$1:$Y$2</definedName>
    <definedName name="Z_8E4EF170_AFE3_453B_8E08_8BD11990C347_.wvu.FilterData" localSheetId="2" hidden="1">'Sig Data Letters in Progress'!$A$2:$Y$2</definedName>
    <definedName name="Z_8EB224ED_DCB0_4BAA_8320_93D93FC0FD79_.wvu.FilterData" localSheetId="3" hidden="1">'Sig Data Letters Completed'!$A$1:$Y$2</definedName>
    <definedName name="Z_8EB224ED_DCB0_4BAA_8320_93D93FC0FD79_.wvu.FilterData" localSheetId="2" hidden="1">'Sig Data Letters in Progress'!$A$2:$Y$2</definedName>
    <definedName name="Z_8F6A7F47_37CF_4A82_A01A_2CA5F61FE7DA_.wvu.FilterData" localSheetId="3" hidden="1">'Sig Data Letters Completed'!$A$1:$AA$1432</definedName>
    <definedName name="Z_8F6A7F47_37CF_4A82_A01A_2CA5F61FE7DA_.wvu.FilterData" localSheetId="2" hidden="1">'Sig Data Letters in Progress'!$A$2:$AA$2</definedName>
    <definedName name="Z_8F9CCAFD_AE04_450E_ABF7_96F85C02CD34_.wvu.FilterData" localSheetId="3" hidden="1">'Sig Data Letters Completed'!$A$1:$AA$1431</definedName>
    <definedName name="Z_8F9CCAFD_AE04_450E_ABF7_96F85C02CD34_.wvu.FilterData" localSheetId="2" hidden="1">'Sig Data Letters in Progress'!$A$2:$AA$2</definedName>
    <definedName name="Z_8FCA57BB_B690_42F8_A571_05FC9450D8B5_.wvu.FilterData" localSheetId="3" hidden="1">'Sig Data Letters Completed'!$A$1:$Y$2</definedName>
    <definedName name="Z_8FCA57BB_B690_42F8_A571_05FC9450D8B5_.wvu.FilterData" localSheetId="2" hidden="1">'Sig Data Letters in Progress'!$A$2:$Z$2</definedName>
    <definedName name="Z_8FF1EB68_6931_4001_9849_193C213DAD67_.wvu.FilterData" localSheetId="3" hidden="1">'Sig Data Letters Completed'!$A$1:$Y$2</definedName>
    <definedName name="Z_8FF1EB68_6931_4001_9849_193C213DAD67_.wvu.FilterData" localSheetId="2" hidden="1">'Sig Data Letters in Progress'!$A$2:$Y$2</definedName>
    <definedName name="Z_901014D6_6450_484A_ACDF_E8FC2E51B00C_.wvu.FilterData" localSheetId="2" hidden="1">'Sig Data Letters in Progress'!$A$2:$Y$2</definedName>
    <definedName name="Z_906366BE_DB4D_4E8E_8CB4_857ADAAD87C1_.wvu.FilterData" localSheetId="2" hidden="1">'Sig Data Letters in Progress'!$A$2:$Z$2</definedName>
    <definedName name="Z_90BB422A_7C63_4781_96F8_F41FC71E1D4B_.wvu.FilterData" localSheetId="2" hidden="1">'Sig Data Letters in Progress'!$A$2:$AA$2</definedName>
    <definedName name="Z_90FC17F3_87F9_481F_AFCF_8C24565CA174_.wvu.FilterData" localSheetId="2" hidden="1">'Sig Data Letters in Progress'!$A$2:$Y$2</definedName>
    <definedName name="Z_91261D0A_B8B8_4948_833F_7F4F431EB3AC_.wvu.FilterData" localSheetId="3" hidden="1">'Sig Data Letters Completed'!$A$1:$AA$1684</definedName>
    <definedName name="Z_91261D0A_B8B8_4948_833F_7F4F431EB3AC_.wvu.FilterData" localSheetId="2" hidden="1">'Sig Data Letters in Progress'!$A$2:$AA$2</definedName>
    <definedName name="Z_915BA0E2_A13B_4B88_BF98_1FFE3554822F_.wvu.FilterData" localSheetId="2" hidden="1">'Sig Data Letters in Progress'!$A$2:$AA$2</definedName>
    <definedName name="Z_916143FE_43AA_47AA_9A93_153CA365033A_.wvu.FilterData" localSheetId="2" hidden="1">'Sig Data Letters in Progress'!$A$2:$Y$2</definedName>
    <definedName name="Z_91CF3C2E_3560_4D67_B869_67C29A9B1B0C_.wvu.FilterData" localSheetId="2" hidden="1">'Sig Data Letters in Progress'!$A$2:$AA$2</definedName>
    <definedName name="Z_91DFED47_4701_40F8_A190_4EAEFAB11D8C_.wvu.FilterData" localSheetId="2" hidden="1">'Sig Data Letters in Progress'!$A$2:$Y$2</definedName>
    <definedName name="Z_92ADAF86_5E7E_4B9F_8D32_7B069ED72CE0_.wvu.FilterData" localSheetId="2" hidden="1">'Sig Data Letters in Progress'!$A$2:$AA$2</definedName>
    <definedName name="Z_92BFD3C7_4A60_459F_9462_FEFF48C694FC_.wvu.FilterData" localSheetId="2" hidden="1">'Sig Data Letters in Progress'!$A$2:$AA$2</definedName>
    <definedName name="Z_93077EF4_3A27_45A0_A688_E79309A44E7D_.wvu.FilterData" localSheetId="2" hidden="1">'Sig Data Letters in Progress'!$A$2:$Y$2</definedName>
    <definedName name="Z_93800B96_85E5_4B66_B364_42AE36388711_.wvu.FilterData" localSheetId="3" hidden="1">'Sig Data Letters Completed'!$A$1:$Y$2</definedName>
    <definedName name="Z_93800B96_85E5_4B66_B364_42AE36388711_.wvu.FilterData" localSheetId="2" hidden="1">'Sig Data Letters in Progress'!$A$2:$Y$2</definedName>
    <definedName name="Z_943F2579_A133_4E2C_A6CC_0CE1A4D18D3A_.wvu.Cols" localSheetId="7" hidden="1">'Letter Generator'!$D:$XFD</definedName>
    <definedName name="Z_943F2579_A133_4E2C_A6CC_0CE1A4D18D3A_.wvu.FilterData" localSheetId="6" hidden="1">'Sig Data Letters Cancelled'!$A$1:$Y$165</definedName>
    <definedName name="Z_943F2579_A133_4E2C_A6CC_0CE1A4D18D3A_.wvu.FilterData" localSheetId="3" hidden="1">'Sig Data Letters Completed'!$A$1:$Y$2</definedName>
    <definedName name="Z_943F2579_A133_4E2C_A6CC_0CE1A4D18D3A_.wvu.FilterData" localSheetId="2" hidden="1">'Sig Data Letters in Progress'!$A$2:$AA$2</definedName>
    <definedName name="Z_943F2579_A133_4E2C_A6CC_0CE1A4D18D3A_.wvu.PrintTitles" localSheetId="11" hidden="1">'Data Letter'!$1:$6</definedName>
    <definedName name="Z_943F2579_A133_4E2C_A6CC_0CE1A4D18D3A_.wvu.Rows" localSheetId="11" hidden="1">'Data Letter'!$84:$86,'Data Letter'!$88:$88</definedName>
    <definedName name="Z_943F2579_A133_4E2C_A6CC_0CE1A4D18D3A_.wvu.Rows" localSheetId="12" hidden="1">'Data Letter French'!$11:$11,'Data Letter French'!$91:$91,'Data Letter French'!$93:$93</definedName>
    <definedName name="Z_943F2579_A133_4E2C_A6CC_0CE1A4D18D3A_.wvu.Rows" localSheetId="7" hidden="1">'Letter Generator'!$19:$1048576,'Letter Generator'!$15:$18</definedName>
    <definedName name="Z_94533C08_61A7_4463_8926_191B04627658_.wvu.FilterData" localSheetId="6" hidden="1">'Sig Data Letters Cancelled'!$A$1:$Y$260</definedName>
    <definedName name="Z_94533C08_61A7_4463_8926_191B04627658_.wvu.FilterData" localSheetId="3" hidden="1">'Sig Data Letters Completed'!$A$1:$AA$1371</definedName>
    <definedName name="Z_94533C08_61A7_4463_8926_191B04627658_.wvu.FilterData" localSheetId="2" hidden="1">'Sig Data Letters in Progress'!$A$2:$AA$2</definedName>
    <definedName name="Z_9462D412_BF7A_43FA_A1A3_0941D6CAEA16_.wvu.FilterData" localSheetId="2" hidden="1">'Sig Data Letters in Progress'!$A$2:$AA$2</definedName>
    <definedName name="Z_9463D84A_3B42_4372_A057_144444F22FEE_.wvu.FilterData" localSheetId="3" hidden="1">'Sig Data Letters Completed'!$A$1:$Z$2</definedName>
    <definedName name="Z_9463D84A_3B42_4372_A057_144444F22FEE_.wvu.FilterData" localSheetId="2" hidden="1">'Sig Data Letters in Progress'!$A$2:$AA$2</definedName>
    <definedName name="Z_948615CC_44FB_48C2_8ECD_A4AD1C4601D4_.wvu.FilterData" localSheetId="2" hidden="1">'Sig Data Letters in Progress'!$A$2:$AA$2</definedName>
    <definedName name="Z_948DF119_FA1A_4896_91C6_E449E3F701FA_.wvu.FilterData" localSheetId="2" hidden="1">'Sig Data Letters in Progress'!$A$2:$AA$2</definedName>
    <definedName name="Z_94C74395_6D8A_4156_AA99_6E082115DC8D_.wvu.FilterData" localSheetId="2" hidden="1">'Sig Data Letters in Progress'!$A$2:$Y$2</definedName>
    <definedName name="Z_94E16224_DCA8_4E10_85C8_522EDF33AF3E_.wvu.FilterData" localSheetId="2" hidden="1">'Sig Data Letters in Progress'!$A$2:$Z$2</definedName>
    <definedName name="Z_95007973_7E6D_43D5_8A8D_DB1C0451B5D7_.wvu.FilterData" localSheetId="3" hidden="1">'Sig Data Letters Completed'!$A$1:$Y$2</definedName>
    <definedName name="Z_95007973_7E6D_43D5_8A8D_DB1C0451B5D7_.wvu.FilterData" localSheetId="2" hidden="1">'Sig Data Letters in Progress'!$A$2:$Y$2</definedName>
    <definedName name="Z_953370C8_EA35_4459_91BB_0452074608D1_.wvu.FilterData" localSheetId="2" hidden="1">'Sig Data Letters in Progress'!$A$2:$Z$2</definedName>
    <definedName name="Z_95FF4A18_2CB0_426E_A315_F5CAD03BAC3D_.wvu.FilterData" localSheetId="3" hidden="1">'Sig Data Letters Completed'!$A$1:$Y$2</definedName>
    <definedName name="Z_95FF4A18_2CB0_426E_A315_F5CAD03BAC3D_.wvu.FilterData" localSheetId="2" hidden="1">'Sig Data Letters in Progress'!$A$2:$Y$2</definedName>
    <definedName name="Z_968D9A35_F434_448F_9DB4_FD933FD4781F_.wvu.FilterData" localSheetId="3" hidden="1">'Sig Data Letters Completed'!$A$1:$Y$2</definedName>
    <definedName name="Z_968D9A35_F434_448F_9DB4_FD933FD4781F_.wvu.FilterData" localSheetId="2" hidden="1">'Sig Data Letters in Progress'!$A$2:$Y$2</definedName>
    <definedName name="Z_969883A0_C5EF_4895_A4E0_6477F63FC904_.wvu.FilterData" localSheetId="2" hidden="1">'Sig Data Letters in Progress'!$A$2:$Y$2</definedName>
    <definedName name="Z_96D824A4_0B9A_4351_9308_68DC78B27583_.wvu.FilterData" localSheetId="3" hidden="1">'Sig Data Letters Completed'!$A$1:$Y$2</definedName>
    <definedName name="Z_96D824A4_0B9A_4351_9308_68DC78B27583_.wvu.FilterData" localSheetId="2" hidden="1">'Sig Data Letters in Progress'!$A$2:$Y$2</definedName>
    <definedName name="Z_96FBCFDA_98C4_48E3_A285_531EAEE16096_.wvu.FilterData" localSheetId="3" hidden="1">'Sig Data Letters Completed'!$A$1:$AA$1350</definedName>
    <definedName name="Z_96FBCFDA_98C4_48E3_A285_531EAEE16096_.wvu.FilterData" localSheetId="2" hidden="1">'Sig Data Letters in Progress'!$A$2:$AA$2</definedName>
    <definedName name="Z_971FA571_803F_41C5_BFC0_8B429B7A9076_.wvu.FilterData" localSheetId="2" hidden="1">'Sig Data Letters in Progress'!$A$2:$Y$2</definedName>
    <definedName name="Z_9776C57A_4B1D_41DE_97FF_4B0E965B2653_.wvu.Cols" localSheetId="7" hidden="1">'Letter Generator'!$D:$XFD</definedName>
    <definedName name="Z_9776C57A_4B1D_41DE_97FF_4B0E965B2653_.wvu.FilterData" localSheetId="6" hidden="1">'Sig Data Letters Cancelled'!$A$1:$Y$226</definedName>
    <definedName name="Z_9776C57A_4B1D_41DE_97FF_4B0E965B2653_.wvu.FilterData" localSheetId="3" hidden="1">'Sig Data Letters Completed'!$A$1:$Y$548</definedName>
    <definedName name="Z_9776C57A_4B1D_41DE_97FF_4B0E965B2653_.wvu.FilterData" localSheetId="2" hidden="1">'Sig Data Letters in Progress'!$A$2:$AA$2</definedName>
    <definedName name="Z_9776C57A_4B1D_41DE_97FF_4B0E965B2653_.wvu.PrintTitles" localSheetId="11" hidden="1">'Data Letter'!$1:$6</definedName>
    <definedName name="Z_9776C57A_4B1D_41DE_97FF_4B0E965B2653_.wvu.Rows" localSheetId="11" hidden="1">'Data Letter'!$84:$86,'Data Letter'!$88:$88</definedName>
    <definedName name="Z_9776C57A_4B1D_41DE_97FF_4B0E965B2653_.wvu.Rows" localSheetId="12" hidden="1">'Data Letter French'!$11:$11,'Data Letter French'!$91:$91,'Data Letter French'!$93:$93</definedName>
    <definedName name="Z_9776C57A_4B1D_41DE_97FF_4B0E965B2653_.wvu.Rows" localSheetId="7" hidden="1">'Letter Generator'!$15:$1048576</definedName>
    <definedName name="Z_97BA3294_F360_4A91_9CE5_EE83AB30980B_.wvu.FilterData" localSheetId="3" hidden="1">'Sig Data Letters Completed'!$A$1:$Y$2</definedName>
    <definedName name="Z_97BA3294_F360_4A91_9CE5_EE83AB30980B_.wvu.FilterData" localSheetId="2" hidden="1">'Sig Data Letters in Progress'!$A$2:$Y$2</definedName>
    <definedName name="Z_97D63EEB_F97B_45E1_AE8D_49BF7D3E7E31_.wvu.FilterData" localSheetId="3" hidden="1">'Sig Data Letters Completed'!$A$1:$Y$2</definedName>
    <definedName name="Z_97D63EEB_F97B_45E1_AE8D_49BF7D3E7E31_.wvu.FilterData" localSheetId="2" hidden="1">'Sig Data Letters in Progress'!$A$2:$Y$2</definedName>
    <definedName name="Z_97E131EF_9866_494E_97D5_FB6178F61BBF_.wvu.FilterData" localSheetId="2" hidden="1">'Sig Data Letters in Progress'!$A$2:$AA$2</definedName>
    <definedName name="Z_98C6E58E_7F71_4340_BC28_52A4E2FF6894_.wvu.FilterData" localSheetId="6" hidden="1">'Sig Data Letters Cancelled'!$A$1:$Y$28</definedName>
    <definedName name="Z_98C6E58E_7F71_4340_BC28_52A4E2FF6894_.wvu.FilterData" localSheetId="3" hidden="1">'Sig Data Letters Completed'!$A$1:$Y$2</definedName>
    <definedName name="Z_98C6E58E_7F71_4340_BC28_52A4E2FF6894_.wvu.FilterData" localSheetId="2" hidden="1">'Sig Data Letters in Progress'!$A$2:$Y$2</definedName>
    <definedName name="Z_9905922C_6B77_4B74_826C_A102BD159F98_.wvu.FilterData" localSheetId="2" hidden="1">'Sig Data Letters in Progress'!$A$2:$AA$2</definedName>
    <definedName name="Z_99059C2F_3652_4B0A_9738_1099B1840322_.wvu.FilterData" localSheetId="3" hidden="1">'Sig Data Letters Completed'!$A$1:$Z$1286</definedName>
    <definedName name="Z_99059C2F_3652_4B0A_9738_1099B1840322_.wvu.FilterData" localSheetId="2" hidden="1">'Sig Data Letters in Progress'!$A$2:$AA$2</definedName>
    <definedName name="Z_99255153_183B_4583_9382_358F0A816C9E_.wvu.FilterData" localSheetId="2" hidden="1">'Sig Data Letters in Progress'!$A$2:$Y$2</definedName>
    <definedName name="Z_99B7ABE9_D077_47ED_86F2_ECC6D483FE65_.wvu.FilterData" localSheetId="3" hidden="1">'Sig Data Letters Completed'!$A$1:$Y$2</definedName>
    <definedName name="Z_99B7ABE9_D077_47ED_86F2_ECC6D483FE65_.wvu.FilterData" localSheetId="2" hidden="1">'Sig Data Letters in Progress'!$A$2:$Y$2</definedName>
    <definedName name="Z_99D879BC_EB33_4DE0_BB72_A5FA1C8121AC_.wvu.FilterData" localSheetId="3" hidden="1">'Sig Data Letters Completed'!$A$1:$Y$2</definedName>
    <definedName name="Z_99D879BC_EB33_4DE0_BB72_A5FA1C8121AC_.wvu.FilterData" localSheetId="2" hidden="1">'Sig Data Letters in Progress'!$A$2:$Y$2</definedName>
    <definedName name="Z_99E308C3_6EB3_46FA_9D46_75BBF6A8C1E3_.wvu.FilterData" localSheetId="2" hidden="1">'Sig Data Letters in Progress'!$A$2:$Y$2</definedName>
    <definedName name="Z_99E57DB8_EC25_40D3_B63F_0769B63266F7_.wvu.FilterData" localSheetId="2" hidden="1">'Sig Data Letters in Progress'!$A$2:$Y$2</definedName>
    <definedName name="Z_9A84F756_93B2_45BF_AACE_229E99A94023_.wvu.FilterData" localSheetId="2" hidden="1">'Sig Data Letters in Progress'!$A$2:$AA$2</definedName>
    <definedName name="Z_9A86D627_3D33_4121_94DC_CF67882008F4_.wvu.FilterData" localSheetId="2" hidden="1">'Sig Data Letters in Progress'!$A$2:$Z$2</definedName>
    <definedName name="Z_9AC61794_8AD3_4CB6_B14E_1D801A660F79_.wvu.FilterData" localSheetId="2" hidden="1">'Sig Data Letters in Progress'!$A$2:$Y$2</definedName>
    <definedName name="Z_9B0E518B_8DA5_422B_8E24_A83143E21276_.wvu.FilterData" localSheetId="2" hidden="1">'Sig Data Letters in Progress'!$A$2:$AA$2</definedName>
    <definedName name="Z_9B674B30_A387_4A05_B823_76FE5D8D276A_.wvu.FilterData" localSheetId="2" hidden="1">'Sig Data Letters in Progress'!$A$2:$Y$2</definedName>
    <definedName name="Z_9B6A1B75_537A_455E_9D80_90C44EA943D2_.wvu.FilterData" localSheetId="2" hidden="1">'Sig Data Letters in Progress'!$A$2:$AA$2</definedName>
    <definedName name="Z_9B76C4CF_4B49_4DA6_9931_627AC63155C6_.wvu.FilterData" localSheetId="2" hidden="1">'Sig Data Letters in Progress'!$A$2:$Y$2</definedName>
    <definedName name="Z_9B9BA546_31EC_40E2_8BBE_1609853FD53F_.wvu.FilterData" localSheetId="3" hidden="1">'Sig Data Letters Completed'!$A$1:$AA$472</definedName>
    <definedName name="Z_9BC81B75_A762_4CAF_983B_22E28E27690B_.wvu.FilterData" localSheetId="2" hidden="1">'Sig Data Letters in Progress'!$A$2:$AA$2</definedName>
    <definedName name="Z_9BE41801_58BF_4237_84CE_DA95CFFA037B_.wvu.FilterData" localSheetId="3" hidden="1">'Sig Data Letters Completed'!$A$1:$Y$2</definedName>
    <definedName name="Z_9BE41801_58BF_4237_84CE_DA95CFFA037B_.wvu.FilterData" localSheetId="2" hidden="1">'Sig Data Letters in Progress'!$A$2:$Y$2</definedName>
    <definedName name="Z_9BE82BD8_548F_4CF8_BF6D_A2D1AAB0494D_.wvu.FilterData" localSheetId="2" hidden="1">'Sig Data Letters in Progress'!$A$2:$Y$2</definedName>
    <definedName name="Z_9BFB6716_8390_442A_A216_3B4AD28B0AB7_.wvu.FilterData" localSheetId="2" hidden="1">'Sig Data Letters in Progress'!$A$2:$Y$2</definedName>
    <definedName name="Z_9C36AF08_C4E8_4BF0_B592_B068F2DB052B_.wvu.FilterData" localSheetId="2" hidden="1">'Sig Data Letters in Progress'!$A$2:$Y$2</definedName>
    <definedName name="Z_9C3E828C_7608_4FAF_B5A8_AFA3FF1EF6DE_.wvu.FilterData" localSheetId="2" hidden="1">'Sig Data Letters in Progress'!$A$2:$AA$2</definedName>
    <definedName name="Z_9C8C89D6_DD00_4A0E_AA65_A2563AA2FCF3_.wvu.FilterData" localSheetId="2" hidden="1">'Sig Data Letters in Progress'!$A$2:$Y$2</definedName>
    <definedName name="Z_9D0536EF_C54D_4CF2_A500_E382ADD4F7D1_.wvu.FilterData" localSheetId="3" hidden="1">'Sig Data Letters Completed'!$A$1:$AA$567</definedName>
    <definedName name="Z_9D0536EF_C54D_4CF2_A500_E382ADD4F7D1_.wvu.FilterData" localSheetId="2" hidden="1">'Sig Data Letters in Progress'!$A$2:$AA$2</definedName>
    <definedName name="Z_9DC12961_409C_48A0_9A1F_41F70DEA4482_.wvu.FilterData" localSheetId="2" hidden="1">'Sig Data Letters in Progress'!$A$2:$AA$2</definedName>
    <definedName name="Z_9DDD6F33_8A6F_4B00_B55C_F19DA7D9DFF3_.wvu.FilterData" localSheetId="2" hidden="1">'Sig Data Letters in Progress'!$A$2:$Y$2</definedName>
    <definedName name="Z_9E24FDD7_ADB1_459C_81A6_3039B3DDDEAC_.wvu.FilterData" localSheetId="2" hidden="1">'Sig Data Letters in Progress'!$A$2:$AA$2</definedName>
    <definedName name="Z_9E26EA27_C3F5_4882_9636_FC67C8DADA9E_.wvu.FilterData" localSheetId="2" hidden="1">'Sig Data Letters in Progress'!$A$2:$Y$2</definedName>
    <definedName name="Z_9E3D8D3D_4391_4B59_AE9E_A6FF0ECC1C08_.wvu.FilterData" localSheetId="2" hidden="1">'Sig Data Letters in Progress'!$A$2:$Y$2</definedName>
    <definedName name="Z_9E48A733_C87E_4F44_9178_0790D557B605_.wvu.FilterData" localSheetId="2" hidden="1">'Sig Data Letters in Progress'!$A$2:$AA$2</definedName>
    <definedName name="Z_9E64B53C_8A35_4397_8DB7_8901E6ECA8B0_.wvu.FilterData" localSheetId="2" hidden="1">'Sig Data Letters in Progress'!$A$2:$Y$2</definedName>
    <definedName name="Z_9E7E7C2E_5C19_48F6_AB7A_3CD19B156C1D_.wvu.FilterData" localSheetId="2" hidden="1">'Sig Data Letters in Progress'!$A$2:$Y$2</definedName>
    <definedName name="Z_9F6AED13_DD97_4C68_8B50_1186369AD459_.wvu.FilterData" localSheetId="2" hidden="1">'Sig Data Letters in Progress'!$A$2:$Y$2</definedName>
    <definedName name="Z_9FB996A2_1FED_491E_A33C_0AD158EF9C3F_.wvu.FilterData" localSheetId="2" hidden="1">'Sig Data Letters in Progress'!$A$2:$AA$2</definedName>
    <definedName name="Z_9FC1C6E4_3E0A_49B4_9DC5_200A72FC5396_.wvu.FilterData" localSheetId="2" hidden="1">'Sig Data Letters in Progress'!$A$2:$Y$2</definedName>
    <definedName name="Z_A018FE78_1B20_4283_B85E_02AB2A147F1C_.wvu.FilterData" localSheetId="2" hidden="1">'Sig Data Letters in Progress'!$A$2:$AA$2</definedName>
    <definedName name="Z_A021A2FF_4613_4507_8389_A12D6BE5E1EF_.wvu.FilterData" localSheetId="3" hidden="1">'Sig Data Letters Completed'!$A$1:$Y$2</definedName>
    <definedName name="Z_A021A2FF_4613_4507_8389_A12D6BE5E1EF_.wvu.FilterData" localSheetId="2" hidden="1">'Sig Data Letters in Progress'!$A$2:$AA$2</definedName>
    <definedName name="Z_A044271B_49FD_4ECB_ABE7_703D3DCA75A1_.wvu.FilterData" localSheetId="2" hidden="1">'Sig Data Letters in Progress'!$A$2:$AA$2</definedName>
    <definedName name="Z_A063B8E2_A0C7_4209_8CD9_88294C710131_.wvu.FilterData" localSheetId="2" hidden="1">'Sig Data Letters in Progress'!$A$2:$Y$2</definedName>
    <definedName name="Z_A0775264_9507_40D0_8E54_B2D7B7248113_.wvu.FilterData" localSheetId="3" hidden="1">'Sig Data Letters Completed'!$A$1:$AA$542</definedName>
    <definedName name="Z_A0775264_9507_40D0_8E54_B2D7B7248113_.wvu.FilterData" localSheetId="2" hidden="1">'Sig Data Letters in Progress'!$A$2:$AA$2</definedName>
    <definedName name="Z_A084AD29_E191_4D42_B37A_A35981507A6C_.wvu.FilterData" localSheetId="3" hidden="1">'Sig Data Letters Completed'!$A$1:$Z$724</definedName>
    <definedName name="Z_A084AD29_E191_4D42_B37A_A35981507A6C_.wvu.FilterData" localSheetId="2" hidden="1">'Sig Data Letters in Progress'!$A$2:$AA$2</definedName>
    <definedName name="Z_A09C3D0C_21C0_49CB_B7F8_8BF3FFFDC25D_.wvu.FilterData" localSheetId="3" hidden="1">'Sig Data Letters Completed'!$A$1:$Y$2</definedName>
    <definedName name="Z_A09C3D0C_21C0_49CB_B7F8_8BF3FFFDC25D_.wvu.FilterData" localSheetId="2" hidden="1">'Sig Data Letters in Progress'!$A$2:$Y$2</definedName>
    <definedName name="Z_A108961F_F368_4928_828E_E5F9F633917E_.wvu.FilterData" localSheetId="3" hidden="1">'Sig Data Letters Completed'!$A$1:$Y$2</definedName>
    <definedName name="Z_A108961F_F368_4928_828E_E5F9F633917E_.wvu.FilterData" localSheetId="2" hidden="1">'Sig Data Letters in Progress'!$A$2:$AA$2</definedName>
    <definedName name="Z_A1350628_2812_4AA3_B204_5A7D2D594A03_.wvu.FilterData" localSheetId="3" hidden="1">'Sig Data Letters Completed'!$A$1:$Z$1120</definedName>
    <definedName name="Z_A1350628_2812_4AA3_B204_5A7D2D594A03_.wvu.FilterData" localSheetId="2" hidden="1">'Sig Data Letters in Progress'!$A$2:$AA$2</definedName>
    <definedName name="Z_A1CD9F60_4BCE_4547_A1CF_4DF4BC8FA7B8_.wvu.FilterData" localSheetId="3" hidden="1">'Sig Data Letters Completed'!$A$1:$Z$2</definedName>
    <definedName name="Z_A1CD9F60_4BCE_4547_A1CF_4DF4BC8FA7B8_.wvu.FilterData" localSheetId="2" hidden="1">'Sig Data Letters in Progress'!$A$2:$AA$2</definedName>
    <definedName name="Z_A1D3987E_D2F9_46B3_A782_B2491EED831E_.wvu.FilterData" localSheetId="2" hidden="1">'Sig Data Letters in Progress'!$A$2:$AA$2</definedName>
    <definedName name="Z_A1E067DE_EA24_471B_96FE_3FD13DA9EC56_.wvu.FilterData" localSheetId="2" hidden="1">'Sig Data Letters in Progress'!$A$2:$AA$2</definedName>
    <definedName name="Z_A23DA5FD_967A_4137_8D13_2643C37A78DE_.wvu.FilterData" localSheetId="2" hidden="1">'Sig Data Letters in Progress'!$A$2:$AA$2</definedName>
    <definedName name="Z_A25CA664_FE02_4681_8E82_11E7689CB232_.wvu.FilterData" localSheetId="2" hidden="1">'Sig Data Letters in Progress'!$A$2:$AA$2</definedName>
    <definedName name="Z_A2744C98_7DC1_4A1D_8438_7D8AB8EE410D_.wvu.FilterData" localSheetId="3" hidden="1">'Sig Data Letters Completed'!$A$1:$Y$2</definedName>
    <definedName name="Z_A2744C98_7DC1_4A1D_8438_7D8AB8EE410D_.wvu.FilterData" localSheetId="2" hidden="1">'Sig Data Letters in Progress'!$A$2:$Y$2</definedName>
    <definedName name="Z_A280C179_70FB_4CE3_8F8B_AD7456289C25_.wvu.FilterData" localSheetId="2" hidden="1">'Sig Data Letters in Progress'!$A$2:$Y$2</definedName>
    <definedName name="Z_A2CC578C_B404_4D51_87B9_51306CA9DCF2_.wvu.FilterData" localSheetId="2" hidden="1">'Sig Data Letters in Progress'!$A$2:$Y$2</definedName>
    <definedName name="Z_A2E08D14_4452_4706_87F1_1CB05C0CF9EF_.wvu.FilterData" localSheetId="3" hidden="1">'Sig Data Letters Completed'!$A$1:$Y$2</definedName>
    <definedName name="Z_A2ED875E_421A_48B3_9E17_7E53A167DF2E_.wvu.FilterData" localSheetId="3" hidden="1">'Sig Data Letters Completed'!$A$1:$Y$2</definedName>
    <definedName name="Z_A2ED875E_421A_48B3_9E17_7E53A167DF2E_.wvu.FilterData" localSheetId="2" hidden="1">'Sig Data Letters in Progress'!$A$2:$Y$2</definedName>
    <definedName name="Z_A2F37B32_6B5D_4CE2_B453_C39A95DE9C7A_.wvu.FilterData" localSheetId="3" hidden="1">'Sig Data Letters Completed'!$A$1:$AA$1558</definedName>
    <definedName name="Z_A2F37B32_6B5D_4CE2_B453_C39A95DE9C7A_.wvu.FilterData" localSheetId="2" hidden="1">'Sig Data Letters in Progress'!$A$2:$AA$2</definedName>
    <definedName name="Z_A3013F17_8880_445C_B783_0CDAA9455152_.wvu.FilterData" localSheetId="2" hidden="1">'Sig Data Letters in Progress'!$A$2:$AA$2</definedName>
    <definedName name="Z_A3282AFB_4AFB_4C67_B2DE_E2E657A743DD_.wvu.FilterData" localSheetId="2" hidden="1">'Sig Data Letters in Progress'!$A$2:$Y$2</definedName>
    <definedName name="Z_A34FBF35_98EE_4AA9_AB9E_A094D62E6174_.wvu.FilterData" localSheetId="3" hidden="1">'Sig Data Letters Completed'!$A$1:$Y$339</definedName>
    <definedName name="Z_A34FBF35_98EE_4AA9_AB9E_A094D62E6174_.wvu.FilterData" localSheetId="2" hidden="1">'Sig Data Letters in Progress'!$A$2:$AA$2</definedName>
    <definedName name="Z_A36B0AF8_17AE_4391_9B22_14E2FE3E7F69_.wvu.FilterData" localSheetId="3" hidden="1">'Sig Data Letters Completed'!$A$1:$Y$2</definedName>
    <definedName name="Z_A36B0AF8_17AE_4391_9B22_14E2FE3E7F69_.wvu.FilterData" localSheetId="2" hidden="1">'Sig Data Letters in Progress'!$A$2:$Y$2</definedName>
    <definedName name="Z_A3A48758_473E_4BE7_B353_AB0CDABBC4A0_.wvu.FilterData" localSheetId="2" hidden="1">'Sig Data Letters in Progress'!$A$2:$AB$2</definedName>
    <definedName name="Z_A402C560_3161_4DCA_AD2D_C5D9F4439D7C_.wvu.FilterData" localSheetId="2" hidden="1">'Sig Data Letters in Progress'!$A$2:$AA$2</definedName>
    <definedName name="Z_A41B0E1C_A1FD_4DAD_9F61_07EBD48E5CF0_.wvu.FilterData" localSheetId="2" hidden="1">'Sig Data Letters in Progress'!$A$2:$Y$2</definedName>
    <definedName name="Z_A44ACFB5_FE12_4C07_9364_B1017137D489_.wvu.FilterData" localSheetId="2" hidden="1">'Sig Data Letters in Progress'!$A$2:$Y$2</definedName>
    <definedName name="Z_A44C7063_54EC_49A6_A7D2_AA4CB5A21345_.wvu.FilterData" localSheetId="2" hidden="1">'Sig Data Letters in Progress'!$A$2:$AA$2</definedName>
    <definedName name="Z_A487F35B_1DCC_43BA_AC14_C5C7528F5AE3_.wvu.FilterData" localSheetId="3" hidden="1">'Sig Data Letters Completed'!$A$1:$Z$710</definedName>
    <definedName name="Z_A487F35B_1DCC_43BA_AC14_C5C7528F5AE3_.wvu.FilterData" localSheetId="2" hidden="1">'Sig Data Letters in Progress'!$A$2:$AA$2</definedName>
    <definedName name="Z_A49CC781_E66D_4EBF_A690_F13E3CD82636_.wvu.FilterData" localSheetId="2" hidden="1">'Sig Data Letters in Progress'!$A$2:$AB$2</definedName>
    <definedName name="Z_A4B09BDA_AF22_4197_9AA6_798E48B3843A_.wvu.FilterData" localSheetId="2" hidden="1">'Sig Data Letters in Progress'!$A$2:$Y$2</definedName>
    <definedName name="Z_A4CD1684_B136_47C3_B1C9_5C1FF95C5199_.wvu.FilterData" localSheetId="3" hidden="1">'Sig Data Letters Completed'!$A$1:$Y$2</definedName>
    <definedName name="Z_A4CD1684_B136_47C3_B1C9_5C1FF95C5199_.wvu.FilterData" localSheetId="2" hidden="1">'Sig Data Letters in Progress'!$A$2:$Y$2</definedName>
    <definedName name="Z_A4D97C73_CAB5_4B15_A698_E41FFA03AC96_.wvu.FilterData" localSheetId="3" hidden="1">'Sig Data Letters Completed'!$A$1:$Z$758</definedName>
    <definedName name="Z_A4D97C73_CAB5_4B15_A698_E41FFA03AC96_.wvu.FilterData" localSheetId="2" hidden="1">'Sig Data Letters in Progress'!$A$2:$AA$2</definedName>
    <definedName name="Z_A4E487F8_5F99_4D6D_8B5A_DEEF6CA4CF86_.wvu.Cols" localSheetId="7" hidden="1">'Letter Generator'!$D:$XFD</definedName>
    <definedName name="Z_A4E487F8_5F99_4D6D_8B5A_DEEF6CA4CF86_.wvu.FilterData" localSheetId="6" hidden="1">'Sig Data Letters Cancelled'!$A$1:$Y$216</definedName>
    <definedName name="Z_A4E487F8_5F99_4D6D_8B5A_DEEF6CA4CF86_.wvu.FilterData" localSheetId="3" hidden="1">'Sig Data Letters Completed'!$A$1:$Z$2</definedName>
    <definedName name="Z_A4E487F8_5F99_4D6D_8B5A_DEEF6CA4CF86_.wvu.FilterData" localSheetId="2" hidden="1">'Sig Data Letters in Progress'!$A$2:$AA$2</definedName>
    <definedName name="Z_A4E487F8_5F99_4D6D_8B5A_DEEF6CA4CF86_.wvu.PrintTitles" localSheetId="11" hidden="1">'Data Letter'!$1:$6</definedName>
    <definedName name="Z_A4E487F8_5F99_4D6D_8B5A_DEEF6CA4CF86_.wvu.Rows" localSheetId="11" hidden="1">'Data Letter'!$84:$86,'Data Letter'!$88:$88</definedName>
    <definedName name="Z_A4E487F8_5F99_4D6D_8B5A_DEEF6CA4CF86_.wvu.Rows" localSheetId="12" hidden="1">'Data Letter French'!$11:$11,'Data Letter French'!$91:$91,'Data Letter French'!$93:$93</definedName>
    <definedName name="Z_A4E487F8_5F99_4D6D_8B5A_DEEF6CA4CF86_.wvu.Rows" localSheetId="7" hidden="1">'Letter Generator'!$15:$1048576</definedName>
    <definedName name="Z_A4E6FE1A_69E3_4FE0_A669_B74C9233C57E_.wvu.FilterData" localSheetId="3" hidden="1">'Sig Data Letters Completed'!$A$1:$Y$2</definedName>
    <definedName name="Z_A4E6FE1A_69E3_4FE0_A669_B74C9233C57E_.wvu.FilterData" localSheetId="2" hidden="1">'Sig Data Letters in Progress'!$A$2:$Y$2</definedName>
    <definedName name="Z_A5033D69_4BBE_4A65_8DD5_40851A3C6D7A_.wvu.FilterData" localSheetId="3" hidden="1">'Sig Data Letters Completed'!$A$1:$Y$2</definedName>
    <definedName name="Z_A5033D69_4BBE_4A65_8DD5_40851A3C6D7A_.wvu.FilterData" localSheetId="2" hidden="1">'Sig Data Letters in Progress'!$A$2:$Y$2</definedName>
    <definedName name="Z_A5BE1551_970F_4C31_BDD5_7AAC7DE271F1_.wvu.FilterData" localSheetId="3" hidden="1">'Sig Data Letters Completed'!$A$1:$Z$1312</definedName>
    <definedName name="Z_A5BE1551_970F_4C31_BDD5_7AAC7DE271F1_.wvu.FilterData" localSheetId="2" hidden="1">'Sig Data Letters in Progress'!$A$2:$AA$2</definedName>
    <definedName name="Z_A613DC9B_E962_4E07_814F_B7BA33866D1E_.wvu.FilterData" localSheetId="2" hidden="1">'Sig Data Letters in Progress'!$A$2:$AA$2</definedName>
    <definedName name="Z_A62C9BA8_0738_4124_9C5C_759CAF608CAE_.wvu.FilterData" localSheetId="2" hidden="1">'Sig Data Letters in Progress'!$A$2:$AA$2</definedName>
    <definedName name="Z_A664D7E8_FFB4_4294_AD2B_441E0AE333FD_.wvu.FilterData" localSheetId="2" hidden="1">'Sig Data Letters in Progress'!$A$2:$Y$2</definedName>
    <definedName name="Z_A6D9C558_23E0_4111_9EDF_93475F3F7ECD_.wvu.FilterData" localSheetId="3" hidden="1">'Sig Data Letters Completed'!$A$1:$Y$374</definedName>
    <definedName name="Z_A6D9C558_23E0_4111_9EDF_93475F3F7ECD_.wvu.FilterData" localSheetId="2" hidden="1">'Sig Data Letters in Progress'!$A$2:$AA$2</definedName>
    <definedName name="Z_A6F7B26C_C234_4660_8711_D41FBFB4B54D_.wvu.FilterData" localSheetId="3" hidden="1">'Sig Data Letters Completed'!$A$1:$Z$1070</definedName>
    <definedName name="Z_A6F7B26C_C234_4660_8711_D41FBFB4B54D_.wvu.FilterData" localSheetId="2" hidden="1">'Sig Data Letters in Progress'!$A$2:$AA$2</definedName>
    <definedName name="Z_A71E0168_1AF6_4FDF_9D56_97473CEF82A0_.wvu.FilterData" localSheetId="3" hidden="1">'Sig Data Letters Completed'!$A$1:$Y$2</definedName>
    <definedName name="Z_A71E0168_1AF6_4FDF_9D56_97473CEF82A0_.wvu.FilterData" localSheetId="2" hidden="1">'Sig Data Letters in Progress'!$A$2:$Y$2</definedName>
    <definedName name="Z_A72E7E2C_529B_440F_95A4_C1F1DF8BA36A_.wvu.FilterData" localSheetId="3" hidden="1">'Sig Data Letters Completed'!$A$1:$Z$811</definedName>
    <definedName name="Z_A72E7E2C_529B_440F_95A4_C1F1DF8BA36A_.wvu.FilterData" localSheetId="2" hidden="1">'Sig Data Letters in Progress'!$A$2:$AA$2</definedName>
    <definedName name="Z_A7823F37_D136_4742_8D98_12689B0787AB_.wvu.FilterData" localSheetId="3" hidden="1">'Sig Data Letters Completed'!$A$1:$Y$2</definedName>
    <definedName name="Z_A7823F37_D136_4742_8D98_12689B0787AB_.wvu.FilterData" localSheetId="2" hidden="1">'Sig Data Letters in Progress'!$A$2:$Y$2</definedName>
    <definedName name="Z_A7E7FDA5_53B9_485D_A55D_16345481358A_.wvu.FilterData" localSheetId="3" hidden="1">'Sig Data Letters Completed'!$A$1:$AA$1616</definedName>
    <definedName name="Z_A7E7FDA5_53B9_485D_A55D_16345481358A_.wvu.FilterData" localSheetId="2" hidden="1">'Sig Data Letters in Progress'!$A$2:$AA$2</definedName>
    <definedName name="Z_A7EFE050_CCF6_4D42_BE91_F2363785D5AE_.wvu.FilterData" localSheetId="2" hidden="1">'Sig Data Letters in Progress'!$A$2:$AA$2</definedName>
    <definedName name="Z_A85162FB_2B2A_474A_BA7E_DB0E81BB1435_.wvu.FilterData" localSheetId="2" hidden="1">'Sig Data Letters in Progress'!$A$2:$Y$2</definedName>
    <definedName name="Z_A8A115DD_60C2_441B_ACDB_0751390DEB42_.wvu.Cols" localSheetId="7" hidden="1">'Letter Generator'!$D:$XFD</definedName>
    <definedName name="Z_A8A115DD_60C2_441B_ACDB_0751390DEB42_.wvu.FilterData" localSheetId="6" hidden="1">'Sig Data Letters Cancelled'!$A$1:$Y$106</definedName>
    <definedName name="Z_A8A115DD_60C2_441B_ACDB_0751390DEB42_.wvu.FilterData" localSheetId="3" hidden="1">'Sig Data Letters Completed'!$A$1:$Y$2</definedName>
    <definedName name="Z_A8A115DD_60C2_441B_ACDB_0751390DEB42_.wvu.FilterData" localSheetId="2" hidden="1">'Sig Data Letters in Progress'!$A$2:$Y$2</definedName>
    <definedName name="Z_A8A115DD_60C2_441B_ACDB_0751390DEB42_.wvu.PrintTitles" localSheetId="11" hidden="1">'Data Letter'!$1:$6</definedName>
    <definedName name="Z_A8A115DD_60C2_441B_ACDB_0751390DEB42_.wvu.Rows" localSheetId="12" hidden="1">'Data Letter French'!$11:$11,'Data Letter French'!$91:$91,'Data Letter French'!$93:$93</definedName>
    <definedName name="Z_A8A115DD_60C2_441B_ACDB_0751390DEB42_.wvu.Rows" localSheetId="7" hidden="1">'Letter Generator'!$19:$1048576,'Letter Generator'!$15:$18</definedName>
    <definedName name="Z_A8B1C515_1C6D_4C57_A80D_D5B7E3CD097D_.wvu.FilterData" localSheetId="3" hidden="1">'Sig Data Letters Completed'!$A$1:$Y$2</definedName>
    <definedName name="Z_A8B1C515_1C6D_4C57_A80D_D5B7E3CD097D_.wvu.FilterData" localSheetId="2" hidden="1">'Sig Data Letters in Progress'!$A$2:$Z$2</definedName>
    <definedName name="Z_A8F9263D_714B_4C34_9A48_8333A4F1EC36_.wvu.FilterData" localSheetId="6" hidden="1">'Sig Data Letters Cancelled'!$A$1:$Y$127</definedName>
    <definedName name="Z_A8F9263D_714B_4C34_9A48_8333A4F1EC36_.wvu.FilterData" localSheetId="2" hidden="1">'Sig Data Letters in Progress'!$A$2:$Y$2</definedName>
    <definedName name="Z_A907ED32_C9FE_42C5_AA2D_55FAEE5BA851_.wvu.FilterData" localSheetId="3" hidden="1">'Sig Data Letters Completed'!$A$1:$AA$1683</definedName>
    <definedName name="Z_A907ED32_C9FE_42C5_AA2D_55FAEE5BA851_.wvu.FilterData" localSheetId="2" hidden="1">'Sig Data Letters in Progress'!$A$2:$AA$2</definedName>
    <definedName name="Z_A9187C78_EC67_4F66_96B8_39E3EF563055_.wvu.FilterData" localSheetId="2" hidden="1">'Sig Data Letters in Progress'!$A$2:$Z$2</definedName>
    <definedName name="Z_A98D404F_18F9_4FE4_937E_355C0840E723_.wvu.FilterData" localSheetId="2" hidden="1">'Sig Data Letters in Progress'!$A$2:$Y$2</definedName>
    <definedName name="Z_A9B4C2E0_A0B0_40F2_828A_173EB9287743_.wvu.FilterData" localSheetId="3" hidden="1">'Sig Data Letters Completed'!$A$1:$Y$2</definedName>
    <definedName name="Z_A9B4C2E0_A0B0_40F2_828A_173EB9287743_.wvu.FilterData" localSheetId="2" hidden="1">'Sig Data Letters in Progress'!$A$2:$Y$2</definedName>
    <definedName name="Z_A9E75852_7EE7_4178_817D_668F0AFB57A2_.wvu.FilterData" localSheetId="2" hidden="1">'Sig Data Letters in Progress'!$A$2:$AA$2</definedName>
    <definedName name="Z_A9EAF3B3_233A_4DD2_90FD_446CD25FB711_.wvu.FilterData" localSheetId="2" hidden="1">'Sig Data Letters in Progress'!$A$2:$Y$2</definedName>
    <definedName name="Z_AA3844A7_C303_42FB_AC56_7E4721E14C65_.wvu.FilterData" localSheetId="2" hidden="1">'Sig Data Letters in Progress'!$A$2:$Y$2</definedName>
    <definedName name="Z_AA65FC06_A163_4989_99E1_E69FAF3C1F3E_.wvu.FilterData" localSheetId="2" hidden="1">'Sig Data Letters in Progress'!$A$2:$AA$2</definedName>
    <definedName name="Z_AAAC3281_1224_46DF_A7C2_F51A8BAA0F11_.wvu.FilterData" localSheetId="3" hidden="1">'Sig Data Letters Completed'!$A$1:$Z$2</definedName>
    <definedName name="Z_AAAC3281_1224_46DF_A7C2_F51A8BAA0F11_.wvu.FilterData" localSheetId="2" hidden="1">'Sig Data Letters in Progress'!$A$2:$AA$2</definedName>
    <definedName name="Z_AAE086C6_C3C0_4514_B242_7EFAB35B50E9_.wvu.FilterData" localSheetId="2" hidden="1">'Sig Data Letters in Progress'!$A$2:$Y$2</definedName>
    <definedName name="Z_ABD7FB7F_DF39_4B0F_ACF7_5DB86A61A95A_.wvu.FilterData" localSheetId="6" hidden="1">'Sig Data Letters Cancelled'!$A$1:$Y$27</definedName>
    <definedName name="Z_ABD7FB7F_DF39_4B0F_ACF7_5DB86A61A95A_.wvu.FilterData" localSheetId="2" hidden="1">'Sig Data Letters in Progress'!$A$2:$Y$2</definedName>
    <definedName name="Z_AC807786_5846_4A67_8219_8C484005B2C3_.wvu.FilterData" localSheetId="2" hidden="1">'Sig Data Letters in Progress'!$A$2:$AA$2</definedName>
    <definedName name="Z_AC81D956_EABE_4C21_9296_29F12D702D57_.wvu.FilterData" localSheetId="3" hidden="1">'Sig Data Letters Completed'!$A$1:$AA$2493</definedName>
    <definedName name="Z_AC81D956_EABE_4C21_9296_29F12D702D57_.wvu.FilterData" localSheetId="2" hidden="1">'Sig Data Letters in Progress'!$A$2:$AA$2</definedName>
    <definedName name="Z_ACA10CE6_049D_4C49_A46F_2F314AAF20E6_.wvu.FilterData" localSheetId="3" hidden="1">'Sig Data Letters Completed'!$A$1:$Y$2</definedName>
    <definedName name="Z_ACA10CE6_049D_4C49_A46F_2F314AAF20E6_.wvu.FilterData" localSheetId="2" hidden="1">'Sig Data Letters in Progress'!$A$2:$Y$2</definedName>
    <definedName name="Z_AD79DF8B_FDF9_4B4C_984B_8F1872B7B90D_.wvu.Cols" localSheetId="7" hidden="1">'Letter Generator'!$D:$XFD</definedName>
    <definedName name="Z_AD79DF8B_FDF9_4B4C_984B_8F1872B7B90D_.wvu.FilterData" localSheetId="6" hidden="1">'Sig Data Letters Cancelled'!$A$1:$Y$274</definedName>
    <definedName name="Z_AD79DF8B_FDF9_4B4C_984B_8F1872B7B90D_.wvu.FilterData" localSheetId="3" hidden="1">'Sig Data Letters Completed'!$A$1:$AA$2169</definedName>
    <definedName name="Z_AD79DF8B_FDF9_4B4C_984B_8F1872B7B90D_.wvu.FilterData" localSheetId="2" hidden="1">'Sig Data Letters in Progress'!$A$2:$AA$1047222</definedName>
    <definedName name="Z_AD79DF8B_FDF9_4B4C_984B_8F1872B7B90D_.wvu.PrintTitles" localSheetId="11" hidden="1">'Data Letter'!$1:$6</definedName>
    <definedName name="Z_AD79DF8B_FDF9_4B4C_984B_8F1872B7B90D_.wvu.Rows" localSheetId="11" hidden="1">'Data Letter'!$84:$86,'Data Letter'!$88:$88</definedName>
    <definedName name="Z_AD79DF8B_FDF9_4B4C_984B_8F1872B7B90D_.wvu.Rows" localSheetId="12" hidden="1">'Data Letter French'!$11:$11,'Data Letter French'!$91:$91,'Data Letter French'!$93:$93</definedName>
    <definedName name="Z_AD79DF8B_FDF9_4B4C_984B_8F1872B7B90D_.wvu.Rows" localSheetId="7" hidden="1">'Letter Generator'!$15:$1048576</definedName>
    <definedName name="Z_AD79DF8B_FDF9_4B4C_984B_8F1872B7B90D_.wvu.Rows" localSheetId="2" hidden="1">'Sig Data Letters in Progress'!$1047223:$1048576</definedName>
    <definedName name="Z_AD925608_7607_4D57_9D43_D43F32D1995E_.wvu.FilterData" localSheetId="2" hidden="1">'Sig Data Letters in Progress'!$A$2:$Y$2</definedName>
    <definedName name="Z_ADA5ABF5_F312_487D_A7DA_84D3D9A0FAD4_.wvu.FilterData" localSheetId="3" hidden="1">'Sig Data Letters Completed'!$A$1:$Y$2</definedName>
    <definedName name="Z_ADA5ABF5_F312_487D_A7DA_84D3D9A0FAD4_.wvu.FilterData" localSheetId="2" hidden="1">'Sig Data Letters in Progress'!$A$2:$Y$2</definedName>
    <definedName name="Z_ADBF81FC_CAB0_440D_8279_A45C5529A1EC_.wvu.FilterData" localSheetId="3" hidden="1">'Sig Data Letters Completed'!$A$1:$Z$2</definedName>
    <definedName name="Z_ADBF81FC_CAB0_440D_8279_A45C5529A1EC_.wvu.FilterData" localSheetId="2" hidden="1">'Sig Data Letters in Progress'!$A$2:$AA$2</definedName>
    <definedName name="Z_AE1D8C96_8C76_43DA_B93E_4784DB7BCB25_.wvu.FilterData" localSheetId="2" hidden="1">'Sig Data Letters in Progress'!$A$2:$Y$2</definedName>
    <definedName name="Z_AE35341A_9AB2_433B_876D_A53D6804796F_.wvu.FilterData" localSheetId="2" hidden="1">'Sig Data Letters in Progress'!$A$2:$Y$2</definedName>
    <definedName name="Z_AE3BD939_6417_4B82_BFE3_E8AA6999AD76_.wvu.FilterData" localSheetId="3" hidden="1">'Sig Data Letters Completed'!$A$1:$Z$2</definedName>
    <definedName name="Z_AE3BD939_6417_4B82_BFE3_E8AA6999AD76_.wvu.FilterData" localSheetId="2" hidden="1">'Sig Data Letters in Progress'!$A$2:$AA$2</definedName>
    <definedName name="Z_AEA740B9_AC41_4F2D_BD1A_83A3561C93F9_.wvu.FilterData" localSheetId="2" hidden="1">'Sig Data Letters in Progress'!$A$2:$AA$2</definedName>
    <definedName name="Z_AEB97EB1_17AC_4FC9_A6E1_C2C9FF7390A4_.wvu.FilterData" localSheetId="2" hidden="1">'Sig Data Letters in Progress'!$A$2:$Z$2</definedName>
    <definedName name="Z_AEE3A295_8CFF_4600_8847_5E98CBBD5E32_.wvu.FilterData" localSheetId="3" hidden="1">'Sig Data Letters Completed'!$A$1:$Y$2</definedName>
    <definedName name="Z_AEE3A295_8CFF_4600_8847_5E98CBBD5E32_.wvu.FilterData" localSheetId="2" hidden="1">'Sig Data Letters in Progress'!$A$2:$Y$2</definedName>
    <definedName name="Z_AEF5AA11_417A_4A6E_ABEB_6BE2581DC38C_.wvu.FilterData" localSheetId="3" hidden="1">'Sig Data Letters Completed'!$A$1:$Z$768</definedName>
    <definedName name="Z_AEF5AA11_417A_4A6E_ABEB_6BE2581DC38C_.wvu.FilterData" localSheetId="2" hidden="1">'Sig Data Letters in Progress'!$A$2:$AA$2</definedName>
    <definedName name="Z_AF25301C_0F2A_497F_9768_546C42EC9350_.wvu.FilterData" localSheetId="2" hidden="1">'Sig Data Letters in Progress'!$A$2:$Y$2</definedName>
    <definedName name="Z_AF3427BF_356A_46AB_ADF9_DEF1C73F3E7A_.wvu.FilterData" localSheetId="3" hidden="1">'Sig Data Letters Completed'!$A$1:$Y$301</definedName>
    <definedName name="Z_AF3427BF_356A_46AB_ADF9_DEF1C73F3E7A_.wvu.FilterData" localSheetId="2" hidden="1">'Sig Data Letters in Progress'!$A$2:$AA$2</definedName>
    <definedName name="Z_AFB59430_34A2_4859_88C3_FBCC10A9CE42_.wvu.FilterData" localSheetId="3" hidden="1">'Sig Data Letters Completed'!$A$1:$AA$1353</definedName>
    <definedName name="Z_AFB59430_34A2_4859_88C3_FBCC10A9CE42_.wvu.FilterData" localSheetId="2" hidden="1">'Sig Data Letters in Progress'!$A$2:$AA$2</definedName>
    <definedName name="Z_AFD4EC82_677C_4926_8624_06FF4C3CE869_.wvu.FilterData" localSheetId="2" hidden="1">'Sig Data Letters in Progress'!$A$2:$AA$2</definedName>
    <definedName name="Z_AFE674EE_1F49_4D82_9968_907A2E331A81_.wvu.FilterData" localSheetId="2" hidden="1">'Sig Data Letters in Progress'!$A$2:$AA$2</definedName>
    <definedName name="Z_AFF93DFF_EA4B_4F8B_AECD_1EB1ABF9D679_.wvu.FilterData" localSheetId="3" hidden="1">'Sig Data Letters Completed'!$A$1:$Y$2</definedName>
    <definedName name="Z_AFF93DFF_EA4B_4F8B_AECD_1EB1ABF9D679_.wvu.FilterData" localSheetId="2" hidden="1">'Sig Data Letters in Progress'!$A$2:$Y$2</definedName>
    <definedName name="Z_B03761A1_CC0A_45B6_9BF4_47C4E005F77F_.wvu.FilterData" localSheetId="6" hidden="1">'Sig Data Letters Cancelled'!$A$1:$Y$219</definedName>
    <definedName name="Z_B03761A1_CC0A_45B6_9BF4_47C4E005F77F_.wvu.FilterData" localSheetId="3" hidden="1">'Sig Data Letters Completed'!$A$1:$Y$148</definedName>
    <definedName name="Z_B03761A1_CC0A_45B6_9BF4_47C4E005F77F_.wvu.FilterData" localSheetId="2" hidden="1">'Sig Data Letters in Progress'!$A$2:$AA$2</definedName>
    <definedName name="Z_B0674E3F_EBB5_4024_AC62_301A725564EB_.wvu.Cols" localSheetId="7" hidden="1">'Letter Generator'!$D:$XFD</definedName>
    <definedName name="Z_B0674E3F_EBB5_4024_AC62_301A725564EB_.wvu.FilterData" localSheetId="6" hidden="1">'Sig Data Letters Cancelled'!$A$1:$Y$155</definedName>
    <definedName name="Z_B0674E3F_EBB5_4024_AC62_301A725564EB_.wvu.FilterData" localSheetId="3" hidden="1">'Sig Data Letters Completed'!$A$1:$Y$2</definedName>
    <definedName name="Z_B0674E3F_EBB5_4024_AC62_301A725564EB_.wvu.FilterData" localSheetId="2" hidden="1">'Sig Data Letters in Progress'!$A$2:$Y$2</definedName>
    <definedName name="Z_B0674E3F_EBB5_4024_AC62_301A725564EB_.wvu.PrintTitles" localSheetId="11" hidden="1">'Data Letter'!$1:$6</definedName>
    <definedName name="Z_B0674E3F_EBB5_4024_AC62_301A725564EB_.wvu.Rows" localSheetId="11" hidden="1">'Data Letter'!$84:$86,'Data Letter'!$88:$88</definedName>
    <definedName name="Z_B0674E3F_EBB5_4024_AC62_301A725564EB_.wvu.Rows" localSheetId="12" hidden="1">'Data Letter French'!$11:$11,'Data Letter French'!$91:$91,'Data Letter French'!$93:$93</definedName>
    <definedName name="Z_B0674E3F_EBB5_4024_AC62_301A725564EB_.wvu.Rows" localSheetId="7" hidden="1">'Letter Generator'!$19:$1048576,'Letter Generator'!$15:$18</definedName>
    <definedName name="Z_B0674E3F_EBB5_4024_AC62_301A725564EB_.wvu.Rows" localSheetId="6" hidden="1">'Sig Data Letters Cancelled'!$156:$164</definedName>
    <definedName name="Z_B0C1C6B6_77EF_498D_804B_B7D9C5EDFF6F_.wvu.FilterData" localSheetId="3" hidden="1">'Sig Data Letters Completed'!$A$1:$Z$1243</definedName>
    <definedName name="Z_B0C1C6B6_77EF_498D_804B_B7D9C5EDFF6F_.wvu.FilterData" localSheetId="2" hidden="1">'Sig Data Letters in Progress'!$A$2:$AA$2</definedName>
    <definedName name="Z_B10AB0A3_E830_4D58_8327_BC123CAD7DEC_.wvu.FilterData" localSheetId="2" hidden="1">'Sig Data Letters in Progress'!$A$2:$AA$2</definedName>
    <definedName name="Z_B17A2365_E501_4632_AC70_7C4B45BE7420_.wvu.FilterData" localSheetId="6" hidden="1">'Sig Data Letters Cancelled'!$A$1:$Y$272</definedName>
    <definedName name="Z_B17A2365_E501_4632_AC70_7C4B45BE7420_.wvu.FilterData" localSheetId="3" hidden="1">'Sig Data Letters Completed'!$A$1:$AA$1896</definedName>
    <definedName name="Z_B17A2365_E501_4632_AC70_7C4B45BE7420_.wvu.FilterData" localSheetId="2" hidden="1">'Sig Data Letters in Progress'!$A$2:$AA$2</definedName>
    <definedName name="Z_B1CE1875_6240_4B18_8D3E_97AB663D927D_.wvu.FilterData" localSheetId="3" hidden="1">'Sig Data Letters Completed'!$A$1:$Y$2</definedName>
    <definedName name="Z_B1CE1875_6240_4B18_8D3E_97AB663D927D_.wvu.FilterData" localSheetId="2" hidden="1">'Sig Data Letters in Progress'!$A$2:$Y$2</definedName>
    <definedName name="Z_B1CE1875_6240_4B18_8D3E_97AB663D927D_.wvu.Rows" localSheetId="2" hidden="1">'Sig Data Letters in Progress'!#REF!</definedName>
    <definedName name="Z_B1DA4AAE_965F_4498_BBC3_3484E51815DB_.wvu.FilterData" localSheetId="3" hidden="1">'Sig Data Letters Completed'!$A$1:$Y$2</definedName>
    <definedName name="Z_B1DA4AAE_965F_4498_BBC3_3484E51815DB_.wvu.FilterData" localSheetId="2" hidden="1">'Sig Data Letters in Progress'!$A$2:$Y$2</definedName>
    <definedName name="Z_B229C70A_16ED_4B01_934C_C897B7561F38_.wvu.FilterData" localSheetId="3" hidden="1">'Sig Data Letters Completed'!$A$1:$Y$2</definedName>
    <definedName name="Z_B229C70A_16ED_4B01_934C_C897B7561F38_.wvu.FilterData" localSheetId="2" hidden="1">'Sig Data Letters in Progress'!$A$2:$Y$2</definedName>
    <definedName name="Z_B2477DBB_3D14_4B34_A83F_0DEEADC2F87E_.wvu.FilterData" localSheetId="2" hidden="1">'Sig Data Letters in Progress'!$A$2:$AA$2</definedName>
    <definedName name="Z_B26BE8B6_8A5E_4A0A_9092_ECFEEFBF232F_.wvu.FilterData" localSheetId="2" hidden="1">'Sig Data Letters in Progress'!$A$2:$AA$2</definedName>
    <definedName name="Z_B27F4F9D_1D1F_4BEE_A69D_B16F85ACD84B_.wvu.FilterData" localSheetId="3" hidden="1">'Sig Data Letters Completed'!$A$1:$AA$1622</definedName>
    <definedName name="Z_B27F4F9D_1D1F_4BEE_A69D_B16F85ACD84B_.wvu.FilterData" localSheetId="2" hidden="1">'Sig Data Letters in Progress'!$A$2:$AA$2</definedName>
    <definedName name="Z_B2836E58_7885_4D92_9DF2_117EA09AB629_.wvu.FilterData" localSheetId="3" hidden="1">'Sig Data Letters Completed'!$A$1:$Y$2</definedName>
    <definedName name="Z_B2836E58_7885_4D92_9DF2_117EA09AB629_.wvu.FilterData" localSheetId="2" hidden="1">'Sig Data Letters in Progress'!$A$2:$Y$2</definedName>
    <definedName name="Z_B2907EB2_D30F_4677_9EF4_763B592B527E_.wvu.FilterData" localSheetId="3" hidden="1">'Sig Data Letters Completed'!$A$1:$Y$2</definedName>
    <definedName name="Z_B2907EB2_D30F_4677_9EF4_763B592B527E_.wvu.FilterData" localSheetId="2" hidden="1">'Sig Data Letters in Progress'!$A$2:$Z$2</definedName>
    <definedName name="Z_B2F8824A_C02E_47F0_8A19_E031E6358E99_.wvu.FilterData" localSheetId="3" hidden="1">'Sig Data Letters Completed'!$A$1:$Y$2</definedName>
    <definedName name="Z_B2F8824A_C02E_47F0_8A19_E031E6358E99_.wvu.FilterData" localSheetId="2" hidden="1">'Sig Data Letters in Progress'!$A$2:$Y$2</definedName>
    <definedName name="Z_B3156BE5_5132_4BBA_8C8B_FDFA11DB8143_.wvu.FilterData" localSheetId="6" hidden="1">'Sig Data Letters Cancelled'!$A$1:$Y$242</definedName>
    <definedName name="Z_B3156BE5_5132_4BBA_8C8B_FDFA11DB8143_.wvu.FilterData" localSheetId="3" hidden="1">'Sig Data Letters Completed'!$A$1:$Z$1140</definedName>
    <definedName name="Z_B3156BE5_5132_4BBA_8C8B_FDFA11DB8143_.wvu.FilterData" localSheetId="2" hidden="1">'Sig Data Letters in Progress'!$A$2:$AA$2</definedName>
    <definedName name="Z_B341D0BC_89FA_48D4_9654_BC7FB00CBAEA_.wvu.FilterData" localSheetId="3" hidden="1">'Sig Data Letters Completed'!$A$1:$Z$723</definedName>
    <definedName name="Z_B341D0BC_89FA_48D4_9654_BC7FB00CBAEA_.wvu.FilterData" localSheetId="2" hidden="1">'Sig Data Letters in Progress'!$A$2:$AA$2</definedName>
    <definedName name="Z_B39CCC93_A1C8_4B17_ABA1_6A994EE3D60B_.wvu.Cols" localSheetId="7" hidden="1">'Letter Generator'!$D:$XFD</definedName>
    <definedName name="Z_B39CCC93_A1C8_4B17_ABA1_6A994EE3D60B_.wvu.FilterData" localSheetId="6" hidden="1">'Sig Data Letters Cancelled'!$A$1:$Y$165</definedName>
    <definedName name="Z_B39CCC93_A1C8_4B17_ABA1_6A994EE3D60B_.wvu.FilterData" localSheetId="3" hidden="1">'Sig Data Letters Completed'!$A$1:$Y$2</definedName>
    <definedName name="Z_B39CCC93_A1C8_4B17_ABA1_6A994EE3D60B_.wvu.FilterData" localSheetId="2" hidden="1">'Sig Data Letters in Progress'!$A$2:$Y$2</definedName>
    <definedName name="Z_B39CCC93_A1C8_4B17_ABA1_6A994EE3D60B_.wvu.PrintTitles" localSheetId="11" hidden="1">'Data Letter'!$1:$6</definedName>
    <definedName name="Z_B39CCC93_A1C8_4B17_ABA1_6A994EE3D60B_.wvu.Rows" localSheetId="11" hidden="1">'Data Letter'!$84:$86,'Data Letter'!$88:$88</definedName>
    <definedName name="Z_B39CCC93_A1C8_4B17_ABA1_6A994EE3D60B_.wvu.Rows" localSheetId="12" hidden="1">'Data Letter French'!$11:$11,'Data Letter French'!$91:$91,'Data Letter French'!$93:$93</definedName>
    <definedName name="Z_B39CCC93_A1C8_4B17_ABA1_6A994EE3D60B_.wvu.Rows" localSheetId="7" hidden="1">'Letter Generator'!$19:$1048576,'Letter Generator'!$15:$18</definedName>
    <definedName name="Z_B3A33D56_66D1_49EC_A122_CD9618DF2141_.wvu.FilterData" localSheetId="2" hidden="1">'Sig Data Letters in Progress'!$A$2:$Y$2</definedName>
    <definedName name="Z_B3C36586_C55A_4868_8A3C_7D2A600A2C65_.wvu.FilterData" localSheetId="3" hidden="1">'Sig Data Letters Completed'!$A$1:$Y$888</definedName>
    <definedName name="Z_B3C36586_C55A_4868_8A3C_7D2A600A2C65_.wvu.FilterData" localSheetId="2" hidden="1">'Sig Data Letters in Progress'!$A$2:$AA$2</definedName>
    <definedName name="Z_B3CB77C0_63E5_47C0_B138_5F409EA096A9_.wvu.FilterData" localSheetId="6" hidden="1">'Sig Data Letters Cancelled'!$A$1:$Y$104</definedName>
    <definedName name="Z_B3CB77C0_63E5_47C0_B138_5F409EA096A9_.wvu.FilterData" localSheetId="3" hidden="1">'Sig Data Letters Completed'!$A$1:$Y$2</definedName>
    <definedName name="Z_B3CB77C0_63E5_47C0_B138_5F409EA096A9_.wvu.FilterData" localSheetId="2" hidden="1">'Sig Data Letters in Progress'!$A$2:$Y$2</definedName>
    <definedName name="Z_B421C32D_8D36_4773_8798_FE43E7149466_.wvu.FilterData" localSheetId="2" hidden="1">'Sig Data Letters in Progress'!$A$2:$AA$2</definedName>
    <definedName name="Z_B4A6C561_C8E4_4F8E_89ED_AAD8D9B59C0A_.wvu.FilterData" localSheetId="3" hidden="1">'Sig Data Letters Completed'!$A$1:$Y$2</definedName>
    <definedName name="Z_B4A6C561_C8E4_4F8E_89ED_AAD8D9B59C0A_.wvu.FilterData" localSheetId="2" hidden="1">'Sig Data Letters in Progress'!$A$2:$Y$2</definedName>
    <definedName name="Z_B500656E_8A63_4D42_9644_5BB6EEA8C2F4_.wvu.FilterData" localSheetId="2" hidden="1">'Sig Data Letters in Progress'!$A$2:$Y$2</definedName>
    <definedName name="Z_B530F356_09B8_4D38_B4C1_A639782416F4_.wvu.FilterData" localSheetId="2" hidden="1">'Sig Data Letters in Progress'!$A$2:$Y$2</definedName>
    <definedName name="Z_B540BD71_8F8F_45A7_9B4D_DB622F846B1E_.wvu.FilterData" localSheetId="3" hidden="1">'Sig Data Letters Completed'!$A$1:$Y$2</definedName>
    <definedName name="Z_B540BD71_8F8F_45A7_9B4D_DB622F846B1E_.wvu.FilterData" localSheetId="2" hidden="1">'Sig Data Letters in Progress'!$A$2:$Z$2</definedName>
    <definedName name="Z_B581C178_0837_414C_87BB_EE858CCBB75E_.wvu.FilterData" localSheetId="2" hidden="1">'Sig Data Letters in Progress'!$A$2:$Y$2</definedName>
    <definedName name="Z_B6234585_A8E2_415B_AAD4_AE5AFEDBED99_.wvu.FilterData" localSheetId="2" hidden="1">'Sig Data Letters in Progress'!$A$2:$Y$2</definedName>
    <definedName name="Z_B666FB96_1543_4398_B1CE_E4DD36D952EF_.wvu.FilterData" localSheetId="3" hidden="1">'Sig Data Letters Completed'!$A$1:$Y$2</definedName>
    <definedName name="Z_B666FB96_1543_4398_B1CE_E4DD36D952EF_.wvu.FilterData" localSheetId="2" hidden="1">'Sig Data Letters in Progress'!$A$2:$Y$2</definedName>
    <definedName name="Z_B6BBBE7F_FF3A_46E7_8DF5_67FD76B4279A_.wvu.FilterData" localSheetId="3" hidden="1">'Sig Data Letters Completed'!$A$1:$Y$2</definedName>
    <definedName name="Z_B6BBBE7F_FF3A_46E7_8DF5_67FD76B4279A_.wvu.FilterData" localSheetId="2" hidden="1">'Sig Data Letters in Progress'!$A$2:$Y$2</definedName>
    <definedName name="Z_B6C7B748_0DD1_4885_9FC1_A7950C3E4D58_.wvu.FilterData" localSheetId="3" hidden="1">'Sig Data Letters Completed'!$A$1:$Y$2</definedName>
    <definedName name="Z_B6C7B748_0DD1_4885_9FC1_A7950C3E4D58_.wvu.FilterData" localSheetId="2" hidden="1">'Sig Data Letters in Progress'!$A$2:$Y$2</definedName>
    <definedName name="Z_B6ED2737_3748_497A_A334_4EA4C85F4228_.wvu.FilterData" localSheetId="3" hidden="1">'Sig Data Letters Completed'!$A$1:$Y$2</definedName>
    <definedName name="Z_B6ED2737_3748_497A_A334_4EA4C85F4228_.wvu.FilterData" localSheetId="2" hidden="1">'Sig Data Letters in Progress'!$A$2:$Y$2</definedName>
    <definedName name="Z_B7465919_FF24_4CC6_9B21_7E66EA105587_.wvu.FilterData" localSheetId="2" hidden="1">'Sig Data Letters in Progress'!$A$2:$AA$2</definedName>
    <definedName name="Z_B7560B34_54BA_428C_BB5D_B2342F9E92B0_.wvu.FilterData" localSheetId="3" hidden="1">'Sig Data Letters Completed'!$A$1:$Y$2</definedName>
    <definedName name="Z_B7560B34_54BA_428C_BB5D_B2342F9E92B0_.wvu.FilterData" localSheetId="2" hidden="1">'Sig Data Letters in Progress'!$A$2:$Y$2</definedName>
    <definedName name="Z_B7E0D692_11F9_4E2C_AFC5_F5BD1D267737_.wvu.FilterData" localSheetId="3" hidden="1">'Sig Data Letters Completed'!$A$1:$Y$2</definedName>
    <definedName name="Z_B7E0D692_11F9_4E2C_AFC5_F5BD1D267737_.wvu.FilterData" localSheetId="2" hidden="1">'Sig Data Letters in Progress'!$A$2:$Y$2</definedName>
    <definedName name="Z_B8316886_F38A_4CFC_AE9D_9EEC5F0F4123_.wvu.FilterData" localSheetId="2" hidden="1">'Sig Data Letters in Progress'!$A$2:$Y$2</definedName>
    <definedName name="Z_B831C0FD_5704_442D_81E9_4CC3742CA6C1_.wvu.FilterData" localSheetId="6" hidden="1">'Sig Data Letters Cancelled'!$A$1:$Y$261</definedName>
    <definedName name="Z_B831C0FD_5704_442D_81E9_4CC3742CA6C1_.wvu.FilterData" localSheetId="2" hidden="1">'Sig Data Letters in Progress'!$A$2:$AA$2</definedName>
    <definedName name="Z_B8540BF6_A0E1_4EB5_81CA_8081A11611C6_.wvu.FilterData" localSheetId="2" hidden="1">'Sig Data Letters in Progress'!$A$2:$Y$2</definedName>
    <definedName name="Z_B8B63A8C_A514_47D9_A992_4FD71346407E_.wvu.FilterData" localSheetId="3" hidden="1">'Sig Data Letters Completed'!$A$1:$Z$1254</definedName>
    <definedName name="Z_B8B63A8C_A514_47D9_A992_4FD71346407E_.wvu.FilterData" localSheetId="2" hidden="1">'Sig Data Letters in Progress'!$A$2:$AA$2</definedName>
    <definedName name="Z_B8B87EEA_FA35_4AD5_A3D6_0015DDF27A86_.wvu.FilterData" localSheetId="3" hidden="1">'Sig Data Letters Completed'!$A$1:$Y$315</definedName>
    <definedName name="Z_B8F5EAB9_47ED_4B98_A436_47113FA39C1D_.wvu.FilterData" localSheetId="3" hidden="1">'Sig Data Letters Completed'!$A$1:$AA$464</definedName>
    <definedName name="Z_B8F5EAB9_47ED_4B98_A436_47113FA39C1D_.wvu.FilterData" localSheetId="2" hidden="1">'Sig Data Letters in Progress'!$A$2:$AA$2</definedName>
    <definedName name="Z_B90F5D49_E36C_42D4_BEF0_A080E4D17AFC_.wvu.FilterData" localSheetId="2" hidden="1">'Sig Data Letters in Progress'!$A$2:$Y$2</definedName>
    <definedName name="Z_B97CFA28_D6E2_4019_B6F3_17F060378CE4_.wvu.FilterData" localSheetId="2" hidden="1">'Sig Data Letters in Progress'!$A$2:$AA$2</definedName>
    <definedName name="Z_B9DD73CB_2781_437A_8770_BA6B37B195A5_.wvu.FilterData" localSheetId="2" hidden="1">'Sig Data Letters in Progress'!$A$2:$AA$2</definedName>
    <definedName name="Z_B9E87FF0_286C_4D40_81E3_F38604DD421B_.wvu.FilterData" localSheetId="3" hidden="1">'Sig Data Letters Completed'!$A$1:$Z$761</definedName>
    <definedName name="Z_B9E87FF0_286C_4D40_81E3_F38604DD421B_.wvu.FilterData" localSheetId="2" hidden="1">'Sig Data Letters in Progress'!$A$2:$AA$2</definedName>
    <definedName name="Z_BA1416B5_4073_436C_A6E9_F81808A2AE09_.wvu.FilterData" localSheetId="2" hidden="1">'Sig Data Letters in Progress'!$A$2:$AA$2</definedName>
    <definedName name="Z_BA2A0DAA_8209_456A_ACC9_F58FBF938CC4_.wvu.FilterData" localSheetId="6" hidden="1">'Sig Data Letters Cancelled'!$A$1:$Y$113</definedName>
    <definedName name="Z_BA2A0DAA_8209_456A_ACC9_F58FBF938CC4_.wvu.FilterData" localSheetId="3" hidden="1">'Sig Data Letters Completed'!$A$1:$Y$2</definedName>
    <definedName name="Z_BA2A0DAA_8209_456A_ACC9_F58FBF938CC4_.wvu.FilterData" localSheetId="2" hidden="1">'Sig Data Letters in Progress'!$A$2:$Y$2</definedName>
    <definedName name="Z_BA2B471C_4DA3_4C5B_BBAB_248B53E27117_.wvu.FilterData" localSheetId="3" hidden="1">'Sig Data Letters Completed'!$A$1:$Y$2</definedName>
    <definedName name="Z_BA2B471C_4DA3_4C5B_BBAB_248B53E27117_.wvu.FilterData" localSheetId="2" hidden="1">'Sig Data Letters in Progress'!$A$2:$Y$2</definedName>
    <definedName name="Z_BA2BCD1E_AC60_4716_B5EB_74D9A134922B_.wvu.FilterData" localSheetId="2" hidden="1">'Sig Data Letters in Progress'!$A$2:$AA$2</definedName>
    <definedName name="Z_BAAFE489_A325_4D9A_B4FF_EE6B2EC5F326_.wvu.FilterData" localSheetId="2" hidden="1">'Sig Data Letters in Progress'!$A$2:$AA$2</definedName>
    <definedName name="Z_BAB62304_C0A2_43B8_8166_4593ABC9D66C_.wvu.FilterData" localSheetId="3" hidden="1">'Sig Data Letters Completed'!$A$1:$Y$2</definedName>
    <definedName name="Z_BAB62304_C0A2_43B8_8166_4593ABC9D66C_.wvu.FilterData" localSheetId="2" hidden="1">'Sig Data Letters in Progress'!$A$2:$Y$2</definedName>
    <definedName name="Z_BAB6D0AA_A8AB_4F14_98EB_37F15BEFEFC8_.wvu.FilterData" localSheetId="2" hidden="1">'Sig Data Letters in Progress'!$A$2:$Y$2</definedName>
    <definedName name="Z_BABEDFBB_3887_45FD_8D4A_C23D3E75EDD9_.wvu.FilterData" localSheetId="2" hidden="1">'Sig Data Letters in Progress'!$A$2:$AA$2</definedName>
    <definedName name="Z_BAC7A821_B90A_44DD_8A18_A22C0FE0C250_.wvu.FilterData" localSheetId="2" hidden="1">'Sig Data Letters in Progress'!$A$2:$AA$2</definedName>
    <definedName name="Z_BAF89A95_DD8A_4589_8115_9C735CFDCDC0_.wvu.FilterData" localSheetId="3" hidden="1">'Sig Data Letters Completed'!$A$1:$AA$1708</definedName>
    <definedName name="Z_BAF89A95_DD8A_4589_8115_9C735CFDCDC0_.wvu.FilterData" localSheetId="2" hidden="1">'Sig Data Letters in Progress'!$A$2:$AA$2</definedName>
    <definedName name="Z_BB3409E0_A303_4DE1_A654_A18296EC7FB4_.wvu.FilterData" localSheetId="2" hidden="1">'Sig Data Letters in Progress'!$A$2:$Y$2</definedName>
    <definedName name="Z_BBB480F5_C7D2_47BB_80A4_996C3F7CB31C_.wvu.FilterData" localSheetId="2" hidden="1">'Sig Data Letters in Progress'!$A$2:$Y$2</definedName>
    <definedName name="Z_BBDE8E30_AE1F_404F_8C6A_EE15B3A862FD_.wvu.FilterData" localSheetId="3" hidden="1">'Sig Data Letters Completed'!$A$1:$Y$2</definedName>
    <definedName name="Z_BBDE8E30_AE1F_404F_8C6A_EE15B3A862FD_.wvu.FilterData" localSheetId="2" hidden="1">'Sig Data Letters in Progress'!$A$2:$Y$2</definedName>
    <definedName name="Z_BBE51A10_DAB5_4168_9DE6_38D376E0DB26_.wvu.FilterData" localSheetId="2" hidden="1">'Sig Data Letters in Progress'!$A$2:$Y$2</definedName>
    <definedName name="Z_BC11198B_35EF_4DFA_A870_C300E24EE619_.wvu.FilterData" localSheetId="2" hidden="1">'Sig Data Letters in Progress'!$A$2:$Y$2</definedName>
    <definedName name="Z_BC3D6772_2BF4_4BFE_8039_A84AFE42E5D2_.wvu.FilterData" localSheetId="2" hidden="1">'Sig Data Letters in Progress'!$A$2:$AA$2</definedName>
    <definedName name="Z_BC91452B_538A_4396_AF01_BA87D0E3116A_.wvu.FilterData" localSheetId="3" hidden="1">'Sig Data Letters Completed'!$A$1:$Y$2</definedName>
    <definedName name="Z_BC91452B_538A_4396_AF01_BA87D0E3116A_.wvu.FilterData" localSheetId="2" hidden="1">'Sig Data Letters in Progress'!$A$2:$Y$2</definedName>
    <definedName name="Z_BCA4055C_B493_402C_99CA_9D6F9E611B2F_.wvu.FilterData" localSheetId="3" hidden="1">'Sig Data Letters Completed'!$A$1:$AA$1708</definedName>
    <definedName name="Z_BCA4055C_B493_402C_99CA_9D6F9E611B2F_.wvu.FilterData" localSheetId="2" hidden="1">'Sig Data Letters in Progress'!$A$2:$AA$2</definedName>
    <definedName name="Z_BCC6FD48_4589_49B8_B718_7D14726990E9_.wvu.FilterData" localSheetId="2" hidden="1">'Sig Data Letters in Progress'!$A$2:$Y$2</definedName>
    <definedName name="Z_BCDF506F_B879_4592_835B_211C83B2CFA7_.wvu.FilterData" localSheetId="6" hidden="1">'Sig Data Letters Cancelled'!$A$1:$Y$222</definedName>
    <definedName name="Z_BCDF506F_B879_4592_835B_211C83B2CFA7_.wvu.FilterData" localSheetId="2" hidden="1">'Sig Data Letters in Progress'!$A$2:$AA$2</definedName>
    <definedName name="Z_BCE177BB_9357_44A7_AA53_CA2E08D441F1_.wvu.FilterData" localSheetId="2" hidden="1">'Sig Data Letters in Progress'!$A$2:$Z$2</definedName>
    <definedName name="Z_BD053409_CF92_4BF0_9E41_B8EF2184925B_.wvu.FilterData" localSheetId="3" hidden="1">'Sig Data Letters Completed'!$A$1:$Y$2</definedName>
    <definedName name="Z_BD053409_CF92_4BF0_9E41_B8EF2184925B_.wvu.FilterData" localSheetId="2" hidden="1">'Sig Data Letters in Progress'!$A$2:$Y$2</definedName>
    <definedName name="Z_BD0F312D_5AA0_46F7_8D86_9872733CC710_.wvu.FilterData" localSheetId="2" hidden="1">'Sig Data Letters in Progress'!$A$2:$AA$2</definedName>
    <definedName name="Z_BD6C3DF9_B565_4D0E_A86E_C902A3326619_.wvu.FilterData" localSheetId="3" hidden="1">'Sig Data Letters Completed'!$A$1:$Z$2</definedName>
    <definedName name="Z_BD6C3DF9_B565_4D0E_A86E_C902A3326619_.wvu.FilterData" localSheetId="2" hidden="1">'Sig Data Letters in Progress'!$A$2:$AA$2</definedName>
    <definedName name="Z_BD8CFA77_98E4_4323_A49E_8230F3261D95_.wvu.FilterData" localSheetId="2" hidden="1">'Sig Data Letters in Progress'!$A$2:$AA$2</definedName>
    <definedName name="Z_BD90F744_0EC4_467B_BE47_A971C843D39F_.wvu.FilterData" localSheetId="3" hidden="1">'Sig Data Letters Completed'!$A$1:$Y$2</definedName>
    <definedName name="Z_BD90F744_0EC4_467B_BE47_A971C843D39F_.wvu.FilterData" localSheetId="2" hidden="1">'Sig Data Letters in Progress'!$A$2:$Y$2</definedName>
    <definedName name="Z_BE103BEC_7692_4767_B4B2_6B9E12A5D082_.wvu.FilterData" localSheetId="2" hidden="1">'Sig Data Letters in Progress'!$A$2:$Y$2</definedName>
    <definedName name="Z_BE44E95F_2FDF_4292_8B90_368B3F650F74_.wvu.FilterData" localSheetId="2" hidden="1">'Sig Data Letters in Progress'!$A$2:$Y$2</definedName>
    <definedName name="Z_BE676100_54F8_4EFF_B245_C2219AEDE416_.wvu.FilterData" localSheetId="2" hidden="1">'Sig Data Letters in Progress'!$A$2:$Y$2</definedName>
    <definedName name="Z_BE67AB6C_48C9_429A_9630_B2A4241777EA_.wvu.FilterData" localSheetId="3" hidden="1">'Sig Data Letters Completed'!$A$1:$Y$2</definedName>
    <definedName name="Z_BE67AB6C_48C9_429A_9630_B2A4241777EA_.wvu.FilterData" localSheetId="2" hidden="1">'Sig Data Letters in Progress'!$A$2:$AA$2</definedName>
    <definedName name="Z_BE7AFC93_A22D_429A_A1AA_FB742FEEBD0F_.wvu.FilterData" localSheetId="2" hidden="1">'Sig Data Letters in Progress'!$A$2:$Y$2</definedName>
    <definedName name="Z_BE8D128D_D9D6_42F1_BAF1_8D75FF29E3AD_.wvu.FilterData" localSheetId="6" hidden="1">'Sig Data Letters Cancelled'!$A$1:$Y$283</definedName>
    <definedName name="Z_BE8D128D_D9D6_42F1_BAF1_8D75FF29E3AD_.wvu.FilterData" localSheetId="3" hidden="1">'Sig Data Letters Completed'!$A$1:$AA$2594</definedName>
    <definedName name="Z_BE8D128D_D9D6_42F1_BAF1_8D75FF29E3AD_.wvu.FilterData" localSheetId="2" hidden="1">'Sig Data Letters in Progress'!$A$2:$AA$2</definedName>
    <definedName name="Z_BEF48085_00F9_44E9_A44F_01476D120B76_.wvu.FilterData" localSheetId="2" hidden="1">'Sig Data Letters in Progress'!$A$2:$Y$2</definedName>
    <definedName name="Z_BF0C429E_F2DC_4ED4_90AD_2C41426655B4_.wvu.FilterData" localSheetId="2" hidden="1">'Sig Data Letters in Progress'!$A$2:$Y$2</definedName>
    <definedName name="Z_BF675D28_0CB9_4390_9986_B0983C84F448_.wvu.FilterData" localSheetId="3" hidden="1">'Sig Data Letters Completed'!$A$1:$Z$698</definedName>
    <definedName name="Z_BF675D28_0CB9_4390_9986_B0983C84F448_.wvu.FilterData" localSheetId="2" hidden="1">'Sig Data Letters in Progress'!$A$2:$AA$2</definedName>
    <definedName name="Z_BF82108E_0438_4C24_BC04_A3EDBFCD507D_.wvu.FilterData" localSheetId="2" hidden="1">'Sig Data Letters in Progress'!$A$2:$Y$2</definedName>
    <definedName name="Z_BFAAF8CC_F638_432E_9028_F52896C22986_.wvu.Cols" localSheetId="7" hidden="1">'Letter Generator'!$D:$XFD</definedName>
    <definedName name="Z_BFAAF8CC_F638_432E_9028_F52896C22986_.wvu.FilterData" localSheetId="6" hidden="1">'Sig Data Letters Cancelled'!$A$1:$Y$272</definedName>
    <definedName name="Z_BFAAF8CC_F638_432E_9028_F52896C22986_.wvu.FilterData" localSheetId="3" hidden="1">'Sig Data Letters Completed'!$A$1:$AA$1708</definedName>
    <definedName name="Z_BFAAF8CC_F638_432E_9028_F52896C22986_.wvu.FilterData" localSheetId="2" hidden="1">'Sig Data Letters in Progress'!$A$2:$AA$2</definedName>
    <definedName name="Z_BFAAF8CC_F638_432E_9028_F52896C22986_.wvu.PrintTitles" localSheetId="11" hidden="1">'Data Letter'!$1:$6</definedName>
    <definedName name="Z_BFAAF8CC_F638_432E_9028_F52896C22986_.wvu.Rows" localSheetId="11" hidden="1">'Data Letter'!$84:$86,'Data Letter'!$88:$88</definedName>
    <definedName name="Z_BFAAF8CC_F638_432E_9028_F52896C22986_.wvu.Rows" localSheetId="12" hidden="1">'Data Letter French'!$11:$11,'Data Letter French'!$91:$91,'Data Letter French'!$93:$93</definedName>
    <definedName name="Z_BFAAF8CC_F638_432E_9028_F52896C22986_.wvu.Rows" localSheetId="7" hidden="1">'Letter Generator'!$15:$1048576</definedName>
    <definedName name="Z_BFDEA85B_BBD8_4FEE_A95A_5C2DCA0DCE15_.wvu.FilterData" localSheetId="2" hidden="1">'Sig Data Letters in Progress'!$A$2:$AA$2</definedName>
    <definedName name="Z_C0991D88_07C7_4481_B5E2_3019C5E0AA54_.wvu.FilterData" localSheetId="2" hidden="1">'Sig Data Letters in Progress'!$A$2:$AA$2</definedName>
    <definedName name="Z_C09ED3D9_18E0_44A2_A369_2FB9F5FCEC01_.wvu.FilterData" localSheetId="3" hidden="1">'Sig Data Letters Completed'!$A$1:$AA$1396</definedName>
    <definedName name="Z_C09ED3D9_18E0_44A2_A369_2FB9F5FCEC01_.wvu.FilterData" localSheetId="2" hidden="1">'Sig Data Letters in Progress'!$A$2:$AA$2</definedName>
    <definedName name="Z_C0C9EEB6_00C2_4825_9689_F4B211135E3D_.wvu.FilterData" localSheetId="3" hidden="1">'Sig Data Letters Completed'!$A$1:$Y$2</definedName>
    <definedName name="Z_C0C9EEB6_00C2_4825_9689_F4B211135E3D_.wvu.FilterData" localSheetId="2" hidden="1">'Sig Data Letters in Progress'!$A$2:$Y$2</definedName>
    <definedName name="Z_C0CACBA7_7BD2_40B2_9ACF_DDA8694A82A8_.wvu.FilterData" localSheetId="2" hidden="1">'Sig Data Letters in Progress'!$A$2:$Y$2</definedName>
    <definedName name="Z_C0D23114_606C_4218_9274_6B337FF352AF_.wvu.FilterData" localSheetId="2" hidden="1">'Sig Data Letters in Progress'!$A$2:$Y$2</definedName>
    <definedName name="Z_C0E62EC3_13A1_4BD0_8AE6_ED1C308FC622_.wvu.FilterData" localSheetId="2" hidden="1">'Sig Data Letters in Progress'!$A$2:$AA$2</definedName>
    <definedName name="Z_C0F59C9B_426B_449C_95F5_3414AA52D19C_.wvu.FilterData" localSheetId="2" hidden="1">'Sig Data Letters in Progress'!$A$2:$Y$2</definedName>
    <definedName name="Z_C1369A16_DFD9_4CCF_9930_C8A250AFF7B9_.wvu.FilterData" localSheetId="2" hidden="1">'Sig Data Letters in Progress'!$A$2:$Y$2</definedName>
    <definedName name="Z_C1422D11_DBB8_4F6F_917D_F123929BBC57_.wvu.FilterData" localSheetId="3" hidden="1">'Sig Data Letters Completed'!$A$1:$Y$2</definedName>
    <definedName name="Z_C1422D11_DBB8_4F6F_917D_F123929BBC57_.wvu.FilterData" localSheetId="2" hidden="1">'Sig Data Letters in Progress'!$A$2:$Y$2</definedName>
    <definedName name="Z_C1DF47B7_79FC_42D8_A06D_3AECF1DD97B1_.wvu.FilterData" localSheetId="2" hidden="1">'Sig Data Letters in Progress'!$A$2:$AA$2</definedName>
    <definedName name="Z_C1F18BF5_AAFD_40CC_ADEE_5D6FC68E4348_.wvu.FilterData" localSheetId="2" hidden="1">'Sig Data Letters in Progress'!$A$2:$AA$2</definedName>
    <definedName name="Z_C1F32590_37F1_4576_A7CE_5780719B5250_.wvu.Cols" localSheetId="7" hidden="1">'Letter Generator'!$D:$XFD</definedName>
    <definedName name="Z_C1F32590_37F1_4576_A7CE_5780719B5250_.wvu.FilterData" localSheetId="6" hidden="1">'Sig Data Letters Cancelled'!$A$1:$Y$274</definedName>
    <definedName name="Z_C1F32590_37F1_4576_A7CE_5780719B5250_.wvu.FilterData" localSheetId="3" hidden="1">'Sig Data Letters Completed'!$A$1:$Z$2170</definedName>
    <definedName name="Z_C1F32590_37F1_4576_A7CE_5780719B5250_.wvu.FilterData" localSheetId="2" hidden="1">'Sig Data Letters in Progress'!$A$2:$AA$1047222</definedName>
    <definedName name="Z_C1F32590_37F1_4576_A7CE_5780719B5250_.wvu.PrintTitles" localSheetId="11" hidden="1">'Data Letter'!$1:$6</definedName>
    <definedName name="Z_C1F32590_37F1_4576_A7CE_5780719B5250_.wvu.Rows" localSheetId="11" hidden="1">'Data Letter'!$84:$86,'Data Letter'!$88:$88</definedName>
    <definedName name="Z_C1F32590_37F1_4576_A7CE_5780719B5250_.wvu.Rows" localSheetId="12" hidden="1">'Data Letter French'!$11:$11,'Data Letter French'!$91:$91,'Data Letter French'!$93:$93</definedName>
    <definedName name="Z_C1F32590_37F1_4576_A7CE_5780719B5250_.wvu.Rows" localSheetId="7" hidden="1">'Letter Generator'!$15:$1048576</definedName>
    <definedName name="Z_C1F32590_37F1_4576_A7CE_5780719B5250_.wvu.Rows" localSheetId="2" hidden="1">'Sig Data Letters in Progress'!$1047232:$1048576</definedName>
    <definedName name="Z_C239C304_B6D1_4B14_B425_BC1AFBE0F900_.wvu.FilterData" localSheetId="2" hidden="1">'Sig Data Letters in Progress'!$A$2:$AA$2</definedName>
    <definedName name="Z_C256E9CA_4E2D_48AB_8909_5B5460ACD2E8_.wvu.FilterData" localSheetId="2" hidden="1">'Sig Data Letters in Progress'!$A$2:$AA$2</definedName>
    <definedName name="Z_C277D056_F652_4175_94A9_552E026EA8E1_.wvu.FilterData" localSheetId="3" hidden="1">'Sig Data Letters Completed'!$A$1:$AA$1562</definedName>
    <definedName name="Z_C277D056_F652_4175_94A9_552E026EA8E1_.wvu.FilterData" localSheetId="2" hidden="1">'Sig Data Letters in Progress'!$A$2:$AA$2</definedName>
    <definedName name="Z_C27EB176_5A55_4964_A2C9_8DA9A83DE0AD_.wvu.FilterData" localSheetId="3" hidden="1">'Sig Data Letters Completed'!$A$1:$Y$2</definedName>
    <definedName name="Z_C27EB176_5A55_4964_A2C9_8DA9A83DE0AD_.wvu.FilterData" localSheetId="2" hidden="1">'Sig Data Letters in Progress'!$A$2:$Y$2</definedName>
    <definedName name="Z_C28AE815_9E34_4E53_8BAD_2E77C3EF8FFD_.wvu.FilterData" localSheetId="6" hidden="1">'Sig Data Letters Cancelled'!$A$1:$Y$193</definedName>
    <definedName name="Z_C28AE815_9E34_4E53_8BAD_2E77C3EF8FFD_.wvu.FilterData" localSheetId="3" hidden="1">'Sig Data Letters Completed'!$A$1:$Y$2</definedName>
    <definedName name="Z_C28AE815_9E34_4E53_8BAD_2E77C3EF8FFD_.wvu.FilterData" localSheetId="2" hidden="1">'Sig Data Letters in Progress'!$A$2:$Z$2</definedName>
    <definedName name="Z_C2A74DB4_D143_4E72_956A_380E026A5C88_.wvu.FilterData" localSheetId="2" hidden="1">'Sig Data Letters in Progress'!$A$2:$Y$2</definedName>
    <definedName name="Z_C2C87E75_4795_4C27_81BD_285A6C459202_.wvu.FilterData" localSheetId="3" hidden="1">'Sig Data Letters Completed'!$A$1:$AA$1557</definedName>
    <definedName name="Z_C2C87E75_4795_4C27_81BD_285A6C459202_.wvu.FilterData" localSheetId="2" hidden="1">'Sig Data Letters in Progress'!$A$2:$AA$2</definedName>
    <definedName name="Z_C2EAA481_C2EE_4B65_BBDE_94FD978A756F_.wvu.FilterData" localSheetId="2" hidden="1">'Sig Data Letters in Progress'!$A$2:$Y$2</definedName>
    <definedName name="Z_C30CC9E4_9A74_4CDD_970A_3672A79AA1E0_.wvu.FilterData" localSheetId="3" hidden="1">'Sig Data Letters Completed'!$A$1:$Y$382</definedName>
    <definedName name="Z_C30CC9E4_9A74_4CDD_970A_3672A79AA1E0_.wvu.FilterData" localSheetId="2" hidden="1">'Sig Data Letters in Progress'!$A$2:$AA$2</definedName>
    <definedName name="Z_C312E75A_DD46_48F0_8EB4_0823BF59899F_.wvu.FilterData" localSheetId="2" hidden="1">'Sig Data Letters in Progress'!$A$2:$Y$2</definedName>
    <definedName name="Z_C33C4646_9E0B_4E12_AEF7_124FC76F2118_.wvu.FilterData" localSheetId="3" hidden="1">'Sig Data Letters Completed'!$A$1:$Z$2</definedName>
    <definedName name="Z_C33C4646_9E0B_4E12_AEF7_124FC76F2118_.wvu.FilterData" localSheetId="2" hidden="1">'Sig Data Letters in Progress'!$A$2:$AA$2</definedName>
    <definedName name="Z_C3AD6799_1338_4D28_9BD6_F7A534E0FDA8_.wvu.FilterData" localSheetId="2" hidden="1">'Sig Data Letters in Progress'!$A$2:$AA$2</definedName>
    <definedName name="Z_C3B4AF67_19AC_4571_BDD5_CC6F8CC08FF5_.wvu.FilterData" localSheetId="2" hidden="1">'Sig Data Letters in Progress'!$A$2:$Y$2</definedName>
    <definedName name="Z_C3CD65F2_96BD_4948_A0DE_98E6F5F14D18_.wvu.FilterData" localSheetId="3" hidden="1">'Sig Data Letters Completed'!$A$1:$Y$2</definedName>
    <definedName name="Z_C3CD65F2_96BD_4948_A0DE_98E6F5F14D18_.wvu.FilterData" localSheetId="2" hidden="1">'Sig Data Letters in Progress'!$A$2:$Y$2</definedName>
    <definedName name="Z_C3E82E90_63C6_48B4_91FD_725D42B408D6_.wvu.FilterData" localSheetId="3" hidden="1">'Sig Data Letters Completed'!$A$1:$Y$2</definedName>
    <definedName name="Z_C3E82E90_63C6_48B4_91FD_725D42B408D6_.wvu.FilterData" localSheetId="2" hidden="1">'Sig Data Letters in Progress'!$A$2:$Y$2</definedName>
    <definedName name="Z_C3F76CAA_0FEE_4A4D_BA33_AD6DA70045E9_.wvu.FilterData" localSheetId="2" hidden="1">'Sig Data Letters in Progress'!$A$2:$Y$2</definedName>
    <definedName name="Z_C40070A8_3284_4719_92C8_D008FE331FE4_.wvu.Cols" localSheetId="7" hidden="1">'Letter Generator'!$D:$XFD</definedName>
    <definedName name="Z_C40070A8_3284_4719_92C8_D008FE331FE4_.wvu.FilterData" localSheetId="6" hidden="1">'Sig Data Letters Cancelled'!$A$1:$Y$204</definedName>
    <definedName name="Z_C40070A8_3284_4719_92C8_D008FE331FE4_.wvu.FilterData" localSheetId="3" hidden="1">'Sig Data Letters Completed'!$A$1:$Y$2</definedName>
    <definedName name="Z_C40070A8_3284_4719_92C8_D008FE331FE4_.wvu.FilterData" localSheetId="2" hidden="1">'Sig Data Letters in Progress'!$A$2:$Y$2</definedName>
    <definedName name="Z_C40070A8_3284_4719_92C8_D008FE331FE4_.wvu.PrintTitles" localSheetId="11" hidden="1">'Data Letter'!$1:$6</definedName>
    <definedName name="Z_C40070A8_3284_4719_92C8_D008FE331FE4_.wvu.Rows" localSheetId="11" hidden="1">'Data Letter'!$84:$86,'Data Letter'!$88:$88</definedName>
    <definedName name="Z_C40070A8_3284_4719_92C8_D008FE331FE4_.wvu.Rows" localSheetId="12" hidden="1">'Data Letter French'!$11:$11,'Data Letter French'!$91:$91,'Data Letter French'!$93:$93</definedName>
    <definedName name="Z_C40070A8_3284_4719_92C8_D008FE331FE4_.wvu.Rows" localSheetId="7" hidden="1">'Letter Generator'!$19:$1048576,'Letter Generator'!$15:$18</definedName>
    <definedName name="Z_C44C12CC_E488_4EE8_96C4_08F0779250EC_.wvu.Cols" localSheetId="7" hidden="1">'Letter Generator'!$D:$XFD</definedName>
    <definedName name="Z_C44C12CC_E488_4EE8_96C4_08F0779250EC_.wvu.Cols" localSheetId="2" hidden="1">'Sig Data Letters in Progress'!$F:$G,'Sig Data Letters in Progress'!$I:$K,'Sig Data Letters in Progress'!$W:$W</definedName>
    <definedName name="Z_C44C12CC_E488_4EE8_96C4_08F0779250EC_.wvu.FilterData" localSheetId="6" hidden="1">'Sig Data Letters Cancelled'!$A$1:$Y$286</definedName>
    <definedName name="Z_C44C12CC_E488_4EE8_96C4_08F0779250EC_.wvu.FilterData" localSheetId="3" hidden="1">'Sig Data Letters Completed'!$A$1:$AA$2595</definedName>
    <definedName name="Z_C44C12CC_E488_4EE8_96C4_08F0779250EC_.wvu.FilterData" localSheetId="2" hidden="1">'Sig Data Letters in Progress'!$A$2:$AA$2</definedName>
    <definedName name="Z_C44C12CC_E488_4EE8_96C4_08F0779250EC_.wvu.PrintTitles" localSheetId="11" hidden="1">'Data Letter'!$1:$6</definedName>
    <definedName name="Z_C44C12CC_E488_4EE8_96C4_08F0779250EC_.wvu.Rows" localSheetId="11" hidden="1">'Data Letter'!$84:$86,'Data Letter'!$88:$88</definedName>
    <definedName name="Z_C44C12CC_E488_4EE8_96C4_08F0779250EC_.wvu.Rows" localSheetId="12" hidden="1">'Data Letter French'!$11:$11,'Data Letter French'!$91:$91,'Data Letter French'!$93:$93</definedName>
    <definedName name="Z_C44C12CC_E488_4EE8_96C4_08F0779250EC_.wvu.Rows" localSheetId="7" hidden="1">'Letter Generator'!$15:$1048576</definedName>
    <definedName name="Z_C44C12CC_E488_4EE8_96C4_08F0779250EC_.wvu.Rows" localSheetId="2" hidden="1">'Sig Data Letters in Progress'!$1047221:$1047231,'Sig Data Letters in Progress'!$1047233:$1047235,'Sig Data Letters in Progress'!$1047238:$1047476</definedName>
    <definedName name="Z_C4E6D6FC_3EF1_453A_B7A9_1A48453ACECA_.wvu.FilterData" localSheetId="2" hidden="1">'Sig Data Letters in Progress'!$A$2:$Y$2</definedName>
    <definedName name="Z_C4FB3BAA_031A_4E87_8503_E5C75CE04E33_.wvu.FilterData" localSheetId="2" hidden="1">'Sig Data Letters in Progress'!$A$2:$AA$2</definedName>
    <definedName name="Z_C4FB6038_297E_46B5_9937_B570995555B6_.wvu.FilterData" localSheetId="3" hidden="1">'Sig Data Letters Completed'!$A$1:$Y$2</definedName>
    <definedName name="Z_C4FB6038_297E_46B5_9937_B570995555B6_.wvu.FilterData" localSheetId="2" hidden="1">'Sig Data Letters in Progress'!$A$2:$Y$2</definedName>
    <definedName name="Z_C50EF095_5089_4491_AFFA_B64A9F7E3599_.wvu.FilterData" localSheetId="2" hidden="1">'Sig Data Letters in Progress'!$A$2:$Z$2</definedName>
    <definedName name="Z_C58ADF14_844F_4AAD_8568_32CD770937FF_.wvu.FilterData" localSheetId="2" hidden="1">'Sig Data Letters in Progress'!$A$2:$Y$2</definedName>
    <definedName name="Z_C59D9A2D_4F55_4CB0_A85C_AFFB422C02BF_.wvu.FilterData" localSheetId="2" hidden="1">'Sig Data Letters in Progress'!$A$2:$Y$2</definedName>
    <definedName name="Z_C5A2325F_66D8_4B9F_A3BB_E4717992F586_.wvu.FilterData" localSheetId="3" hidden="1">'Sig Data Letters Completed'!$A$1:$AA$569</definedName>
    <definedName name="Z_C5A2325F_66D8_4B9F_A3BB_E4717992F586_.wvu.FilterData" localSheetId="2" hidden="1">'Sig Data Letters in Progress'!$A$2:$AA$2</definedName>
    <definedName name="Z_C6675E06_6B02_4C4A_9D04_69414509DAB2_.wvu.FilterData" localSheetId="2" hidden="1">'Sig Data Letters in Progress'!$A$2:$Y$2</definedName>
    <definedName name="Z_C6976359_7E15_43AC_97CE_FEF206666BEF_.wvu.FilterData" localSheetId="2" hidden="1">'Sig Data Letters in Progress'!$A$2:$Y$2</definedName>
    <definedName name="Z_C69C07BA_9243_4E62_9DAA_595DC9B03B40_.wvu.FilterData" localSheetId="3" hidden="1">'Sig Data Letters Completed'!$A$1:$Y$2</definedName>
    <definedName name="Z_C69C07BA_9243_4E62_9DAA_595DC9B03B40_.wvu.FilterData" localSheetId="2" hidden="1">'Sig Data Letters in Progress'!$A$2:$Z$2</definedName>
    <definedName name="Z_C69EA962_4453_4A6C_A89C_F1D286226DB7_.wvu.FilterData" localSheetId="3" hidden="1">'Sig Data Letters Completed'!$A$1:$Y$2</definedName>
    <definedName name="Z_C69EA962_4453_4A6C_A89C_F1D286226DB7_.wvu.FilterData" localSheetId="2" hidden="1">'Sig Data Letters in Progress'!$A$2:$Y$2</definedName>
    <definedName name="Z_C6A4E3EF_EC16_44C6_8F0C_D8F0CE0712B9_.wvu.FilterData" localSheetId="2" hidden="1">'Sig Data Letters in Progress'!$A$2:$Y$2</definedName>
    <definedName name="Z_C6AD677B_DFDD_4C57_8EEC_0B5F84B2639A_.wvu.FilterData" localSheetId="3" hidden="1">'Sig Data Letters Completed'!$A$1:$AA$1783</definedName>
    <definedName name="Z_C6AD677B_DFDD_4C57_8EEC_0B5F84B2639A_.wvu.FilterData" localSheetId="2" hidden="1">'Sig Data Letters in Progress'!$A$2:$AA$2</definedName>
    <definedName name="Z_C6F5B543_84CF_447C_A023_4BDDE272DC4F_.wvu.FilterData" localSheetId="3" hidden="1">'Sig Data Letters Completed'!$A$1:$Y$286</definedName>
    <definedName name="Z_C6F5B543_84CF_447C_A023_4BDDE272DC4F_.wvu.FilterData" localSheetId="2" hidden="1">'Sig Data Letters in Progress'!$A$2:$AA$2</definedName>
    <definedName name="Z_C72CD7B2_4960_4CC0_AC9F_0C9652BA4BCF_.wvu.FilterData" localSheetId="2" hidden="1">'Sig Data Letters in Progress'!$A$2:$AA$2</definedName>
    <definedName name="Z_C7433260_DB35_45D4_96B9_100856956D6D_.wvu.FilterData" localSheetId="3" hidden="1">'Sig Data Letters Completed'!$A$1:$Y$2</definedName>
    <definedName name="Z_C7433260_DB35_45D4_96B9_100856956D6D_.wvu.FilterData" localSheetId="2" hidden="1">'Sig Data Letters in Progress'!$A$2:$Y$2</definedName>
    <definedName name="Z_C748F77A_D4A6_42B4_BD43_4D662E58F8CC_.wvu.FilterData" localSheetId="2" hidden="1">'Sig Data Letters in Progress'!$A$2:$AA$2</definedName>
    <definedName name="Z_C75495B7_E4B8_4CD2_8B08_543D31F75E90_.wvu.FilterData" localSheetId="2" hidden="1">'Sig Data Letters in Progress'!$A$2:$Z$2</definedName>
    <definedName name="Z_C76E0975_244C_4760_A133_F4C2A0097237_.wvu.FilterData" localSheetId="6" hidden="1">'Sig Data Letters Cancelled'!$A$1:$Y$266</definedName>
    <definedName name="Z_C76E0975_244C_4760_A133_F4C2A0097237_.wvu.FilterData" localSheetId="3" hidden="1">'Sig Data Letters Completed'!$A$1:$AA$1561</definedName>
    <definedName name="Z_C76E0975_244C_4760_A133_F4C2A0097237_.wvu.FilterData" localSheetId="2" hidden="1">'Sig Data Letters in Progress'!$A$2:$AA$2</definedName>
    <definedName name="Z_C786CC46_AEFF_40C1_B86E_C2C5E5F09FE6_.wvu.FilterData" localSheetId="3" hidden="1">'Sig Data Letters Completed'!$A$1:$Y$2</definedName>
    <definedName name="Z_C786CC46_AEFF_40C1_B86E_C2C5E5F09FE6_.wvu.FilterData" localSheetId="2" hidden="1">'Sig Data Letters in Progress'!$A$2:$Y$2</definedName>
    <definedName name="Z_C786CC46_AEFF_40C1_B86E_C2C5E5F09FE6_.wvu.Rows" localSheetId="2" hidden="1">'Sig Data Letters in Progress'!#REF!</definedName>
    <definedName name="Z_C7AAE0C5_5FCE_4E55_9363_BF77F4A3E15D_.wvu.FilterData" localSheetId="2" hidden="1">'Sig Data Letters in Progress'!$A$2:$Y$2</definedName>
    <definedName name="Z_C7E8C603_33BB_4BE1_A893_4FE646B99128_.wvu.FilterData" localSheetId="2" hidden="1">'Sig Data Letters in Progress'!$A$2:$AA$2</definedName>
    <definedName name="Z_C86E6D4E_0AB3_4706_B362_5CEAD27DF25F_.wvu.FilterData" localSheetId="2" hidden="1">'Sig Data Letters in Progress'!$A$2:$AA$2</definedName>
    <definedName name="Z_C882D146_3AA7_422B_98A0_660896BB2629_.wvu.FilterData" localSheetId="2" hidden="1">'Sig Data Letters in Progress'!$A$2:$Y$2</definedName>
    <definedName name="Z_C8B720D0_E0AF_4EFB_BECC_D1D774289773_.wvu.FilterData" localSheetId="2" hidden="1">'Sig Data Letters in Progress'!$A$2:$Y$2</definedName>
    <definedName name="Z_C8E050B1_8F7C_44D3_A193_59EE7B5CCFBE_.wvu.FilterData" localSheetId="3" hidden="1">'Sig Data Letters Completed'!$A$1:$Y$313</definedName>
    <definedName name="Z_C8E050B1_8F7C_44D3_A193_59EE7B5CCFBE_.wvu.FilterData" localSheetId="2" hidden="1">'Sig Data Letters in Progress'!$A$2:$AA$2</definedName>
    <definedName name="Z_C911C81D_FA9D_41D9_89B0_F503813F0589_.wvu.FilterData" localSheetId="2" hidden="1">'Sig Data Letters in Progress'!$A$2:$Y$2</definedName>
    <definedName name="Z_C9673054_92FD_4CBF_9A1F_E8A12CFA9A95_.wvu.FilterData" localSheetId="3" hidden="1">'Sig Data Letters Completed'!$A$1:$Y$2</definedName>
    <definedName name="Z_C9673054_92FD_4CBF_9A1F_E8A12CFA9A95_.wvu.FilterData" localSheetId="2" hidden="1">'Sig Data Letters in Progress'!$A$2:$Y$2</definedName>
    <definedName name="Z_C97EAAAE_4DF0_4036_83E5_7E12C5ADB6BC_.wvu.FilterData" localSheetId="3" hidden="1">'Sig Data Letters Completed'!$A$1:$Y$2</definedName>
    <definedName name="Z_C97EAAAE_4DF0_4036_83E5_7E12C5ADB6BC_.wvu.FilterData" localSheetId="2" hidden="1">'Sig Data Letters in Progress'!$A$2:$Y$2</definedName>
    <definedName name="Z_C97EAAAE_4DF0_4036_83E5_7E12C5ADB6BC_.wvu.Rows" localSheetId="2" hidden="1">'Sig Data Letters in Progress'!#REF!</definedName>
    <definedName name="Z_C9CFCFA6_13C0_4AD1_BC22_9F7111B8B7FB_.wvu.FilterData" localSheetId="3" hidden="1">'Sig Data Letters Completed'!$A$1:$Y$245</definedName>
    <definedName name="Z_C9CFCFA6_13C0_4AD1_BC22_9F7111B8B7FB_.wvu.FilterData" localSheetId="2" hidden="1">'Sig Data Letters in Progress'!$A$2:$AA$2</definedName>
    <definedName name="Z_C9D8D6D7_3BA9_4614_A983_EF332158B73C_.wvu.FilterData" localSheetId="2" hidden="1">'Sig Data Letters in Progress'!$A$2:$Z$2</definedName>
    <definedName name="Z_C9E24BC7_207E_40D9_A6BA_A7D065ADA29B_.wvu.FilterData" localSheetId="2" hidden="1">'Sig Data Letters in Progress'!$A$2:$Y$2</definedName>
    <definedName name="Z_CA065F32_544E_416C_BFFE_23278EFE8734_.wvu.FilterData" localSheetId="3" hidden="1">'Sig Data Letters Completed'!$A$1:$Y$326</definedName>
    <definedName name="Z_CA065F32_544E_416C_BFFE_23278EFE8734_.wvu.FilterData" localSheetId="2" hidden="1">'Sig Data Letters in Progress'!$A$2:$AA$2</definedName>
    <definedName name="Z_CA166916_72EC_416C_B71E_6AAB5F8F1D07_.wvu.FilterData" localSheetId="3" hidden="1">'Sig Data Letters Completed'!$A$1:$Y$2</definedName>
    <definedName name="Z_CA166916_72EC_416C_B71E_6AAB5F8F1D07_.wvu.FilterData" localSheetId="2" hidden="1">'Sig Data Letters in Progress'!$A$2:$Y$2</definedName>
    <definedName name="Z_CA2EBEB5_DC15_42E8_9C12_C9BA672E8E02_.wvu.FilterData" localSheetId="2" hidden="1">'Sig Data Letters in Progress'!$A$2:$Y$2</definedName>
    <definedName name="Z_CA49E169_9E87_43F8_A9E1_8315E928332C_.wvu.FilterData" localSheetId="2" hidden="1">'Sig Data Letters in Progress'!$A$2:$AA$2</definedName>
    <definedName name="Z_CA88C88F_E426_46FF_9677_338206687623_.wvu.FilterData" localSheetId="3" hidden="1">'Sig Data Letters Completed'!$A$1:$AA$1843</definedName>
    <definedName name="Z_CA88C88F_E426_46FF_9677_338206687623_.wvu.FilterData" localSheetId="2" hidden="1">'Sig Data Letters in Progress'!$A$2:$AA$2</definedName>
    <definedName name="Z_CA905449_B822_4867_BC93_A989DB8449DF_.wvu.FilterData" localSheetId="2" hidden="1">'Sig Data Letters in Progress'!$A$2:$Y$2</definedName>
    <definedName name="Z_CACE01A7_2088_4693_BCEB_8124998B4E81_.wvu.FilterData" localSheetId="2" hidden="1">'Sig Data Letters in Progress'!$A$2:$AA$2</definedName>
    <definedName name="Z_CAE7A725_307C_4586_8CD7_BE2963B5A956_.wvu.FilterData" localSheetId="3" hidden="1">'Sig Data Letters Completed'!$A$1:$Y$2</definedName>
    <definedName name="Z_CAE7A725_307C_4586_8CD7_BE2963B5A956_.wvu.FilterData" localSheetId="2" hidden="1">'Sig Data Letters in Progress'!$A$2:$Y$2</definedName>
    <definedName name="Z_CB16E5EA_DA19_44D8_A2DC_6EEEEB7E6D4D_.wvu.FilterData" localSheetId="2" hidden="1">'Sig Data Letters in Progress'!$A$2:$Y$2</definedName>
    <definedName name="Z_CB1AA6CE_8004_4340_B4F2_5A2E8BF3B24B_.wvu.FilterData" localSheetId="2" hidden="1">'Sig Data Letters in Progress'!$A$2:$Y$2</definedName>
    <definedName name="Z_CBA525FE_2198_4101_841E_F84CD64380DD_.wvu.FilterData" localSheetId="2" hidden="1">'Sig Data Letters in Progress'!$A$2:$AA$2</definedName>
    <definedName name="Z_CBAD0C93_3255_42E5_8815_14DF4693BD4F_.wvu.FilterData" localSheetId="3" hidden="1">'Sig Data Letters Completed'!$A$1:$Y$2</definedName>
    <definedName name="Z_CBAD0C93_3255_42E5_8815_14DF4693BD4F_.wvu.FilterData" localSheetId="2" hidden="1">'Sig Data Letters in Progress'!$A$2:$Y$2</definedName>
    <definedName name="Z_CBF4A302_34A1_4E52_9390_C55DFA1B3DB4_.wvu.FilterData" localSheetId="2" hidden="1">'Sig Data Letters in Progress'!$A$2:$Y$2</definedName>
    <definedName name="Z_CC3020A9_4200_4983_BF82_5813206D57D5_.wvu.FilterData" localSheetId="2" hidden="1">'Sig Data Letters in Progress'!$A$2:$Y$2</definedName>
    <definedName name="Z_CC3AB7CC_C5A5_4C00_A633_58B8AA1E7C60_.wvu.FilterData" localSheetId="2" hidden="1">'Sig Data Letters in Progress'!$A$2:$AA$2</definedName>
    <definedName name="Z_CC8548C9_1483_4F78_95BE_43AF7959D825_.wvu.FilterData" localSheetId="3" hidden="1">'Sig Data Letters Completed'!$A$1:$Y$2</definedName>
    <definedName name="Z_CCAD0B84_EA62_4E72_9713_EBE5B21AF507_.wvu.FilterData" localSheetId="2" hidden="1">'Sig Data Letters in Progress'!$A$2:$Y$2</definedName>
    <definedName name="Z_CCAD0E22_579F_49B6_91E8_9190EBD18916_.wvu.FilterData" localSheetId="2" hidden="1">'Sig Data Letters in Progress'!$A$2:$Y$2</definedName>
    <definedName name="Z_CCB88B03_608E_4090_B990_D27F80FE414D_.wvu.FilterData" localSheetId="2" hidden="1">'Sig Data Letters in Progress'!$A$2:$AA$2</definedName>
    <definedName name="Z_CCBA435B_C425_4FF9_92F6_D101EB032888_.wvu.FilterData" localSheetId="2" hidden="1">'Sig Data Letters in Progress'!$A$2:$AA$2</definedName>
    <definedName name="Z_CD53496E_5084_4086_8FE5_B872B2D721B1_.wvu.FilterData" localSheetId="6" hidden="1">'Sig Data Letters Cancelled'!$A$1:$Y$255</definedName>
    <definedName name="Z_CD53496E_5084_4086_8FE5_B872B2D721B1_.wvu.FilterData" localSheetId="3" hidden="1">'Sig Data Letters Completed'!$A$1:$AA$1337</definedName>
    <definedName name="Z_CD53496E_5084_4086_8FE5_B872B2D721B1_.wvu.FilterData" localSheetId="2" hidden="1">'Sig Data Letters in Progress'!$A$2:$AA$2</definedName>
    <definedName name="Z_CD560D78_2DCF_4394_A2EA_F99E548DD38B_.wvu.FilterData" localSheetId="3" hidden="1">'Sig Data Letters Completed'!$A$1:$Z$1261</definedName>
    <definedName name="Z_CD560D78_2DCF_4394_A2EA_F99E548DD38B_.wvu.FilterData" localSheetId="2" hidden="1">'Sig Data Letters in Progress'!$A$2:$AA$2</definedName>
    <definedName name="Z_CD68C60E_EA33_471A_B5FB_FF017BC302DD_.wvu.FilterData" localSheetId="3" hidden="1">'Sig Data Letters Completed'!$A$1:$Y$2</definedName>
    <definedName name="Z_CD68C60E_EA33_471A_B5FB_FF017BC302DD_.wvu.FilterData" localSheetId="2" hidden="1">'Sig Data Letters in Progress'!$A$2:$AA$2</definedName>
    <definedName name="Z_CD6906F5_1055_4820_96DA_E8AA89636F10_.wvu.FilterData" localSheetId="3" hidden="1">'Sig Data Letters Completed'!$A$1:$AA$1774</definedName>
    <definedName name="Z_CD6906F5_1055_4820_96DA_E8AA89636F10_.wvu.FilterData" localSheetId="2" hidden="1">'Sig Data Letters in Progress'!$A$2:$AA$2</definedName>
    <definedName name="Z_CD700D5A_A293_4608_8A62_C7EA10158818_.wvu.FilterData" localSheetId="3" hidden="1">'Sig Data Letters Completed'!$A$1:$Z$2</definedName>
    <definedName name="Z_CD700D5A_A293_4608_8A62_C7EA10158818_.wvu.FilterData" localSheetId="2" hidden="1">'Sig Data Letters in Progress'!$A$2:$AA$2</definedName>
    <definedName name="Z_CE247925_D9DB_461A_A7B4_79072A6F76DB_.wvu.FilterData" localSheetId="3" hidden="1">'Sig Data Letters Completed'!$A$1:$Z$300</definedName>
    <definedName name="Z_CE247925_D9DB_461A_A7B4_79072A6F76DB_.wvu.FilterData" localSheetId="2" hidden="1">'Sig Data Letters in Progress'!$A$2:$AA$2</definedName>
    <definedName name="Z_CE818018_0EC4_4D08_9F12_3B5A6AD7FD83_.wvu.FilterData" localSheetId="2" hidden="1">'Sig Data Letters in Progress'!$A$2:$AA$2</definedName>
    <definedName name="Z_CEB78A40_000C_4CF3_B744_6901EE898082_.wvu.FilterData" localSheetId="2" hidden="1">'Sig Data Letters in Progress'!$A$2:$Y$2</definedName>
    <definedName name="Z_CF272521_F75F_4FE1_B94D_501CA1AF684F_.wvu.FilterData" localSheetId="2" hidden="1">'Sig Data Letters in Progress'!$A$2:$AA$2</definedName>
    <definedName name="Z_CF439C54_BBA0_4903_AD6D_9C4807C5D3C4_.wvu.FilterData" localSheetId="2" hidden="1">'Sig Data Letters in Progress'!$A$2:$Y$2</definedName>
    <definedName name="Z_CF5C98C3_745C_44DA_922F_B8B761DC7863_.wvu.FilterData" localSheetId="3" hidden="1">'Sig Data Letters Completed'!$A$1:$Z$1277</definedName>
    <definedName name="Z_CF5C98C3_745C_44DA_922F_B8B761DC7863_.wvu.FilterData" localSheetId="2" hidden="1">'Sig Data Letters in Progress'!$A$2:$AA$2</definedName>
    <definedName name="Z_CF61EFB0_7D0E_470C_98F1_79B036317604_.wvu.FilterData" localSheetId="2" hidden="1">'Sig Data Letters in Progress'!$A$2:$Z$2</definedName>
    <definedName name="Z_CF8EAC7B_28A7_4DCA_A60D_ADD02C0CA06D_.wvu.FilterData" localSheetId="2" hidden="1">'Sig Data Letters in Progress'!$A$2:$Y$2</definedName>
    <definedName name="Z_CF8FEF2D_1734_4BD2_BC9D_FF6EA14D8A8A_.wvu.FilterData" localSheetId="2" hidden="1">'Sig Data Letters in Progress'!$A$2:$Y$2</definedName>
    <definedName name="Z_CFB184F6_54E9_406B_BA37_606E68D86124_.wvu.FilterData" localSheetId="2" hidden="1">'Sig Data Letters in Progress'!$A$2:$Y$2</definedName>
    <definedName name="Z_CFB8DDB9_5BE4_44AA_9793_E1EFC8910D29_.wvu.FilterData" localSheetId="2" hidden="1">'Sig Data Letters in Progress'!$A$2:$AA$2</definedName>
    <definedName name="Z_CFD4C50A_B7D4_4B8B_84BD_A5BFEBC7DD3D_.wvu.FilterData" localSheetId="2" hidden="1">'Sig Data Letters in Progress'!$A$2:$AA$2</definedName>
    <definedName name="Z_CFDBDA2B_6742_4B28_AA62_DBF5319B5863_.wvu.FilterData" localSheetId="2" hidden="1">'Sig Data Letters in Progress'!$A$2:$AA$2</definedName>
    <definedName name="Z_CFE58D7E_A320_4D2A_A95C_0FF7B742B083_.wvu.FilterData" localSheetId="2" hidden="1">'Sig Data Letters in Progress'!$A$2:$AA$2</definedName>
    <definedName name="Z_CFE67D01_7ACB_4175_B52A_13E2E89DAFD9_.wvu.FilterData" localSheetId="2" hidden="1">'Sig Data Letters in Progress'!$A$2:$AA$2</definedName>
    <definedName name="Z_D0538913_AAF6_4DB6_BF75_43D48BFAE69D_.wvu.FilterData" localSheetId="3" hidden="1">'Sig Data Letters Completed'!$A$1:$AA$1641</definedName>
    <definedName name="Z_D0538913_AAF6_4DB6_BF75_43D48BFAE69D_.wvu.FilterData" localSheetId="2" hidden="1">'Sig Data Letters in Progress'!$A$2:$AA$2</definedName>
    <definedName name="Z_D0A56145_7631_4A32_B2A8_A009ED592A19_.wvu.FilterData" localSheetId="2" hidden="1">'Sig Data Letters in Progress'!$A$2:$AA$2</definedName>
    <definedName name="Z_D0F9FEDA_89AD_471F_BACB_F2AC9C1B6EB0_.wvu.Cols" localSheetId="7" hidden="1">'Letter Generator'!$D:$XFD</definedName>
    <definedName name="Z_D0F9FEDA_89AD_471F_BACB_F2AC9C1B6EB0_.wvu.FilterData" localSheetId="6" hidden="1">'Sig Data Letters Cancelled'!$A$1:$Y$286</definedName>
    <definedName name="Z_D0F9FEDA_89AD_471F_BACB_F2AC9C1B6EB0_.wvu.FilterData" localSheetId="3" hidden="1">'Sig Data Letters Completed'!$A$1:$AA$2667</definedName>
    <definedName name="Z_D0F9FEDA_89AD_471F_BACB_F2AC9C1B6EB0_.wvu.FilterData" localSheetId="2" hidden="1">'Sig Data Letters in Progress'!$A$2:$AA$2</definedName>
    <definedName name="Z_D0F9FEDA_89AD_471F_BACB_F2AC9C1B6EB0_.wvu.PrintTitles" localSheetId="11" hidden="1">'Data Letter'!$1:$6</definedName>
    <definedName name="Z_D0F9FEDA_89AD_471F_BACB_F2AC9C1B6EB0_.wvu.Rows" localSheetId="11" hidden="1">'Data Letter'!$84:$86,'Data Letter'!$88:$88</definedName>
    <definedName name="Z_D0F9FEDA_89AD_471F_BACB_F2AC9C1B6EB0_.wvu.Rows" localSheetId="12" hidden="1">'Data Letter French'!$11:$11,'Data Letter French'!$91:$91,'Data Letter French'!$93:$93</definedName>
    <definedName name="Z_D0F9FEDA_89AD_471F_BACB_F2AC9C1B6EB0_.wvu.Rows" localSheetId="7" hidden="1">'Letter Generator'!$15:$1048576</definedName>
    <definedName name="Z_D0F9FEDA_89AD_471F_BACB_F2AC9C1B6EB0_.wvu.Rows" localSheetId="2" hidden="1">'Sig Data Letters in Progress'!$1047221:$1047231,'Sig Data Letters in Progress'!$1047233:$1047235,'Sig Data Letters in Progress'!$1047238:$1047476</definedName>
    <definedName name="Z_D139290C_FB00_43B8_B391_40355F28B8A3_.wvu.FilterData" localSheetId="2" hidden="1">'Sig Data Letters in Progress'!$A$2:$Y$2</definedName>
    <definedName name="Z_D169E3F5_27CF_4DF0_A695_D73BD74C1891_.wvu.FilterData" localSheetId="3" hidden="1">'Sig Data Letters Completed'!$A$1:$Y$689</definedName>
    <definedName name="Z_D17FB213_DB62_47FE_8E72_F9AA1D36D4E0_.wvu.FilterData" localSheetId="2" hidden="1">'Sig Data Letters in Progress'!$A$2:$Y$2</definedName>
    <definedName name="Z_D184CC9A_73A9_4400_889D_ED5F68810FF7_.wvu.FilterData" localSheetId="3" hidden="1">'Sig Data Letters Completed'!$A$1:$Y$2</definedName>
    <definedName name="Z_D184CC9A_73A9_4400_889D_ED5F68810FF7_.wvu.FilterData" localSheetId="2" hidden="1">'Sig Data Letters in Progress'!$A$2:$Y$2</definedName>
    <definedName name="Z_D18ABE3C_2003_4C5C_AC5B_4477A7CCF2D1_.wvu.FilterData" localSheetId="2" hidden="1">'Sig Data Letters in Progress'!$A$2:$Y$2</definedName>
    <definedName name="Z_D19CA995_C868_47F6_B54D_822C2DB05BD8_.wvu.FilterData" localSheetId="6" hidden="1">'Sig Data Letters Cancelled'!$A$1:$Y$39</definedName>
    <definedName name="Z_D19CA995_C868_47F6_B54D_822C2DB05BD8_.wvu.FilterData" localSheetId="3" hidden="1">'Sig Data Letters Completed'!$A$1:$Y$2</definedName>
    <definedName name="Z_D19CA995_C868_47F6_B54D_822C2DB05BD8_.wvu.FilterData" localSheetId="2" hidden="1">'Sig Data Letters in Progress'!$A$2:$Y$2</definedName>
    <definedName name="Z_D2A6ACB7_F133_4F44_AEF6_6F8B7204716D_.wvu.FilterData" localSheetId="3" hidden="1">'Sig Data Letters Completed'!$A$1:$AA$1900</definedName>
    <definedName name="Z_D2A6ACB7_F133_4F44_AEF6_6F8B7204716D_.wvu.FilterData" localSheetId="2" hidden="1">'Sig Data Letters in Progress'!$A$2:$AA$2</definedName>
    <definedName name="Z_D2C0D72A_01DE_43BB_88CB_48CAC58470A4_.wvu.Cols" localSheetId="7" hidden="1">'Letter Generator'!$D:$XFD</definedName>
    <definedName name="Z_D2C0D72A_01DE_43BB_88CB_48CAC58470A4_.wvu.FilterData" localSheetId="6" hidden="1">'Sig Data Letters Cancelled'!$A$1:$Y$254</definedName>
    <definedName name="Z_D2C0D72A_01DE_43BB_88CB_48CAC58470A4_.wvu.FilterData" localSheetId="3" hidden="1">'Sig Data Letters Completed'!$A$1:$Y$1180</definedName>
    <definedName name="Z_D2C0D72A_01DE_43BB_88CB_48CAC58470A4_.wvu.FilterData" localSheetId="2" hidden="1">'Sig Data Letters in Progress'!$A$2:$AA$2</definedName>
    <definedName name="Z_D2C0D72A_01DE_43BB_88CB_48CAC58470A4_.wvu.PrintTitles" localSheetId="11" hidden="1">'Data Letter'!$1:$6</definedName>
    <definedName name="Z_D2C0D72A_01DE_43BB_88CB_48CAC58470A4_.wvu.Rows" localSheetId="11" hidden="1">'Data Letter'!$84:$86,'Data Letter'!$88:$88</definedName>
    <definedName name="Z_D2C0D72A_01DE_43BB_88CB_48CAC58470A4_.wvu.Rows" localSheetId="12" hidden="1">'Data Letter French'!$11:$11,'Data Letter French'!$91:$91,'Data Letter French'!$93:$93</definedName>
    <definedName name="Z_D2C0D72A_01DE_43BB_88CB_48CAC58470A4_.wvu.Rows" localSheetId="7" hidden="1">'Letter Generator'!$15:$1048576</definedName>
    <definedName name="Z_D2E8A9A2_F9B7_4763_8DC7_5C221792F8E6_.wvu.FilterData" localSheetId="3" hidden="1">'Sig Data Letters Completed'!$A$1:$Y$475</definedName>
    <definedName name="Z_D2E8A9A2_F9B7_4763_8DC7_5C221792F8E6_.wvu.FilterData" localSheetId="2" hidden="1">'Sig Data Letters in Progress'!$A$2:$AA$2</definedName>
    <definedName name="Z_D39F5E69_FDA7_4E3A_8E67_CCEEC6E3CD30_.wvu.FilterData" localSheetId="2" hidden="1">'Sig Data Letters in Progress'!$A$2:$Y$2</definedName>
    <definedName name="Z_D3CCB6B0_D790_4043_914E_7CAA7525BCDD_.wvu.FilterData" localSheetId="2" hidden="1">'Sig Data Letters in Progress'!$A$2:$Y$2</definedName>
    <definedName name="Z_D4B618D9_0D96_4AE7_A1CF_B4FD3F5AF3EF_.wvu.FilterData" localSheetId="2" hidden="1">'Sig Data Letters in Progress'!$A$2:$AA$2</definedName>
    <definedName name="Z_D4D7C03D_9766_4DC5_8D5F_B780254A68AC_.wvu.FilterData" localSheetId="2" hidden="1">'Sig Data Letters in Progress'!$A$2:$Z$2</definedName>
    <definedName name="Z_D4DD9126_0BB5_4AAC_B8D3_6EA660B4C41F_.wvu.FilterData" localSheetId="3" hidden="1">'Sig Data Letters Completed'!$A$1:$Y$326</definedName>
    <definedName name="Z_D4DD9126_0BB5_4AAC_B8D3_6EA660B4C41F_.wvu.FilterData" localSheetId="2" hidden="1">'Sig Data Letters in Progress'!$A$2:$AA$2</definedName>
    <definedName name="Z_D4DE83CC_0B32_4743_B6BF_D6201FFFA63F_.wvu.FilterData" localSheetId="3" hidden="1">'Sig Data Letters Completed'!$A$1:$Y$2</definedName>
    <definedName name="Z_D4E65FB1_0EF1_419B_8AB4_127750E13D51_.wvu.FilterData" localSheetId="2" hidden="1">'Sig Data Letters in Progress'!$A$2:$Y$2</definedName>
    <definedName name="Z_D53E912B_1A72_49CA_9C99_45EC75AAE7AE_.wvu.FilterData" localSheetId="3" hidden="1">'Sig Data Letters Completed'!$A$1:$Z$1306</definedName>
    <definedName name="Z_D53E912B_1A72_49CA_9C99_45EC75AAE7AE_.wvu.FilterData" localSheetId="2" hidden="1">'Sig Data Letters in Progress'!$A$2:$AA$2</definedName>
    <definedName name="Z_D53FE45F_9FDA_49A6_A6E3_746659F94230_.wvu.FilterData" localSheetId="2" hidden="1">'Sig Data Letters in Progress'!$A$2:$Z$2</definedName>
    <definedName name="Z_D547E626_038B_4E20_AFD8_890EBA633983_.wvu.FilterData" localSheetId="3" hidden="1">'Sig Data Letters Completed'!$A$1:$Y$2</definedName>
    <definedName name="Z_D547E626_038B_4E20_AFD8_890EBA633983_.wvu.FilterData" localSheetId="2" hidden="1">'Sig Data Letters in Progress'!$A$2:$Y$2</definedName>
    <definedName name="Z_D558DF8A_2FF9_4CBE_B259_31F5AC83E2A9_.wvu.FilterData" localSheetId="2" hidden="1">'Sig Data Letters in Progress'!$A$2:$AA$2</definedName>
    <definedName name="Z_D5681BF3_B92A_4D7E_BB94_1AC52965CC10_.wvu.FilterData" localSheetId="2" hidden="1">'Sig Data Letters in Progress'!$A$2:$Y$2</definedName>
    <definedName name="Z_D56A3D82_6AAC_442F_8DA4_965388D1DDA0_.wvu.FilterData" localSheetId="2" hidden="1">'Sig Data Letters in Progress'!$A$2:$Y$2</definedName>
    <definedName name="Z_D57E9684_749E_43C7_9B65_F4EE77EEFA35_.wvu.FilterData" localSheetId="2" hidden="1">'Sig Data Letters in Progress'!$A$2:$AA$2</definedName>
    <definedName name="Z_D58621BB_9043_47DA_A49C_060FDA5CB5F6_.wvu.FilterData" localSheetId="2" hidden="1">'Sig Data Letters in Progress'!$A$2:$Y$2</definedName>
    <definedName name="Z_D5A09030_267A_4537_B5AB_F108459D8B12_.wvu.FilterData" localSheetId="2" hidden="1">'Sig Data Letters in Progress'!$A$2:$AA$2</definedName>
    <definedName name="Z_D5ADBBC1_D2DE_415A_B698_A7F60DAFEC58_.wvu.FilterData" localSheetId="2" hidden="1">'Sig Data Letters in Progress'!$A$2:$Y$2</definedName>
    <definedName name="Z_D62C4FF0_701B_4EFC_97BE_A2114BFA845F_.wvu.FilterData" localSheetId="3" hidden="1">'Sig Data Letters Completed'!$A$1:$Y$2</definedName>
    <definedName name="Z_D62C4FF0_701B_4EFC_97BE_A2114BFA845F_.wvu.FilterData" localSheetId="2" hidden="1">'Sig Data Letters in Progress'!$A$2:$Y$2</definedName>
    <definedName name="Z_D6327151_7C93_45FB_87C9_8A7F450A5D9D_.wvu.FilterData" localSheetId="3" hidden="1">'Sig Data Letters Completed'!$A$1:$Z$2</definedName>
    <definedName name="Z_D6327151_7C93_45FB_87C9_8A7F450A5D9D_.wvu.FilterData" localSheetId="2" hidden="1">'Sig Data Letters in Progress'!$A$2:$AA$2</definedName>
    <definedName name="Z_D67E65B2_3CB1_4582_A859_5B178A4F116E_.wvu.FilterData" localSheetId="2" hidden="1">'Sig Data Letters in Progress'!$A$2:$Y$2</definedName>
    <definedName name="Z_D6C1B95E_AA7E_4A4B_8D39_2432C0866CE5_.wvu.FilterData" localSheetId="2" hidden="1">'Sig Data Letters in Progress'!$A$2:$Z$2</definedName>
    <definedName name="Z_D6EBC650_B63B_4A0C_A684_828BDD85D9A3_.wvu.FilterData" localSheetId="3" hidden="1">'Sig Data Letters Completed'!$A$1:$Y$2</definedName>
    <definedName name="Z_D6EBC650_B63B_4A0C_A684_828BDD85D9A3_.wvu.FilterData" localSheetId="2" hidden="1">'Sig Data Letters in Progress'!$A$2:$AA$2</definedName>
    <definedName name="Z_D7295E14_01E4_4F21_A484_6A7FF013E857_.wvu.FilterData" localSheetId="3" hidden="1">'Sig Data Letters Completed'!$A$1:$AA$1653</definedName>
    <definedName name="Z_D7295E14_01E4_4F21_A484_6A7FF013E857_.wvu.FilterData" localSheetId="2" hidden="1">'Sig Data Letters in Progress'!$A$2:$AA$2</definedName>
    <definedName name="Z_D7537E5F_B129_473D_A7E5_EBAB08DF378A_.wvu.FilterData" localSheetId="3" hidden="1">'Sig Data Letters Completed'!$A$1:$AA$1520</definedName>
    <definedName name="Z_D7537E5F_B129_473D_A7E5_EBAB08DF378A_.wvu.FilterData" localSheetId="2" hidden="1">'Sig Data Letters in Progress'!$A$2:$AA$2</definedName>
    <definedName name="Z_D76650FB_CAF8_4B23_9BA1_A7E88684E281_.wvu.FilterData" localSheetId="3" hidden="1">'Sig Data Letters Completed'!$A$1:$AA$423</definedName>
    <definedName name="Z_D76650FB_CAF8_4B23_9BA1_A7E88684E281_.wvu.FilterData" localSheetId="2" hidden="1">'Sig Data Letters in Progress'!$A$2:$AA$2</definedName>
    <definedName name="Z_D7A7653F_7118_40B4_AE0C_3B26CF6AE25F_.wvu.FilterData" localSheetId="2" hidden="1">'Sig Data Letters in Progress'!$A$2:$Y$2</definedName>
    <definedName name="Z_D7EA9478_1F25_4D5C_AD30_747A4186A3A8_.wvu.FilterData" localSheetId="2" hidden="1">'Sig Data Letters in Progress'!$A$2:$AA$2</definedName>
    <definedName name="Z_D8117FC1_EB49_4368_A825_5503674983B8_.wvu.FilterData" localSheetId="2" hidden="1">'Sig Data Letters in Progress'!$A$2:$Y$2</definedName>
    <definedName name="Z_D8953D65_6F23_48D3_ACA7_26A595F47536_.wvu.FilterData" localSheetId="2" hidden="1">'Sig Data Letters in Progress'!$A$2:$Y$2</definedName>
    <definedName name="Z_D8F5BCD5_DD47_447C_80CA_F020D86988D9_.wvu.FilterData" localSheetId="2" hidden="1">'Sig Data Letters in Progress'!$A$2:$AA$2</definedName>
    <definedName name="Z_D9228CB7_658E_47AB_AAF3_959E511D50F5_.wvu.FilterData" localSheetId="2" hidden="1">'Sig Data Letters in Progress'!$A$2:$AA$2</definedName>
    <definedName name="Z_D944829E_A5C3_4D52_A09B_A264CBF6F322_.wvu.FilterData" localSheetId="2" hidden="1">'Sig Data Letters in Progress'!$A$2:$AA$2</definedName>
    <definedName name="Z_D98353B6_57A8_4BF3_86A8_C4D7ED44CB92_.wvu.FilterData" localSheetId="6" hidden="1">'Sig Data Letters Cancelled'!$A$1:$Y$127</definedName>
    <definedName name="Z_D9A53065_897A_4FE5_8810_E94DB42272C0_.wvu.FilterData" localSheetId="2" hidden="1">'Sig Data Letters in Progress'!$A$2:$Z$2</definedName>
    <definedName name="Z_D9DCF2A6_2C15_4F30_A22E_35CF2CF2F748_.wvu.FilterData" localSheetId="2" hidden="1">'Sig Data Letters in Progress'!$A$2:$Y$2</definedName>
    <definedName name="Z_DA0148ED_F80F_4D4B_823F_6FEEE7418C59_.wvu.FilterData" localSheetId="2" hidden="1">'Sig Data Letters in Progress'!$A$2:$Y$2</definedName>
    <definedName name="Z_DA1DAA45_BA67_49B6_BF2F_9957682F1FE2_.wvu.FilterData" localSheetId="2" hidden="1">'Sig Data Letters in Progress'!$A$2:$Z$2</definedName>
    <definedName name="Z_DA75636A_211F_43A7_8234_A0681688F5B8_.wvu.FilterData" localSheetId="2" hidden="1">'Sig Data Letters in Progress'!$A$2:$Y$2</definedName>
    <definedName name="Z_DA94A6BE_B9D1_4BFD_80EE_56DBC80C2D3E_.wvu.FilterData" localSheetId="6" hidden="1">'Sig Data Letters Cancelled'!$A$1:$Y$39</definedName>
    <definedName name="Z_DA94A6BE_B9D1_4BFD_80EE_56DBC80C2D3E_.wvu.FilterData" localSheetId="3" hidden="1">'Sig Data Letters Completed'!$A$1:$Y$2</definedName>
    <definedName name="Z_DA94A6BE_B9D1_4BFD_80EE_56DBC80C2D3E_.wvu.FilterData" localSheetId="2" hidden="1">'Sig Data Letters in Progress'!$A$2:$Y$2</definedName>
    <definedName name="Z_DAD8CB09_5C10_458C_A7E7_030ACFE5B2A3_.wvu.FilterData" localSheetId="2" hidden="1">'Sig Data Letters in Progress'!$A$2:$AA$2</definedName>
    <definedName name="Z_DAEF34A6_DF39_408B_8104_169687C8D9D7_.wvu.FilterData" localSheetId="2" hidden="1">'Sig Data Letters in Progress'!$A$2:$Y$2</definedName>
    <definedName name="Z_DB8A3038_5187_47A9_BDA7_70BE88F5F9CB_.wvu.FilterData" localSheetId="2" hidden="1">'Sig Data Letters in Progress'!$A$2:$Y$2</definedName>
    <definedName name="Z_DBAFC391_CF9A_422F_B72F_752745240E68_.wvu.FilterData" localSheetId="2" hidden="1">'Sig Data Letters in Progress'!$A$2:$AA$2</definedName>
    <definedName name="Z_DC450A0C_63BC_4DD0_846B_D21AEFD087AF_.wvu.FilterData" localSheetId="2" hidden="1">'Sig Data Letters in Progress'!$A$2:$Y$2</definedName>
    <definedName name="Z_DC768B5F_91CA_4F46_B063_EA66C8FE0112_.wvu.FilterData" localSheetId="3" hidden="1">'Sig Data Letters Completed'!$A$1:$Z$1307</definedName>
    <definedName name="Z_DC768B5F_91CA_4F46_B063_EA66C8FE0112_.wvu.FilterData" localSheetId="2" hidden="1">'Sig Data Letters in Progress'!$A$2:$AA$2</definedName>
    <definedName name="Z_DCB21C16_A06F_4170_86DF_C0CC16793CE1_.wvu.FilterData" localSheetId="2" hidden="1">'Sig Data Letters in Progress'!$A$2:$AA$2</definedName>
    <definedName name="Z_DCE05079_DF59_43F7_9D26_68B203B52035_.wvu.FilterData" localSheetId="3" hidden="1">'Sig Data Letters Completed'!$A$1:$Z$1252</definedName>
    <definedName name="Z_DCE05079_DF59_43F7_9D26_68B203B52035_.wvu.FilterData" localSheetId="2" hidden="1">'Sig Data Letters in Progress'!$A$2:$AA$2</definedName>
    <definedName name="Z_DCFCC7DA_47EE_40B6_8966_264147BB6277_.wvu.FilterData" localSheetId="3" hidden="1">'Sig Data Letters Completed'!$A$1:$AA$1740</definedName>
    <definedName name="Z_DCFCC7DA_47EE_40B6_8966_264147BB6277_.wvu.FilterData" localSheetId="2" hidden="1">'Sig Data Letters in Progress'!$A$2:$AA$2</definedName>
    <definedName name="Z_DD183D89_7819_4251_8917_544FCE76AB53_.wvu.FilterData" localSheetId="3" hidden="1">'Sig Data Letters Completed'!$A$1:$Y$382</definedName>
    <definedName name="Z_DD183D89_7819_4251_8917_544FCE76AB53_.wvu.FilterData" localSheetId="2" hidden="1">'Sig Data Letters in Progress'!$A$2:$AA$2</definedName>
    <definedName name="Z_DD1A050C_2D8E_4C86_88C3_F2E02AD52DDB_.wvu.FilterData" localSheetId="3" hidden="1">'Sig Data Letters Completed'!$A$1:$AA$2494</definedName>
    <definedName name="Z_DD1A050C_2D8E_4C86_88C3_F2E02AD52DDB_.wvu.FilterData" localSheetId="2" hidden="1">'Sig Data Letters in Progress'!$A$2:$AA$2</definedName>
    <definedName name="Z_DD481B32_7762_410B_9547_8C8D64F8EFCC_.wvu.FilterData" localSheetId="3" hidden="1">'Sig Data Letters Completed'!$A$1:$Y$2</definedName>
    <definedName name="Z_DD481B32_7762_410B_9547_8C8D64F8EFCC_.wvu.FilterData" localSheetId="2" hidden="1">'Sig Data Letters in Progress'!$A$2:$Y$2</definedName>
    <definedName name="Z_DD5B5131_61C6_46F3_8D4A_EE751A4F7ED9_.wvu.FilterData" localSheetId="3" hidden="1">'Sig Data Letters Completed'!$A$1:$Y$2</definedName>
    <definedName name="Z_DD5B5131_61C6_46F3_8D4A_EE751A4F7ED9_.wvu.FilterData" localSheetId="2" hidden="1">'Sig Data Letters in Progress'!$A$2:$Y$2</definedName>
    <definedName name="Z_DDCD13A4_3FBA_4AEC_B4D8_FA80A78DB244_.wvu.FilterData" localSheetId="3" hidden="1">'Sig Data Letters Completed'!$A$1:$AA$1640</definedName>
    <definedName name="Z_DDCD13A4_3FBA_4AEC_B4D8_FA80A78DB244_.wvu.FilterData" localSheetId="2" hidden="1">'Sig Data Letters in Progress'!$A$2:$AA$2</definedName>
    <definedName name="Z_DDEC26A3_A35F_48F3_B9D9_91FDF6255C5F_.wvu.FilterData" localSheetId="2" hidden="1">'Sig Data Letters in Progress'!$A$2:$AA$2</definedName>
    <definedName name="Z_DE4A17AF_52C7_4AE4_A334_40ADAB1DF607_.wvu.FilterData" localSheetId="2" hidden="1">'Sig Data Letters in Progress'!$A$2:$Y$2</definedName>
    <definedName name="Z_DE62EA26_A48E_4392_9C4D_730EAEA799F9_.wvu.FilterData" localSheetId="3" hidden="1">'Sig Data Letters Completed'!$A$1:$Y$2</definedName>
    <definedName name="Z_DE62EA26_A48E_4392_9C4D_730EAEA799F9_.wvu.FilterData" localSheetId="2" hidden="1">'Sig Data Letters in Progress'!$A$2:$Y$2</definedName>
    <definedName name="Z_DE62EA26_A48E_4392_9C4D_730EAEA799F9_.wvu.Rows" localSheetId="2" hidden="1">'Sig Data Letters in Progress'!#REF!</definedName>
    <definedName name="Z_DEA54557_50EB_4BE0_8EDA_74613319028C_.wvu.FilterData" localSheetId="3" hidden="1">'Sig Data Letters Completed'!$A$1:$Y$2</definedName>
    <definedName name="Z_DEA54557_50EB_4BE0_8EDA_74613319028C_.wvu.FilterData" localSheetId="2" hidden="1">'Sig Data Letters in Progress'!$A$2:$Z$2</definedName>
    <definedName name="Z_DEBE33C4_946C_4C5A_BA88_2F58A35F5EB9_.wvu.FilterData" localSheetId="2" hidden="1">'Sig Data Letters in Progress'!$A$2:$Y$2</definedName>
    <definedName name="Z_DED0FF70_7BB8_4FC9_B44C_AAAB8FAC1959_.wvu.FilterData" localSheetId="3" hidden="1">'Sig Data Letters Completed'!$A$1:$Y$2</definedName>
    <definedName name="Z_DED0FF70_7BB8_4FC9_B44C_AAAB8FAC1959_.wvu.FilterData" localSheetId="2" hidden="1">'Sig Data Letters in Progress'!$A$2:$AA$2</definedName>
    <definedName name="Z_DEF0C695_2773_4AE8_87B4_641D9F77417B_.wvu.FilterData" localSheetId="3" hidden="1">'Sig Data Letters Completed'!$A$1:$Y$2</definedName>
    <definedName name="Z_DEF0C695_2773_4AE8_87B4_641D9F77417B_.wvu.FilterData" localSheetId="2" hidden="1">'Sig Data Letters in Progress'!$A$2:$Y$2</definedName>
    <definedName name="Z_DF5D4165_13A0_4DD5_BA93_BC841EA617BD_.wvu.FilterData" localSheetId="2" hidden="1">'Sig Data Letters in Progress'!$A$2:$AA$2</definedName>
    <definedName name="Z_DF8725AF_1E43_4EB3_A814_F90104B43852_.wvu.FilterData" localSheetId="3" hidden="1">'Sig Data Letters Completed'!$A$1:$AA$2543</definedName>
    <definedName name="Z_DF8725AF_1E43_4EB3_A814_F90104B43852_.wvu.FilterData" localSheetId="2" hidden="1">'Sig Data Letters in Progress'!$A$2:$AA$2</definedName>
    <definedName name="Z_DFA27D1A_26DA_4946_AC5E_D79CDEF6D91C_.wvu.FilterData" localSheetId="2" hidden="1">'Sig Data Letters in Progress'!$A$2:$Y$2</definedName>
    <definedName name="Z_DFBB1F1A_68DF_4FA6_B00D_B6EA5D9A57CD_.wvu.FilterData" localSheetId="2" hidden="1">'Sig Data Letters in Progress'!$A$2:$Y$2</definedName>
    <definedName name="Z_DFD89B92_6E86_4B5E_A86E_6379FC8AB411_.wvu.FilterData" localSheetId="2" hidden="1">'Sig Data Letters in Progress'!$A$2:$Y$2</definedName>
    <definedName name="Z_E02EF741_9923_4731_BB9D_64DE26CAFB7B_.wvu.FilterData" localSheetId="2" hidden="1">'Sig Data Letters in Progress'!$A$2:$AA$2</definedName>
    <definedName name="Z_E0519E99_8910_4CE2_923F_CC4144DBF29E_.wvu.FilterData" localSheetId="2" hidden="1">'Sig Data Letters in Progress'!$A$2:$Y$2</definedName>
    <definedName name="Z_E082C506_5856_45C7_A638_7FC4C4EAF3A7_.wvu.FilterData" localSheetId="3" hidden="1">'Sig Data Letters Completed'!$A$1:$Z$1125</definedName>
    <definedName name="Z_E082C506_5856_45C7_A638_7FC4C4EAF3A7_.wvu.FilterData" localSheetId="2" hidden="1">'Sig Data Letters in Progress'!$A$2:$AA$2</definedName>
    <definedName name="Z_E08868DF_569B_4FA3_AB5D_82A84FCF810E_.wvu.FilterData" localSheetId="2" hidden="1">'Sig Data Letters in Progress'!$A$2:$AA$2</definedName>
    <definedName name="Z_E0F72128_0262_4D22_90E5_2B52E80C7919_.wvu.FilterData" localSheetId="6" hidden="1">'Sig Data Letters Cancelled'!$A$1:$Y$254</definedName>
    <definedName name="Z_E0F72128_0262_4D22_90E5_2B52E80C7919_.wvu.FilterData" localSheetId="3" hidden="1">'Sig Data Letters Completed'!$A$1:$Y$1187</definedName>
    <definedName name="Z_E0F72128_0262_4D22_90E5_2B52E80C7919_.wvu.FilterData" localSheetId="2" hidden="1">'Sig Data Letters in Progress'!$A$2:$AA$2</definedName>
    <definedName name="Z_E13386D5_9BFF_40B2_801A_FC55012F663D_.wvu.FilterData" localSheetId="2" hidden="1">'Sig Data Letters in Progress'!$A$2:$AA$2</definedName>
    <definedName name="Z_E15B85BF_DE23_47B8_8DDD_4C7BE019BEE3_.wvu.FilterData" localSheetId="2" hidden="1">'Sig Data Letters in Progress'!$A$2:$Y$2</definedName>
    <definedName name="Z_E17D8867_9763_4FB0_BDCD_0AC665340711_.wvu.FilterData" localSheetId="2" hidden="1">'Sig Data Letters in Progress'!$A$2:$Y$2</definedName>
    <definedName name="Z_E199AB41_5FEB_4183_B5D8_D6BD7145E381_.wvu.FilterData" localSheetId="2" hidden="1">'Sig Data Letters in Progress'!$A$2:$AA$2</definedName>
    <definedName name="Z_E1C8CA33_3BEA_468D_A00C_AD197A38F329_.wvu.FilterData" localSheetId="3" hidden="1">'Sig Data Letters Completed'!$A$1:$Z$1151</definedName>
    <definedName name="Z_E1C8CA33_3BEA_468D_A00C_AD197A38F329_.wvu.FilterData" localSheetId="2" hidden="1">'Sig Data Letters in Progress'!$A$2:$AA$2</definedName>
    <definedName name="Z_E1EBBF04_7F90_4F5E_81E0_AE43479CBB5E_.wvu.FilterData" localSheetId="3" hidden="1">'Sig Data Letters Completed'!$A$1:$Z$653</definedName>
    <definedName name="Z_E1EBBF04_7F90_4F5E_81E0_AE43479CBB5E_.wvu.FilterData" localSheetId="2" hidden="1">'Sig Data Letters in Progress'!$A$2:$AA$2</definedName>
    <definedName name="Z_E213A7BE_E1CD_4115_8A48_E616787019D2_.wvu.FilterData" localSheetId="2" hidden="1">'Sig Data Letters in Progress'!$A$2:$Y$2</definedName>
    <definedName name="Z_E213E638_9F41_447B_B518_B1FDEB198C87_.wvu.FilterData" localSheetId="2" hidden="1">'Sig Data Letters in Progress'!$A$2:$AA$2</definedName>
    <definedName name="Z_E247FE08_D3BF_467A_BBBA_67869D064620_.wvu.FilterData" localSheetId="2" hidden="1">'Sig Data Letters in Progress'!$A$2:$Y$2</definedName>
    <definedName name="Z_E2E3CC26_4979_410B_AABA_EC432518274F_.wvu.FilterData" localSheetId="3" hidden="1">'Sig Data Letters Completed'!$A$1:$Z$842</definedName>
    <definedName name="Z_E2E3CC26_4979_410B_AABA_EC432518274F_.wvu.FilterData" localSheetId="2" hidden="1">'Sig Data Letters in Progress'!$A$2:$AA$2</definedName>
    <definedName name="Z_E31B4419_E29D_4C8F_96C8_41BA30C5CD34_.wvu.FilterData" localSheetId="3" hidden="1">'Sig Data Letters Completed'!$A$1:$AA$1708</definedName>
    <definedName name="Z_E31B4419_E29D_4C8F_96C8_41BA30C5CD34_.wvu.FilterData" localSheetId="2" hidden="1">'Sig Data Letters in Progress'!$A$2:$AA$2</definedName>
    <definedName name="Z_E3201051_F1A1_4D6A_AD30_F14F77113C18_.wvu.FilterData" localSheetId="2" hidden="1">'Sig Data Letters in Progress'!$A$2:$Y$2</definedName>
    <definedName name="Z_E34BFE65_EB18_4BFC_A37A_790160AB9CFB_.wvu.FilterData" localSheetId="2" hidden="1">'Sig Data Letters in Progress'!$A$2:$AA$2</definedName>
    <definedName name="Z_E39C5925_D542_433C_A1DC_51A87DB27FC7_.wvu.FilterData" localSheetId="2" hidden="1">'Sig Data Letters in Progress'!$A$2:$AA$2</definedName>
    <definedName name="Z_E3D86C3C_48B5_49AB_BA8B_4D4C31CEA8FA_.wvu.FilterData" localSheetId="3" hidden="1">'Sig Data Letters Completed'!$A$1:$AA$1785</definedName>
    <definedName name="Z_E3D86C3C_48B5_49AB_BA8B_4D4C31CEA8FA_.wvu.FilterData" localSheetId="2" hidden="1">'Sig Data Letters in Progress'!$A$2:$AA$2</definedName>
    <definedName name="Z_E46F0ACF_566E_4CEA_BC99_DE19B63CA033_.wvu.FilterData" localSheetId="3" hidden="1">'Sig Data Letters Completed'!$A$1:$Z$821</definedName>
    <definedName name="Z_E46F0ACF_566E_4CEA_BC99_DE19B63CA033_.wvu.FilterData" localSheetId="2" hidden="1">'Sig Data Letters in Progress'!$A$2:$AA$2</definedName>
    <definedName name="Z_E482CB9A_EED6_41BE_AD68_C0C44CAB4A85_.wvu.FilterData" localSheetId="2" hidden="1">'Sig Data Letters in Progress'!$A$2:$AA$2</definedName>
    <definedName name="Z_E4A9FEB2_DA31_43F9_ABBF_2CA4317DA807_.wvu.FilterData" localSheetId="3" hidden="1">'Sig Data Letters Completed'!$A$1:$Y$2</definedName>
    <definedName name="Z_E4A9FEB2_DA31_43F9_ABBF_2CA4317DA807_.wvu.FilterData" localSheetId="2" hidden="1">'Sig Data Letters in Progress'!$A$2:$Y$2</definedName>
    <definedName name="Z_E4DFC6CF_B337_42F3_9ACB_88043F868A38_.wvu.FilterData" localSheetId="3" hidden="1">'Sig Data Letters Completed'!$A$1:$Y$2</definedName>
    <definedName name="Z_E4DFC6CF_B337_42F3_9ACB_88043F868A38_.wvu.FilterData" localSheetId="2" hidden="1">'Sig Data Letters in Progress'!$A$2:$Y$2</definedName>
    <definedName name="Z_E4FA3FD0_5168_4FE0_B656_AFB3BB42BA34_.wvu.FilterData" localSheetId="2" hidden="1">'Sig Data Letters in Progress'!$A$2:$AA$2</definedName>
    <definedName name="Z_E53BF99A_3CCE_4867_9639_5FAB9154EFA8_.wvu.FilterData" localSheetId="3" hidden="1">'Sig Data Letters Completed'!$A$1:$Y$2</definedName>
    <definedName name="Z_E53BF99A_3CCE_4867_9639_5FAB9154EFA8_.wvu.FilterData" localSheetId="2" hidden="1">'Sig Data Letters in Progress'!$A$2:$Z$2</definedName>
    <definedName name="Z_E5D12351_6B5E_4DCB_A1C4_482E8ECF62EB_.wvu.FilterData" localSheetId="3" hidden="1">'Sig Data Letters Completed'!$A$1:$Y$2</definedName>
    <definedName name="Z_E5D12351_6B5E_4DCB_A1C4_482E8ECF62EB_.wvu.FilterData" localSheetId="2" hidden="1">'Sig Data Letters in Progress'!$A$2:$Y$2</definedName>
    <definedName name="Z_E5DF372D_CA02_4D70_9360_40D677B84797_.wvu.FilterData" localSheetId="3" hidden="1">'Sig Data Letters Completed'!$A$1:$Z$810</definedName>
    <definedName name="Z_E5DF372D_CA02_4D70_9360_40D677B84797_.wvu.FilterData" localSheetId="2" hidden="1">'Sig Data Letters in Progress'!$A$2:$AA$2</definedName>
    <definedName name="Z_E634ABD5_ABDE_4F98_A54E_910191922313_.wvu.FilterData" localSheetId="2" hidden="1">'Sig Data Letters in Progress'!$A$2:$AA$2</definedName>
    <definedName name="Z_E640E5B8_6804_412A_8B9A_E40FFCE41488_.wvu.FilterData" localSheetId="3" hidden="1">'Sig Data Letters Completed'!$A$1:$AA$2590</definedName>
    <definedName name="Z_E640E5B8_6804_412A_8B9A_E40FFCE41488_.wvu.FilterData" localSheetId="2" hidden="1">'Sig Data Letters in Progress'!$A$2:$AA$2</definedName>
    <definedName name="Z_E64BC28F_CBBE_4CC8_816E_6BD3D2DAD173_.wvu.FilterData" localSheetId="2" hidden="1">'Sig Data Letters in Progress'!$A$2:$Y$2</definedName>
    <definedName name="Z_E650BA44_CCD5_4B4D_A6B3_61C5AAEC4194_.wvu.FilterData" localSheetId="2" hidden="1">'Sig Data Letters in Progress'!$A$2:$AA$2</definedName>
    <definedName name="Z_E665ECE9_56BE_4288_9A5A_AB40452FDCA8_.wvu.FilterData" localSheetId="2" hidden="1">'Sig Data Letters in Progress'!$A$2:$AA$2</definedName>
    <definedName name="Z_E697612B_17B2_495E_973F_64E8C10E47CF_.wvu.FilterData" localSheetId="3" hidden="1">'Sig Data Letters Completed'!$A$1:$AA$1402</definedName>
    <definedName name="Z_E697612B_17B2_495E_973F_64E8C10E47CF_.wvu.FilterData" localSheetId="2" hidden="1">'Sig Data Letters in Progress'!$A$2:$AA$2</definedName>
    <definedName name="Z_E6C27B22_9954_4016_B298_027B328244BE_.wvu.FilterData" localSheetId="2" hidden="1">'Sig Data Letters in Progress'!$A$2:$AA$2</definedName>
    <definedName name="Z_E70CB128_639C_42B5_81CE_7315A4DC4DD6_.wvu.FilterData" localSheetId="2" hidden="1">'Sig Data Letters in Progress'!$A$2:$Y$2</definedName>
    <definedName name="Z_E730C272_3B48_4C3F_8E47_BE78D95B5603_.wvu.FilterData" localSheetId="2" hidden="1">'Sig Data Letters in Progress'!$A$2:$Y$2</definedName>
    <definedName name="Z_E744B2F3_35CD_42AC_A1EE_CCAF3F02F3A1_.wvu.FilterData" localSheetId="2" hidden="1">'Sig Data Letters in Progress'!$A$2:$AA$2</definedName>
    <definedName name="Z_E790132C_1266_4DD1_B0E8_8ABB051E08F5_.wvu.FilterData" localSheetId="2" hidden="1">'Sig Data Letters in Progress'!$A$2:$AA$2</definedName>
    <definedName name="Z_E7A9DFA7_A0B5_44EC_8663_324E17A7CCA3_.wvu.FilterData" localSheetId="2" hidden="1">'Sig Data Letters in Progress'!$A$2:$AA$2</definedName>
    <definedName name="Z_E7AB6E2B_A841_4DA7_BD34_29B75460BA3E_.wvu.FilterData" localSheetId="2" hidden="1">'Sig Data Letters in Progress'!$A$2:$AA$2</definedName>
    <definedName name="Z_E81CAF3A_1B3A_4B1D_A150_A580947ABB4F_.wvu.FilterData" localSheetId="2" hidden="1">'Sig Data Letters in Progress'!$A$2:$AA$2</definedName>
    <definedName name="Z_E8204DC9_937B_440E_87E8_DCBB6BD519B6_.wvu.FilterData" localSheetId="2" hidden="1">'Sig Data Letters in Progress'!$A$2:$Y$2</definedName>
    <definedName name="Z_E82CCCCC_70E7_4838_AE3C_EC3544449691_.wvu.FilterData" localSheetId="2" hidden="1">'Sig Data Letters in Progress'!$A$2:$AA$2</definedName>
    <definedName name="Z_E83EE2D2_5FD2_4EA3_A8B7_8345BE65D108_.wvu.FilterData" localSheetId="3" hidden="1">'Sig Data Letters Completed'!$A$1:$Y$2</definedName>
    <definedName name="Z_E83EE2D2_5FD2_4EA3_A8B7_8345BE65D108_.wvu.FilterData" localSheetId="2" hidden="1">'Sig Data Letters in Progress'!$A$2:$Y$2</definedName>
    <definedName name="Z_E8D34532_71B0_423A_AF25_6FE52E22085C_.wvu.FilterData" localSheetId="2" hidden="1">'Sig Data Letters in Progress'!$A$2:$Y$2</definedName>
    <definedName name="Z_E92F519B_A080_4B68_B186_4D09A775DAD8_.wvu.FilterData" localSheetId="2" hidden="1">'Sig Data Letters in Progress'!$A$2:$Y$2</definedName>
    <definedName name="Z_E955E9BB_58D9_4D6B_BA05_7AD980AC58EF_.wvu.FilterData" localSheetId="2" hidden="1">'Sig Data Letters in Progress'!$A$2:$AA$2</definedName>
    <definedName name="Z_E9736259_A365_4FCE_B099_33E3C6EA64C2_.wvu.FilterData" localSheetId="2" hidden="1">'Sig Data Letters in Progress'!$A$2:$Y$2</definedName>
    <definedName name="Z_E97B36F9_BC63_4EC2_8555_2809986A74B5_.wvu.FilterData" localSheetId="2" hidden="1">'Sig Data Letters in Progress'!$A$2:$Y$2</definedName>
    <definedName name="Z_E9BE6E20_EC61_449E_959F_38DC66A1DE83_.wvu.FilterData" localSheetId="2" hidden="1">'Sig Data Letters in Progress'!$A$2:$Y$2</definedName>
    <definedName name="Z_E9DC4407_521E_4C70_BAE8_962E8D3E68B0_.wvu.FilterData" localSheetId="3" hidden="1">'Sig Data Letters Completed'!$A$1:$Z$1241</definedName>
    <definedName name="Z_E9DC4407_521E_4C70_BAE8_962E8D3E68B0_.wvu.FilterData" localSheetId="2" hidden="1">'Sig Data Letters in Progress'!$A$2:$AA$2</definedName>
    <definedName name="Z_EA08FEE4_2643_4CE0_8F6E_6897F3D6C144_.wvu.FilterData" localSheetId="3" hidden="1">'Sig Data Letters Completed'!$A$1:$Y$2</definedName>
    <definedName name="Z_EA08FEE4_2643_4CE0_8F6E_6897F3D6C144_.wvu.FilterData" localSheetId="2" hidden="1">'Sig Data Letters in Progress'!$A$2:$Y$2</definedName>
    <definedName name="Z_EA70BE0F_67BF_416E_A5F5_771C084AA55B_.wvu.Cols" localSheetId="7" hidden="1">'Letter Generator'!$D:$XFD</definedName>
    <definedName name="Z_EA70BE0F_67BF_416E_A5F5_771C084AA55B_.wvu.FilterData" localSheetId="6" hidden="1">'Sig Data Letters Cancelled'!$A$1:$Y$165</definedName>
    <definedName name="Z_EA70BE0F_67BF_416E_A5F5_771C084AA55B_.wvu.FilterData" localSheetId="3" hidden="1">'Sig Data Letters Completed'!$A$1:$Y$2</definedName>
    <definedName name="Z_EA70BE0F_67BF_416E_A5F5_771C084AA55B_.wvu.FilterData" localSheetId="2" hidden="1">'Sig Data Letters in Progress'!$A$2:$Z$2</definedName>
    <definedName name="Z_EA70BE0F_67BF_416E_A5F5_771C084AA55B_.wvu.PrintTitles" localSheetId="11" hidden="1">'Data Letter'!$1:$6</definedName>
    <definedName name="Z_EA70BE0F_67BF_416E_A5F5_771C084AA55B_.wvu.Rows" localSheetId="11" hidden="1">'Data Letter'!$84:$86,'Data Letter'!$88:$88</definedName>
    <definedName name="Z_EA70BE0F_67BF_416E_A5F5_771C084AA55B_.wvu.Rows" localSheetId="12" hidden="1">'Data Letter French'!$11:$11,'Data Letter French'!$91:$91,'Data Letter French'!$93:$93</definedName>
    <definedName name="Z_EA70BE0F_67BF_416E_A5F5_771C084AA55B_.wvu.Rows" localSheetId="7" hidden="1">'Letter Generator'!$19:$1048576,'Letter Generator'!$15:$18</definedName>
    <definedName name="Z_EA746FB2_5CB1_4961_A75F_BA619EA3DF60_.wvu.FilterData" localSheetId="2" hidden="1">'Sig Data Letters in Progress'!$A$2:$Y$2</definedName>
    <definedName name="Z_EAB54E68_B8F1_417E_8575_A50BACA9291E_.wvu.FilterData" localSheetId="3" hidden="1">'Sig Data Letters Completed'!$A$1:$Z$1175</definedName>
    <definedName name="Z_EAB54E68_B8F1_417E_8575_A50BACA9291E_.wvu.FilterData" localSheetId="2" hidden="1">'Sig Data Letters in Progress'!$A$2:$AA$2</definedName>
    <definedName name="Z_EAC77807_0E1C_475B_B9E0_5327CEA15AD3_.wvu.FilterData" localSheetId="2" hidden="1">'Sig Data Letters in Progress'!$A$2:$Y$2</definedName>
    <definedName name="Z_EB101514_D5CE_4337_ADFB_1BB85601F324_.wvu.FilterData" localSheetId="2" hidden="1">'Sig Data Letters in Progress'!$A$2:$AA$2</definedName>
    <definedName name="Z_EB1D8880_7E25_46A0_A87C_FC2CD7184BFC_.wvu.FilterData" localSheetId="3" hidden="1">'Sig Data Letters Completed'!$A$1:$Y$2</definedName>
    <definedName name="Z_EB1D8880_7E25_46A0_A87C_FC2CD7184BFC_.wvu.FilterData" localSheetId="2" hidden="1">'Sig Data Letters in Progress'!$A$2:$AA$2</definedName>
    <definedName name="Z_EB69D58C_802E_4DDA_93FC_C3123C0E0005_.wvu.FilterData" localSheetId="2" hidden="1">'Sig Data Letters in Progress'!$A$2:$Y$2</definedName>
    <definedName name="Z_EBB9920E_C02C_4A17_B56A_4F05DE5B61A2_.wvu.FilterData" localSheetId="2" hidden="1">'Sig Data Letters in Progress'!$A$2:$AA$2</definedName>
    <definedName name="Z_EBEA13A6_E480_472E_B6FB_0EF39F25CF97_.wvu.FilterData" localSheetId="2" hidden="1">'Sig Data Letters in Progress'!$A$2:$Y$2</definedName>
    <definedName name="Z_EBF0B50A_AC06_4038_A0F3_58F36B80B28D_.wvu.FilterData" localSheetId="2" hidden="1">'Sig Data Letters in Progress'!$A$2:$AA$2</definedName>
    <definedName name="Z_EC12507B_9F3A_4C3D_B4AA_890A3292B9EA_.wvu.FilterData" localSheetId="2" hidden="1">'Sig Data Letters in Progress'!$A$2:$Z$2</definedName>
    <definedName name="Z_EC560191_F717_46D3_A8F4_ED900A0274EC_.wvu.FilterData" localSheetId="2" hidden="1">'Sig Data Letters in Progress'!$A$2:$AA$2</definedName>
    <definedName name="Z_EC86523C_6A66_405B_8A6E_9DFB47E3DF44_.wvu.FilterData" localSheetId="3" hidden="1">'Sig Data Letters Completed'!$A$1:$Y$250</definedName>
    <definedName name="Z_EC86523C_6A66_405B_8A6E_9DFB47E3DF44_.wvu.FilterData" localSheetId="2" hidden="1">'Sig Data Letters in Progress'!$A$2:$AA$2</definedName>
    <definedName name="Z_EC8F6300_C333_43C9_AF56_AF0DF8BACF48_.wvu.Cols" localSheetId="7" hidden="1">'Letter Generator'!$D:$XFD</definedName>
    <definedName name="Z_EC8F6300_C333_43C9_AF56_AF0DF8BACF48_.wvu.FilterData" localSheetId="6" hidden="1">'Sig Data Letters Cancelled'!$A$1:$Y$85</definedName>
    <definedName name="Z_EC8F6300_C333_43C9_AF56_AF0DF8BACF48_.wvu.FilterData" localSheetId="3" hidden="1">'Sig Data Letters Completed'!$A$1:$Y$2</definedName>
    <definedName name="Z_EC8F6300_C333_43C9_AF56_AF0DF8BACF48_.wvu.FilterData" localSheetId="2" hidden="1">'Sig Data Letters in Progress'!$A$2:$Y$2</definedName>
    <definedName name="Z_EC8F6300_C333_43C9_AF56_AF0DF8BACF48_.wvu.PrintTitles" localSheetId="11" hidden="1">'Data Letter'!$1:$6</definedName>
    <definedName name="Z_EC8F6300_C333_43C9_AF56_AF0DF8BACF48_.wvu.Rows" localSheetId="12" hidden="1">'Data Letter French'!$91:$91,'Data Letter French'!$93:$93</definedName>
    <definedName name="Z_EC8F6300_C333_43C9_AF56_AF0DF8BACF48_.wvu.Rows" localSheetId="7" hidden="1">'Letter Generator'!$19:$1048576,'Letter Generator'!$15:$18</definedName>
    <definedName name="Z_ECD52D21_24C3_4557_B4FD_506DD8EBAC42_.wvu.FilterData" localSheetId="2" hidden="1">'Sig Data Letters in Progress'!$A$2:$Y$2</definedName>
    <definedName name="Z_ECE0AF48_76D2_4623_8028_5CEB5EF2B927_.wvu.FilterData" localSheetId="2" hidden="1">'Sig Data Letters in Progress'!$A$2:$Z$2</definedName>
    <definedName name="Z_ED3D0B8F_E49F_4598_9763_0ACABEEAE138_.wvu.FilterData" localSheetId="3" hidden="1">'Sig Data Letters Completed'!$A$1:$Y$259</definedName>
    <definedName name="Z_ED3D0B8F_E49F_4598_9763_0ACABEEAE138_.wvu.FilterData" localSheetId="2" hidden="1">'Sig Data Letters in Progress'!$A$2:$AA$2</definedName>
    <definedName name="Z_ED72252D_2091_4E66_A08B_2DE90BA5BB18_.wvu.FilterData" localSheetId="2" hidden="1">'Sig Data Letters in Progress'!$A$2:$Y$2</definedName>
    <definedName name="Z_EDEA1E36_05F0_4EF2_B34F_29FFA7582D32_.wvu.FilterData" localSheetId="2" hidden="1">'Sig Data Letters in Progress'!$A$2:$Y$2</definedName>
    <definedName name="Z_EDFF5655_879E_4FE1_96E0_5A17738FBD04_.wvu.FilterData" localSheetId="3" hidden="1">'Sig Data Letters Completed'!$A$1:$AA$1730</definedName>
    <definedName name="Z_EDFF5655_879E_4FE1_96E0_5A17738FBD04_.wvu.FilterData" localSheetId="2" hidden="1">'Sig Data Letters in Progress'!$A$2:$AA$2</definedName>
    <definedName name="Z_EE211A06_34A8_4E40_ABEF_A063F288D5DC_.wvu.FilterData" localSheetId="3" hidden="1">'Sig Data Letters Completed'!$A$1:$Z$1077</definedName>
    <definedName name="Z_EE211A06_34A8_4E40_ABEF_A063F288D5DC_.wvu.FilterData" localSheetId="2" hidden="1">'Sig Data Letters in Progress'!$A$2:$AA$2</definedName>
    <definedName name="Z_EE500507_B759_4F0C_8FAE_30841401EC3B_.wvu.FilterData" localSheetId="3" hidden="1">'Sig Data Letters Completed'!$A$1:$Y$2</definedName>
    <definedName name="Z_EE500507_B759_4F0C_8FAE_30841401EC3B_.wvu.FilterData" localSheetId="2" hidden="1">'Sig Data Letters in Progress'!$A$2:$AA$2</definedName>
    <definedName name="Z_EE727AD6_A41D_4FFD_8A67_D9B2BC888219_.wvu.FilterData" localSheetId="2" hidden="1">'Sig Data Letters in Progress'!$A$2:$Y$2</definedName>
    <definedName name="Z_EE72ECC1_F0FF_413D_9301_21D6DC3FE730_.wvu.FilterData" localSheetId="2" hidden="1">'Sig Data Letters in Progress'!$A$2:$AA$2</definedName>
    <definedName name="Z_EE8EF84F_1B49_4805_A6C0_6FD7859A645E_.wvu.FilterData" localSheetId="2" hidden="1">'Sig Data Letters in Progress'!$A$2:$AA$2</definedName>
    <definedName name="Z_EEB8E9FC_EF22_4397_B2D3_99D5D4A31DC9_.wvu.FilterData" localSheetId="2" hidden="1">'Sig Data Letters in Progress'!$A$2:$AA$2</definedName>
    <definedName name="Z_EFE70A8B_7290_454B_BD5D_B9836EA15D0C_.wvu.FilterData" localSheetId="2" hidden="1">'Sig Data Letters in Progress'!$A$2:$Y$2</definedName>
    <definedName name="Z_F0486F87_DEBA_4DB5_92DB_979D434B533B_.wvu.FilterData" localSheetId="3" hidden="1">'Sig Data Letters Completed'!$A$1:$Z$1060</definedName>
    <definedName name="Z_F0486F87_DEBA_4DB5_92DB_979D434B533B_.wvu.FilterData" localSheetId="2" hidden="1">'Sig Data Letters in Progress'!$A$2:$AA$2</definedName>
    <definedName name="Z_F0812613_7FB1_485D_A208_DCFD4D74168D_.wvu.FilterData" localSheetId="2" hidden="1">'Sig Data Letters in Progress'!$A$2:$Y$2</definedName>
    <definedName name="Z_F0925838_B8B1_4694_9BF4_D511007F7CF5_.wvu.FilterData" localSheetId="2" hidden="1">'Sig Data Letters in Progress'!$A$2:$AA$2</definedName>
    <definedName name="Z_F0FEB45F_A895_40C3_A151_70942D468562_.wvu.FilterData" localSheetId="2" hidden="1">'Sig Data Letters in Progress'!$A$2:$Y$2</definedName>
    <definedName name="Z_F11347C9_8792_40E4_9371_E1B798BEBE60_.wvu.FilterData" localSheetId="2" hidden="1">'Sig Data Letters in Progress'!$A$2:$Y$2</definedName>
    <definedName name="Z_F1788C76_338B_44D6_B248_42ED7D51D6F9_.wvu.FilterData" localSheetId="2" hidden="1">'Sig Data Letters in Progress'!$A$2:$Y$2</definedName>
    <definedName name="Z_F1A76FB0_0A2D_4DF7_9576_539CBFAAADCD_.wvu.FilterData" localSheetId="6" hidden="1">'Sig Data Letters Cancelled'!$A$1:$Y$152</definedName>
    <definedName name="Z_F1A76FB0_0A2D_4DF7_9576_539CBFAAADCD_.wvu.FilterData" localSheetId="3" hidden="1">'Sig Data Letters Completed'!$A$1:$Y$2</definedName>
    <definedName name="Z_F1A76FB0_0A2D_4DF7_9576_539CBFAAADCD_.wvu.FilterData" localSheetId="2" hidden="1">'Sig Data Letters in Progress'!$A$2:$AA$2</definedName>
    <definedName name="Z_F1AD05DE_EBD1_4B6D_AA19_2C7EABACE5B6_.wvu.FilterData" localSheetId="2" hidden="1">'Sig Data Letters in Progress'!$A$2:$Y$2</definedName>
    <definedName name="Z_F1EFA478_88D7_4675_B362_B741B8DB087A_.wvu.FilterData" localSheetId="6" hidden="1">'Sig Data Letters Cancelled'!$A$1:$Y$226</definedName>
    <definedName name="Z_F1EFA478_88D7_4675_B362_B741B8DB087A_.wvu.FilterData" localSheetId="2" hidden="1">'Sig Data Letters in Progress'!$A$2:$AA$2</definedName>
    <definedName name="Z_F20843C7_5F9B_47D3_8A1F_6576BFDF89CF_.wvu.FilterData" localSheetId="2" hidden="1">'Sig Data Letters in Progress'!$A$2:$Y$2</definedName>
    <definedName name="Z_F21B3B02_BFA8_4407_905B_FF5ABD95DB67_.wvu.FilterData" localSheetId="3" hidden="1">'Sig Data Letters Completed'!$A$1:$Z$632</definedName>
    <definedName name="Z_F21B3B02_BFA8_4407_905B_FF5ABD95DB67_.wvu.FilterData" localSheetId="2" hidden="1">'Sig Data Letters in Progress'!$A$2:$AA$2</definedName>
    <definedName name="Z_F26D2670_3997_4226_8ACC_13A7AB93D872_.wvu.FilterData" localSheetId="3" hidden="1">'Sig Data Letters Completed'!$A$1:$Y$2</definedName>
    <definedName name="Z_F26D2670_3997_4226_8ACC_13A7AB93D872_.wvu.FilterData" localSheetId="2" hidden="1">'Sig Data Letters in Progress'!$A$2:$Y$2</definedName>
    <definedName name="Z_F26D2670_3997_4226_8ACC_13A7AB93D872_.wvu.Rows" localSheetId="2" hidden="1">'Sig Data Letters in Progress'!#REF!</definedName>
    <definedName name="Z_F26D503C_94C7_4A02_9302_511DFFDF792C_.wvu.FilterData" localSheetId="2" hidden="1">'Sig Data Letters in Progress'!$A$2:$AA$2</definedName>
    <definedName name="Z_F2922D40_207A_428B_AB72_AE4025790F9D_.wvu.FilterData" localSheetId="2" hidden="1">'Sig Data Letters in Progress'!$A$2:$AA$2</definedName>
    <definedName name="Z_F2BEDD91_AF50_4EA0_8119_CBE7EA5A2D04_.wvu.FilterData" localSheetId="3" hidden="1">'Sig Data Letters Completed'!$A$1:$Z$1170</definedName>
    <definedName name="Z_F2BEDD91_AF50_4EA0_8119_CBE7EA5A2D04_.wvu.FilterData" localSheetId="2" hidden="1">'Sig Data Letters in Progress'!$A$2:$AA$2</definedName>
    <definedName name="Z_F35DF6F0_FEE2_4D0E_B3C8_88CA0B56689C_.wvu.FilterData" localSheetId="2" hidden="1">'Sig Data Letters in Progress'!$A$2:$Y$2</definedName>
    <definedName name="Z_F3991ED6_7186_4F73_8495_DDF7EF5D47B5_.wvu.FilterData" localSheetId="2" hidden="1">'Sig Data Letters in Progress'!$A$2:$AA$2</definedName>
    <definedName name="Z_F3D6F61E_4E87_4378_8053_BB0FA92381D7_.wvu.FilterData" localSheetId="3" hidden="1">'Sig Data Letters Completed'!$A$1:$Z$1156</definedName>
    <definedName name="Z_F3D6F61E_4E87_4378_8053_BB0FA92381D7_.wvu.FilterData" localSheetId="2" hidden="1">'Sig Data Letters in Progress'!$A$2:$AA$2</definedName>
    <definedName name="Z_F3E98633_E6A1_47CB_957E_E582F9DDF66C_.wvu.FilterData" localSheetId="2" hidden="1">'Sig Data Letters in Progress'!$A$2:$Y$2</definedName>
    <definedName name="Z_F4F75109_CAA5_499F_A59A_5D549D2C64D2_.wvu.FilterData" localSheetId="2" hidden="1">'Sig Data Letters in Progress'!$A$2:$Y$2</definedName>
    <definedName name="Z_F50707DD_D5CB_4C72_818C_C83EEC93868E_.wvu.FilterData" localSheetId="3" hidden="1">'Sig Data Letters Completed'!$A$1:$AA$470</definedName>
    <definedName name="Z_F50707DD_D5CB_4C72_818C_C83EEC93868E_.wvu.FilterData" localSheetId="2" hidden="1">'Sig Data Letters in Progress'!$A$2:$AA$2</definedName>
    <definedName name="Z_F521CB3F_4B34_457D_BE19_9C4D54886E5D_.wvu.Cols" localSheetId="7" hidden="1">'Letter Generator'!$D:$XFD</definedName>
    <definedName name="Z_F521CB3F_4B34_457D_BE19_9C4D54886E5D_.wvu.FilterData" localSheetId="6" hidden="1">'Sig Data Letters Cancelled'!$A$1:$Y$222</definedName>
    <definedName name="Z_F521CB3F_4B34_457D_BE19_9C4D54886E5D_.wvu.FilterData" localSheetId="3" hidden="1">'Sig Data Letters Completed'!$A$1:$Y$199</definedName>
    <definedName name="Z_F521CB3F_4B34_457D_BE19_9C4D54886E5D_.wvu.FilterData" localSheetId="2" hidden="1">'Sig Data Letters in Progress'!$A$2:$AA$2</definedName>
    <definedName name="Z_F521CB3F_4B34_457D_BE19_9C4D54886E5D_.wvu.PrintTitles" localSheetId="11" hidden="1">'Data Letter'!$1:$6</definedName>
    <definedName name="Z_F521CB3F_4B34_457D_BE19_9C4D54886E5D_.wvu.Rows" localSheetId="11" hidden="1">'Data Letter'!$84:$86,'Data Letter'!$88:$88</definedName>
    <definedName name="Z_F521CB3F_4B34_457D_BE19_9C4D54886E5D_.wvu.Rows" localSheetId="12" hidden="1">'Data Letter French'!$11:$11,'Data Letter French'!$91:$91,'Data Letter French'!$93:$93</definedName>
    <definedName name="Z_F521CB3F_4B34_457D_BE19_9C4D54886E5D_.wvu.Rows" localSheetId="7" hidden="1">'Letter Generator'!$15:$1048576</definedName>
    <definedName name="Z_F530316D_6A92_48A5_B605_E5FA733BFD70_.wvu.FilterData" localSheetId="3" hidden="1">'Sig Data Letters Completed'!$A$1:$Y$2</definedName>
    <definedName name="Z_F530316D_6A92_48A5_B605_E5FA733BFD70_.wvu.FilterData" localSheetId="2" hidden="1">'Sig Data Letters in Progress'!$A$2:$Y$2</definedName>
    <definedName name="Z_F5574777_F78A_47C2_AAC7_C1028D1E3086_.wvu.FilterData" localSheetId="2" hidden="1">'Sig Data Letters in Progress'!$A$2:$AA$2</definedName>
    <definedName name="Z_F561D0CF_661A_4B0F_9702_05F9EC81FA66_.wvu.FilterData" localSheetId="2" hidden="1">'Sig Data Letters in Progress'!$A$2:$AA$2</definedName>
    <definedName name="Z_F56795EB_4AEF_4A3B_8473_4D1CD1E1961A_.wvu.FilterData" localSheetId="2" hidden="1">'Sig Data Letters in Progress'!$A$2:$AA$2</definedName>
    <definedName name="Z_F59224AA_8F68_4F90_B6F3_E5BFB5D5D996_.wvu.FilterData" localSheetId="2" hidden="1">'Sig Data Letters in Progress'!$A$2:$Y$2</definedName>
    <definedName name="Z_F5AFD41E_A85C_4925_86C9_EA0D3088859F_.wvu.FilterData" localSheetId="3" hidden="1">'Sig Data Letters Completed'!$A$1:$Y$2</definedName>
    <definedName name="Z_F5AFD41E_A85C_4925_86C9_EA0D3088859F_.wvu.FilterData" localSheetId="2" hidden="1">'Sig Data Letters in Progress'!$A$2:$AA$2</definedName>
    <definedName name="Z_F5DD0E44_739F_4BCE_9381_E19272BE241A_.wvu.FilterData" localSheetId="3" hidden="1">'Sig Data Letters Completed'!$A$1:$Z$1123</definedName>
    <definedName name="Z_F5DD0E44_739F_4BCE_9381_E19272BE241A_.wvu.FilterData" localSheetId="2" hidden="1">'Sig Data Letters in Progress'!$A$2:$AA$2</definedName>
    <definedName name="Z_F60A842A_A63B_4ABB_B538_70E3F01EF4A7_.wvu.FilterData" localSheetId="2" hidden="1">'Sig Data Letters in Progress'!$A$2:$Z$2</definedName>
    <definedName name="Z_F61493FF_AE25_4C5D_AE7C_30FFF8F17A38_.wvu.FilterData" localSheetId="2" hidden="1">'Sig Data Letters in Progress'!$A$2:$AA$2</definedName>
    <definedName name="Z_F61DD77C_629B_42ED_9C3F_6227CDC888B4_.wvu.FilterData" localSheetId="2" hidden="1">'Sig Data Letters in Progress'!$A$2:$Y$2</definedName>
    <definedName name="Z_F6980062_2118_47F7_A0E0_06B9AA2D05B0_.wvu.FilterData" localSheetId="3" hidden="1">'Sig Data Letters Completed'!$A$1:$Z$2</definedName>
    <definedName name="Z_F6980062_2118_47F7_A0E0_06B9AA2D05B0_.wvu.FilterData" localSheetId="2" hidden="1">'Sig Data Letters in Progress'!$A$2:$AA$2</definedName>
    <definedName name="Z_F6C97052_E47F_430F_939E_0F03B52A4153_.wvu.FilterData" localSheetId="2" hidden="1">'Sig Data Letters in Progress'!$A$2:$AA$2</definedName>
    <definedName name="Z_F77EBB6D_6691_46B7_9096_7971483F5FFB_.wvu.FilterData" localSheetId="2" hidden="1">'Sig Data Letters in Progress'!$A$2:$Y$2</definedName>
    <definedName name="Z_F808BC03_9C41_4A9C_A289_F068191AC908_.wvu.FilterData" localSheetId="3" hidden="1">'Sig Data Letters Completed'!$A$1:$Y$2</definedName>
    <definedName name="Z_F808BC03_9C41_4A9C_A289_F068191AC908_.wvu.FilterData" localSheetId="2" hidden="1">'Sig Data Letters in Progress'!$A$2:$Y$2</definedName>
    <definedName name="Z_F80F30B8_26F4_4A48_BB48_794701B8C398_.wvu.FilterData" localSheetId="3" hidden="1">'Sig Data Letters Completed'!$A$1:$AA$1553</definedName>
    <definedName name="Z_F80F30B8_26F4_4A48_BB48_794701B8C398_.wvu.FilterData" localSheetId="2" hidden="1">'Sig Data Letters in Progress'!$A$2:$AA$2</definedName>
    <definedName name="Z_F8175239_87ED_4E83_95D3_8A315EB86A1C_.wvu.FilterData" localSheetId="2" hidden="1">'Sig Data Letters in Progress'!$A$2:$Y$2</definedName>
    <definedName name="Z_F83EB802_71C8_42F3_B766_438055628AB9_.wvu.FilterData" localSheetId="3" hidden="1">'Sig Data Letters Completed'!$A$1:$AA$1708</definedName>
    <definedName name="Z_F83EB802_71C8_42F3_B766_438055628AB9_.wvu.FilterData" localSheetId="2" hidden="1">'Sig Data Letters in Progress'!$A$2:$AA$2</definedName>
    <definedName name="Z_F87077BF_3909_46F2_B9FA_DA5CA0FE399B_.wvu.FilterData" localSheetId="2" hidden="1">'Sig Data Letters in Progress'!$A$2:$Y$2</definedName>
    <definedName name="Z_F8936027_5224_469B_8EE9_D54D5415D8B0_.wvu.FilterData" localSheetId="2" hidden="1">'Sig Data Letters in Progress'!$A$2:$AA$2</definedName>
    <definedName name="Z_F8FC472D_408B_470E_93C4_36601A53A946_.wvu.FilterData" localSheetId="2" hidden="1">'Sig Data Letters in Progress'!$A$2:$AA$2</definedName>
    <definedName name="Z_FA3D6C94_FC70_4997_B899_2D330D98B9A0_.wvu.FilterData" localSheetId="2" hidden="1">'Sig Data Letters in Progress'!$A$2:$Y$2</definedName>
    <definedName name="Z_FA51777A_B8C3_4391_BA29_448E984FDA2E_.wvu.FilterData" localSheetId="3" hidden="1">'Sig Data Letters Completed'!$A$1:$Z$707</definedName>
    <definedName name="Z_FA51777A_B8C3_4391_BA29_448E984FDA2E_.wvu.FilterData" localSheetId="2" hidden="1">'Sig Data Letters in Progress'!$A$2:$AA$2</definedName>
    <definedName name="Z_FA7D1B06_C769_4574_A832_0977A5D6BBCC_.wvu.FilterData" localSheetId="3" hidden="1">'Sig Data Letters Completed'!$A$1:$AA$1343</definedName>
    <definedName name="Z_FA7D1B06_C769_4574_A832_0977A5D6BBCC_.wvu.FilterData" localSheetId="2" hidden="1">'Sig Data Letters in Progress'!$A$2:$AA$2</definedName>
    <definedName name="Z_FAFD9082_B099_4872_BC62_6CBA300C795F_.wvu.FilterData" localSheetId="3" hidden="1">'Sig Data Letters Completed'!$A$1:$Y$2</definedName>
    <definedName name="Z_FAFD9082_B099_4872_BC62_6CBA300C795F_.wvu.FilterData" localSheetId="2" hidden="1">'Sig Data Letters in Progress'!$A$2:$Y$2</definedName>
    <definedName name="Z_FB06B010_3E49_4309_98F2_C7F4EF7E642C_.wvu.FilterData" localSheetId="2" hidden="1">'Sig Data Letters in Progress'!$A$2:$Y$2</definedName>
    <definedName name="Z_FB4D45B6_8898_47B9_8B8C_5B53278CFA6F_.wvu.FilterData" localSheetId="6" hidden="1">'Sig Data Letters Cancelled'!$A$1:$Y$258</definedName>
    <definedName name="Z_FB4D45B6_8898_47B9_8B8C_5B53278CFA6F_.wvu.FilterData" localSheetId="3" hidden="1">'Sig Data Letters Completed'!$A$1:$AA$1364</definedName>
    <definedName name="Z_FB4D45B6_8898_47B9_8B8C_5B53278CFA6F_.wvu.FilterData" localSheetId="2" hidden="1">'Sig Data Letters in Progress'!$A$2:$AA$2</definedName>
    <definedName name="Z_FB68195B_525C_4A18_AC9F_6F1CE8BD4668_.wvu.FilterData" localSheetId="2" hidden="1">'Sig Data Letters in Progress'!$A$2:$AA$2</definedName>
    <definedName name="Z_FB8433E6_5EA2_4D4B_A0E5_5B9CC4CE4FB0_.wvu.FilterData" localSheetId="2" hidden="1">'Sig Data Letters in Progress'!$A$2:$Y$2</definedName>
    <definedName name="Z_FC3B0EE0_F8D8_4A66_A4A3_BDB4CB4157A9_.wvu.FilterData" localSheetId="6" hidden="1">'Sig Data Letters Cancelled'!$A$1:$Y$224</definedName>
    <definedName name="Z_FC3B0EE0_F8D8_4A66_A4A3_BDB4CB4157A9_.wvu.FilterData" localSheetId="2" hidden="1">'Sig Data Letters in Progress'!$A$2:$AA$2</definedName>
    <definedName name="Z_FCBB7054_87A5_4A60_AD21_93B2CF254B22_.wvu.FilterData" localSheetId="3" hidden="1">'Sig Data Letters Completed'!$A$1:$Y$2</definedName>
    <definedName name="Z_FCBB7054_87A5_4A60_AD21_93B2CF254B22_.wvu.FilterData" localSheetId="2" hidden="1">'Sig Data Letters in Progress'!$A$2:$Y$2</definedName>
    <definedName name="Z_FD342394_0DB7_4972_B22F_35A8074C9EB0_.wvu.FilterData" localSheetId="2" hidden="1">'Sig Data Letters in Progress'!$A$2:$Y$2</definedName>
    <definedName name="Z_FD3C28BF_1C0D_4C55_A9D2_7DF3D86CAA39_.wvu.FilterData" localSheetId="6" hidden="1">'Sig Data Letters Cancelled'!$A$1:$Y$178</definedName>
    <definedName name="Z_FD3C28BF_1C0D_4C55_A9D2_7DF3D86CAA39_.wvu.FilterData" localSheetId="3" hidden="1">'Sig Data Letters Completed'!$A$1:$Y$2</definedName>
    <definedName name="Z_FD3C28BF_1C0D_4C55_A9D2_7DF3D86CAA39_.wvu.FilterData" localSheetId="2" hidden="1">'Sig Data Letters in Progress'!$A$2:$Z$2</definedName>
    <definedName name="Z_FD628499_4C64_4709_A16E_5335A28B4BEA_.wvu.FilterData" localSheetId="2" hidden="1">'Sig Data Letters in Progress'!$A$2:$AA$2</definedName>
    <definedName name="Z_FD76452F_DD1D_4830_B1B4_F1D17E37C416_.wvu.FilterData" localSheetId="2" hidden="1">'Sig Data Letters in Progress'!$A$2:$AA$2</definedName>
    <definedName name="Z_FDA03884_D02D_40CD_8672_FD69EE3EEA90_.wvu.FilterData" localSheetId="2" hidden="1">'Sig Data Letters in Progress'!$A$2:$Y$2</definedName>
    <definedName name="Z_FDA76740_ACC2_489F_ABC6_F8A5F7566BF2_.wvu.FilterData" localSheetId="2" hidden="1">'Sig Data Letters in Progress'!$A$2:$Z$2</definedName>
    <definedName name="Z_FDB03216_D381_419C_BFD7_01F2889D1B44_.wvu.FilterData" localSheetId="2" hidden="1">'Sig Data Letters in Progress'!$A$2:$AA$2</definedName>
    <definedName name="Z_FDC74B3A_E36F_4794_A8F4_AD0DFFD5805B_.wvu.FilterData" localSheetId="2" hidden="1">'Sig Data Letters in Progress'!$A$2:$Y$2</definedName>
    <definedName name="Z_FDE1A8AC_9397_4A4E_85FC_1959948E0E99_.wvu.FilterData" localSheetId="2" hidden="1">'Sig Data Letters in Progress'!$A$2:$Y$2</definedName>
    <definedName name="Z_FDEF724E_5B32_43CB_9767_BD63339106E3_.wvu.FilterData" localSheetId="2" hidden="1">'Sig Data Letters in Progress'!$A$2:$Y$2</definedName>
    <definedName name="Z_FE15C6A4_DD48_4E74_8923_384D2D5FD4AB_.wvu.FilterData" localSheetId="2" hidden="1">'Sig Data Letters in Progress'!$A$2:$AA$2</definedName>
    <definedName name="Z_FE15E2DC_3BC9_40F7_A8F1_7AF2A5D3A4A6_.wvu.FilterData" localSheetId="3" hidden="1">'Sig Data Letters Completed'!$A$1:$Z$901</definedName>
    <definedName name="Z_FE15E2DC_3BC9_40F7_A8F1_7AF2A5D3A4A6_.wvu.FilterData" localSheetId="2" hidden="1">'Sig Data Letters in Progress'!$A$2:$AA$2</definedName>
    <definedName name="Z_FE4000F1_7A0D_4F36_A434_15EA7E961D36_.wvu.FilterData" localSheetId="2" hidden="1">'Sig Data Letters in Progress'!$A$2:$Y$2</definedName>
    <definedName name="Z_FEC2828F_F6D7_42E2_99DB_A2BB50A49B8B_.wvu.FilterData" localSheetId="2" hidden="1">'Sig Data Letters in Progress'!$A$2:$Z$2</definedName>
  </definedNames>
  <calcPr calcId="191028"/>
  <customWorkbookViews>
    <customWorkbookView name="Mary Grace Porte - Personal View" guid="{0E35EED2-3545-44B4-B6C8-F710F98BA340}" mergeInterval="0" personalView="1" maximized="1" xWindow="-8" yWindow="-8" windowWidth="1936" windowHeight="1048" activeSheetId="1"/>
    <customWorkbookView name="Crystal Subject - Personal View" guid="{2EB10D1F-EF9B-4B48-9FD8-78EDC6A85DE1}" mergeInterval="0" personalView="1" maximized="1" xWindow="-8" yWindow="-8" windowWidth="1936" windowHeight="1048" activeSheetId="1"/>
    <customWorkbookView name="Kim Ilex Agustin - Personal View" guid="{D0F9FEDA-89AD-471F-BACB-F2AC9C1B6EB0}" mergeInterval="0" personalView="1" maximized="1" xWindow="1912" yWindow="-8" windowWidth="1936" windowHeight="1048" activeSheetId="1"/>
    <customWorkbookView name="Zara Garcia Rosal - Personal View" guid="{AD79DF8B-FDF9-4B4C-984B-8F1872B7B90D}" mergeInterval="0" personalView="1" maximized="1" xWindow="1912" yWindow="-8" windowWidth="1936" windowHeight="1056" activeSheetId="1"/>
    <customWorkbookView name="Mike Roldan Villar Malingin - Personal View" guid="{1AB90DE0-FF38-457B-B6D8-0F3BEC1CAB1D}" mergeInterval="0" personalView="1" maximized="1" xWindow="-8" yWindow="-8" windowWidth="1936" windowHeight="1056" activeSheetId="1"/>
    <customWorkbookView name="Ms. Angelica Anne Palima Bolalin - Personal View" guid="{48A15F17-8B76-473C-9910-BA171C05E074}" mergeInterval="0" personalView="1" maximized="1" xWindow="1912" yWindow="-8" windowWidth="1936" windowHeight="1056" activeSheetId="1"/>
    <customWorkbookView name="Freizel Yosa - Personal View" guid="{40A247B0-1660-4B1B-8CC6-6E6490D6B548}" mergeInterval="0" personalView="1" maximized="1" xWindow="1912" yWindow="-8" windowWidth="1936" windowHeight="1056" activeSheetId="1"/>
    <customWorkbookView name="Mary Antonette Christine Aquin - Personal View" guid="{D2C0D72A-01DE-43BB-88CB-48CAC58470A4}" mergeInterval="0" personalView="1" maximized="1" xWindow="-8" yWindow="-8" windowWidth="1936" windowHeight="1056" activeSheetId="1"/>
    <customWorkbookView name="Noemi De Vera - Personal View" guid="{16FD39D0-F6A2-47F8-95CF-F715E12AE179}" mergeInterval="0" personalView="1" maximized="1" xWindow="-8" yWindow="-8" windowWidth="1936" windowHeight="1056" activeSheetId="1"/>
    <customWorkbookView name="Marjorie Abdon - Personal View" guid="{F521CB3F-4B34-457D-BE19-9C4D54886E5D}" mergeInterval="0" personalView="1" maximized="1" xWindow="1362" yWindow="-160" windowWidth="1928" windowHeight="1048" activeSheetId="1"/>
    <customWorkbookView name="Ernesto III Daranciang - Personal View" guid="{8B7FDA43-DADE-46F9-B1A6-B95016AB7272}" mergeInterval="0" personalView="1" xWindow="1394" yWindow="69" windowWidth="1360" windowHeight="760" tabRatio="757" activeSheetId="1"/>
    <customWorkbookView name="Yaneza Grace Calizo - Personal View" guid="{EA70BE0F-67BF-416E-A5F5-771C084AA55B}" mergeInterval="0" personalView="1" maximized="1" xWindow="-4" yWindow="-4" windowWidth="1374" windowHeight="736" activeSheetId="1"/>
    <customWorkbookView name="Alison Kells - Personal View" guid="{49E83F9A-9742-4CB8-8645-32E4F6685279}" mergeInterval="0" personalView="1" maximized="1" xWindow="1358" yWindow="-8" windowWidth="1696" windowHeight="1026" tabRatio="724" activeSheetId="1"/>
    <customWorkbookView name="Mylene Pavia - Personal View" guid="{53716D2E-267C-4993-BC6D-E5D9DD0CABAE}" mergeInterval="0" personalView="1" maximized="1" xWindow="1276" yWindow="-4" windowWidth="1288" windowHeight="1032" tabRatio="757" activeSheetId="1"/>
    <customWorkbookView name="Alfred Santos - Personal View" guid="{A8A115DD-60C2-441B-ACDB-0751390DEB42}" mergeInterval="0" personalView="1" maximized="1" xWindow="1276" yWindow="-4" windowWidth="1288" windowHeight="1032" activeSheetId="1"/>
    <customWorkbookView name="Christian Aquino - Personal View" guid="{12E03F5C-5A09-4644-B0B9-FB8EE5ED0B75}" mergeInterval="0" personalView="1" maximized="1" windowWidth="1280" windowHeight="807" tabRatio="757" activeSheetId="8"/>
    <customWorkbookView name="Kenith Ecalne - Personal View" guid="{EC8F6300-C333-43C9-AF56-AF0DF8BACF48}" mergeInterval="0" personalView="1" xWindow="44" yWindow="44" windowWidth="1154" windowHeight="949" tabRatio="762" activeSheetId="1"/>
    <customWorkbookView name="Anne Warnica - Personal View" guid="{07596234-8E40-41EC-BBE4-5FA2293CD716}" mergeInterval="0" personalView="1" maximized="1" windowWidth="1920" windowHeight="858" activeSheetId="1"/>
    <customWorkbookView name="Fifi Trixiebelle Vibar - Personal View" guid="{4E01CE79-0C4C-4BB4-B68E-53EEFD0E6B66}" mergeInterval="0" personalView="1" maximized="1" windowWidth="1440" windowHeight="714" activeSheetId="1"/>
    <customWorkbookView name="Jerome John Manalo - Personal View" guid="{B1CE1875-6240-4B18-8D3E-97AB663D927D}" mergeInterval="0" personalView="1" maximized="1" windowWidth="1280" windowHeight="838" tabRatio="601" activeSheetId="1"/>
    <customWorkbookView name="Maria Milet Miranda - Personal View" guid="{F26D2670-3997-4226-8ACC-13A7AB93D872}" mergeInterval="0" personalView="1" maximized="1" windowWidth="1280" windowHeight="838" activeSheetId="1"/>
    <customWorkbookView name="!!!!!! - Personal View" guid="{166A78E8-6F50-4934-A7E6-DDC2EACBAC84}" mergeInterval="0" personalView="1" maximized="1" windowWidth="1280" windowHeight="838" activeSheetId="1"/>
    <customWorkbookView name="Cookies and Creams - Personal View" guid="{DE62EA26-A48E-4392-9C4D-730EAEA799F9}" mergeInterval="0" personalView="1" maximized="1" windowWidth="1280" windowHeight="838" activeSheetId="1"/>
    <customWorkbookView name="Charisma Malveda - Personal View" guid="{68D1F7F1-0061-4E38-B687-B86A2A11FCDC}" mergeInterval="0" personalView="1" maximized="1" windowWidth="1280" windowHeight="798" activeSheetId="1"/>
    <customWorkbookView name="oreo - Personal View" guid="{C786CC46-AEFF-40C1-B86E-C2C5E5F09FE6}" mergeInterval="0" personalView="1" maximized="1" windowWidth="1280" windowHeight="838" activeSheetId="1"/>
    <customWorkbookView name="???? - Personal View" guid="{C97EAAAE-4DF0-4036-83E5-7E12C5ADB6BC}" mergeInterval="0" personalView="1" maximized="1" windowWidth="1280" windowHeight="799" activeSheetId="1"/>
    <customWorkbookView name="Supercalifragilisticexpialidocious - Personal View" guid="{8A2F2B29-307C-4C80-8E1C-B9ADF9E2854C}" mergeInterval="0" personalView="1" maximized="1" windowWidth="1271" windowHeight="810" tabRatio="601" activeSheetId="1" showComments="commIndAndComment"/>
    <customWorkbookView name="Sheila Mae Rutab Mendoza - Personal View" guid="{1269A90D-F821-43AB-8625-CAA78A36F43D}" mergeInterval="0" personalView="1" maximized="1" windowWidth="1280" windowHeight="795" activeSheetId="1"/>
    <customWorkbookView name="asuncja - Personal View" guid="{03483453-F6F8-4416-948C-8FAEB815F67C}" mergeInterval="0" personalView="1" maximized="1" windowWidth="1280" windowHeight="799" activeSheetId="1"/>
    <customWorkbookView name="JH - Personal View" guid="{64F31BAE-D060-4DDA-B87D-BFDFA413F89C}" mergeInterval="0" personalView="1" maximized="1" windowWidth="1920" windowHeight="765" activeSheetId="1"/>
    <customWorkbookView name="Arlene Ramos - Personal View" guid="{2839602D-BDBE-4A0F-9A71-4CC197322802}" mergeInterval="0" personalView="1" maximized="1" windowWidth="1280" windowHeight="818" activeSheetId="1"/>
    <customWorkbookView name="Arvelinda Aquino - Personal View" guid="{5DBE6FDA-25B4-4132-8BD3-05EAA96EC0A0}" mergeInterval="0" personalView="1" maximized="1" windowWidth="1280" windowHeight="838" activeSheetId="1"/>
    <customWorkbookView name="CJG - Personal View" guid="{DA94A6BE-B9D1-4BFD-80EE-56DBC80C2D3E}" mergeInterval="0" personalView="1" maximized="1" windowWidth="1280" windowHeight="807" activeSheetId="1"/>
    <customWorkbookView name="gubatch - Personal View" guid="{6105B5DB-B524-461E-95C0-BA349707E8F3}" mergeInterval="0" personalView="1" maximized="1" windowWidth="1280" windowHeight="818" tabRatio="762" activeSheetId="1"/>
    <customWorkbookView name="Minh Hua - Personal View" guid="{78ED69D3-89BB-491E-BF5D-3549E62E63AB}" mergeInterval="0" personalView="1" maximized="1" xWindow="-8" yWindow="-8" windowWidth="1382" windowHeight="754" activeSheetId="1"/>
    <customWorkbookView name="Fidan Kechedjioglu - Personal View" guid="{B0674E3F-EBB5-4024-AC62-301A725564EB}" mergeInterval="0" personalView="1" xWindow="-3664" yWindow="-148" windowWidth="2160" windowHeight="1139" tabRatio="724" activeSheetId="1"/>
    <customWorkbookView name="Charlotte De Guzman - Personal View" guid="{943F2579-A133-4E2C-A6CC-0CE1A4D18D3A}" mergeInterval="0" personalView="1" maximized="1" xWindow="-4" yWindow="-4" windowWidth="1374" windowHeight="744" tabRatio="757" activeSheetId="1"/>
    <customWorkbookView name="Liziel Esquierdo - Personal View" guid="{B39CCC93-A1C8-4B17-ABA1-6A994EE3D60B}" mergeInterval="0" personalView="1" maximized="1" xWindow="-4" yWindow="-4" windowWidth="1374" windowHeight="736" tabRatio="806" activeSheetId="1"/>
    <customWorkbookView name="Gladys An Belvis - Personal View" guid="{84F914B9-5294-44E0-ACB2-24F022149E38}" mergeInterval="0" personalView="1" maximized="1" xWindow="1358" yWindow="-8" windowWidth="1936" windowHeight="1056" tabRatio="605" activeSheetId="1"/>
    <customWorkbookView name="Christian Jade Gubat - Personal View" guid="{C40070A8-3284-4719-92C8-D008FE331FE4}" mergeInterval="0" personalView="1" maximized="1" xWindow="1362" yWindow="-4" windowWidth="1928" windowHeight="1048" tabRatio="724" activeSheetId="1" showComments="commIndAndComment"/>
    <customWorkbookView name="Mark John Serrano - Personal View" guid="{A4E487F8-5F99-4D6D-8B5A-DEEF6CA4CF86}" mergeInterval="0" personalView="1" maximized="1" xWindow="1912" yWindow="-8" windowWidth="1936" windowHeight="1056" activeSheetId="1"/>
    <customWorkbookView name="Luna Paula Capuli - Personal View" guid="{7674B857-1DB1-4FE1-AF23-9E73CFCE3521}" mergeInterval="0" personalView="1" xWindow="466" yWindow="25" windowWidth="868" windowHeight="698" tabRatio="605" activeSheetId="1"/>
    <customWorkbookView name="Jessica Rhiannon Singer - Personal View" guid="{9776C57A-4B1D-41DE-97FF-4B0E965B2653}" mergeInterval="0" personalView="1" maximized="1" xWindow="-8" yWindow="-8" windowWidth="1936" windowHeight="1056" activeSheetId="1"/>
    <customWorkbookView name="Nicole Alysa Sorilo - Personal View" guid="{19E8F030-0422-44BC-AE22-2D61FE6D7BAC}" mergeInterval="0" personalView="1" xWindow="375" yWindow="130" windowWidth="1134" windowHeight="880" activeSheetId="1"/>
    <customWorkbookView name="Marrian Magtibay - Personal View" guid="{BFAAF8CC-F638-432E-9028-F52896C22986}" mergeInterval="0" personalView="1" maximized="1" xWindow="-8" yWindow="-8" windowWidth="1936" windowHeight="1056" activeSheetId="4"/>
    <customWorkbookView name="Ma. Clarissa Moral Curitana - Personal View" guid="{31791B4E-8B9E-4614-B35E-3824854ECF5E}" mergeInterval="0" personalView="1" maximized="1" xWindow="1912" yWindow="-8" windowWidth="1456" windowHeight="876" activeSheetId="1"/>
    <customWorkbookView name="Raymond Cabigas - Personal View" guid="{C1F32590-37F1-4576-A7CE-5780719B5250}" mergeInterval="0" personalView="1" maximized="1" xWindow="-8" yWindow="-8" windowWidth="1936" windowHeight="1048" tabRatio="599" activeSheetId="1"/>
    <customWorkbookView name="Jeremy Eudin - Personal View" guid="{21170C15-72F9-43EA-8560-3323A6F226C7}" mergeInterval="0" personalView="1" maximized="1" xWindow="-8" yWindow="-8" windowWidth="1936" windowHeight="1048" activeSheetId="1"/>
    <customWorkbookView name="Rochelle Ann Mendoza - Personal View" guid="{C44C12CC-E488-4EE8-96C4-08F0779250EC}" mergeInterval="0" personalView="1" maximized="1" xWindow="-8" yWindow="-8" windowWidth="1936" windowHeight="1048" activeSheetId="1"/>
    <customWorkbookView name="Rod Allen Mateo - Personal View" guid="{210B1B57-5F8E-42AA-9B0E-C0BDB762EA83}" mergeInterval="0" personalView="1" maximized="1" xWindow="1912" yWindow="-8" windowWidth="1936" windowHeight="1048" activeSheetId="1"/>
  </customWorkbookViews>
  <pivotCaches>
    <pivotCache cacheId="1701" r:id="rId15"/>
    <pivotCache cacheId="1702" r:id="rId16"/>
    <pivotCache cacheId="1703" r:id="rId17"/>
    <pivotCache cacheId="1704" r:id="rId18"/>
    <pivotCache cacheId="1705" r:id="rId19"/>
    <pivotCache cacheId="1706" r:id="rId20"/>
    <pivotCache cacheId="1707" r:id="rId21"/>
    <pivotCache cacheId="1708" r:id="rId22"/>
    <pivotCache cacheId="1709" r:id="rId23"/>
    <pivotCache cacheId="1710" r:id="rId24"/>
    <pivotCache cacheId="1711" r:id="rId25"/>
    <pivotCache cacheId="1712" r:id="rId26"/>
    <pivotCache cacheId="1713" r:id="rId27"/>
    <pivotCache cacheId="1714" r:id="rId28"/>
    <pivotCache cacheId="1715" r:id="rId29"/>
    <pivotCache cacheId="1716" r:id="rId3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1" l="1"/>
  <c r="D3" i="11" s="1"/>
  <c r="B7" i="13" s="1"/>
  <c r="B8" i="8"/>
  <c r="C2" i="8" s="1"/>
  <c r="J2" i="4"/>
  <c r="B9" i="8" l="1"/>
  <c r="C2" i="11"/>
  <c r="C6" i="11" s="1"/>
  <c r="D6" i="11" s="1"/>
  <c r="B9" i="13" s="1"/>
  <c r="B7" i="12"/>
  <c r="C11" i="11"/>
  <c r="B22" i="12" s="1"/>
  <c r="B9" i="12" l="1"/>
  <c r="C4" i="11"/>
  <c r="D4" i="11" s="1"/>
  <c r="B10" i="13" s="1"/>
  <c r="B14" i="13" s="1"/>
  <c r="C10" i="11"/>
  <c r="B18" i="12" s="1"/>
  <c r="C8" i="11"/>
  <c r="D16" i="13" s="1"/>
  <c r="D2" i="11"/>
  <c r="C15" i="11"/>
  <c r="D15" i="11" s="1"/>
  <c r="C12" i="11"/>
  <c r="D12" i="11" s="1"/>
  <c r="C5" i="11"/>
  <c r="B11" i="12" s="1"/>
  <c r="C7" i="11"/>
  <c r="B12" i="12" s="1"/>
  <c r="B78" i="12"/>
  <c r="D11" i="11"/>
  <c r="B23" i="13" s="1"/>
  <c r="B19" i="13" l="1"/>
  <c r="D10" i="11"/>
  <c r="C13" i="11"/>
  <c r="B87" i="12" s="1"/>
  <c r="B88" i="13"/>
  <c r="B90" i="13" s="1"/>
  <c r="B10" i="12"/>
  <c r="C14" i="12" s="1"/>
  <c r="B16" i="12"/>
  <c r="D8" i="11"/>
  <c r="B15" i="13" s="1"/>
  <c r="B83" i="12"/>
  <c r="B85" i="12" s="1"/>
  <c r="B17" i="12"/>
  <c r="C14" i="11"/>
  <c r="B84" i="12" s="1"/>
  <c r="C16" i="11"/>
  <c r="C17" i="11" s="1"/>
  <c r="D17" i="11" s="1"/>
  <c r="D7" i="11"/>
  <c r="B12" i="13" s="1"/>
  <c r="D5" i="11"/>
  <c r="B11" i="13" s="1"/>
  <c r="B82" i="13"/>
  <c r="D13" i="11" l="1"/>
  <c r="B92" i="13" s="1"/>
  <c r="D14" i="11"/>
  <c r="B89" i="13" s="1"/>
  <c r="D16" i="11"/>
  <c r="C95" i="13" s="1"/>
  <c r="C18" i="11"/>
  <c r="D18" i="11" s="1"/>
  <c r="C90" i="12"/>
  <c r="C19" i="11"/>
  <c r="C92" i="12" s="1"/>
  <c r="C91" i="12" l="1"/>
  <c r="C96" i="13"/>
  <c r="D19" i="11"/>
  <c r="C97"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Freizel Yosa</author>
    <author>Ma. Clarissa Moral Curitana</author>
  </authors>
  <commentList>
    <comment ref="E617" authorId="0" shapeId="0" xr:uid="{56C1E256-F276-41B7-AF32-CA7B469B3991}">
      <text>
        <r>
          <rPr>
            <i/>
            <sz val="9"/>
            <color indexed="81"/>
            <rFont val="Tahoma"/>
            <family val="2"/>
          </rPr>
          <t>Freizel Yosa:</t>
        </r>
        <r>
          <rPr>
            <b/>
            <sz val="9"/>
            <color indexed="81"/>
            <rFont val="Tahoma"/>
            <family val="2"/>
          </rPr>
          <t xml:space="preserve">
AE - Ryan Laniuk, as per SR
</t>
        </r>
      </text>
    </comment>
    <comment ref="E1054" authorId="0" shapeId="0" xr:uid="{57B873D8-632E-443F-B203-3AC15694EFBB}">
      <text>
        <r>
          <rPr>
            <i/>
            <sz val="9"/>
            <color indexed="81"/>
            <rFont val="Tahoma"/>
            <family val="2"/>
          </rPr>
          <t>Freizel Yosa:</t>
        </r>
        <r>
          <rPr>
            <b/>
            <sz val="9"/>
            <color indexed="81"/>
            <rFont val="Tahoma"/>
            <family val="2"/>
          </rPr>
          <t xml:space="preserve">
Gordon Lovett</t>
        </r>
      </text>
    </comment>
    <comment ref="F1054" authorId="0" shapeId="0" xr:uid="{BD79640C-6560-4D9A-81E4-34DA138B0069}">
      <text>
        <r>
          <rPr>
            <i/>
            <sz val="9"/>
            <color indexed="81"/>
            <rFont val="Tahoma"/>
            <family val="2"/>
          </rPr>
          <t>Freizel Yosa:</t>
        </r>
        <r>
          <rPr>
            <b/>
            <sz val="9"/>
            <color indexed="81"/>
            <rFont val="Tahoma"/>
            <family val="2"/>
          </rPr>
          <t xml:space="preserve">
Amy Bimm</t>
        </r>
      </text>
    </comment>
    <comment ref="L1072" authorId="1" shapeId="0" xr:uid="{22D20611-3FA0-4542-A993-7D16B4A5BBA4}">
      <text>
        <r>
          <rPr>
            <i/>
            <sz val="9"/>
            <color indexed="81"/>
            <rFont val="Tahoma"/>
            <family val="2"/>
          </rPr>
          <t>Ma. Clarissa Moral Curitana:</t>
        </r>
        <r>
          <rPr>
            <b/>
            <sz val="9"/>
            <color indexed="81"/>
            <rFont val="Tahoma"/>
            <family val="2"/>
          </rPr>
          <t xml:space="preserve">
reassigned from MA
18Jul23
</t>
        </r>
      </text>
    </comment>
    <comment ref="L1079" authorId="1" shapeId="0" xr:uid="{C51DA430-3E0D-404E-99A1-0051CEC915AD}">
      <text>
        <r>
          <rPr>
            <i/>
            <sz val="9"/>
            <color indexed="81"/>
            <rFont val="Tahoma"/>
            <family val="2"/>
          </rPr>
          <t>Ma. Clarissa Moral Curitana:</t>
        </r>
        <r>
          <rPr>
            <b/>
            <sz val="9"/>
            <color indexed="81"/>
            <rFont val="Tahoma"/>
            <family val="2"/>
          </rPr>
          <t xml:space="preserve">
reassigned from FY
18Jul23
</t>
        </r>
      </text>
    </comment>
    <comment ref="L1080" authorId="1" shapeId="0" xr:uid="{19F20969-E587-4361-B63B-680F1FB5FDD3}">
      <text>
        <r>
          <rPr>
            <i/>
            <sz val="9"/>
            <color indexed="81"/>
            <rFont val="Tahoma"/>
            <family val="2"/>
          </rPr>
          <t>Ma. Clarissa Moral Curitana:</t>
        </r>
        <r>
          <rPr>
            <b/>
            <sz val="9"/>
            <color indexed="81"/>
            <rFont val="Tahoma"/>
            <family val="2"/>
          </rPr>
          <t xml:space="preserve">
reassigned from MA
24Jul23
</t>
        </r>
      </text>
    </comment>
    <comment ref="L1082" authorId="1" shapeId="0" xr:uid="{C7FB04D1-2871-4DE6-93A9-409DE6DD8C32}">
      <text>
        <r>
          <rPr>
            <i/>
            <sz val="9"/>
            <color indexed="81"/>
            <rFont val="Tahoma"/>
            <family val="2"/>
          </rPr>
          <t>Ma. Clarissa Moral Curitana:</t>
        </r>
        <r>
          <rPr>
            <b/>
            <sz val="9"/>
            <color indexed="81"/>
            <rFont val="Tahoma"/>
            <family val="2"/>
          </rPr>
          <t xml:space="preserve">
reassigned from MA
18Jul23
</t>
        </r>
      </text>
    </comment>
    <comment ref="L1084" authorId="1" shapeId="0" xr:uid="{BFA0B3AF-8CC6-47C2-B831-4273102AA3F4}">
      <text>
        <r>
          <rPr>
            <i/>
            <sz val="9"/>
            <color indexed="81"/>
            <rFont val="Tahoma"/>
            <family val="2"/>
          </rPr>
          <t>Ma. Clarissa Moral Curitana:</t>
        </r>
        <r>
          <rPr>
            <b/>
            <sz val="9"/>
            <color indexed="81"/>
            <rFont val="Tahoma"/>
            <family val="2"/>
          </rPr>
          <t xml:space="preserve">
reassigned from FY
18Jul23
</t>
        </r>
      </text>
    </comment>
    <comment ref="L1086" authorId="1" shapeId="0" xr:uid="{1AD7A212-A15E-43E7-9A95-CBC7978FAF1B}">
      <text>
        <r>
          <rPr>
            <i/>
            <sz val="9"/>
            <color indexed="81"/>
            <rFont val="Tahoma"/>
            <family val="2"/>
          </rPr>
          <t>Ma. Clarissa Moral Curitana:</t>
        </r>
        <r>
          <rPr>
            <b/>
            <sz val="9"/>
            <color indexed="81"/>
            <rFont val="Tahoma"/>
            <family val="2"/>
          </rPr>
          <t xml:space="preserve">
reassigned from MA
24Jul23
</t>
        </r>
      </text>
    </comment>
    <comment ref="L1087" authorId="1" shapeId="0" xr:uid="{DD62302B-324C-44FA-A343-2915AB94F70E}">
      <text>
        <r>
          <rPr>
            <i/>
            <sz val="9"/>
            <color indexed="81"/>
            <rFont val="Tahoma"/>
            <family val="2"/>
          </rPr>
          <t>Ma. Clarissa Moral Curitana:</t>
        </r>
        <r>
          <rPr>
            <b/>
            <sz val="9"/>
            <color indexed="81"/>
            <rFont val="Tahoma"/>
            <family val="2"/>
          </rPr>
          <t xml:space="preserve">
reassigned from FY
18Jul23
</t>
        </r>
      </text>
    </comment>
    <comment ref="L1088" authorId="1" shapeId="0" xr:uid="{63A363FD-CB28-4A2E-BDAF-9BA9CF38357B}">
      <text>
        <r>
          <rPr>
            <i/>
            <sz val="9"/>
            <color indexed="81"/>
            <rFont val="Tahoma"/>
            <family val="2"/>
          </rPr>
          <t>Ma. Clarissa Moral Curitana:</t>
        </r>
        <r>
          <rPr>
            <b/>
            <sz val="9"/>
            <color indexed="81"/>
            <rFont val="Tahoma"/>
            <family val="2"/>
          </rPr>
          <t xml:space="preserve">
reassigned from MA
24Jul23
</t>
        </r>
      </text>
    </comment>
    <comment ref="L1089" authorId="1" shapeId="0" xr:uid="{3C942D40-92B1-44C0-A8E0-2781AE4F18ED}">
      <text>
        <r>
          <rPr>
            <i/>
            <sz val="9"/>
            <color indexed="81"/>
            <rFont val="Tahoma"/>
            <family val="2"/>
          </rPr>
          <t>Ma. Clarissa Moral Curitana:</t>
        </r>
        <r>
          <rPr>
            <b/>
            <sz val="9"/>
            <color indexed="81"/>
            <rFont val="Tahoma"/>
            <family val="2"/>
          </rPr>
          <t xml:space="preserve">
reassigned from MA
24Jul23
</t>
        </r>
      </text>
    </comment>
    <comment ref="L1090" authorId="1" shapeId="0" xr:uid="{FC4A4D56-9617-4E73-8D9A-2C8212C0B71D}">
      <text>
        <r>
          <rPr>
            <i/>
            <sz val="9"/>
            <color indexed="81"/>
            <rFont val="Tahoma"/>
            <family val="2"/>
          </rPr>
          <t>Ma. Clarissa Moral Curitana:</t>
        </r>
        <r>
          <rPr>
            <b/>
            <sz val="9"/>
            <color indexed="81"/>
            <rFont val="Tahoma"/>
            <family val="2"/>
          </rPr>
          <t xml:space="preserve">
reassigned from FY
24Jul23
</t>
        </r>
      </text>
    </comment>
    <comment ref="L1091" authorId="1" shapeId="0" xr:uid="{DE02765B-3C22-4C74-B212-ED7F46B68AA0}">
      <text>
        <r>
          <rPr>
            <i/>
            <sz val="9"/>
            <color indexed="81"/>
            <rFont val="Tahoma"/>
            <family val="2"/>
          </rPr>
          <t>Ma. Clarissa Moral Curitana:</t>
        </r>
        <r>
          <rPr>
            <b/>
            <sz val="9"/>
            <color indexed="81"/>
            <rFont val="Tahoma"/>
            <family val="2"/>
          </rPr>
          <t xml:space="preserve">
reassigned from FY
24Jul23
</t>
        </r>
      </text>
    </comment>
    <comment ref="L1093" authorId="1" shapeId="0" xr:uid="{7D31B9C0-2954-4B63-90C2-3BD1BD60F43C}">
      <text>
        <r>
          <rPr>
            <i/>
            <sz val="9"/>
            <color indexed="81"/>
            <rFont val="Tahoma"/>
            <family val="2"/>
          </rPr>
          <t>Ma. Clarissa Moral Curitana:</t>
        </r>
        <r>
          <rPr>
            <b/>
            <sz val="9"/>
            <color indexed="81"/>
            <rFont val="Tahoma"/>
            <family val="2"/>
          </rPr>
          <t xml:space="preserve">
reassigned from MA
18Jul23
</t>
        </r>
      </text>
    </comment>
    <comment ref="L1094" authorId="1" shapeId="0" xr:uid="{27FD6B21-37BD-43D0-B830-3A21264A6592}">
      <text>
        <r>
          <rPr>
            <i/>
            <sz val="9"/>
            <color indexed="81"/>
            <rFont val="Tahoma"/>
            <family val="2"/>
          </rPr>
          <t>Ma. Clarissa Moral Curitana:</t>
        </r>
        <r>
          <rPr>
            <b/>
            <sz val="9"/>
            <color indexed="81"/>
            <rFont val="Tahoma"/>
            <family val="2"/>
          </rPr>
          <t xml:space="preserve">
reassigned from MA
24Jul23
</t>
        </r>
      </text>
    </comment>
    <comment ref="L1095" authorId="1" shapeId="0" xr:uid="{1070A438-2B60-40CE-BFCD-A094A9D878E1}">
      <text>
        <r>
          <rPr>
            <i/>
            <sz val="9"/>
            <color indexed="81"/>
            <rFont val="Tahoma"/>
            <family val="2"/>
          </rPr>
          <t>Ma. Clarissa Moral Curitana:</t>
        </r>
        <r>
          <rPr>
            <b/>
            <sz val="9"/>
            <color indexed="81"/>
            <rFont val="Tahoma"/>
            <family val="2"/>
          </rPr>
          <t xml:space="preserve">
reassigned from FY
18Jul23
</t>
        </r>
      </text>
    </comment>
    <comment ref="L1097" authorId="1" shapeId="0" xr:uid="{DC67F4C6-9E06-47DA-A5EC-1D34BAAB7187}">
      <text>
        <r>
          <rPr>
            <i/>
            <sz val="9"/>
            <color indexed="81"/>
            <rFont val="Tahoma"/>
            <family val="2"/>
          </rPr>
          <t>Ma. Clarissa Moral Curitana:</t>
        </r>
        <r>
          <rPr>
            <b/>
            <sz val="9"/>
            <color indexed="81"/>
            <rFont val="Tahoma"/>
            <family val="2"/>
          </rPr>
          <t xml:space="preserve">
reassigned from MA
18Jul23
</t>
        </r>
      </text>
    </comment>
    <comment ref="L1098" authorId="1" shapeId="0" xr:uid="{70044EC9-6AB6-4F6C-8412-AE0EDAE1EFDC}">
      <text>
        <r>
          <rPr>
            <i/>
            <sz val="9"/>
            <color indexed="81"/>
            <rFont val="Tahoma"/>
            <family val="2"/>
          </rPr>
          <t>Ma. Clarissa Moral Curitana:</t>
        </r>
        <r>
          <rPr>
            <b/>
            <sz val="9"/>
            <color indexed="81"/>
            <rFont val="Tahoma"/>
            <family val="2"/>
          </rPr>
          <t xml:space="preserve">
reassigned from FY
18Jul23
</t>
        </r>
      </text>
    </comment>
    <comment ref="L1100" authorId="1" shapeId="0" xr:uid="{6FB7BA00-59B5-4F9E-B640-D3C68BE06989}">
      <text>
        <r>
          <rPr>
            <i/>
            <sz val="9"/>
            <color indexed="81"/>
            <rFont val="Tahoma"/>
            <family val="2"/>
          </rPr>
          <t>Ma. Clarissa Moral Curitana:</t>
        </r>
        <r>
          <rPr>
            <b/>
            <sz val="9"/>
            <color indexed="81"/>
            <rFont val="Tahoma"/>
            <family val="2"/>
          </rPr>
          <t xml:space="preserve">
reassigned from MA
24Jul23
</t>
        </r>
      </text>
    </comment>
    <comment ref="L1101" authorId="1" shapeId="0" xr:uid="{EA81266C-1933-450B-A6EA-B6D6BEF38F69}">
      <text>
        <r>
          <rPr>
            <i/>
            <sz val="9"/>
            <color indexed="81"/>
            <rFont val="Tahoma"/>
            <family val="2"/>
          </rPr>
          <t>Ma. Clarissa Moral Curitana:</t>
        </r>
        <r>
          <rPr>
            <b/>
            <sz val="9"/>
            <color indexed="81"/>
            <rFont val="Tahoma"/>
            <family val="2"/>
          </rPr>
          <t xml:space="preserve">
reassigned from FY
24Jul23
</t>
        </r>
      </text>
    </comment>
    <comment ref="L1104" authorId="1" shapeId="0" xr:uid="{AE0F5074-A9AE-4A7A-B654-18228AD4DA4B}">
      <text>
        <r>
          <rPr>
            <i/>
            <sz val="9"/>
            <color indexed="81"/>
            <rFont val="Tahoma"/>
            <family val="2"/>
          </rPr>
          <t>Ma. Clarissa Moral Curitana:</t>
        </r>
        <r>
          <rPr>
            <b/>
            <sz val="9"/>
            <color indexed="81"/>
            <rFont val="Tahoma"/>
            <family val="2"/>
          </rPr>
          <t xml:space="preserve">
reassigned from MA
24Jul23
</t>
        </r>
      </text>
    </comment>
    <comment ref="L1105" authorId="1" shapeId="0" xr:uid="{52FC9BA9-ABEC-4A95-9E96-EFF00D203D04}">
      <text>
        <r>
          <rPr>
            <i/>
            <sz val="9"/>
            <color indexed="81"/>
            <rFont val="Tahoma"/>
            <family val="2"/>
          </rPr>
          <t>Ma. Clarissa Moral Curitana:</t>
        </r>
        <r>
          <rPr>
            <b/>
            <sz val="9"/>
            <color indexed="81"/>
            <rFont val="Tahoma"/>
            <family val="2"/>
          </rPr>
          <t xml:space="preserve">
reassigned from FY
24Jul23
</t>
        </r>
      </text>
    </comment>
    <comment ref="L1112" authorId="1" shapeId="0" xr:uid="{F951649D-6A30-478C-8D06-1AEE6E30979A}">
      <text>
        <r>
          <rPr>
            <i/>
            <sz val="9"/>
            <color indexed="81"/>
            <rFont val="Tahoma"/>
            <family val="2"/>
          </rPr>
          <t>Ma. Clarissa Moral Curitana:</t>
        </r>
        <r>
          <rPr>
            <b/>
            <sz val="9"/>
            <color indexed="81"/>
            <rFont val="Tahoma"/>
            <family val="2"/>
          </rPr>
          <t xml:space="preserve">
reassigned from MA
24Jul23
</t>
        </r>
      </text>
    </comment>
    <comment ref="L1115" authorId="1" shapeId="0" xr:uid="{6B18C242-4980-45C7-BEEC-C82E531F6951}">
      <text>
        <r>
          <rPr>
            <i/>
            <sz val="9"/>
            <color indexed="81"/>
            <rFont val="Tahoma"/>
            <family val="2"/>
          </rPr>
          <t>Ma. Clarissa Moral Curitana:</t>
        </r>
        <r>
          <rPr>
            <b/>
            <sz val="9"/>
            <color indexed="81"/>
            <rFont val="Tahoma"/>
            <family val="2"/>
          </rPr>
          <t xml:space="preserve">
reassigned from FY
24Jul23
</t>
        </r>
      </text>
    </comment>
    <comment ref="L1116" authorId="1" shapeId="0" xr:uid="{10630947-CBC8-4C43-A133-FDDBF8DC6DA8}">
      <text>
        <r>
          <rPr>
            <i/>
            <sz val="9"/>
            <color indexed="81"/>
            <rFont val="Tahoma"/>
            <family val="2"/>
          </rPr>
          <t>Ma. Clarissa Moral Curitana:</t>
        </r>
        <r>
          <rPr>
            <b/>
            <sz val="9"/>
            <color indexed="81"/>
            <rFont val="Tahoma"/>
            <family val="2"/>
          </rPr>
          <t xml:space="preserve">
reassigned from MA
24Jul23
</t>
        </r>
      </text>
    </comment>
    <comment ref="L1117" authorId="1" shapeId="0" xr:uid="{1629ABB4-9E6F-49EF-A82E-F75782D96D6F}">
      <text>
        <r>
          <rPr>
            <i/>
            <sz val="9"/>
            <color indexed="81"/>
            <rFont val="Tahoma"/>
            <family val="2"/>
          </rPr>
          <t>Ma. Clarissa Moral Curitana:</t>
        </r>
        <r>
          <rPr>
            <b/>
            <sz val="9"/>
            <color indexed="81"/>
            <rFont val="Tahoma"/>
            <family val="2"/>
          </rPr>
          <t xml:space="preserve">
reassigned from MA
18Jul23
</t>
        </r>
      </text>
    </comment>
    <comment ref="L1119" authorId="1" shapeId="0" xr:uid="{45194137-1FFF-4AC9-879C-6A2A5C18443F}">
      <text>
        <r>
          <rPr>
            <i/>
            <sz val="9"/>
            <color indexed="81"/>
            <rFont val="Tahoma"/>
            <family val="2"/>
          </rPr>
          <t>Ma. Clarissa Moral Curitana:</t>
        </r>
        <r>
          <rPr>
            <b/>
            <sz val="9"/>
            <color indexed="81"/>
            <rFont val="Tahoma"/>
            <family val="2"/>
          </rPr>
          <t xml:space="preserve">
reassigned from FY
24Jul23
</t>
        </r>
      </text>
    </comment>
    <comment ref="L1133" authorId="1" shapeId="0" xr:uid="{67EDD60A-39D6-4219-8F04-8BF75B9CD643}">
      <text>
        <r>
          <rPr>
            <i/>
            <sz val="9"/>
            <color indexed="81"/>
            <rFont val="Tahoma"/>
            <family val="2"/>
          </rPr>
          <t>Ma. Clarissa Moral Curitana:</t>
        </r>
        <r>
          <rPr>
            <b/>
            <sz val="9"/>
            <color indexed="81"/>
            <rFont val="Tahoma"/>
            <family val="2"/>
          </rPr>
          <t xml:space="preserve">
reassigned from AB. 17Aug23
</t>
        </r>
      </text>
    </comment>
    <comment ref="L1134" authorId="1" shapeId="0" xr:uid="{DC4CCACF-398A-4C2B-A615-0582D9A3DCE3}">
      <text>
        <r>
          <rPr>
            <i/>
            <sz val="9"/>
            <color indexed="81"/>
            <rFont val="Tahoma"/>
            <family val="2"/>
          </rPr>
          <t>Ma. Clarissa Moral Curitana:</t>
        </r>
        <r>
          <rPr>
            <b/>
            <sz val="9"/>
            <color indexed="81"/>
            <rFont val="Tahoma"/>
            <family val="2"/>
          </rPr>
          <t xml:space="preserve">
reassigned from KA. 17Aug23
</t>
        </r>
      </text>
    </comment>
    <comment ref="L1135" authorId="1" shapeId="0" xr:uid="{BEA55F27-E727-4D4D-A28A-97D5DBC2CE69}">
      <text>
        <r>
          <rPr>
            <i/>
            <sz val="9"/>
            <color indexed="81"/>
            <rFont val="Tahoma"/>
            <family val="2"/>
          </rPr>
          <t>Ma. Clarissa Moral Curitana</t>
        </r>
        <r>
          <rPr>
            <b/>
            <sz val="9"/>
            <color indexed="81"/>
            <rFont val="Tahoma"/>
            <family val="2"/>
          </rPr>
          <t xml:space="preserve">
reassigned from MM. 17Aug23
</t>
        </r>
      </text>
    </comment>
    <comment ref="L1175" authorId="1" shapeId="0" xr:uid="{42C4E232-3114-4531-9C6A-4E157A08BEF9}">
      <text>
        <r>
          <rPr>
            <i/>
            <sz val="9"/>
            <color indexed="81"/>
            <rFont val="Tahoma"/>
            <family val="2"/>
          </rPr>
          <t>Ma. Clarissa Moral Curitana:</t>
        </r>
        <r>
          <rPr>
            <b/>
            <sz val="9"/>
            <color indexed="81"/>
            <rFont val="Tahoma"/>
            <family val="2"/>
          </rPr>
          <t xml:space="preserve">
reassigned from FY. 17Aug23
</t>
        </r>
      </text>
    </comment>
    <comment ref="L1251" authorId="1" shapeId="0" xr:uid="{4190E42D-942B-4532-92E3-EF2C29874D17}">
      <text>
        <r>
          <rPr>
            <i/>
            <sz val="9"/>
            <color indexed="81"/>
            <rFont val="Tahoma"/>
            <family val="2"/>
          </rPr>
          <t>Ma. Clarissa Moral Curitana</t>
        </r>
        <r>
          <rPr>
            <b/>
            <sz val="9"/>
            <color indexed="81"/>
            <rFont val="Tahoma"/>
            <family val="2"/>
          </rPr>
          <t xml:space="preserve">
reassigned from MA. 17Aug23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 Clarissa Moral Curitana</author>
  </authors>
  <commentList>
    <comment ref="L250" authorId="0" shapeId="0" xr:uid="{61D5E68B-64E6-456C-828F-275657DA0FDD}">
      <text>
        <r>
          <rPr>
            <i/>
            <sz val="9"/>
            <color indexed="81"/>
            <rFont val="Tahoma"/>
            <family val="2"/>
          </rPr>
          <t>Ma. Clarissa Moral Curitana:</t>
        </r>
        <r>
          <rPr>
            <b/>
            <sz val="9"/>
            <color indexed="81"/>
            <rFont val="Tahoma"/>
            <family val="2"/>
          </rPr>
          <t xml:space="preserve">
reassigned from FY
24Jul23
</t>
        </r>
      </text>
    </comment>
  </commentList>
</comments>
</file>

<file path=xl/sharedStrings.xml><?xml version="1.0" encoding="utf-8"?>
<sst xmlns="http://schemas.openxmlformats.org/spreadsheetml/2006/main" count="57490" uniqueCount="5053">
  <si>
    <t>Underwriting Support Working Month</t>
  </si>
  <si>
    <t>Policy Name</t>
  </si>
  <si>
    <t>Policy Number</t>
  </si>
  <si>
    <t>Line of Business</t>
  </si>
  <si>
    <t>Account Executive</t>
  </si>
  <si>
    <t>Underwriter</t>
  </si>
  <si>
    <t>Underwriting Support</t>
  </si>
  <si>
    <t>Premium System</t>
  </si>
  <si>
    <t>Billing Type</t>
  </si>
  <si>
    <t>Data Request Letter - Due Date</t>
  </si>
  <si>
    <t>Renewal Effective Date</t>
  </si>
  <si>
    <t>Confirmation/Data Letter - BPS U/W Support</t>
  </si>
  <si>
    <t>Client Contact Name</t>
  </si>
  <si>
    <t>Client Contact Email</t>
  </si>
  <si>
    <t>Client Contact Position</t>
  </si>
  <si>
    <t>Confirmation Letter - Date Sent to AE</t>
  </si>
  <si>
    <t>Confirmation - Date Rec'd from AE or UW</t>
  </si>
  <si>
    <t>Confirmation Letter - Status</t>
  </si>
  <si>
    <t>Data Request Letter - Date Sent</t>
  </si>
  <si>
    <t>Data Request Letter - Date Followed Up</t>
  </si>
  <si>
    <t>Employee Data - Date Received</t>
  </si>
  <si>
    <t>Data Request Letter - Status</t>
  </si>
  <si>
    <t>BPS U/W Support Quality Checker</t>
  </si>
  <si>
    <t>TPA</t>
  </si>
  <si>
    <t>Comments
(Include initials and date entered)</t>
  </si>
  <si>
    <t>Benefits</t>
  </si>
  <si>
    <t>Language</t>
  </si>
  <si>
    <t xml:space="preserve">LDetek inc.  </t>
  </si>
  <si>
    <t xml:space="preserve">Manu-Cov </t>
  </si>
  <si>
    <t>Jena Crawley</t>
  </si>
  <si>
    <t>Alec Aqui</t>
  </si>
  <si>
    <t>MC Renewal Support</t>
  </si>
  <si>
    <t>ManuConnect</t>
  </si>
  <si>
    <t>SELF</t>
  </si>
  <si>
    <t>Kim Ilex Lopez</t>
  </si>
  <si>
    <t>Patrick Hooey</t>
  </si>
  <si>
    <t>patrickh@jdimi.com</t>
  </si>
  <si>
    <t>pending</t>
  </si>
  <si>
    <t>Letter Sent without QC</t>
  </si>
  <si>
    <t>MM</t>
  </si>
  <si>
    <t>JAN 5- FOLLOW UP EMAIL BY JOELLEN WILSON</t>
  </si>
  <si>
    <t xml:space="preserve">ROY ET ASSELIN INC.           </t>
  </si>
  <si>
    <t>Manu-Cov</t>
  </si>
  <si>
    <t>ventes_renouvellements@gpme.ca</t>
  </si>
  <si>
    <t>In Progress</t>
  </si>
  <si>
    <t>SBS</t>
  </si>
  <si>
    <t xml:space="preserve">BEAULIEU TRANSMISSION         </t>
  </si>
  <si>
    <t xml:space="preserve">MALO TRANSPORT (1971) INC.    </t>
  </si>
  <si>
    <t xml:space="preserve">FERME JALLEN INC.             </t>
  </si>
  <si>
    <t xml:space="preserve">ECONOMIE SOCIALE LANAUDIERE   </t>
  </si>
  <si>
    <t xml:space="preserve">Byrnecut Canada Ltd.  </t>
  </si>
  <si>
    <t>sterling</t>
  </si>
  <si>
    <t xml:space="preserve">INDEPENDENT LIVING RESOURCE   </t>
  </si>
  <si>
    <t>Rochelle Mendoza</t>
  </si>
  <si>
    <t xml:space="preserve">IMPRESSIONS D'AUTRAY INC.     </t>
  </si>
  <si>
    <t xml:space="preserve">9208-5166 QUEBEC INC.         </t>
  </si>
  <si>
    <t>gpm</t>
  </si>
  <si>
    <t xml:space="preserve">PELLICONI CANADA INC.         </t>
  </si>
  <si>
    <t xml:space="preserve">LVL MARINE INC.               </t>
  </si>
  <si>
    <t xml:space="preserve">SLEEVER INTERNATIONAL INC.    </t>
  </si>
  <si>
    <t xml:space="preserve">QUIROY TRANSPORT INC.         </t>
  </si>
  <si>
    <t>Cloutier</t>
  </si>
  <si>
    <t xml:space="preserve">EQUIPE A 2023 INC.            </t>
  </si>
  <si>
    <t xml:space="preserve">49TH PARALLEL GROUP INC.      </t>
  </si>
  <si>
    <t>Not Yet Started</t>
  </si>
  <si>
    <t xml:space="preserve">GESTION JEAN FOURNIER INC.    </t>
  </si>
  <si>
    <t xml:space="preserve">DR. NOLFI AND DR. PATERSON    </t>
  </si>
  <si>
    <t>jnolfi@torontoeyecare.com</t>
  </si>
  <si>
    <t>ff-Mar 31</t>
  </si>
  <si>
    <t>DOMINIQUE TURCOTTE INC.</t>
  </si>
  <si>
    <t>Eric Poitras</t>
  </si>
  <si>
    <t>Serge Lampron</t>
  </si>
  <si>
    <t>renouvellement@sagedecision.com</t>
  </si>
  <si>
    <t>n/a</t>
  </si>
  <si>
    <t xml:space="preserve">Mar 16- as per client: This is a file not invoiced by Sage.
Email AE for client contact
</t>
  </si>
  <si>
    <t>BOISE CASCADE Alljoist Ltd.</t>
  </si>
  <si>
    <t>Manu-NonCov</t>
  </si>
  <si>
    <t>Rowena Gabriel</t>
  </si>
  <si>
    <t>Svetlana Pavlenko</t>
  </si>
  <si>
    <t>Jeremy Eudin</t>
  </si>
  <si>
    <t>3/1/2026 - Has not yet obtained client contact, already sent a ff. JE</t>
  </si>
  <si>
    <t>Primerica Financial Services (Canada) Ltd.</t>
  </si>
  <si>
    <t>79875, 79876, 79877, 79896</t>
  </si>
  <si>
    <t>Scott Thomson</t>
  </si>
  <si>
    <t>Macro Properties</t>
  </si>
  <si>
    <t>ASAP</t>
  </si>
  <si>
    <t xml:space="preserve">THE MANITOBA MUSEUM           </t>
  </si>
  <si>
    <t xml:space="preserve">MALLEN GOWING BERZINS         </t>
  </si>
  <si>
    <t xml:space="preserve">PLOMBERIE DENIS PARADIS INC.  </t>
  </si>
  <si>
    <t>SAGE</t>
  </si>
  <si>
    <t xml:space="preserve">CELCA MARKETING INC           </t>
  </si>
  <si>
    <t>TPA@alliancesc.ca</t>
  </si>
  <si>
    <t xml:space="preserve">581917 ONTARIO INC. O/A       </t>
  </si>
  <si>
    <t>People Corp</t>
  </si>
  <si>
    <t>PLANIFICATION ET CONSEIL JOSEE</t>
  </si>
  <si>
    <t xml:space="preserve">TOITUREX INC.- 400            </t>
  </si>
  <si>
    <t xml:space="preserve">ACRIART INC.                  </t>
  </si>
  <si>
    <t xml:space="preserve">THERMEX METAL TREATING LTD.   </t>
  </si>
  <si>
    <t>YYang@healthsourceplus.com</t>
  </si>
  <si>
    <t xml:space="preserve">DYNE HOLDINGS LIMITED         </t>
  </si>
  <si>
    <t xml:space="preserve">SOUTHLAND COMMUNITY CHURCH    </t>
  </si>
  <si>
    <t>underwriting@peoplecorporation.com</t>
  </si>
  <si>
    <t xml:space="preserve">9120-7019 QUEBEC INC. O/A     </t>
  </si>
  <si>
    <t xml:space="preserve">DAYS INN O/A 2972-6908 QUEBEC </t>
  </si>
  <si>
    <t>GPM</t>
  </si>
  <si>
    <t xml:space="preserve">MF2 AERO                      </t>
  </si>
  <si>
    <t xml:space="preserve">SANTE DENTAIRE CHARLESBOURG   </t>
  </si>
  <si>
    <t xml:space="preserve">FORBIDDEN INDUSTRIES LTD.     </t>
  </si>
  <si>
    <t xml:space="preserve">7859902 CANADA INC.           </t>
  </si>
  <si>
    <t xml:space="preserve">BEAUDOIN ET PELLERIN SENC     </t>
  </si>
  <si>
    <t xml:space="preserve">AXXIO INC.                    </t>
  </si>
  <si>
    <t xml:space="preserve">PLACEMENT RCR INC.            </t>
  </si>
  <si>
    <t xml:space="preserve">SERVICES MOBILES MSM INC.     </t>
  </si>
  <si>
    <t>renouvellementgcas@gcloutier.com</t>
  </si>
  <si>
    <t xml:space="preserve">FERME AVICOLE SERGE LEFEBVRE  </t>
  </si>
  <si>
    <t xml:space="preserve">FABRICATION METELEC LTEE      </t>
  </si>
  <si>
    <t xml:space="preserve">GROUPE GIH                    </t>
  </si>
  <si>
    <t xml:space="preserve">OTTAWA SALUS CORPORATION      </t>
  </si>
  <si>
    <t>groupbenefits@effortlessadmin.com</t>
  </si>
  <si>
    <t xml:space="preserve">SOEURS DE L'ASSOMPTION DE LA  </t>
  </si>
  <si>
    <t xml:space="preserve">TITAN TRANSLINE INC.          </t>
  </si>
  <si>
    <t>GROUPE RDL TROIS-RIVIERES INC.</t>
  </si>
  <si>
    <t xml:space="preserve">MAISON L'EPERVIER INC.        </t>
  </si>
  <si>
    <t>STUDIO DE MUSIQUE UNI-SON INC.</t>
  </si>
  <si>
    <t>Rod Allen Mateo</t>
  </si>
  <si>
    <t>GPME</t>
  </si>
  <si>
    <t xml:space="preserve">1000164110 ONTARIO INC. O/A   </t>
  </si>
  <si>
    <t xml:space="preserve">BOULONS ECLAIR (10023329      </t>
  </si>
  <si>
    <t xml:space="preserve">MICHEL FORTIN A.-G. INC.      </t>
  </si>
  <si>
    <t xml:space="preserve">1369614 BC LTD DBA BD ENGINE  </t>
  </si>
  <si>
    <t>PROMOTIONS ATLANTIQUES INC. ET</t>
  </si>
  <si>
    <t xml:space="preserve">PNEUS ET MECANIQUE DE LA      </t>
  </si>
  <si>
    <t xml:space="preserve">PHILIPPE MERCIER (1994) INC.  </t>
  </si>
  <si>
    <t xml:space="preserve">AGENCE DE PLACEMENT JM SANTE  </t>
  </si>
  <si>
    <t>SERVICES DE PERSONNEL SAGUENAY</t>
  </si>
  <si>
    <t xml:space="preserve">9144-6989 QUEBEC INC.         </t>
  </si>
  <si>
    <t xml:space="preserve">GARAGE LABBE                  </t>
  </si>
  <si>
    <t xml:space="preserve">FORESTIERS DM INC.            </t>
  </si>
  <si>
    <t xml:space="preserve">GAZON TROPICAL (9414-3237     </t>
  </si>
  <si>
    <t xml:space="preserve">CONSOLIDATED SHOTCRETE INC.   </t>
  </si>
  <si>
    <t xml:space="preserve">NEWFOUNDLAND AND LABRADOR     </t>
  </si>
  <si>
    <t xml:space="preserve">ASSOCIATION YWCA DE QUEBEC    </t>
  </si>
  <si>
    <t xml:space="preserve">PHARMABOUTIQUE INC.           </t>
  </si>
  <si>
    <t xml:space="preserve">N S D DISPOSAL LIMITED        </t>
  </si>
  <si>
    <t>MAHLE Filter Systems Canada, ULC</t>
  </si>
  <si>
    <t>Mammoet Canada Eastern Ltd.</t>
  </si>
  <si>
    <t>Caldic Canada Inc.</t>
  </si>
  <si>
    <t>Noel Hudson</t>
  </si>
  <si>
    <t>Kerry Harrison</t>
  </si>
  <si>
    <t>quotations@johnstongroup.ca</t>
  </si>
  <si>
    <t>Canada Pallet Corporation</t>
  </si>
  <si>
    <t>Tollestrup Group Ltd.</t>
  </si>
  <si>
    <t>CWT Canada Ltd.</t>
  </si>
  <si>
    <t>3/29 - Pending Inquiry to MC Renewal
4/2 - Ongoing Pending Inquiry</t>
  </si>
  <si>
    <t xml:space="preserve">THE CALDWELL PARTNERS INC.    </t>
  </si>
  <si>
    <t xml:space="preserve">MANOIR CHAMPLAIN              </t>
  </si>
  <si>
    <t xml:space="preserve">CADE HOLDINGS INC. O/A BEST   </t>
  </si>
  <si>
    <t>yyang@healthsourceplus.com</t>
  </si>
  <si>
    <t>Healthsource Plus/ People Corp</t>
  </si>
  <si>
    <t>SANDERS INDUSTRIAL CORPORATION</t>
  </si>
  <si>
    <t xml:space="preserve">DMTI SPATIAL ULC              </t>
  </si>
  <si>
    <t xml:space="preserve">GESTION DAVID LAMPRON INC.    </t>
  </si>
  <si>
    <t>Sage</t>
  </si>
  <si>
    <t>CELAYIX INC. C/O HEALTH SOURCE</t>
  </si>
  <si>
    <t xml:space="preserve">MAKSTEEL HOLDINGS ULC         </t>
  </si>
  <si>
    <t xml:space="preserve">CONSTRUCTION ET PAVAGE        </t>
  </si>
  <si>
    <t xml:space="preserve">4282833 CANADA INC            </t>
  </si>
  <si>
    <t xml:space="preserve">OPUS CORPORATION              </t>
  </si>
  <si>
    <t xml:space="preserve">LSAV INC.                     </t>
  </si>
  <si>
    <t xml:space="preserve">TRANSPORT CHALUT 2000 INC.    </t>
  </si>
  <si>
    <t xml:space="preserve">EXCAVATION FORESTIERE AUBUT &amp; </t>
  </si>
  <si>
    <t xml:space="preserve">BILLOTS SELECT MEGANTIC INC.  </t>
  </si>
  <si>
    <t xml:space="preserve">GASTON RICHARD INC.           </t>
  </si>
  <si>
    <t xml:space="preserve">F. THERIAULT INC.             </t>
  </si>
  <si>
    <t xml:space="preserve">BOULANGERIE PATISSERIE LE     </t>
  </si>
  <si>
    <t xml:space="preserve">KANALCO LIMITED               </t>
  </si>
  <si>
    <t xml:space="preserve">SOLUTION MOVECK INC.          </t>
  </si>
  <si>
    <t xml:space="preserve">D &amp; R CUSTOM STEEL INC.       </t>
  </si>
  <si>
    <t xml:space="preserve">J.Y. MOREAU ELECTRIQUE INC.   </t>
  </si>
  <si>
    <t xml:space="preserve">MAISON ALICE-DESMARAIS        </t>
  </si>
  <si>
    <t xml:space="preserve">POULIOT PLOMBERIE MECANIQUE   </t>
  </si>
  <si>
    <t xml:space="preserve">DI-TECH INTERNATIONAL INC.    </t>
  </si>
  <si>
    <t xml:space="preserve">BRB HYDRAULIQUE INC. (GESTION </t>
  </si>
  <si>
    <t xml:space="preserve">HOPITAL VETERINAIRE ST-JEAN   </t>
  </si>
  <si>
    <t xml:space="preserve">WOLF MASONRY LTD.             </t>
  </si>
  <si>
    <t xml:space="preserve">EQUIPEMENT ET OUTILLAGE       </t>
  </si>
  <si>
    <t xml:space="preserve">PROFORET CONSULTANTS INC.     </t>
  </si>
  <si>
    <t xml:space="preserve">ALUMICHEM CANADA INC.         </t>
  </si>
  <si>
    <t xml:space="preserve">AMPLI DE QUEBEC (L')          </t>
  </si>
  <si>
    <t xml:space="preserve">2760061 CANADA INC.           </t>
  </si>
  <si>
    <t xml:space="preserve">TOITURES HOGUE INC.           </t>
  </si>
  <si>
    <t xml:space="preserve">GROUPE TECNIC CANADA INC.     </t>
  </si>
  <si>
    <t xml:space="preserve">SUPER MARCHE LAPLANTE INC.    </t>
  </si>
  <si>
    <t xml:space="preserve">GROUPE TI (7325797 CANADA     </t>
  </si>
  <si>
    <t xml:space="preserve">MARKAN HARDWOOD PLUS INC.     </t>
  </si>
  <si>
    <t xml:space="preserve">HOMELIFE BENCHMARK REALTY     </t>
  </si>
  <si>
    <t xml:space="preserve">OMNI RAIL INC.                </t>
  </si>
  <si>
    <t xml:space="preserve">PARALLEL AG GROUP INC.        </t>
  </si>
  <si>
    <t xml:space="preserve">HERGOTT FARM EQUIPMENT LTD.   </t>
  </si>
  <si>
    <t xml:space="preserve">TEGESCO INC.                  </t>
  </si>
  <si>
    <t xml:space="preserve">CONSEIL REGIONAL DE           </t>
  </si>
  <si>
    <t xml:space="preserve">PROMETAL INC.                 </t>
  </si>
  <si>
    <t xml:space="preserve">GESTION BGC INC.              </t>
  </si>
  <si>
    <t xml:space="preserve">NAHF EQUITY MANAGEMENT LTD.   </t>
  </si>
  <si>
    <t xml:space="preserve">PIECES D'AUTO MB 7 INC.       </t>
  </si>
  <si>
    <t xml:space="preserve">GAGNE FISCALITE INC.          </t>
  </si>
  <si>
    <t xml:space="preserve">CENTRE DU JARDIN              </t>
  </si>
  <si>
    <t xml:space="preserve">BRUNET MANAGEMENT INC.        </t>
  </si>
  <si>
    <t xml:space="preserve">NIAGARA SUPPORT SERVICES      </t>
  </si>
  <si>
    <t>TV ONTARIO</t>
  </si>
  <si>
    <t>37512, 37513, 38625</t>
  </si>
  <si>
    <t>Breanne Corrigan</t>
  </si>
  <si>
    <t>Paul Chen</t>
  </si>
  <si>
    <t>Maksteel Holdings ULC</t>
  </si>
  <si>
    <t>115350, 115351, 115352</t>
  </si>
  <si>
    <t>Barry Connelly</t>
  </si>
  <si>
    <t>Michael O'Donoghue</t>
  </si>
  <si>
    <t>Parkway Motors Hamilton</t>
  </si>
  <si>
    <t>The Embassy of Botswana Student Program</t>
  </si>
  <si>
    <t>Neil Daniel</t>
  </si>
  <si>
    <t>Jonathan Schwarz</t>
  </si>
  <si>
    <t>Moore's Industrial Service Ltd</t>
  </si>
  <si>
    <t>Waypoint Insurance Services</t>
  </si>
  <si>
    <t>141718, 141720</t>
  </si>
  <si>
    <t>Peter Katrakis</t>
  </si>
  <si>
    <t>Jean-Michel Lubin</t>
  </si>
  <si>
    <t>Lortie et Martin Ltee</t>
  </si>
  <si>
    <t>Cov as NonCov</t>
  </si>
  <si>
    <t>uniPHARM Wholesale Drugs Ltd.</t>
  </si>
  <si>
    <t xml:space="preserve">REGIE INTERMUNICIPALE DU PARC </t>
  </si>
  <si>
    <t>SOUDURE R.G. (9028-6493 QUEBEC</t>
  </si>
  <si>
    <t>Steve’s Music Store inc.</t>
  </si>
  <si>
    <t>ALBERTA MOTOR TRANSPORT ASSOC.</t>
  </si>
  <si>
    <t>Gipsy</t>
  </si>
  <si>
    <t>Thomas Armstrong</t>
  </si>
  <si>
    <t>N/A</t>
  </si>
  <si>
    <t>Frances Shilling</t>
  </si>
  <si>
    <t>Self-Admin</t>
  </si>
  <si>
    <t>Patrick Rabang</t>
  </si>
  <si>
    <t>Completed</t>
  </si>
  <si>
    <t>Data Received without QC</t>
  </si>
  <si>
    <t>SBU (LR 18Oct12)</t>
  </si>
  <si>
    <t>NEW CIRCLES COMMUNITY SERVICES</t>
  </si>
  <si>
    <t>Angela Casullo</t>
  </si>
  <si>
    <t>Kayla Collison</t>
  </si>
  <si>
    <t>Luna Paula Capuli</t>
  </si>
  <si>
    <t>Asiya Baig</t>
  </si>
  <si>
    <t>asiya@benepen.com</t>
  </si>
  <si>
    <t xml:space="preserve">ASD: Jennifer Donald GB_ASD14@manulife.ca 
RSA: Lynn Corso </t>
  </si>
  <si>
    <t>Kerry's Place Autism Services</t>
  </si>
  <si>
    <t>Yvette Yang</t>
  </si>
  <si>
    <t>Mid Market</t>
  </si>
  <si>
    <t>HealthSource Plus</t>
  </si>
  <si>
    <t>Liftking Manufacturing Corp.</t>
  </si>
  <si>
    <t xml:space="preserve">BATTIG DESIGN INC.            </t>
  </si>
  <si>
    <t>Natalie Lapointe</t>
  </si>
  <si>
    <t>Danielle Siler</t>
  </si>
  <si>
    <t>collectiftr@gcloutier.com</t>
  </si>
  <si>
    <t xml:space="preserve">SBS </t>
  </si>
  <si>
    <t xml:space="preserve">ASD: Lynn Barrette GB_ASD26@manulife.ca
RSA: Nicolas Maheux </t>
  </si>
  <si>
    <t xml:space="preserve">WEST SCARBOROUGH COMMUNITY    </t>
  </si>
  <si>
    <t>Konstantine Antonopoulos</t>
  </si>
  <si>
    <t>Shelina Lakhani</t>
  </si>
  <si>
    <t>Mary Antonette Christine Aquino</t>
  </si>
  <si>
    <t>HealthSource Plus | RSA: Kim LeRoux</t>
  </si>
  <si>
    <t xml:space="preserve">MAHA ENERGY INC.              </t>
  </si>
  <si>
    <t>Nichelle Ryan</t>
  </si>
  <si>
    <t>Vikki Watson</t>
  </si>
  <si>
    <t>Mark John Serrano</t>
  </si>
  <si>
    <t>Dee Pauletig</t>
  </si>
  <si>
    <t>dee@nexgenfinancial.com</t>
  </si>
  <si>
    <t>Client Manager – Group Benefits</t>
  </si>
  <si>
    <t>Nexgen; Sent follow-up email to client contact - MJS 12/28/2021</t>
  </si>
  <si>
    <t xml:space="preserve">JUST FIX IT                   </t>
  </si>
  <si>
    <t>Scott Burrell</t>
  </si>
  <si>
    <t>David Beach</t>
  </si>
  <si>
    <t>linda.kajba@kechnie.com</t>
  </si>
  <si>
    <t>Kechnie</t>
  </si>
  <si>
    <t xml:space="preserve">WOMEN'S CHRISTIAN ASSOCIATION OF LONDON </t>
  </si>
  <si>
    <t>38757, 38758</t>
  </si>
  <si>
    <t>Monja Campagna</t>
  </si>
  <si>
    <t>MIX</t>
  </si>
  <si>
    <t>G. Lynne Williams</t>
  </si>
  <si>
    <t>lwilliams@mccormickcare.ca</t>
  </si>
  <si>
    <t>Director of Finance and IT</t>
  </si>
  <si>
    <t>Email MC Renewal for assistance in requesting the census data. LPC 28Nov21</t>
  </si>
  <si>
    <t>Metergy Solutions Inc.</t>
  </si>
  <si>
    <t>Peter Tallis</t>
  </si>
  <si>
    <t>Neel Balbahadur</t>
  </si>
  <si>
    <t>Erica Myers</t>
  </si>
  <si>
    <t>Erica.Myers@metergysolutions.com</t>
  </si>
  <si>
    <t>(Director, Human Resources)</t>
  </si>
  <si>
    <t>HO billed as confirmed by the UW. LPC 10Jan22</t>
  </si>
  <si>
    <t>SYLVICULTURE LA VERENDRYE INC.</t>
  </si>
  <si>
    <t>BAST DALCOURT CONTRACTING INC.</t>
  </si>
  <si>
    <t>Linda Kajba</t>
  </si>
  <si>
    <t>Operations Manager</t>
  </si>
  <si>
    <t>Kechnie:
RSA Ann Singh</t>
  </si>
  <si>
    <t xml:space="preserve">HYDRAULIC POWER INC.          </t>
  </si>
  <si>
    <t xml:space="preserve">WATERLOO ENERGY INC.          </t>
  </si>
  <si>
    <t xml:space="preserve">TDS TECHNOLOGIES (ONT) INC.   </t>
  </si>
  <si>
    <t xml:space="preserve">SECUTOR CAPITAL MANAGEMENT    </t>
  </si>
  <si>
    <t xml:space="preserve">TBM HOLDCO LTD.               </t>
  </si>
  <si>
    <t>Roger Delaquis</t>
  </si>
  <si>
    <t>Krista Dalton</t>
  </si>
  <si>
    <t>krista.dalton@johnstongroup.ca</t>
  </si>
  <si>
    <t>Underwriting</t>
  </si>
  <si>
    <t>THE MULTICARE GROUP RESTAURANT</t>
  </si>
  <si>
    <t>Ben Voisin</t>
  </si>
  <si>
    <t>Sue Petricca</t>
  </si>
  <si>
    <t>sue@canadianbenefits.com</t>
  </si>
  <si>
    <t>TPA - Canadian Benefit Administrators</t>
  </si>
  <si>
    <t xml:space="preserve">ASSOCIATION QUEBECOISE DE     </t>
  </si>
  <si>
    <t>PORTES ET FENETRES L.G.C. INC.</t>
  </si>
  <si>
    <t>HOPITAL VETERINAIRE TRIFLUVIEN</t>
  </si>
  <si>
    <t>JEWISH FEDERATION OF WINNIPEG INC./ COMBINED JEWISH APPEAL</t>
  </si>
  <si>
    <t>613925, 613926</t>
  </si>
  <si>
    <t>Angela Boys</t>
  </si>
  <si>
    <t>Alanna Sopko</t>
  </si>
  <si>
    <t>alanna.sopko@healthsourceplus.com</t>
  </si>
  <si>
    <t>Underwriting Manager</t>
  </si>
  <si>
    <t xml:space="preserve">STAR FIRE SYSTEMS             </t>
  </si>
  <si>
    <t xml:space="preserve">HOLIDAY INN OTTAWA EAST       </t>
  </si>
  <si>
    <t>ENTREPRISES REAL BOUCHARD INC.</t>
  </si>
  <si>
    <t>Groupe Marie Claire</t>
  </si>
  <si>
    <t xml:space="preserve">REMBOS INC.                   </t>
  </si>
  <si>
    <t xml:space="preserve">HIGHCOURT PARTNERS LTD.       </t>
  </si>
  <si>
    <t>Kechnie | RSA Ann Singh</t>
  </si>
  <si>
    <t>ND Graphics Inc.</t>
  </si>
  <si>
    <t>North Eastern Ontario Family and Children's Services</t>
  </si>
  <si>
    <t>Lianne Pobega</t>
  </si>
  <si>
    <t>Tina Gauthier-Barnes</t>
  </si>
  <si>
    <t>Vicky Comisso</t>
  </si>
  <si>
    <t>vlc@ef.ca</t>
  </si>
  <si>
    <t>Client Care Specialist</t>
  </si>
  <si>
    <r>
      <t>Client is now HO billed (</t>
    </r>
    <r>
      <rPr>
        <i/>
        <sz val="10"/>
        <color rgb="FF0000FF"/>
        <rFont val="Arial"/>
        <family val="2"/>
      </rPr>
      <t>per client contact's advise 1/4/22</t>
    </r>
    <r>
      <rPr>
        <sz val="10"/>
        <color indexed="12"/>
        <rFont val="Arial"/>
        <family val="2"/>
      </rPr>
      <t>)</t>
    </r>
  </si>
  <si>
    <t>H &amp; K CANADA INC.</t>
  </si>
  <si>
    <t>Anita Dekker</t>
  </si>
  <si>
    <t xml:space="preserve">Connie Maloney </t>
  </si>
  <si>
    <t xml:space="preserve">cmaloney@burkeandcompany.com </t>
  </si>
  <si>
    <t>Merit calc has been completed by Diane using November billing. Marked as completed as per Diane (ND 18Jan22)</t>
  </si>
  <si>
    <t xml:space="preserve">WINNIPEG PANTS &amp; SPORTSWEAR   </t>
  </si>
  <si>
    <t>PAREXEL INTERNATIONAL (CANADA) LTD.</t>
  </si>
  <si>
    <t>Breanne Frauts</t>
  </si>
  <si>
    <t>Lesley Grisbrook, GBA</t>
  </si>
  <si>
    <t>lesley@prosure-group.com</t>
  </si>
  <si>
    <t>Senior Account Co-ordinator</t>
  </si>
  <si>
    <t xml:space="preserve">UNITY MANAGING UNDERWRITERS   </t>
  </si>
  <si>
    <t>Kourtney Poier</t>
  </si>
  <si>
    <t>Brad Blaney</t>
  </si>
  <si>
    <t>brad@umu.net</t>
  </si>
  <si>
    <t>Director</t>
  </si>
  <si>
    <t>ASD: Katie Pellerin GB_ASD12@manulife.ca
RSA: Heather Garrard</t>
  </si>
  <si>
    <t xml:space="preserve">RAYNER CONSTRUCTION SERVICES  </t>
  </si>
  <si>
    <t>Chaten Anderson</t>
  </si>
  <si>
    <t>Nextgen</t>
  </si>
  <si>
    <t xml:space="preserve">BAZINET TAYLOR LTEE           </t>
  </si>
  <si>
    <t>Laura Kolta</t>
  </si>
  <si>
    <t>Lilian Hernandez</t>
  </si>
  <si>
    <t>tarificationmontreal@sourcesanteplus.com</t>
  </si>
  <si>
    <t>ASD: Coralie Beauvais-Houle GB_ASD28@manulife.ca 
RSA: Catherine Tremblay</t>
  </si>
  <si>
    <t xml:space="preserve">CEGERCO INC.                  </t>
  </si>
  <si>
    <t>Ronald Brassard</t>
  </si>
  <si>
    <t>Genevieve Hebert</t>
  </si>
  <si>
    <t>mev@orchestro.ca</t>
  </si>
  <si>
    <t>MidMarket</t>
  </si>
  <si>
    <t xml:space="preserve">NORTHERN CENTRE FOR ADVANCED  </t>
  </si>
  <si>
    <t xml:space="preserve">Ben Voisin </t>
  </si>
  <si>
    <t>Dibrina</t>
  </si>
  <si>
    <t>Canadian Opera Company</t>
  </si>
  <si>
    <t>Emily Appalsamy</t>
  </si>
  <si>
    <t>Jessica Schmidt</t>
  </si>
  <si>
    <t>Peter Ford / Saptarsi Saha, CPA, CA</t>
  </si>
  <si>
    <t>PeterF@coc.ca / saptarsis@coc.ca</t>
  </si>
  <si>
    <t>Manager, Human Resources / Controller</t>
  </si>
  <si>
    <t>SAGE. This group was moved from SA to HO and no data letter is needed as per confirm by MC Renewal. LPC 08Feb22</t>
  </si>
  <si>
    <t xml:space="preserve">PRO-AB EQUIPEMENT 2003 INC.   </t>
  </si>
  <si>
    <t>Nathalie Fanous</t>
  </si>
  <si>
    <t>Neil Surette</t>
  </si>
  <si>
    <t>Julia Blais / Nancy Gagne</t>
  </si>
  <si>
    <t>Julia.Blais@lacorporationpeople.com / Nancy.Gagne@lacorporationpeople.com</t>
  </si>
  <si>
    <t xml:space="preserve">LES ALIMENTS BEGIN INC.       </t>
  </si>
  <si>
    <t>Jérôme Cassista / Nicolas Côté</t>
  </si>
  <si>
    <t>jcassista@innovmedic.ca / ncote@innovmedic.ca</t>
  </si>
  <si>
    <t>Groupe Fordia Inc.</t>
  </si>
  <si>
    <t>HealthSouce Plus</t>
  </si>
  <si>
    <t>Buanderie Blanchelle Inc</t>
  </si>
  <si>
    <t>Andrea Boyce</t>
  </si>
  <si>
    <t>tarification@gpm.ca</t>
  </si>
  <si>
    <t xml:space="preserve">R.C. ROY INC.                 </t>
  </si>
  <si>
    <t xml:space="preserve">SAGE
RSA: Nicolas Maheux </t>
  </si>
  <si>
    <t>PMA Assurances inc.</t>
  </si>
  <si>
    <t xml:space="preserve">Serge Lampron </t>
  </si>
  <si>
    <t xml:space="preserve">LE GROUPE JENACO INC          </t>
  </si>
  <si>
    <t xml:space="preserve">RESTAURANT LA FENOUILLIERE    </t>
  </si>
  <si>
    <t>REGIE REGIONALE DE GESTION DES</t>
  </si>
  <si>
    <t xml:space="preserve">CETAL                         </t>
  </si>
  <si>
    <t xml:space="preserve">CENTRE TECHNIQUE GAETAN ET    </t>
  </si>
  <si>
    <t xml:space="preserve">MATERIAUX MIRON PLUS INC.     </t>
  </si>
  <si>
    <t xml:space="preserve">SOLUNIX INC                   </t>
  </si>
  <si>
    <t xml:space="preserve">CENTRE DE RENOVATION          </t>
  </si>
  <si>
    <t xml:space="preserve">FELDAN BIO INC.               </t>
  </si>
  <si>
    <t xml:space="preserve">ANGIOCHEM INC.                </t>
  </si>
  <si>
    <t xml:space="preserve">PHARMABIO DEVELOPPEMENT       </t>
  </si>
  <si>
    <t xml:space="preserve">BBQ QUEBEC INC.               </t>
  </si>
  <si>
    <t>Sander Geophysics Limited</t>
  </si>
  <si>
    <t xml:space="preserve">TRANSPORT JOLATEM INC.        </t>
  </si>
  <si>
    <t xml:space="preserve">AS: Mélissa Savoie
RSA: Catherine Tremblay </t>
  </si>
  <si>
    <t xml:space="preserve">SERVICES INTER-MED INC.       </t>
  </si>
  <si>
    <t>RSA: Nicolas Maheux</t>
  </si>
  <si>
    <t xml:space="preserve">LA MAISON DU PARTAGE          </t>
  </si>
  <si>
    <t>RSA: Karim El-Dakdouk</t>
  </si>
  <si>
    <t xml:space="preserve">CLUB DE TIR DE LANAUDIERE     </t>
  </si>
  <si>
    <t>Raquel Morales</t>
  </si>
  <si>
    <t>Omar Jazouli</t>
  </si>
  <si>
    <t>Annie Dessailliers</t>
  </si>
  <si>
    <t>Directrice par intérim, Services administratifs, ventes et renouvellement, Solutions collectives
G.P.M.E. solutions d’assurances et rentes collectives</t>
  </si>
  <si>
    <t>RSA: Azaleea Dinca</t>
  </si>
  <si>
    <t xml:space="preserve">LEON COURVILLE, VIGNERON      </t>
  </si>
  <si>
    <t xml:space="preserve">TRANSMISSION STTIC INC.       </t>
  </si>
  <si>
    <t xml:space="preserve">MAGASIN DE L'ABBAYE INC       </t>
  </si>
  <si>
    <t xml:space="preserve">GUARDTEK DIVISION 1           </t>
  </si>
  <si>
    <t>Underwriting, Maximum Benefit</t>
  </si>
  <si>
    <t xml:space="preserve">CP DISTRIBUTORS LTD.          </t>
  </si>
  <si>
    <t>Benefits Analyst</t>
  </si>
  <si>
    <t xml:space="preserve">9419-1350 QUEBEC INC.         </t>
  </si>
  <si>
    <t>Jérôme Cassista &amp; Nicolas Côté</t>
  </si>
  <si>
    <t>jcassista@innovmedic.ca; ncote@innovmedic.ca</t>
  </si>
  <si>
    <t xml:space="preserve">GEORGES H. DURAND LTEE        </t>
  </si>
  <si>
    <t xml:space="preserve">INNOVATION EXACTIS            </t>
  </si>
  <si>
    <t xml:space="preserve">Q-CROC                        </t>
  </si>
  <si>
    <t>ALETHIA BIOTHERAPEUTIQUES INC.</t>
  </si>
  <si>
    <t xml:space="preserve">BIEN FAIT ICI                 </t>
  </si>
  <si>
    <t xml:space="preserve">ASSOCIATION QUEBECOISE DE LA  </t>
  </si>
  <si>
    <t xml:space="preserve">VIROX TECHNOLOGIES INC.       </t>
  </si>
  <si>
    <t>Peter Miceli / Rosemarie Buckley / Molly</t>
  </si>
  <si>
    <t>peter@hubbardsinsurance.com / rosemarie@hubbardsinsurance.com / molly@hubbardsinsurance.com</t>
  </si>
  <si>
    <t>Resend DL 26Jan22</t>
  </si>
  <si>
    <t xml:space="preserve">SERENA FASHIONS LTD.          </t>
  </si>
  <si>
    <t>Na'im Nemat</t>
  </si>
  <si>
    <t>Thomas Bauer</t>
  </si>
  <si>
    <t>Cecila Kostiw</t>
  </si>
  <si>
    <t>cecilia@jungohr.ca</t>
  </si>
  <si>
    <t>ASD: Nadine Coleman GB_ASD8@manulife.ca 
Email Crystal Subject as this this group is terminated pwe grouplinks</t>
  </si>
  <si>
    <t xml:space="preserve">LES CONSTRUCTIONS MARCEL H.   </t>
  </si>
  <si>
    <t>ASD: Lynn Barrette GB_ASD26@manulife.ca</t>
  </si>
  <si>
    <t xml:space="preserve">BIOQUEBEC                     </t>
  </si>
  <si>
    <t>IMPORTATIONS DE QUINCAILLERIES</t>
  </si>
  <si>
    <t>SAGE | RSA: Nicolas Maheux</t>
  </si>
  <si>
    <t xml:space="preserve">MAURECON INC.                 </t>
  </si>
  <si>
    <t xml:space="preserve">SAGE | RSA: Nicolas Maheux </t>
  </si>
  <si>
    <t xml:space="preserve">SAINT-HILAIRE INC.            </t>
  </si>
  <si>
    <t xml:space="preserve">IPQ INC.                      </t>
  </si>
  <si>
    <t xml:space="preserve">TORNATECH INC.                </t>
  </si>
  <si>
    <t xml:space="preserve">KELOWNA COMMUNITY RESOURCE    </t>
  </si>
  <si>
    <t>Rebeca Lemus</t>
  </si>
  <si>
    <t>RSA: Kylie Bailey | Per client contact, group will be changing carriers Feb 1, 2022</t>
  </si>
  <si>
    <t xml:space="preserve">EASTSIDE GROUP OF COMPANIES   </t>
  </si>
  <si>
    <t>CarePartners</t>
  </si>
  <si>
    <t>Angela Bearden, GBA</t>
  </si>
  <si>
    <t>abearden@jdbenefits.com</t>
  </si>
  <si>
    <t>J&amp;D Benefits Inc.</t>
  </si>
  <si>
    <t xml:space="preserve">THIRD SPACE PROPERTIES INC.   </t>
  </si>
  <si>
    <t>Jackie McGrath</t>
  </si>
  <si>
    <t>groupservice@dehoney.com</t>
  </si>
  <si>
    <t>Dehoney | RSA: Hakyung Joo</t>
  </si>
  <si>
    <t xml:space="preserve">SBI MODULAR LTD               </t>
  </si>
  <si>
    <t>RSA: Kylie Bailey</t>
  </si>
  <si>
    <t xml:space="preserve">REGIE DE RECUPERATION DE      </t>
  </si>
  <si>
    <t xml:space="preserve">GROUPE SOLUTION COLLECT SOLU  </t>
  </si>
  <si>
    <t xml:space="preserve">MURPHY'S PHARMACIES           </t>
  </si>
  <si>
    <t xml:space="preserve">Angela Boys </t>
  </si>
  <si>
    <t>BARRIE COMMUNITY HEALTH CENTRE</t>
  </si>
  <si>
    <t>HealthSouce Plus
RSA: Kim LeRoux</t>
  </si>
  <si>
    <t xml:space="preserve">TITAN ENVIRONMENTAL           </t>
  </si>
  <si>
    <t>CROWE BGK S.E.N.C.R.L. - L.L.P</t>
  </si>
  <si>
    <t>Fabian Garzon</t>
  </si>
  <si>
    <t>fabian@beneflexquebec.com</t>
  </si>
  <si>
    <t xml:space="preserve">C.F.L. PLAYERS' ASSOCIATION   </t>
  </si>
  <si>
    <t>Karine Dagenais-Heldsinger</t>
  </si>
  <si>
    <t>Stephen Hillen</t>
  </si>
  <si>
    <t>G. Lyle Leslie</t>
  </si>
  <si>
    <t>lyle.leslie@hubinternational.com</t>
  </si>
  <si>
    <t xml:space="preserve">FERNAND LEBLANC EBENISTERIE   </t>
  </si>
  <si>
    <t>Freizel Yosa</t>
  </si>
  <si>
    <t>Data Received with QC</t>
  </si>
  <si>
    <t>Marjorie Abdon</t>
  </si>
  <si>
    <t>Orchestro 
Alpha</t>
  </si>
  <si>
    <t>LES EQUIPEMENTS CONTRO VALVE /</t>
  </si>
  <si>
    <t xml:space="preserve">krista.dalton@johnstongroup.ca </t>
  </si>
  <si>
    <t>MACLEAN POWER COMPANY (CANADA)</t>
  </si>
  <si>
    <t>SAGE
Small Signature - RSA: Nicolas Maheux</t>
  </si>
  <si>
    <t>Health Source Plus
Small Signature - RSA: Kim LeRoux</t>
  </si>
  <si>
    <t xml:space="preserve">BROWN'S BAY PACKING COMPANY   </t>
  </si>
  <si>
    <t>Mohamed Meghji</t>
  </si>
  <si>
    <t xml:space="preserve">MidMarket </t>
  </si>
  <si>
    <t>Dehoney
Send confirmation to Crystal about the Policy Name Discrepancy - FY - 2/25/22
As per Crytal - proceed with Millerd Holdings Ltd.</t>
  </si>
  <si>
    <t xml:space="preserve">CAREHAWK INC.                 </t>
  </si>
  <si>
    <t xml:space="preserve"> Linda Kajba</t>
  </si>
  <si>
    <t>Kechnie 
Alpha - RSA: Ann Singh</t>
  </si>
  <si>
    <t xml:space="preserve">LORENTZ FARMS LIMITED         </t>
  </si>
  <si>
    <t xml:space="preserve">WCSB POWER GENERATION         </t>
  </si>
  <si>
    <t>Niksa Bijelic</t>
  </si>
  <si>
    <t>Nexgen</t>
  </si>
  <si>
    <t xml:space="preserve">DISTRIBUTIONS CUISI-LAM INC.  </t>
  </si>
  <si>
    <t xml:space="preserve">SODEL LTEE                    </t>
  </si>
  <si>
    <t>RSA: Catherine Tremblay</t>
  </si>
  <si>
    <t xml:space="preserve">GROUPE MPM INTERNATIONAL INC. </t>
  </si>
  <si>
    <t>RSA; Nicolas Maheux</t>
  </si>
  <si>
    <t xml:space="preserve">FUTURA MANUFACTURIERS PORTES  </t>
  </si>
  <si>
    <t xml:space="preserve">TRANSBOIS TBM INC.            </t>
  </si>
  <si>
    <t xml:space="preserve">TRUMPF CANADA INC.            </t>
  </si>
  <si>
    <t>Shana Courtney Droge</t>
  </si>
  <si>
    <t>Kevin Hucaluk</t>
  </si>
  <si>
    <t>Leanna Richardson</t>
  </si>
  <si>
    <t>leanna@canadianbenefits.com</t>
  </si>
  <si>
    <t>ASD: Samantha Cameron GB_ASD31@manulife.ca
RSA: Nancy Gemmiti</t>
  </si>
  <si>
    <t xml:space="preserve">MICRO-BRASSERIE LE NAUFRAGEUR </t>
  </si>
  <si>
    <t>SAGE
RSA: Karim El-Dakdouk</t>
  </si>
  <si>
    <t xml:space="preserve">JOLICOEUR LTEE                </t>
  </si>
  <si>
    <t>SAGE 
RSA: Nicolas Maheux</t>
  </si>
  <si>
    <t xml:space="preserve">JOHNSTON-VERMETTE GROUPE      </t>
  </si>
  <si>
    <t xml:space="preserve">COMPTOIRS PREMOULES G.        </t>
  </si>
  <si>
    <t xml:space="preserve">JEUNE CHAMBRE DE COMMERCE DE  </t>
  </si>
  <si>
    <t xml:space="preserve">AUBERGE LA GOELICHE INC.      </t>
  </si>
  <si>
    <t>9307-4896 QUEBEC INC. LE PETIT</t>
  </si>
  <si>
    <t>Kevin Foley Trudeau</t>
  </si>
  <si>
    <t xml:space="preserve">CYR SYSTEME INC               </t>
  </si>
  <si>
    <t xml:space="preserve">DENRAY TIRE LTD.              </t>
  </si>
  <si>
    <t xml:space="preserve">MILL STREET &amp; CO. INC.        </t>
  </si>
  <si>
    <t>Carrie Kurtz</t>
  </si>
  <si>
    <t>Achchu Tharma</t>
  </si>
  <si>
    <t>Achchu.Tharma@aga.ca</t>
  </si>
  <si>
    <t xml:space="preserve">OXY-PRO INC.                  </t>
  </si>
  <si>
    <t xml:space="preserve">HOTEL BONAVENTURE MONTREAL    </t>
  </si>
  <si>
    <t xml:space="preserve">TZ CAPITALE NATIONALE         </t>
  </si>
  <si>
    <t xml:space="preserve">NETTOYAGE VICTO INC           </t>
  </si>
  <si>
    <t xml:space="preserve">CENTRE DE RECHERCHE D'EMPLOI  </t>
  </si>
  <si>
    <t xml:space="preserve">ENTREPRISES FORESTIERES SERGE </t>
  </si>
  <si>
    <t xml:space="preserve">PORTES ST-GEORGES INC. (LES)  </t>
  </si>
  <si>
    <t xml:space="preserve">9128-9728 QUEBEC INC. O/A     </t>
  </si>
  <si>
    <t xml:space="preserve">CAMIONS AVANTAGE INC.         </t>
  </si>
  <si>
    <t>Global Payments Canada GP</t>
  </si>
  <si>
    <t>Marie Early (Flumerfelt)</t>
  </si>
  <si>
    <t>Melba Salvador</t>
  </si>
  <si>
    <t>melba.salvador@globalpay.com</t>
  </si>
  <si>
    <t>Manage, Payroll &amp; Benefits</t>
  </si>
  <si>
    <t xml:space="preserve">CANADA'S NATIONAL BALLET      </t>
  </si>
  <si>
    <t>Karen Ferreira</t>
  </si>
  <si>
    <t>Chris Grassing</t>
  </si>
  <si>
    <t>Alicia Piggot</t>
  </si>
  <si>
    <t>alicia.piggott@nbs-enb.ca</t>
  </si>
  <si>
    <t xml:space="preserve">USINAGE LAURENT AUBERT INC.   </t>
  </si>
  <si>
    <t xml:space="preserve">FILTRARTECH INC.              </t>
  </si>
  <si>
    <t xml:space="preserve">9127-8754 QUEBEC INC. O/A     </t>
  </si>
  <si>
    <t>Centre de réparation hydraulique Hydrep Inc.</t>
  </si>
  <si>
    <t xml:space="preserve">684746 N.B. INC. O/A FIX AUTO </t>
  </si>
  <si>
    <t>ASD: Lorrie Claydon GB_ASD17@manulife.ca
RSA: Kylie Bailey</t>
  </si>
  <si>
    <t xml:space="preserve">SIKUMIUT ENVIRONMENTAL        </t>
  </si>
  <si>
    <t xml:space="preserve">LES INDUSTRIES RENAUD GRAVEL  </t>
  </si>
  <si>
    <t>ASD: Samuel Stohl GB_ASD30@manulife.ca
RSA: Azaleea Dinca</t>
  </si>
  <si>
    <t xml:space="preserve">CLINIQUE DE L'AUTO JAPONAISE  </t>
  </si>
  <si>
    <t xml:space="preserve">GESTION JOMAX INC.            </t>
  </si>
  <si>
    <t xml:space="preserve">LA COMPAGNIE ELECTRIQUE       </t>
  </si>
  <si>
    <t xml:space="preserve">UGOBURO INC.                  </t>
  </si>
  <si>
    <t xml:space="preserve">MUNICIPALITE DE               </t>
  </si>
  <si>
    <t xml:space="preserve">ONTARIO BUSINESS ALLIANCE     </t>
  </si>
  <si>
    <t>Beth Lachance Hesson &amp; Jeremy Fountain</t>
  </si>
  <si>
    <t>beth@rblfinancial.ca/jeremy@rblfinancial.ca</t>
  </si>
  <si>
    <t xml:space="preserve">BIG BANG ERP INC.             </t>
  </si>
  <si>
    <t>Catherine Vezina</t>
  </si>
  <si>
    <t>cvezina@arcsupport.ca</t>
  </si>
  <si>
    <t>HealthSouce Plus
renewal was moved to jan 2023 as per UW. 03/09/2022</t>
  </si>
  <si>
    <t>Frank Paonessa</t>
  </si>
  <si>
    <t>Nadine Coulson</t>
  </si>
  <si>
    <t>Nadine.Coulson@Primerica.com</t>
  </si>
  <si>
    <t>AVP, Human Resources</t>
  </si>
  <si>
    <t xml:space="preserve">AE: Scott Thomson 
UW: Alec Aqui </t>
  </si>
  <si>
    <t>France Clavette</t>
  </si>
  <si>
    <t>FranceClavette@BC.com</t>
  </si>
  <si>
    <t>HR Specialist</t>
  </si>
  <si>
    <t>Healthsource Plus
RSA: Kim LeRoux</t>
  </si>
  <si>
    <t>Healthsource Plus</t>
  </si>
  <si>
    <t>J4 HOLDINGS (AMHERSTBURG) LTD.</t>
  </si>
  <si>
    <t xml:space="preserve">LABORATOIRE JULIEN PAUL INC.  </t>
  </si>
  <si>
    <t xml:space="preserve">RENAULD BOURQUE ELECTRIQUE    </t>
  </si>
  <si>
    <t>SAGE
RSA: Nicolas Maheux</t>
  </si>
  <si>
    <t xml:space="preserve">FERME PROTERRE INC.           </t>
  </si>
  <si>
    <t xml:space="preserve">TSUUT'INA NATION              </t>
  </si>
  <si>
    <t>Daniel Julian Armstrong</t>
  </si>
  <si>
    <t>Karen Douris-Wheeler</t>
  </si>
  <si>
    <t>karen@fairfieldwatson.com</t>
  </si>
  <si>
    <t>As per AE, please do not follow up for the census. We are proceeding without it (see below).</t>
  </si>
  <si>
    <t xml:space="preserve">SPA INFINIMA ( 9178-1443      </t>
  </si>
  <si>
    <t>RSA: Azaleea Dinca
excel file has no data, inquiry sent (ND 29Mar22)</t>
  </si>
  <si>
    <t xml:space="preserve">VIANDE PERREAULT INC          </t>
  </si>
  <si>
    <t xml:space="preserve">PEPINIERE LEMAY INC.          </t>
  </si>
  <si>
    <t xml:space="preserve">9221-1598 QUEBEC INC. O/A     </t>
  </si>
  <si>
    <t xml:space="preserve">ALIEX SOLUTION INC.           </t>
  </si>
  <si>
    <t xml:space="preserve">DU COUP ANIMATION INC         </t>
  </si>
  <si>
    <t xml:space="preserve">SPORTS DEVAULT INC.           </t>
  </si>
  <si>
    <t xml:space="preserve">JARDINS PAYSAGEMENT PRESTIGE  </t>
  </si>
  <si>
    <t>Alpha
Assurance Robillard
RSA - Azaleea Dinca</t>
  </si>
  <si>
    <t xml:space="preserve">DEPANNEUR 5 ETOILES INC.      </t>
  </si>
  <si>
    <t xml:space="preserve">Natalie Lapointe </t>
  </si>
  <si>
    <t>SAGE
Alpha
RSA - Nicolas Maheux</t>
  </si>
  <si>
    <t xml:space="preserve">MUNICIPALITE DE ST-DAMIEN     </t>
  </si>
  <si>
    <t xml:space="preserve">MANITOBA JOCKEY CLUB INC.     </t>
  </si>
  <si>
    <t>Small Signature
RSA - Kylie Bailey</t>
  </si>
  <si>
    <t xml:space="preserve">SATKUL DEVELOPMENTS LTD.      </t>
  </si>
  <si>
    <t>Dehoney
Small Signature
RSA - Hakyung Joo</t>
  </si>
  <si>
    <t>SAGE
Small Signature
RSA - Nicolas Maheux</t>
  </si>
  <si>
    <t xml:space="preserve">BRISTOL MACHINE WORKS LIMITED </t>
  </si>
  <si>
    <t>Judy Asunmaa</t>
  </si>
  <si>
    <t>JAsunmaa@JDBgroup.ca</t>
  </si>
  <si>
    <t xml:space="preserve">LE PROJET EX MACHINA          </t>
  </si>
  <si>
    <t xml:space="preserve">plansponsor.admin@greenshield.ca </t>
  </si>
  <si>
    <t>sent confirmation re AE - FY 3/18/22
follow the AE in grouplinks per Crystal - FY 3/21/22</t>
  </si>
  <si>
    <t>Wes Eaton</t>
  </si>
  <si>
    <t xml:space="preserve">OCTOPUSAPP INC. O/A JOBBER    </t>
  </si>
  <si>
    <t>Harbourfront Centre</t>
  </si>
  <si>
    <t xml:space="preserve">MAISON DE JEUNES L'EVEIL      </t>
  </si>
  <si>
    <t xml:space="preserve">JAKE FRIESEN INC. &amp; FOUR WEST </t>
  </si>
  <si>
    <t>Per inquiry w/ Crystal, AE should be Noel Hudson (previously Roger Delaquis on Grouplinks) 29Mar22</t>
  </si>
  <si>
    <t xml:space="preserve">B.B.G. REFRIGERATION INC.     </t>
  </si>
  <si>
    <t>jcassista@innovmedic.ca and ncote@innovmedic.ca</t>
  </si>
  <si>
    <t>Alpha
InnovMedic
RSA - Nicolas Maheux</t>
  </si>
  <si>
    <t xml:space="preserve">QUINCAILLERIE ARCHITECTURALE  </t>
  </si>
  <si>
    <t>Alpha
RSA - Azaleea Dinca
sent client contact follow-up to ASD - FY - 03/28/22
sent assistance to MC Renewal Support re client contact - FY 4/4/22</t>
  </si>
  <si>
    <t>RSA: Nicolas Maheux | Policy appears "Terminated" in GroupLinks. Per inquiry w/ Crystal, group is confirmed Active (3/29/22)</t>
  </si>
  <si>
    <t xml:space="preserve">ENTREPRISES CAFECTION INC.    </t>
  </si>
  <si>
    <t xml:space="preserve">LOGI-BEL INC.                 </t>
  </si>
  <si>
    <t>ASD: Lynn Barrette GB_ASD26@manulife.ca
RSA: Nicolas Maheux | Policy appears "Terminated" in GroupLinks. Per inquiry w/ Crystal, group is confirmed Active (3/29/22)</t>
  </si>
  <si>
    <t>HealthSource Plus
Small Signature
RSA - Kim LeRoux</t>
  </si>
  <si>
    <t xml:space="preserve">CHILD &amp; COMMUNITY RESOURCES   </t>
  </si>
  <si>
    <t xml:space="preserve">THE STERLING HALL SCHOOL OF   </t>
  </si>
  <si>
    <t xml:space="preserve">F &amp; J CHEETHAM WDSR LTD       </t>
  </si>
  <si>
    <t>Undewriting</t>
  </si>
  <si>
    <t xml:space="preserve">590275 BC LTD. DBA THE        </t>
  </si>
  <si>
    <t>Dehoney | rsa: Hakyung Joo</t>
  </si>
  <si>
    <t>REMORQUAGE S.O.S. SAGUENAY INC</t>
  </si>
  <si>
    <t>MUNICIPALITE DE L'ANSE-ST-JEAN</t>
  </si>
  <si>
    <t xml:space="preserve">FERME PIERRE VACHON ET FILS   </t>
  </si>
  <si>
    <t xml:space="preserve">COVENANT HOUSE                </t>
  </si>
  <si>
    <t>Tony Fanta</t>
  </si>
  <si>
    <t>Amy Bimm</t>
  </si>
  <si>
    <t>Debbie Romaniw</t>
  </si>
  <si>
    <t>Romaniw@covenanthouse.ca</t>
  </si>
  <si>
    <t>Human Resources</t>
  </si>
  <si>
    <t>sinead@lesliegroup.com
kathryn@lesliegroup.com</t>
  </si>
  <si>
    <t xml:space="preserve">ELEVATOR CAB RENOVATIONS      </t>
  </si>
  <si>
    <t>Tina Iida</t>
  </si>
  <si>
    <t>tiida@thebenefitstrust.com</t>
  </si>
  <si>
    <t>Plan administrator</t>
  </si>
  <si>
    <t>Small Signature
RSA - Karen Anderson</t>
  </si>
  <si>
    <t>Squirrel Systems Canada</t>
  </si>
  <si>
    <t>83600, 83601</t>
  </si>
  <si>
    <t>Corey Gebert</t>
  </si>
  <si>
    <t>N//A</t>
  </si>
  <si>
    <t xml:space="preserve"> - as per Pam Schell, from the u/w – it has been confirmed that this group will now be on a HO platform, therefore a data letter is NOT needed for this client for their upcoming renewal. - FY 4/22/22</t>
  </si>
  <si>
    <t xml:space="preserve">COMMUNICATION METRO MONTREAL  </t>
  </si>
  <si>
    <t>Wissam Nicolas</t>
  </si>
  <si>
    <t>Kevin Wade</t>
  </si>
  <si>
    <t>Charles LeBlanc</t>
  </si>
  <si>
    <t>cleblanc@adassco.ca</t>
  </si>
  <si>
    <t>Small Signature
RSA - Catherine Tremblay
sent inquiry to Crystal who will be the AE bec the AE listed in tracker does'nt appear in recipient address - FY 3/30/22
sent follow up - FY 4/11/22
sent follow up - FY 4/20/22
as per Melissa Pasquarelli - the AE is Laura Kolta - FY 4/21/22</t>
  </si>
  <si>
    <t xml:space="preserve">SILOAM MISSION INC.           </t>
  </si>
  <si>
    <t>Alanna Sopko &amp; Tina Oxley</t>
  </si>
  <si>
    <t>alanna.sopko@healthsourceplus.com; tina.oxley@siriusbenefits.ca</t>
  </si>
  <si>
    <t xml:space="preserve">GROUPE GYRO TECH INC.         </t>
  </si>
  <si>
    <t>Max Aquino</t>
  </si>
  <si>
    <t xml:space="preserve">PGX INFORMATIQUE (9313-0581   </t>
  </si>
  <si>
    <t xml:space="preserve">ETIC PRODUITS PLEIN AIR       </t>
  </si>
  <si>
    <t xml:space="preserve">LEVAGE RB INC                 </t>
  </si>
  <si>
    <t xml:space="preserve">COMPRESSEURS SUPAIR INC.      </t>
  </si>
  <si>
    <t xml:space="preserve">VON ARX OUTILLAGE ET MATRICE  </t>
  </si>
  <si>
    <t xml:space="preserve">GYRO-TRAC CORPORATION         </t>
  </si>
  <si>
    <t xml:space="preserve">CARREFOUR JEUNESSE EMPLOI DE  </t>
  </si>
  <si>
    <t xml:space="preserve">CAAP LANAUDIERE               </t>
  </si>
  <si>
    <t>EXCAVATION NORMAND MAJEAU INC.</t>
  </si>
  <si>
    <t xml:space="preserve">9230-1084 QUEBEC INC. O/A     </t>
  </si>
  <si>
    <t xml:space="preserve">CONSTRUCTION GRANDBOIS        </t>
  </si>
  <si>
    <t xml:space="preserve">TRANSPORT CHALUT 2000 LTEE    </t>
  </si>
  <si>
    <t xml:space="preserve">MUNICIPALITE DE STE-CROIX ET  </t>
  </si>
  <si>
    <t>Small Signature
RSA: Nicolas Maheux
SAGE</t>
  </si>
  <si>
    <t xml:space="preserve">LABCAN (1989) LTEE            </t>
  </si>
  <si>
    <t xml:space="preserve">KEYRUS CANADA INC.            </t>
  </si>
  <si>
    <t>Small Signature
Healthsource Plus
RSA: Kim LeRoux</t>
  </si>
  <si>
    <t>Alliance of Manufacturers &amp; Exporters Canada</t>
  </si>
  <si>
    <t>112478, 112775</t>
  </si>
  <si>
    <t>Don Hilt'z group</t>
  </si>
  <si>
    <t xml:space="preserve">MATTHEWS ABOGADO LLP          </t>
  </si>
  <si>
    <t xml:space="preserve">Small Signature
RSA: Kylie Bailey
</t>
  </si>
  <si>
    <t xml:space="preserve">AESUS PACKAGING SYSTEMS INC.  </t>
  </si>
  <si>
    <t>PLANCHERS DE BOIS FRANC BARWOOD-PILON</t>
  </si>
  <si>
    <t xml:space="preserve">Noel Hudson </t>
  </si>
  <si>
    <t>Nicole Alysa Sorilo</t>
  </si>
  <si>
    <t>ASD: Lorrie Claydon // (SS) RSA: Kylie Bailey</t>
  </si>
  <si>
    <t xml:space="preserve">Angela Casullo </t>
  </si>
  <si>
    <t xml:space="preserve">asiya@benepen.com </t>
  </si>
  <si>
    <r>
      <t xml:space="preserve">(SS) RSA: </t>
    </r>
    <r>
      <rPr>
        <sz val="10"/>
        <color rgb="FF0000FF"/>
        <rFont val="Arial"/>
        <family val="2"/>
      </rPr>
      <t>Lynn Corso</t>
    </r>
  </si>
  <si>
    <t xml:space="preserve">PSYCHOLOGIE MOMENTUM INC.     </t>
  </si>
  <si>
    <t>SAGE // (SS) RSA: Nicolas Maheux</t>
  </si>
  <si>
    <t xml:space="preserve">OPTIQUE SANTE CHICOUTIMI INC. </t>
  </si>
  <si>
    <t xml:space="preserve">LES SERVICES D.E.D.           </t>
  </si>
  <si>
    <t>DISTRIBUTION D.B. (MATANE) INC</t>
  </si>
  <si>
    <t xml:space="preserve">SOUDEX INC.                   </t>
  </si>
  <si>
    <t xml:space="preserve">GESTION MASALA INC.           </t>
  </si>
  <si>
    <t xml:space="preserve">LES IMPRESSIONS CREDO INC.    </t>
  </si>
  <si>
    <t xml:space="preserve">SAGE </t>
  </si>
  <si>
    <t>Big Freight Systems Inc.</t>
  </si>
  <si>
    <t xml:space="preserve">AE: Noel Hudson </t>
  </si>
  <si>
    <t>AE: Noel Hudson</t>
  </si>
  <si>
    <t>Alpha
Orchestro
RSA: Karim El-Dakdouk</t>
  </si>
  <si>
    <t xml:space="preserve">ORATEX INC.                   </t>
  </si>
  <si>
    <t>Small Signature
Orchestro
RSA: Karim El-Dakdouk</t>
  </si>
  <si>
    <t xml:space="preserve">CERBEXA INC.                  </t>
  </si>
  <si>
    <t xml:space="preserve">CLINIQUE VETERINAIRE          </t>
  </si>
  <si>
    <t>Emilie Gouillard</t>
  </si>
  <si>
    <t>Gestionnaire administration des ventes</t>
  </si>
  <si>
    <t xml:space="preserve">Alpha
RSA: Karim El-Dakdouk
 - sent inquiry to Crystal if need to send DL, per GPM &amp; MC active, GroupLinks - terminated. - FY 4/19/22
 - as per Crystal, one location terminates and a new one is added. Need to send DL for this renewal. - FY 4/20/22
</t>
  </si>
  <si>
    <t>Enghouse Systems Limited</t>
  </si>
  <si>
    <t>Healthsource Plus
- as per MC renewal Support, data was received in Waterloo and is now saved in the client’s folder. You may mark this complete. FY 5/3/22</t>
  </si>
  <si>
    <t xml:space="preserve">ARROW FURNITURE LTD.          </t>
  </si>
  <si>
    <t>Sue Rodrigues</t>
  </si>
  <si>
    <t>Mary Grandili</t>
  </si>
  <si>
    <t>mary@smartchoicebenefits.com</t>
  </si>
  <si>
    <t>Manager</t>
  </si>
  <si>
    <t>ASD: Jennifer Donald // (SS) RSA: Lynn Corso</t>
  </si>
  <si>
    <t xml:space="preserve">GRAYBAR CANADA LIMITED        </t>
  </si>
  <si>
    <t>Gordon Lovett</t>
  </si>
  <si>
    <t>Nick Bonnar</t>
  </si>
  <si>
    <t>nbonnar@graybarcanada.com</t>
  </si>
  <si>
    <t>Manager, Human Resources</t>
  </si>
  <si>
    <t>ask assisntace from MC Renewal - ND 24Apr22</t>
  </si>
  <si>
    <t xml:space="preserve">CUT-A-DIE CANADA SELF-BILLED  </t>
  </si>
  <si>
    <t>Selina Wang</t>
  </si>
  <si>
    <t xml:space="preserve">Dale Hodgson </t>
  </si>
  <si>
    <t>dale@focusinsurance.com</t>
  </si>
  <si>
    <t>Plan Administrator</t>
  </si>
  <si>
    <t xml:space="preserve">Small Signature
RSA: Nancy Gemmiti
</t>
  </si>
  <si>
    <t>Alpha
Assurance Robillard
RSA: Azaleea Dinca</t>
  </si>
  <si>
    <t xml:space="preserve">9349-9234 QUEBEC INC. (SERIE  </t>
  </si>
  <si>
    <t xml:space="preserve">GUERIN, MAROIS, SIMARD, CPA,  </t>
  </si>
  <si>
    <t xml:space="preserve">Alpha
Assurance Robillard
RSA: Azaleea Dinca
</t>
  </si>
  <si>
    <t xml:space="preserve">PIECES D'AUTOS LE PORTAGE     </t>
  </si>
  <si>
    <t xml:space="preserve">9246-5103 QUEBEC INC. NUBEE   </t>
  </si>
  <si>
    <t>Jérôme Cassista 
Nicolas Côté</t>
  </si>
  <si>
    <t>jcassista@innovmedic.ca
ncote@innovmedic.ca</t>
  </si>
  <si>
    <t>Alpha
RSA: Nicolas Maheux
 - sent inquiry to Crystal if need to send DL, per GPM &amp; MC active, GroupLinks - terminated. - FY 4/18/22
 - as per Crystal, one location terminates and a new one is added. Need to send DL for this renewal. - FY 4/19/22</t>
  </si>
  <si>
    <t xml:space="preserve">T.R.O.C.C.A.                  </t>
  </si>
  <si>
    <t xml:space="preserve">INFORMCO INC C/O DIBRINA SURE </t>
  </si>
  <si>
    <t>(SMALL SIGNATURE) RSA: Charlene MacLellan</t>
  </si>
  <si>
    <t>SALARIES DE CIMENT QUEBEC INC.</t>
  </si>
  <si>
    <t>Mathieu Meilleur</t>
  </si>
  <si>
    <t>Per MC Renewal's confirmation, group is HO (5/10)</t>
  </si>
  <si>
    <t>Angela MacDonald</t>
  </si>
  <si>
    <t>Angela.macdonald@cowangroup.ca</t>
  </si>
  <si>
    <t>Manager, Client Partnerships</t>
  </si>
  <si>
    <t xml:space="preserve"> - sent inquiry to Crystal about AE &amp; UW (discrepancy bet tarcker &amp; grouplinks) - FY 4/19/22
 - as per Crystal, follow the AE and UW in GroupLinks
AE: Kathleen Royer
UW: Serge Lampron
FY - 4/20/22
- received the census but the password is not provided by the client. - FY 5/16/22
</t>
  </si>
  <si>
    <t>Yvette Taylor</t>
  </si>
  <si>
    <t>yvette.taylor@johnstongroup.ca</t>
  </si>
  <si>
    <t>Trainer/Quality Analyst</t>
  </si>
  <si>
    <t>JOHN NOBLE HOME</t>
  </si>
  <si>
    <t>38508, 38509</t>
  </si>
  <si>
    <t>Shelly Proulx</t>
  </si>
  <si>
    <t xml:space="preserve">sproulx@jnh.ca </t>
  </si>
  <si>
    <t>Financial Services Manager</t>
  </si>
  <si>
    <t>As per client contact, Shelly Proulx, they are asking for extension until May 16, due to staffing issue - FY 4/21/22
 - sent confirmation to MC Renewal, if its ok with them - FY 4/22/22</t>
  </si>
  <si>
    <t xml:space="preserve">COUVRE-PLANCHERS FLORDECO INC </t>
  </si>
  <si>
    <t>1st ff-up: May 16, 2022</t>
  </si>
  <si>
    <t>DEMENAGEMENT MACHINERIE GRANBY</t>
  </si>
  <si>
    <t xml:space="preserve">9072-6191 QUEBEC INC. - MIRON </t>
  </si>
  <si>
    <t xml:space="preserve">MAISON DE CONNIVENCE INC.     </t>
  </si>
  <si>
    <t xml:space="preserve">VENTILATION MAXIMUM LTEE      </t>
  </si>
  <si>
    <t>Ma. Clarissa Curitana</t>
  </si>
  <si>
    <t xml:space="preserve">CIRCUITS IMPRIMES DE LA       </t>
  </si>
  <si>
    <t>SAGE // RSA: Nicolas Maheux</t>
  </si>
  <si>
    <t xml:space="preserve">GROUPE VOYAGES VP - VOYAGES   </t>
  </si>
  <si>
    <t xml:space="preserve">CATALYST CHANNEL MARKETING    </t>
  </si>
  <si>
    <t xml:space="preserve">Sue Rodrigues </t>
  </si>
  <si>
    <t>Bill Hodgson</t>
  </si>
  <si>
    <t>bill@focusinsurance.com</t>
  </si>
  <si>
    <t>ASD: Andrew Tanner // (SS) RSA: Nancy Gemmiti</t>
  </si>
  <si>
    <t>LES JARDINS DE L'ECOUMENE INC.</t>
  </si>
  <si>
    <t>Directrice par intérim, Services administratifs, ventes et renouvellement, Solutions collectives</t>
  </si>
  <si>
    <t>Assurance Robillard // RSA: Azaleea Dinca</t>
  </si>
  <si>
    <t xml:space="preserve">BEAUDET &amp; SAUCIER SEP         </t>
  </si>
  <si>
    <t xml:space="preserve">PETERBOROUGH HOUSING CORP.    </t>
  </si>
  <si>
    <t xml:space="preserve">IBEW LOCAL 2166 EMPLOYEE LIFE </t>
  </si>
  <si>
    <t>Benjamin Garonce</t>
  </si>
  <si>
    <t>Terri-Lynn Reed</t>
  </si>
  <si>
    <t>Reedt@wilson.nb.ca</t>
  </si>
  <si>
    <t xml:space="preserve">QUICKSERIES PUBLISHING INC.   </t>
  </si>
  <si>
    <t xml:space="preserve">COLEMAN CONTAINERS LIMITED    </t>
  </si>
  <si>
    <t>President</t>
  </si>
  <si>
    <t xml:space="preserve">USINE DE CONGELATION ST-BRUNO </t>
  </si>
  <si>
    <t xml:space="preserve">BEGAMA INC (DEPANNEUR         </t>
  </si>
  <si>
    <t xml:space="preserve">MKS EQUIPEMENTS INC.          </t>
  </si>
  <si>
    <t xml:space="preserve">ROULOTTES E. TURMEL INC.      </t>
  </si>
  <si>
    <t>Alpha
InnovMédic
RSA: Nicolas Maheux</t>
  </si>
  <si>
    <t>MAGNUS 1946 PRODUITS CHIMIQUES</t>
  </si>
  <si>
    <t>Conseiller en regimes d’assurance collective</t>
  </si>
  <si>
    <t xml:space="preserve">INVERSAGO PHARMA INC.         </t>
  </si>
  <si>
    <t>SAGE
Alpha
RSA: Nicolas Maheux</t>
  </si>
  <si>
    <t xml:space="preserve">G &amp; L Group Ltd. </t>
  </si>
  <si>
    <t xml:space="preserve">Krista Dalton </t>
  </si>
  <si>
    <t>MM-nonRDB</t>
  </si>
  <si>
    <t>Johnston</t>
  </si>
  <si>
    <t>D &amp; R CUSTOM STEEL FABRICATION</t>
  </si>
  <si>
    <t xml:space="preserve">Underwriting, Maximum Benefit </t>
  </si>
  <si>
    <t xml:space="preserve"> - sent inquiry re AE &amp; UW for this group - FY 5/20/22
- as per Crystal, Noel Hudson is the AE - FY 5/24/22
- client is asking if this group is under rate guarantee until Nov 2023 - FY 6/01/22</t>
  </si>
  <si>
    <t xml:space="preserve">COMPTA 1 2 3 COOPERATIVE DE   </t>
  </si>
  <si>
    <t>SAGE
Small Signature
RSA: Nicolas Maheux</t>
  </si>
  <si>
    <t xml:space="preserve">LAROSE &amp; LAROSE IMAGE ET SON  </t>
  </si>
  <si>
    <t xml:space="preserve">MEGA PRO MEDIA INC. (SUPER    </t>
  </si>
  <si>
    <t>Assurances Robillard
Alpha
RSA: Azaleea Dinca</t>
  </si>
  <si>
    <t xml:space="preserve">GAGNON, LEDUC, CPA INC.       </t>
  </si>
  <si>
    <t xml:space="preserve">BOIS RECYCLES 2000 INC.       </t>
  </si>
  <si>
    <t xml:space="preserve">P.G POITRAS (9226-7236 QUEBEC </t>
  </si>
  <si>
    <t>Assurance Robillard
Alpha
RSA: Azaleea Dinca</t>
  </si>
  <si>
    <t xml:space="preserve">P &amp; M BELANGER INC.           </t>
  </si>
  <si>
    <t xml:space="preserve">LES FORESTIERS BER-MAN INC.   </t>
  </si>
  <si>
    <t>Alpha
RSA: Karim El-Dakdouk
Orchestro</t>
  </si>
  <si>
    <t xml:space="preserve">CHATEAU WESTMOUNT             </t>
  </si>
  <si>
    <t>Orchestro</t>
  </si>
  <si>
    <t xml:space="preserve">AIDE A L'EGLISE EN DETRESSE   </t>
  </si>
  <si>
    <t xml:space="preserve">ALBERTA BOILERS SAFETY        </t>
  </si>
  <si>
    <t>Ryan Duesing</t>
  </si>
  <si>
    <t>Jared Uditsky</t>
  </si>
  <si>
    <t>uditsky@absa.ca</t>
  </si>
  <si>
    <t xml:space="preserve"> - sent confirmation to Crystal if need to proceed on this, as per client the census data can get from their latest monthly billing. - FY 6/01/22
- as per Crystal, we shouldn’t have sent out a data letter request for this client as they are Head Office billed so we have their information on our systems. - FY 6/02/22</t>
  </si>
  <si>
    <t>Edmonton Economic Development Corp.</t>
  </si>
  <si>
    <t>humanresources@edmonton.com</t>
  </si>
  <si>
    <t xml:space="preserve">GUILD YULE LLP                </t>
  </si>
  <si>
    <t>Dehoney</t>
  </si>
  <si>
    <t>GREEN LINE HOSE &amp; FITTINGS LTD</t>
  </si>
  <si>
    <t xml:space="preserve">REBAR ENTERPRISES INC.        </t>
  </si>
  <si>
    <t>Olimpia Nedelcu</t>
  </si>
  <si>
    <t>Cecilia Kostiw</t>
  </si>
  <si>
    <t>ASD: Chrissy Z/Samantha C // RSA: Michele Pennell</t>
  </si>
  <si>
    <t xml:space="preserve">WAYPOINT INSURANCE SERVICES   </t>
  </si>
  <si>
    <t>REMORQUAGE PATRICK BOUTIN INC.</t>
  </si>
  <si>
    <t>Kiewit Offshore Services</t>
  </si>
  <si>
    <t>Lori Sweeney </t>
  </si>
  <si>
    <t>lori.sweeney@kiewit.com </t>
  </si>
  <si>
    <t>Benefits Administrator </t>
  </si>
  <si>
    <t xml:space="preserve">THEBUSINESSMARKET             </t>
  </si>
  <si>
    <t>Shelley Randall</t>
  </si>
  <si>
    <t>srandall@gobelmont.ca</t>
  </si>
  <si>
    <t>Group Service Coordinator, Belmont Health &amp; Wealth</t>
  </si>
  <si>
    <t>Kinnikinnick Foods Inc.</t>
  </si>
  <si>
    <t>29843, 111523</t>
  </si>
  <si>
    <t>Ryan Laniuk</t>
  </si>
  <si>
    <t>Harshini Awotar</t>
  </si>
  <si>
    <t>HO</t>
  </si>
  <si>
    <t>As per Crystal Subject, data letter is not required for this group as it an HO group.</t>
  </si>
  <si>
    <t xml:space="preserve">RUPERTSLAND INSTITUTE         </t>
  </si>
  <si>
    <t>Jamie Gellert</t>
  </si>
  <si>
    <t>Darcy Leclaire </t>
  </si>
  <si>
    <t>darcy@timberbenefits.com</t>
  </si>
  <si>
    <t>Client under DiBrina | Referred to MC Renewal as data still not available in DiBrina website MAC 02Jun22</t>
  </si>
  <si>
    <t xml:space="preserve">INFORMATION SERVICES          </t>
  </si>
  <si>
    <t>Ida Pacholik</t>
  </si>
  <si>
    <t>ida.pacholik@isc.ca</t>
  </si>
  <si>
    <t>Manager, Compensation and Benefits</t>
  </si>
  <si>
    <t xml:space="preserve">QUINCAILLERIE ARTHUR RIVEST   </t>
  </si>
  <si>
    <t>Directrice par intérim, Services administratifs, ventes et renouvellement, Solutions collectives G.P.M.E. solutions d’assurances et rentes collective</t>
  </si>
  <si>
    <t>Assurance Robillard | RSA: Azaleea Dinca</t>
  </si>
  <si>
    <t>CHAMBRE DE COMMERCE DE BRANDON</t>
  </si>
  <si>
    <t xml:space="preserve">INCIMAL INC.                  </t>
  </si>
  <si>
    <t>PLASTIQUES USINES CLEMENT INC.</t>
  </si>
  <si>
    <t>Louis Dreyfus Company Canada ULC</t>
  </si>
  <si>
    <t>Steve Hillen</t>
  </si>
  <si>
    <t>Amy A. Khatib</t>
  </si>
  <si>
    <t>Amy.Khatib@ldcom.com</t>
  </si>
  <si>
    <t>Health and Insured Benefits Manager</t>
  </si>
  <si>
    <t>AE: Karine Dagenais-Heldsinger</t>
  </si>
  <si>
    <t>Union internationale des opérateurs ingénieurs - Local 905</t>
  </si>
  <si>
    <t>Kevin Turfan</t>
  </si>
  <si>
    <t>JoAnne Deslauriers</t>
  </si>
  <si>
    <t>info@local905.ca</t>
  </si>
  <si>
    <t xml:space="preserve">NEWELL BRANDS CANADA ULC      </t>
  </si>
  <si>
    <t>Duplicate - data letter handled by Nicole Sorilo (MAC 21Jun22)</t>
  </si>
  <si>
    <t xml:space="preserve">331001 ALBERTA LTD.           </t>
  </si>
  <si>
    <t>Chanel Simpson</t>
  </si>
  <si>
    <t>Cancelled</t>
  </si>
  <si>
    <t>Data Request cancelled - per inquiry w/ Crystal, member information is available on our systems | MAC 27Jun22</t>
  </si>
  <si>
    <t xml:space="preserve">C. FRAPPIER ELECTRIQUE        </t>
  </si>
  <si>
    <t xml:space="preserve">CENTRE REGIONAL D'ARCHIVES DE </t>
  </si>
  <si>
    <t xml:space="preserve">MODULR INC.                   </t>
  </si>
  <si>
    <t xml:space="preserve">2543604 ONTARIO INC.          </t>
  </si>
  <si>
    <t xml:space="preserve"> - sent inquiry to Crystal, if this should be in AGA tracker FY 6/21/22
- as per Crystal, she's reviewing on to this one and get back shortly. - FY - 6/23/22
- as per Crystal, this is group is AGA client and should be moved to AGA tracker and no letter to sent out. - FY 6/28/22</t>
  </si>
  <si>
    <t xml:space="preserve">PHILIPPE SIMARD &amp; FILS LTEE   </t>
  </si>
  <si>
    <t>Sage // RSA: Nicolas Maheux</t>
  </si>
  <si>
    <t xml:space="preserve">TRANSREX INC.                 </t>
  </si>
  <si>
    <t xml:space="preserve">ATOM-JET GROUP                </t>
  </si>
  <si>
    <t>ASD: Lorrie Claydon // RSA: Kylie Bailey</t>
  </si>
  <si>
    <t xml:space="preserve">PLASTICOMPETENCES INC.        </t>
  </si>
  <si>
    <t xml:space="preserve">H.Y. LOUIE CO. LIMITED        </t>
  </si>
  <si>
    <t>Rachel Robetson</t>
  </si>
  <si>
    <t>rachelr@georgiamain.com</t>
  </si>
  <si>
    <t>Client asked for extension and we inquire when to expect it</t>
  </si>
  <si>
    <t>Federal Mogul Canada Limited</t>
  </si>
  <si>
    <r>
      <rPr>
        <sz val="10"/>
        <color rgb="FFFF0000"/>
        <rFont val="Arial"/>
        <family val="2"/>
      </rPr>
      <t>41361</t>
    </r>
    <r>
      <rPr>
        <sz val="10"/>
        <color theme="1"/>
        <rFont val="Arial"/>
        <family val="2"/>
      </rPr>
      <t>, 50071</t>
    </r>
  </si>
  <si>
    <t>Samantha Cianfarani</t>
  </si>
  <si>
    <t>Samantha.Cianfarani@driv.com</t>
  </si>
  <si>
    <t>Compensation and Benefits Manager</t>
  </si>
  <si>
    <t>AE: Breanne Frauts / RESENT CLIENT CONTACT CONFIRMATION TO BREANNE'S BACKUP, JENA CRAWLEY, INSTEAD.</t>
  </si>
  <si>
    <t xml:space="preserve">TRANSCONTINENTAL INVESTMENT   </t>
  </si>
  <si>
    <t xml:space="preserve">PCA VALENCE ENGINEERING       </t>
  </si>
  <si>
    <t>Alpha
RSA: Kylie Bailey</t>
  </si>
  <si>
    <t xml:space="preserve">MUNICIPALITE DE SAINT-EDOUARD </t>
  </si>
  <si>
    <t>Orchestro
Alpha
RSA: Karim El-Dakdouk</t>
  </si>
  <si>
    <t xml:space="preserve">GROUPE MASKATEL QUEBEC S.E.C. </t>
  </si>
  <si>
    <t xml:space="preserve">GOLDMAN SLOAN NASH AND HABER  </t>
  </si>
  <si>
    <t xml:space="preserve">Rowena Gabriel </t>
  </si>
  <si>
    <t xml:space="preserve">PRODUCTIONS M3 MEDIA INC.     </t>
  </si>
  <si>
    <t>Sage
Small Signature
RSA: Nicolas Maheux</t>
  </si>
  <si>
    <t xml:space="preserve">9296-0764 QUEBEC INC (BETON   </t>
  </si>
  <si>
    <t xml:space="preserve">MATANE                        </t>
  </si>
  <si>
    <t xml:space="preserve"> Natalie Lapointe</t>
  </si>
  <si>
    <t>LE GROUPEMENT FORESTIER DU SUD</t>
  </si>
  <si>
    <t>ASD: Lynn Barrette // RSA: Nicolas Maheux</t>
  </si>
  <si>
    <t xml:space="preserve">CONCENTRIC ADVISORS, ULC      </t>
  </si>
  <si>
    <t>RSA: Lucas Wasyliw | Referred to MC Renewal for ffup 6/24</t>
  </si>
  <si>
    <t xml:space="preserve">THE JOUTA PERFORMANCE GROUP   </t>
  </si>
  <si>
    <t>Nexgen | Referred to MC Renewal for ffup 6/24</t>
  </si>
  <si>
    <t xml:space="preserve">YOUTHLINK CALGARY POLICE      </t>
  </si>
  <si>
    <t>Nexgen | RSA: Lucas Wasyliw | Referred to MC Renewal for ffup 6/24</t>
  </si>
  <si>
    <t>CPAS and Conduent Business Services</t>
  </si>
  <si>
    <r>
      <rPr>
        <sz val="10"/>
        <color rgb="FFFF0000"/>
        <rFont val="Arial"/>
        <family val="2"/>
      </rPr>
      <t>112427</t>
    </r>
    <r>
      <rPr>
        <sz val="10"/>
        <color theme="1"/>
        <rFont val="Arial"/>
        <family val="2"/>
      </rPr>
      <t>, 112461</t>
    </r>
  </si>
  <si>
    <t>Kim S. Flowers</t>
  </si>
  <si>
    <t>kim.flowers@buck.com</t>
  </si>
  <si>
    <t>Senior Consultant, Health Practice</t>
  </si>
  <si>
    <t>AE: Gordon Lovett</t>
  </si>
  <si>
    <t>DLI, ELI, LTD</t>
  </si>
  <si>
    <t>English</t>
  </si>
  <si>
    <t xml:space="preserve">INNOV-MEDIC INC.       </t>
  </si>
  <si>
    <t>Innov-Medic
 - sent inquiry to Crystal,re the correct Policy Name - FY 6/21/22
- as per Crystal, proceed with  MBI Palstique Inc as the Policy Name. - FY 6/23/22</t>
  </si>
  <si>
    <t xml:space="preserve">ARCHITECTES ROBERGE ET LEDUC  </t>
  </si>
  <si>
    <t>Sage | RSA: Nicolas Maheux</t>
  </si>
  <si>
    <t xml:space="preserve">SOLUTIONS PERKUTO INC.        </t>
  </si>
  <si>
    <t xml:space="preserve">CSMO FABRICATION METALLIQUE   </t>
  </si>
  <si>
    <t xml:space="preserve">GAZ PROPANE MONIN INC.        </t>
  </si>
  <si>
    <t xml:space="preserve">J. NOEL POIRIER ET FILS INC   </t>
  </si>
  <si>
    <t xml:space="preserve">BOULANGERIE L'EPICURIEN INC.  </t>
  </si>
  <si>
    <t xml:space="preserve">SAJO INC.                     </t>
  </si>
  <si>
    <t>Per checkking, grp under HealthSource</t>
  </si>
  <si>
    <t xml:space="preserve">HORIZON DISTRIBUTORS          </t>
  </si>
  <si>
    <t>Underwriting Maximum Benefits</t>
  </si>
  <si>
    <t xml:space="preserve">SULPHUR EXPERTS INC.          </t>
  </si>
  <si>
    <t>ASD: Lorrie Claydon | GB_ASD17@manulife.ca
RSA: Kylie Bailey</t>
  </si>
  <si>
    <t>STRUCTURAL COMPOSITE TECH LTD.</t>
  </si>
  <si>
    <t xml:space="preserve">AWARE360 LTD.                 </t>
  </si>
  <si>
    <t>Leede Jones Gable Inc.</t>
  </si>
  <si>
    <t xml:space="preserve">COSTA PEARSON                 </t>
  </si>
  <si>
    <t>Nexgen
Alpha
RSA: Lucas Wasyliw
- sent assistance to MC Renewal as we haven't recv'd the census data. - FY 7/04/22</t>
  </si>
  <si>
    <t xml:space="preserve">NEXGEN ADVISORY GROUP INC.    </t>
  </si>
  <si>
    <t>Nexgen client - Client contact sent an email to wait for the census data as it will be on a one file only</t>
  </si>
  <si>
    <t xml:space="preserve">BIG HORN SHEET METAL LTD.     </t>
  </si>
  <si>
    <t>DLI, EHC, ELI, LTD, STD</t>
  </si>
  <si>
    <t>SCB Connect Block</t>
  </si>
  <si>
    <t>Che Emmanuel</t>
  </si>
  <si>
    <t>Devlyn Little</t>
  </si>
  <si>
    <t>Devlyn.Little@sterlingcapitalbrokers.com</t>
  </si>
  <si>
    <t>Referred to MC Renewal for ffup 6/24</t>
  </si>
  <si>
    <t>CALGARY COMMUNITY DAY SERVICES</t>
  </si>
  <si>
    <t xml:space="preserve">Newell Brands Canada ULC </t>
  </si>
  <si>
    <r>
      <t xml:space="preserve">114476, </t>
    </r>
    <r>
      <rPr>
        <sz val="10"/>
        <color rgb="FFFF0000"/>
        <rFont val="Arial"/>
        <family val="2"/>
      </rPr>
      <t>114477</t>
    </r>
    <r>
      <rPr>
        <sz val="10"/>
        <color theme="1"/>
        <rFont val="Arial"/>
        <family val="2"/>
      </rPr>
      <t>, 114478</t>
    </r>
  </si>
  <si>
    <t>Dan Armstrong</t>
  </si>
  <si>
    <t>Judith Brelsford</t>
  </si>
  <si>
    <t>Judith.Brelsford@newellco.com</t>
  </si>
  <si>
    <t>AE: Daniel Julian Armstrong / Sent a follow up email for client contact</t>
  </si>
  <si>
    <t xml:space="preserve">0859291 BC LTD DBA CHEK MEDIA </t>
  </si>
  <si>
    <t>Small Signature
RSA: Kylie Bailey</t>
  </si>
  <si>
    <t xml:space="preserve">DUKE POINT TRANSLOAD LTD.     </t>
  </si>
  <si>
    <t xml:space="preserve">CITY OF MOUNT PEARL           </t>
  </si>
  <si>
    <t>Susan Jesso</t>
  </si>
  <si>
    <t>Michael Goodridge</t>
  </si>
  <si>
    <t>mgoodridge@johnson.ca</t>
  </si>
  <si>
    <t>Senior Consultant</t>
  </si>
  <si>
    <t>Referred to MC Renewal for ffup 5/26</t>
  </si>
  <si>
    <t>SCHLUTER SYSTEMS (CANADA) INC.</t>
  </si>
  <si>
    <t>Catherine-Julie Vézina, B.A.A., GBA</t>
  </si>
  <si>
    <t>Conseillère en régimes d'assurance collective
Directrice des opérations</t>
  </si>
  <si>
    <t>Rachel Robertson</t>
  </si>
  <si>
    <t>Dehoney | Per client's email 7/7, it was confirmed that they do not have anyone in 28296 (particularly in one account 401, and classes C &amp; D).</t>
  </si>
  <si>
    <t xml:space="preserve">MORGAN CONSTRUCTION AND       </t>
  </si>
  <si>
    <t xml:space="preserve"> Chanel Simpson</t>
  </si>
  <si>
    <t>Desiray Chimko</t>
  </si>
  <si>
    <t>timber@cbproviders.ca</t>
  </si>
  <si>
    <t>Quotes &amp; Renewals Administrator</t>
  </si>
  <si>
    <t xml:space="preserve"> - sent inquiry to Crystal re the Ae and UW of this group - FY 6/21/22
- as per Crystal, she's still looking on this one and get back shortly - FY 6/23/22
- as per Crystal, The AE for this group is Chanel Simpson, but while she is off Ryan Laniuk is handling her groups and The UW is Harshini Awotar. - FY 6/28/22</t>
  </si>
  <si>
    <t xml:space="preserve">MCCARTHY TETRAULT </t>
  </si>
  <si>
    <t>36831, 36832, 36833</t>
  </si>
  <si>
    <t>Bruno Poitras</t>
  </si>
  <si>
    <t>Rita Apa</t>
  </si>
  <si>
    <t>rapa@mccarthy.ca</t>
  </si>
  <si>
    <t>As per Crystal Subject, data letter is not required for this group since based on their MC Control List, we only need to request data every 5 years, and the last time we did was in 2021.</t>
  </si>
  <si>
    <t>CDN Corps of Commissionaires - Northern Alberta Division</t>
  </si>
  <si>
    <t>Connie Hutchings</t>
  </si>
  <si>
    <t>chutchings@commissionaires.ab.ca</t>
  </si>
  <si>
    <t>Payroll Manager</t>
  </si>
  <si>
    <t>AE: Ryan Laniuk</t>
  </si>
  <si>
    <t xml:space="preserve">AVTEX SOLUTIONS INTERNATIONAL </t>
  </si>
  <si>
    <t>Underwriting Maximum Benefit</t>
  </si>
  <si>
    <t>Per inquiry 6/22, group name should be TTEC Digital Canada Inc.</t>
  </si>
  <si>
    <t xml:space="preserve">ROBINSON INNOVATIONS INC.     </t>
  </si>
  <si>
    <t xml:space="preserve">AE: Rowena Gabriel </t>
  </si>
  <si>
    <t xml:space="preserve">ARCHI-MEDIC INC.              </t>
  </si>
  <si>
    <t>AE: Nathalie Fanous // RSA: Karim El-Dakdouk</t>
  </si>
  <si>
    <t>Libbey Canada Inc.</t>
  </si>
  <si>
    <t>Per inquiry with Crystal (7/25) - Data Letter not applicable same w/ previous years (per UW Notes: "Self-Admin, no data. No Merit, no MRT. Just email to AE about changes to renewal.") MAC 7/26/22</t>
  </si>
  <si>
    <t xml:space="preserve">PRECISION HYDRAULIQUE         </t>
  </si>
  <si>
    <t>AE: Raquel Morales // RSA: Azaleea Dinca</t>
  </si>
  <si>
    <t xml:space="preserve">CENTRE DU CAMION RAYCAM/      </t>
  </si>
  <si>
    <t xml:space="preserve">RESTAURANT ALENTOURS INC.     </t>
  </si>
  <si>
    <t>AE: Kevin Foley Trudeau // RSA: Azaleea Dinca</t>
  </si>
  <si>
    <t xml:space="preserve">O.N.R Employees Benefit Assoc. </t>
  </si>
  <si>
    <t>Isabelle Fontaine</t>
  </si>
  <si>
    <t>Jennifer Byrns</t>
  </si>
  <si>
    <t>Brian Stitt</t>
  </si>
  <si>
    <t>bstitt2@hotmail.com</t>
  </si>
  <si>
    <t>AE: Isabelle Fontaine</t>
  </si>
  <si>
    <t xml:space="preserve">CLOUDOPS INC.                 </t>
  </si>
  <si>
    <t>Patrick</t>
  </si>
  <si>
    <t>pahmarani@summexx.com</t>
  </si>
  <si>
    <t>AE: Ronald Brassard</t>
  </si>
  <si>
    <t xml:space="preserve">NOXE INC.                     </t>
  </si>
  <si>
    <t xml:space="preserve">GROUPE PREMIER MEDICAL INC.   </t>
  </si>
  <si>
    <t xml:space="preserve"> - sent inquiry re Policy Name to use. FY 7/22/22
- as Per Crystal use the Policy Name from GPM -  ‘AKKA Groupe Amérique du Nord inc’ - FY 7/26/22</t>
  </si>
  <si>
    <t xml:space="preserve">AUTOMOBILES CARRIER ET FILS   </t>
  </si>
  <si>
    <t xml:space="preserve">CLINIQUE VETERINAIRE DE       </t>
  </si>
  <si>
    <t xml:space="preserve">AGENDRIX INC.                 </t>
  </si>
  <si>
    <t xml:space="preserve">FM INDUSTRIES INC. (9425-5692 </t>
  </si>
  <si>
    <t>Alpha
Innov-Medic
RSA: Nicolas Maheux</t>
  </si>
  <si>
    <t xml:space="preserve">AUTOLOOK INC.                 </t>
  </si>
  <si>
    <t>AE: Natalie Lapointe // RSA: Karim El-Dakdouk</t>
  </si>
  <si>
    <t xml:space="preserve">LA SOCIETE DE GESTION DE LA   </t>
  </si>
  <si>
    <t>SAGE // AE: Natalie Lapointe // RSA: Nicolas Maheux</t>
  </si>
  <si>
    <t xml:space="preserve">WEST END TIRE (1990) LTD.     </t>
  </si>
  <si>
    <t>Small Signature
RSA: Kylie Bailey
- sent iquiry to ASD the correct client contact as she was confirmed that the client contact we have provided was corrcet but provide different contact person. - FY 7/29/22
- as ASD, the client contact should be Alanna Sopko. - FY 8/02/22</t>
  </si>
  <si>
    <t>METROTEC/P.G.B. ISOLATION INC.</t>
  </si>
  <si>
    <t xml:space="preserve">AT LIMITED PARTNERSHIP        </t>
  </si>
  <si>
    <t>Nadia Roze ; cc: Dale Weldon</t>
  </si>
  <si>
    <t>nadia.roze@johnson.ca and dweldon@johnson.ca</t>
  </si>
  <si>
    <t>Associate Consultant</t>
  </si>
  <si>
    <t>AE: Benjamin Garonce</t>
  </si>
  <si>
    <t xml:space="preserve">PRECICAST LTEE                </t>
  </si>
  <si>
    <t xml:space="preserve">LOCATION D'OUTILS THETFORD    </t>
  </si>
  <si>
    <t xml:space="preserve">GROUPE VOXCO INC.             </t>
  </si>
  <si>
    <t xml:space="preserve">ASTRONOVA INC.                </t>
  </si>
  <si>
    <t xml:space="preserve">OPTIQUE CRISTAL INC.          </t>
  </si>
  <si>
    <t xml:space="preserve">LES ENTREPRISES LAVOIE ET     </t>
  </si>
  <si>
    <t xml:space="preserve">MFT &amp; FILS INC.               </t>
  </si>
  <si>
    <t>CONIFER</t>
  </si>
  <si>
    <t>Leah Wosk</t>
  </si>
  <si>
    <t>Elna Martell</t>
  </si>
  <si>
    <t>Elna@conifer.ca</t>
  </si>
  <si>
    <t>Benefit Plans Administrator</t>
  </si>
  <si>
    <t>FULCRUM CUSTOM BUILDERS MUSKOK</t>
  </si>
  <si>
    <t>RSA: Lynn Corso</t>
  </si>
  <si>
    <t>AMC FOAM TECHNOLOGIES INC. C/O</t>
  </si>
  <si>
    <t xml:space="preserve">PRIDE MARINE GROUP LTD.       </t>
  </si>
  <si>
    <t>AE sent census request directly to the client - FY 7/25/22</t>
  </si>
  <si>
    <t>Torkin Manes &amp; Tormanco Management</t>
  </si>
  <si>
    <t xml:space="preserve">KING EDWARD REALTY INC.       </t>
  </si>
  <si>
    <t>Cory Huclack</t>
  </si>
  <si>
    <t>Laura Koe</t>
  </si>
  <si>
    <t>laura.koe@johnstongroup.ca</t>
  </si>
  <si>
    <t>AE: Cory Huclack</t>
  </si>
  <si>
    <t xml:space="preserve">DEVIL'S PULPIT GOLF           </t>
  </si>
  <si>
    <t>ASD: Lorrie Claydon //AE: Noel Hudson // RSA: Kylie Bailey
Sent follow up for client contact information</t>
  </si>
  <si>
    <t>National Carriers' Conference Committee</t>
  </si>
  <si>
    <t>41943, 50075</t>
  </si>
  <si>
    <t>Eureka Norment</t>
  </si>
  <si>
    <t>enorment@rrnrlc.org</t>
  </si>
  <si>
    <t>National Health Plan Manager</t>
  </si>
  <si>
    <t>AE: Monja Campagna</t>
  </si>
  <si>
    <t xml:space="preserve">BERRY &amp; SMITH TRUCKING LTD.   </t>
  </si>
  <si>
    <t>Alpha
Assurances Robillard
RSA: Azaleea Dinca</t>
  </si>
  <si>
    <t xml:space="preserve">FLACOM JOLIETTE INC.          </t>
  </si>
  <si>
    <t>Assurances Robillard
Small Signature
RSA: Azaleea Dinca</t>
  </si>
  <si>
    <t xml:space="preserve">FLEET INFORMATIQUE INC.       </t>
  </si>
  <si>
    <t>FEDERATION DE L'UPA LANAUDIERE</t>
  </si>
  <si>
    <t xml:space="preserve">Bert Baxter Transport Ltd. </t>
  </si>
  <si>
    <t xml:space="preserve"> - sent inquiry re AE - FY 7/22/22
- as per Crystal use the AE from GroupLInks - FY 7/26/22
AE - Cory Huclack</t>
  </si>
  <si>
    <t xml:space="preserve">NORTH BAY BATTALION HOCKEY    </t>
  </si>
  <si>
    <t xml:space="preserve">BUCKERFIELD'S LTD.            </t>
  </si>
  <si>
    <t xml:space="preserve">GREEN PRAIRIE INTERNATIONAL   </t>
  </si>
  <si>
    <t xml:space="preserve">PAL PLUS INC.                 </t>
  </si>
  <si>
    <t>Preverco Inc.</t>
  </si>
  <si>
    <t xml:space="preserve">PEACEGEEKS SOCIETY            </t>
  </si>
  <si>
    <t>AE: Jackie McGrath // RSA: Hakyung Joo</t>
  </si>
  <si>
    <t xml:space="preserve">PHOENA INC.                   </t>
  </si>
  <si>
    <t>Wendy Amini</t>
  </si>
  <si>
    <t>wendy@morelgroup.com</t>
  </si>
  <si>
    <t>Les Entreprises de Construction Refrabec Inc.</t>
  </si>
  <si>
    <t>CANADIAN MARKETING ASSOCIATION</t>
  </si>
  <si>
    <t>Client under DiBrina | Census downloaded and filed 15Aug22</t>
  </si>
  <si>
    <t>Court Holdings Limited</t>
  </si>
  <si>
    <t>124716, 124756</t>
  </si>
  <si>
    <t>Tracy Murray</t>
  </si>
  <si>
    <t>tracymurrary@courtholdings.com</t>
  </si>
  <si>
    <t>CHL Financial Director</t>
  </si>
  <si>
    <t xml:space="preserve">BNB COPILOTE INC.             </t>
  </si>
  <si>
    <t xml:space="preserve"> jcassista@innovmedic.ca; ncote@innovmedic.ca</t>
  </si>
  <si>
    <t>HealthSource Plus
-  sent inquiry re AE &amp; UW to use. - FY 7/22/22
- as per Crystal, use the AE &amp; UW from GroupLinks - FY 7/26/22
AE - Noel Hudson
UW - Kerry Harrison
- as per AE, this group is no longer with HealthSourcePlus,this group is transferred to Johnston Group and send the letter to Krista Dalton. - FY 8/2/22</t>
  </si>
  <si>
    <t>PCP PLAQUE COULEE DE PRECISION</t>
  </si>
  <si>
    <t xml:space="preserve">COUPESAG (9104-4289 QUEBEC    </t>
  </si>
  <si>
    <t xml:space="preserve">SAGE // AE: Eric Poitras </t>
  </si>
  <si>
    <t xml:space="preserve">STC MANUFACTURIER INC.        </t>
  </si>
  <si>
    <t>SAGE// AE: Natalie Lapointe // RSA: Nicolas Maheux</t>
  </si>
  <si>
    <t>Klohn Crippen Berger Ltd.</t>
  </si>
  <si>
    <t>30395, 31792, 31794, 31795</t>
  </si>
  <si>
    <t>kcbadministration@morneaushepell.com</t>
  </si>
  <si>
    <t>KCB Benefits Administration</t>
  </si>
  <si>
    <t>Per AE, try sending to old email 7/19 | Upon checking, Morneau Shepell already rebranded as LifeWorks MAC 7/20</t>
  </si>
  <si>
    <t>N. Tepperman Limited</t>
  </si>
  <si>
    <t>Jerry Martel</t>
  </si>
  <si>
    <t>Jmartel@Teppermans.com</t>
  </si>
  <si>
    <t>- seek assistance to MC Renwal as the census data still haven't received as of. FY 7/27/22
- seek assistance to MC Renwal as the census data still haven't received as of. FY 8/9/22
- as per MC Renewal, We are still working with the AE and UW to obtain the client data. - FY 8/10/22</t>
  </si>
  <si>
    <t xml:space="preserve">PELLA WINDOWS &amp; DOORS OF      </t>
  </si>
  <si>
    <t>Tina Parise</t>
  </si>
  <si>
    <t>tparise@probenefits.ca; info@probenefits.ca</t>
  </si>
  <si>
    <t xml:space="preserve">Portes et Fenêtres Verdun Ltée </t>
  </si>
  <si>
    <t>Group is fully Terminated on MC.</t>
  </si>
  <si>
    <t>Manitoba Non-Profit Housing Association</t>
  </si>
  <si>
    <t>107737, 107738</t>
  </si>
  <si>
    <t>Niki Ng and Kyle McFadyen</t>
  </si>
  <si>
    <t>niki.ng@healthsourceplus.com; kyle.mcfadyen@peoplecorporation.com</t>
  </si>
  <si>
    <t xml:space="preserve">Evangelical Free Church of Canada </t>
  </si>
  <si>
    <t>Per AE adv, proceed with contacting Alanna Sopko; re-sent data letter to Alanna (MAC 8/18)</t>
  </si>
  <si>
    <t xml:space="preserve">MANITOBA STEERING COMMITTEE   </t>
  </si>
  <si>
    <t>Alana Sopko</t>
  </si>
  <si>
    <r>
      <t xml:space="preserve">ASD: Lorrie Claydon //AE: Noel Hudson // RSA: Kylie Bailey
</t>
    </r>
    <r>
      <rPr>
        <b/>
        <sz val="10"/>
        <color rgb="FF0000FF"/>
        <rFont val="Arial"/>
        <family val="2"/>
      </rPr>
      <t>Created another Data Letter since ASD provided an incorrect client contact</t>
    </r>
    <r>
      <rPr>
        <sz val="10"/>
        <color indexed="12"/>
        <rFont val="Arial"/>
        <family val="2"/>
      </rPr>
      <t xml:space="preserve"> - 8-8-2022</t>
    </r>
  </si>
  <si>
    <t xml:space="preserve">CLASS A SERVICE LTD.          </t>
  </si>
  <si>
    <r>
      <t xml:space="preserve">ASD: Lorrie Claydon //AE: Noel Hudson // RSA: Kylie Bailey
</t>
    </r>
    <r>
      <rPr>
        <b/>
        <sz val="10"/>
        <color rgb="FF0000FF"/>
        <rFont val="Arial"/>
        <family val="2"/>
      </rPr>
      <t>Created another Data Letter since ASD provided an incorrect client contact</t>
    </r>
    <r>
      <rPr>
        <sz val="10"/>
        <color rgb="FF0000FF"/>
        <rFont val="Arial"/>
        <family val="2"/>
      </rPr>
      <t xml:space="preserve"> - 8-8-2022</t>
    </r>
  </si>
  <si>
    <t>DLI, ELI, LTD, STD</t>
  </si>
  <si>
    <t xml:space="preserve">GESTION BERNARD MAJEAU INC.   </t>
  </si>
  <si>
    <t>Directrice par intérim, Services administratifs, ventes et renouvellement, Solutions collectives G.P.M.E. solutions d’assurances et rentes collectives</t>
  </si>
  <si>
    <t>Assurances Robillard
Alpha
RSA - Azaleea Dinca</t>
  </si>
  <si>
    <t xml:space="preserve">GESTION TGM QUEBEC INC.       </t>
  </si>
  <si>
    <t xml:space="preserve">L. BRETON TRANSPORT LTEE ET   </t>
  </si>
  <si>
    <t>Danielle Bonome</t>
  </si>
  <si>
    <t>Assurances Robillard
- sent inquiry to Crystal who will be the AE for this group as Mathieu Meileur is not found in the recepient field. FY - 8/22/22
- as per Crystal the AE for this group is Eric Poitras. FY 8/23/22</t>
  </si>
  <si>
    <t>NELSON &amp; DISTRICT CREDIT UNION</t>
  </si>
  <si>
    <t xml:space="preserve">EQUIPEMENT DE CONTROL CAPITAL </t>
  </si>
  <si>
    <t>Orchestro
Small Signature
RSA - Karim El-Dakdouk 
- sent confiramation to Crysta, re the correct Policy Name to use. - FY 8/19/22
- as per Crystal, used the Policy name from GPM (Equipement Capitale inc) - FY 8/22/22</t>
  </si>
  <si>
    <t xml:space="preserve">SERRES FLORAPLUS INC.         </t>
  </si>
  <si>
    <t xml:space="preserve">PRECISION MOUNTING            </t>
  </si>
  <si>
    <t>AE: Chaten Anderson // RSA: Lucas Wasyliw // 
Dee Pauletig sent an email that he pulled the data of 633350 and can send it over in a separate email</t>
  </si>
  <si>
    <t xml:space="preserve">PYROMAITRE INC.               </t>
  </si>
  <si>
    <t>jcassista@innovmedic.ca &amp; ncote@innovmedic.ca</t>
  </si>
  <si>
    <t xml:space="preserve">TI TITANIUM LTEE              </t>
  </si>
  <si>
    <t xml:space="preserve">FLYSCAN SYSTEMS INC.          </t>
  </si>
  <si>
    <t xml:space="preserve">ATLANTIC AQUA FARMS LTD.      </t>
  </si>
  <si>
    <t>Aug 16 - Sent a follow up for client contact info</t>
  </si>
  <si>
    <t xml:space="preserve">ADRIQ                         </t>
  </si>
  <si>
    <t xml:space="preserve">CONSEIL QUEBECOIS DU COMMERCE </t>
  </si>
  <si>
    <t xml:space="preserve">GESTION J.R. LEFEBVRE INC.    </t>
  </si>
  <si>
    <t xml:space="preserve">VIZIMAX INC.                  </t>
  </si>
  <si>
    <t xml:space="preserve">CENTRE-FEMMES DE BELLECHASSE  </t>
  </si>
  <si>
    <t xml:space="preserve">MEUBLE LENNOX INC.            </t>
  </si>
  <si>
    <t xml:space="preserve">YVON POULIN &amp; ASSOCIES,       </t>
  </si>
  <si>
    <t>LES EQUIPEMENTS AGRI-LAIT INC.</t>
  </si>
  <si>
    <t xml:space="preserve">CONVOYEUR CONTINENTAL ET      </t>
  </si>
  <si>
    <t>Tarification GPM</t>
  </si>
  <si>
    <t>Inq if to proceed w/ data letter this Aug as we requested census last March | Per Crystal, client changed renewal dates; hence, new data needed 8/19</t>
  </si>
  <si>
    <t xml:space="preserve">LANGLEY CONCRETE GROUP INC.   </t>
  </si>
  <si>
    <t xml:space="preserve">RODD MANAGEMENT LIMITED       </t>
  </si>
  <si>
    <t xml:space="preserve">VESEYS SEEDS LTD.             </t>
  </si>
  <si>
    <t xml:space="preserve">LES ENTREPRISES DELORME       </t>
  </si>
  <si>
    <t xml:space="preserve">GROUPE KAFFA INC              </t>
  </si>
  <si>
    <t xml:space="preserve">ACEF LANAUDIERE               </t>
  </si>
  <si>
    <t>Town of High River</t>
  </si>
  <si>
    <t>125393, 125415</t>
  </si>
  <si>
    <t>Sonja Coleman</t>
  </si>
  <si>
    <t>SColeman@highriver.ca</t>
  </si>
  <si>
    <t xml:space="preserve"> - sent assistance to MC Renewal in getting the census data - FY 8/24/22</t>
  </si>
  <si>
    <t>CSEK CREATIVE INC. O/A WELCOME</t>
  </si>
  <si>
    <t>Franke Kindred Canada Limited</t>
  </si>
  <si>
    <t>30185, 80073, 80074</t>
  </si>
  <si>
    <t>Chris Gray</t>
  </si>
  <si>
    <t>Behroze Nejaati</t>
  </si>
  <si>
    <t>behrozen@jdimi.com</t>
  </si>
  <si>
    <t>Director, Reporting and Analytics</t>
  </si>
  <si>
    <t>Per client, data will be ready by 8/22 | sent ffup 8/29; per client data to be sent by 9/1/22</t>
  </si>
  <si>
    <t>The Mitchell &amp; Abbott Group Financial Services Limited as Trustees for A &amp; W Franchisees and Employees</t>
  </si>
  <si>
    <t>Santo Fortino</t>
  </si>
  <si>
    <t>sfortino@mitchellabbottgrp.com</t>
  </si>
  <si>
    <t>Vice President Group Benefits, Client Solutions</t>
  </si>
  <si>
    <t xml:space="preserve">HAY RIVER HEALTH AND SOCIAL   </t>
  </si>
  <si>
    <t xml:space="preserve">Ryan Duesing </t>
  </si>
  <si>
    <t>Jennifer Croucher</t>
  </si>
  <si>
    <t>jennifer_croucher@gov.nt.ca</t>
  </si>
  <si>
    <t>Human Resources Manager</t>
  </si>
  <si>
    <t xml:space="preserve">ROMA MOULDING INC.            </t>
  </si>
  <si>
    <t xml:space="preserve">QUINCAILLERIE ANDRE LABERGE   </t>
  </si>
  <si>
    <t>Gilles Cloutier
Alpha</t>
  </si>
  <si>
    <t xml:space="preserve">EBENISTERIE A. BEAUCAGE INC.  </t>
  </si>
  <si>
    <t>Gilles Cloutier 
Small Signature
RSA - Nicolas Maheux</t>
  </si>
  <si>
    <t xml:space="preserve">TRIPAR INC.                   </t>
  </si>
  <si>
    <t>Patrick Ahmarani</t>
  </si>
  <si>
    <t>pahmarani@arcsupport.ca</t>
  </si>
  <si>
    <t xml:space="preserve"> - sent client contact follow-up to AE - FY 8/26/22</t>
  </si>
  <si>
    <t xml:space="preserve">OKTA, INC.                    </t>
  </si>
  <si>
    <t>Marie Early</t>
  </si>
  <si>
    <t>Joël Tshilombo Mpoyi</t>
  </si>
  <si>
    <t>Joel.Tshilombompoyi@sterlingcapitalbrokers.com</t>
  </si>
  <si>
    <t xml:space="preserve">Alpha
- letter saved to MM as per conversation last 2021, this is from SBS to MM - FY 6/29/22
-resend the file to client as per their request - FY 7/25/22
- send another follow-up to client. FY 8/9/22
- seek assistance to MC Renewal to get the census data from the client. - FY 8/17/22
- seek assistance to MC Renewal to get the census data from the client. - FY 9/8/22
- as per MC Renewal, this group is gone to market, sent inquiry to Crystal if this group can mark as completed. - FY 9/9/22
- as per Crystal, this group can now mark as completed - FY 9/12/22 </t>
  </si>
  <si>
    <t xml:space="preserve">DEPANNEUR JULES (3099-9387    </t>
  </si>
  <si>
    <t>SAGE
Alpha</t>
  </si>
  <si>
    <t xml:space="preserve">EPLAN QUEBEC CANADA INC       </t>
  </si>
  <si>
    <t>SAGE
Signature
RSA - Nicolas Maheux</t>
  </si>
  <si>
    <t>Nemak of Canada Corporation</t>
  </si>
  <si>
    <t>112155, 112307</t>
  </si>
  <si>
    <t>Louise Gaudette</t>
  </si>
  <si>
    <t>Louise.Gaudette@nemak.com</t>
  </si>
  <si>
    <t xml:space="preserve"> - sent assistance to MC Renewal in getting the census data - FY 8/24/22
' - sent assistance to MC Renewal in getting the census data - FY 9/8/22
- as per MC Renewal, they are still working with the UW and AE to get the data - FY 9/9/22
- As per Theresa (MC Renewal), please mark the data this year as received (we’re using last year’s datafile) and make a note that Waterloo will prepare the SA Merit this year, I’m not sure who on the RSS team this was assigned to. - FY 9/14/22
- census data received from client - FY 9/20/22</t>
  </si>
  <si>
    <t xml:space="preserve">ITE SAINT-JUST-DE-            </t>
  </si>
  <si>
    <t>Jessica Singer</t>
  </si>
  <si>
    <t>as per Crystal client belongs to HO</t>
  </si>
  <si>
    <t xml:space="preserve">WINOA CANADA INC.             </t>
  </si>
  <si>
    <t>The Sisters of St. Joseph for the Diocese of Toronto in Upper Canada</t>
  </si>
  <si>
    <t>31959, 65081,65082</t>
  </si>
  <si>
    <t>Joe Gosse</t>
  </si>
  <si>
    <t>jgosse@csj-to.ca</t>
  </si>
  <si>
    <t>AE: Scott Thomson // As per MC Renewal, they have followed up with the UW on this group to let them know that no data has been received</t>
  </si>
  <si>
    <t xml:space="preserve">MUNICIPALITÉ DE SAINT-MAGLOIRE         </t>
  </si>
  <si>
    <t>Sent inq to Crystal as remaining active div in MC is shown as HO billed - Per inquiry, DL not required as group is now HO MAC 21Sep22</t>
  </si>
  <si>
    <t xml:space="preserve">LES INVESTIGATIONS J. PESANT  </t>
  </si>
  <si>
    <t xml:space="preserve">RHIDE TECHNOLOGIES INC.       </t>
  </si>
  <si>
    <t>Dehoney // RSA: Hakyung Joo</t>
  </si>
  <si>
    <t xml:space="preserve">RAYMOND ROBITAILLE EXCAVATION </t>
  </si>
  <si>
    <t>Jérôme Cassista</t>
  </si>
  <si>
    <t>jcassista@innovmedic.ca</t>
  </si>
  <si>
    <t>Québec inc. ( formerly Innov-Medic), RSA: Nicolas Maheux</t>
  </si>
  <si>
    <t xml:space="preserve">LES REMORQUES DU NORD         </t>
  </si>
  <si>
    <t xml:space="preserve">SAFARI CONDO - PAR NADO       </t>
  </si>
  <si>
    <t>Québec inc. ( formerly Innov-Medic)</t>
  </si>
  <si>
    <t xml:space="preserve">GAM RENOVATION CONSTRUCTION   </t>
  </si>
  <si>
    <t>BOSWELL BRASSERIE ARTISANALE -</t>
  </si>
  <si>
    <t>Orchestro, RSA: Karim El-Dakdouk</t>
  </si>
  <si>
    <t xml:space="preserve">COOPERATIVE DES CONSOMMATEURS </t>
  </si>
  <si>
    <t>Group Premier Medical</t>
  </si>
  <si>
    <t xml:space="preserve">COMTECH SOLACOM TECHNOLOGIES, </t>
  </si>
  <si>
    <t xml:space="preserve">CANADIAN MENTAL HEALTH        </t>
  </si>
  <si>
    <t xml:space="preserve">GESTION LJT INC.              </t>
  </si>
  <si>
    <t xml:space="preserve">HANEY BUILDER'S SUPPLIES      </t>
  </si>
  <si>
    <t xml:space="preserve">AVANTAGE OXYGENE INC. -       </t>
  </si>
  <si>
    <t xml:space="preserve">ERNEST BOUTIN INC.            </t>
  </si>
  <si>
    <t xml:space="preserve">BATTERIES SPECIALITES ENR.    </t>
  </si>
  <si>
    <t xml:space="preserve">UNICAB INC.                   </t>
  </si>
  <si>
    <t xml:space="preserve">INSPECTION SEP INC.           </t>
  </si>
  <si>
    <t xml:space="preserve">LES CUISINES DE L'AIR         </t>
  </si>
  <si>
    <t xml:space="preserve">CARREFOUR JEUNESSE EMPLOI DES </t>
  </si>
  <si>
    <t xml:space="preserve">CAPSA                         </t>
  </si>
  <si>
    <t>CORPORATION DES CAMIONNEURS EN</t>
  </si>
  <si>
    <t xml:space="preserve">CREATIVAXION TI INC.          </t>
  </si>
  <si>
    <t>Assurances Robillard et associés inc.,RSA: Sandra Gomes</t>
  </si>
  <si>
    <t xml:space="preserve">FORT FINANCIAL GROUP INC.     </t>
  </si>
  <si>
    <t xml:space="preserve">MAESTRO DIGITAL MINE          </t>
  </si>
  <si>
    <t>renewals@dibrina.com</t>
  </si>
  <si>
    <t>Alpha
ASD: Martina Corrigan
RSA: Charlene MacLellan</t>
  </si>
  <si>
    <t xml:space="preserve">GROUPE LIGNAREX INC.          </t>
  </si>
  <si>
    <t>Orchestro
Small Signature
RSA: Karim El-Dakdouk</t>
  </si>
  <si>
    <t xml:space="preserve">PORTE GROUP                   </t>
  </si>
  <si>
    <t>Dehoney
Small Signature
RSA: Hakyung Joo</t>
  </si>
  <si>
    <t>MARCHE RICHELIEU BENOIT SIMARD</t>
  </si>
  <si>
    <t xml:space="preserve">Jérôme Cassista </t>
  </si>
  <si>
    <t>InnovMedic
Alpha
RSA: Nicolas Maheux</t>
  </si>
  <si>
    <t xml:space="preserve">SENIK INC.                    </t>
  </si>
  <si>
    <t xml:space="preserve">TRANSPORT GEROLD INC.         </t>
  </si>
  <si>
    <t xml:space="preserve">ENTREPRISES ERIC GRONDIN INC. </t>
  </si>
  <si>
    <t xml:space="preserve">IMPRESSIONS DE BEAUCE INC.    </t>
  </si>
  <si>
    <t xml:space="preserve">MARCEL MORISSETTE             </t>
  </si>
  <si>
    <t>InnovMedic
Small Signature
RSA: Nicolas Maheux</t>
  </si>
  <si>
    <t xml:space="preserve">JOLIETTE SECURITE             </t>
  </si>
  <si>
    <t>Assurance Robillard
Alpha
RSA: Azaleea Dinca
- sent confirmation to Crystal, re the Policy Name to use - FY 9/27/22
- as per Crystal, use the policy name (SERVICE ET ÉQUIPEMENT DE SÉCURITÉ JOLIETTE INC) - FY 9/28/22</t>
  </si>
  <si>
    <t xml:space="preserve">CORPORATION JET WORLDWIDE     </t>
  </si>
  <si>
    <t xml:space="preserve">LES ENTREPRISES SIRNAY INC.   </t>
  </si>
  <si>
    <t>Assurances Robillard
Alpha
RSA: Sandra Gomes</t>
  </si>
  <si>
    <t xml:space="preserve">DERKSEN PLUMBING &amp; HEATING    </t>
  </si>
  <si>
    <t xml:space="preserve">RADELET &amp; COMPANY LLP         </t>
  </si>
  <si>
    <t xml:space="preserve">LE GROUPE MMEDIAS INC.        </t>
  </si>
  <si>
    <t xml:space="preserve">IDENTIFICATION SPORTS INC.    </t>
  </si>
  <si>
    <t xml:space="preserve">BEAUDOIN, DORAY, TREMBLAY     </t>
  </si>
  <si>
    <t xml:space="preserve">REPARATION J.L. 2012 INC.     </t>
  </si>
  <si>
    <t>RSA: Sandra Gomes</t>
  </si>
  <si>
    <t xml:space="preserve">EQUIPEMENTS PLANNORD LTEE     </t>
  </si>
  <si>
    <t xml:space="preserve">GROUPEMENT FORESTIER QUEBEC   </t>
  </si>
  <si>
    <t xml:space="preserve">I.S.M. CONSEIL (9260-4206     </t>
  </si>
  <si>
    <t>LES DISTRIBUTIONS ALIMENTAIRES</t>
  </si>
  <si>
    <t xml:space="preserve">GTR SOUDURE (2620-3240 QUEBEC </t>
  </si>
  <si>
    <t xml:space="preserve">SYSTEMES MEDICAUX IMAGEM INC. </t>
  </si>
  <si>
    <t xml:space="preserve">ASSOCIATION DES PROPRIETAIRES </t>
  </si>
  <si>
    <t>ErinoakKids Centre for Treatment &amp; Development</t>
  </si>
  <si>
    <t>Membertou Inc.</t>
  </si>
  <si>
    <t>Canadian Sports Institute Ontario</t>
  </si>
  <si>
    <t>Linh G Lam</t>
  </si>
  <si>
    <t>David Haines</t>
  </si>
  <si>
    <t>david@sterlingcapitalbrokers.com</t>
  </si>
  <si>
    <t>Small Signature
ASD: April Oscarson
RSA: Ann Singh</t>
  </si>
  <si>
    <t>StemAxon Inc. (9636137 Canada Inc.)</t>
  </si>
  <si>
    <t>AGILENT TECHNOLOGIES CANADA INC.</t>
  </si>
  <si>
    <t>Janet Fiore</t>
  </si>
  <si>
    <t xml:space="preserve"> janet_fiore@agilent.com</t>
  </si>
  <si>
    <t>M &amp; R HOLDINGS</t>
  </si>
  <si>
    <t>Filomena Hyland</t>
  </si>
  <si>
    <t>filomena@ralphmoss.ca</t>
  </si>
  <si>
    <t>Benefit Consultant</t>
  </si>
  <si>
    <t>THE GLENCOE CLUB &amp; THE GLENCOE</t>
  </si>
  <si>
    <t>Brad Sluiter</t>
  </si>
  <si>
    <t>bsluiter@glencoe.org</t>
  </si>
  <si>
    <t>Received an info from AE that client is under rate guarantee</t>
  </si>
  <si>
    <t xml:space="preserve">GESTION DE GRANDPRE ET        </t>
  </si>
  <si>
    <t>Gilles Cloutier
Alpha
RSA: Nicolas Maheux
- sent confirmation to Crystal, re the Policy Name to use - FY 9/27/22
- as per Crystal, use the policy name from GPM &amp; MC (Gestion De Grandpré et Houle-Laporte SENC) - FY 9/28/22</t>
  </si>
  <si>
    <t xml:space="preserve">LES ENTREPRISES A.M. ST-TITE  </t>
  </si>
  <si>
    <t>Gilles Cloutier
Small Signature
ASD: Lynn Barrette
RSA: Nicolas Maheux</t>
  </si>
  <si>
    <t xml:space="preserve">8617490 CANADA INC. - ALU MC3 </t>
  </si>
  <si>
    <t>Tetrad Insulation Services Ltd</t>
  </si>
  <si>
    <t>Lorinda Peterson</t>
  </si>
  <si>
    <t>lorinda.peterson@tetradinsulation.com</t>
  </si>
  <si>
    <t>Small Signature
ASD: Linda Cuvelier
RSA: Hakyung Joo</t>
  </si>
  <si>
    <t>Trueline Valve Corporation</t>
  </si>
  <si>
    <t>Yovani Lareine</t>
  </si>
  <si>
    <t>ylareine@arcsupport.ca</t>
  </si>
  <si>
    <t>Représentante de service principale</t>
  </si>
  <si>
    <t>Les Impressions Credo Inc</t>
  </si>
  <si>
    <t>The Saskatchewan Medical Association</t>
  </si>
  <si>
    <t>Cindy Anderson</t>
  </si>
  <si>
    <t>cindy.anderson@sma.sk.ca</t>
  </si>
  <si>
    <t>Manager, Membership, Benefits &amp; Insurance</t>
  </si>
  <si>
    <t xml:space="preserve">SKILLS COMPETENCES CANADA     </t>
  </si>
  <si>
    <t>Tim Robinson</t>
  </si>
  <si>
    <t>Per checking, this was under Healthsource Plus | RSA: Kim LeRoux</t>
  </si>
  <si>
    <t>Mandrake Management Consultants</t>
  </si>
  <si>
    <t>Accurcast Inc</t>
  </si>
  <si>
    <t xml:space="preserve">ASCENT REAL ESTATE MANAGEMENT </t>
  </si>
  <si>
    <t xml:space="preserve">MORTGAGE OUTLET INC.          </t>
  </si>
  <si>
    <t>Neeli Moses</t>
  </si>
  <si>
    <t>neeli@smartchoicebenefits.com</t>
  </si>
  <si>
    <t>ASD: Jennifer Donald GB_ASD14@manulife.ca
RSA: Lynn Corso</t>
  </si>
  <si>
    <t xml:space="preserve">THE BOARD OF ED OF REGINA     </t>
  </si>
  <si>
    <t>Edna de Borja-West</t>
  </si>
  <si>
    <t>As per note on thefolder, this group no longer requires data request letter.</t>
  </si>
  <si>
    <t>EMD Technologies Incorporated</t>
  </si>
  <si>
    <t>Big Signature</t>
  </si>
  <si>
    <t>Willingdon Care Centre</t>
  </si>
  <si>
    <t>David MacNeil</t>
  </si>
  <si>
    <t>david@macneilbenefits.com</t>
  </si>
  <si>
    <t xml:space="preserve">1st ffup sent 9/21 | Referred to MCRen for 2nd ffup 10/4; Rcvd data by 10/14 MAC 16Oct22 </t>
  </si>
  <si>
    <t xml:space="preserve">IBEX PAYROLL SERVICES LTD.    </t>
  </si>
  <si>
    <t>Small Signature
ASD: Lorrie Claydon
RSA: Kylie Bailey</t>
  </si>
  <si>
    <t xml:space="preserve">APEX PUBLIC RELATIONS INC.    </t>
  </si>
  <si>
    <t>Alpha
ASD: Lorrie Claydon
RSA: Kylie Bailey</t>
  </si>
  <si>
    <t xml:space="preserve">BAYVIEW FLOWERS (JORDAN       </t>
  </si>
  <si>
    <t>Cormack Securities Inc.</t>
  </si>
  <si>
    <t xml:space="preserve">ACHILLE TREMBLAY &amp; FILS LTEE  </t>
  </si>
  <si>
    <t xml:space="preserve">AERONAV INC.                  </t>
  </si>
  <si>
    <t>Darel Volkes</t>
  </si>
  <si>
    <t>Christine Lapierre</t>
  </si>
  <si>
    <t>clapierre@gpm.ca</t>
  </si>
  <si>
    <t xml:space="preserve">2114538 ALBERTA LTD. DBA      </t>
  </si>
  <si>
    <t>Melissa Forbes</t>
  </si>
  <si>
    <t>mforbes@calclosets.com</t>
  </si>
  <si>
    <t>RSA: Hakyung Joo</t>
  </si>
  <si>
    <t xml:space="preserve">BRASSERIE GENERALE INC.       </t>
  </si>
  <si>
    <t xml:space="preserve">MANALCO CONSTRUCTION LTD.     </t>
  </si>
  <si>
    <t xml:space="preserve">ATELIER ACTION JEUNESSE TR    </t>
  </si>
  <si>
    <t xml:space="preserve">LANEC TECHNOLOGIE INC.        </t>
  </si>
  <si>
    <t xml:space="preserve">Assurances Robillard
Alpha
RSA: Sandra Gomes
- letter sent c/o - FY </t>
  </si>
  <si>
    <t xml:space="preserve">TERRE DES JEUNES DE           </t>
  </si>
  <si>
    <t>Assurances Robillard
Alpha
RSA: Sandra Gomes
- letter sent c/o - FY 
- received request last April 12, need to send new data request to client. Letter sent - FY 14Apr23
- updated census received - FY 17Apr23</t>
  </si>
  <si>
    <t>Algoma District Medical Group</t>
  </si>
  <si>
    <t>Debbie Lee Sawatzky</t>
  </si>
  <si>
    <t>Sawatzky_D@ghc.on.ca</t>
  </si>
  <si>
    <t>Executive Assistant</t>
  </si>
  <si>
    <t xml:space="preserve"> - letter sent c/o - FY </t>
  </si>
  <si>
    <t>BALLETS JAZZ DE MONTREAL (LES)</t>
  </si>
  <si>
    <t xml:space="preserve">LIBURDI TURBINE SERVICES INC. </t>
  </si>
  <si>
    <t>Healthsource Plus
- as per Crystal, use the Policy Name in GPM (Liburdi Engineering Ltd.) - FY 10/25/22
- sent to Yvette Yang same as last year. - FY 10/31/22</t>
  </si>
  <si>
    <t xml:space="preserve">DISTRIBUTION P.E. INC.        </t>
  </si>
  <si>
    <t xml:space="preserve">B. FREGEAU ET FILS INC.       </t>
  </si>
  <si>
    <t xml:space="preserve">FRASER SPECIALTY PRODUCTS     </t>
  </si>
  <si>
    <t>Healthsource Plus
Small Signature
RSA: Kim LeRoux</t>
  </si>
  <si>
    <t xml:space="preserve">3M TECHNICAL CERAMICS CANADA  </t>
  </si>
  <si>
    <t xml:space="preserve"> jcassista@innovmedic.ca</t>
  </si>
  <si>
    <t>Innov-Medic
Small Signature
RSA: Nicolas Maheux</t>
  </si>
  <si>
    <t xml:space="preserve">PELOUSES RICHER-BOULET INC.   </t>
  </si>
  <si>
    <t xml:space="preserve">GROUPE SFP CONSEILLERS EN     </t>
  </si>
  <si>
    <t xml:space="preserve">FACTION BIKE STUDIO/STUDIO    </t>
  </si>
  <si>
    <t xml:space="preserve">emailed Crystal to confirm if policy is still active as it shows terminated in GroupLinks
- as per Crystal, proceed in sending out the letter, Oct 14 - updated by FY - 10/31/22
Alpha
RSA: Nicolas Maheux
Innov_Medic
- letter sent c/o - FY </t>
  </si>
  <si>
    <t xml:space="preserve">House of Assembly Management Commissions </t>
  </si>
  <si>
    <t>Matthew Timmons, CPA</t>
  </si>
  <si>
    <t>matthew.timmons@novascotia.ca</t>
  </si>
  <si>
    <t>Director of Operations &amp; Administration</t>
  </si>
  <si>
    <t>Southern Supplies Ltd.</t>
  </si>
  <si>
    <t>Dale Hodgson</t>
  </si>
  <si>
    <t>RSA: Nancy Gemmiti</t>
  </si>
  <si>
    <t>ADD, DEN, EHC, ELI, LTD</t>
  </si>
  <si>
    <t>Learning Enrichment Foundation</t>
  </si>
  <si>
    <t>Maria Gonzales &amp; Dianne Temple</t>
  </si>
  <si>
    <t>mgonzalez@lefca.org ; dtemple@lefca.org</t>
  </si>
  <si>
    <t>Maria - Assistant Executive Director</t>
  </si>
  <si>
    <t>Compta 1-2-3 Cooperative de Travail</t>
  </si>
  <si>
    <t>self</t>
  </si>
  <si>
    <t xml:space="preserve">LES CONSTRUCTIONS LEBLANC ET  </t>
  </si>
  <si>
    <t>SAGE | Sent DL10/31/22 c/o MAC</t>
  </si>
  <si>
    <t xml:space="preserve">GIL-SON CONSTRUCTION LTD.     </t>
  </si>
  <si>
    <t xml:space="preserve">TRANSPORT RD 2000 ASS.        </t>
  </si>
  <si>
    <t>emailed Crystal reg discrepancies of Client's name in GroupLinks and GPM | Sent DL10/31/22 c/o MAC</t>
  </si>
  <si>
    <t xml:space="preserve">FESTIVAL INTERNATIONAL DE     </t>
  </si>
  <si>
    <t xml:space="preserve">TRANSPORT PETROLIER DRV INC.  </t>
  </si>
  <si>
    <t xml:space="preserve">EQUIPEMENTS INDUSTRIELS ET    </t>
  </si>
  <si>
    <t xml:space="preserve">PORTES BERTHIER INC.          </t>
  </si>
  <si>
    <t xml:space="preserve">SLEGG DEVELOPMENTS LTD.       </t>
  </si>
  <si>
    <t xml:space="preserve">CLINIQUE DENTAIRE JACQUES     </t>
  </si>
  <si>
    <t xml:space="preserve">TEAM DRILLING                 </t>
  </si>
  <si>
    <t>Sent DL10/31/22 c/o MAC</t>
  </si>
  <si>
    <t xml:space="preserve">GROUPE CONSEIL PERRIER INC.   </t>
  </si>
  <si>
    <t xml:space="preserve">CARREFOUR JEUNESSE-EMPLOI     </t>
  </si>
  <si>
    <t xml:space="preserve">Chippewas of Rama First Nation </t>
  </si>
  <si>
    <t>Elaine Woods</t>
  </si>
  <si>
    <t>elaine@canadianbenefits.com</t>
  </si>
  <si>
    <t>Client Account Specialist</t>
  </si>
  <si>
    <t>Connie Maloney</t>
  </si>
  <si>
    <t>cmaloney@burkeandcompany.com</t>
  </si>
  <si>
    <t>emailed Crystal to confirm UW's name as it shows diff on GroupLinks
- as per Crystal use the UW from GroupLinks - Thomas Bauer - FY 10/31/22
' - letter sent c/o - FY 
- sent ff to client - FY 11/15/22</t>
  </si>
  <si>
    <t xml:space="preserve">AMHERST CRANE RENTALS LTD.    </t>
  </si>
  <si>
    <t>Clare Winstanley</t>
  </si>
  <si>
    <t>cwinstanley@thebenefitstrust.com</t>
  </si>
  <si>
    <t>Group Underwriter</t>
  </si>
  <si>
    <t xml:space="preserve"> - sent follow-up to client - FY 11/15/22</t>
  </si>
  <si>
    <t>Winnipeg Clinic Medical Corporation</t>
  </si>
  <si>
    <t>Debbie Barth</t>
  </si>
  <si>
    <t>deborah@onyxfinancial.ca</t>
  </si>
  <si>
    <t>Benefits Coordinator</t>
  </si>
  <si>
    <t xml:space="preserve"> - sent confirmation to Crystal re AE for this group. As per tracker it is Angela Boys - FY 9/27/22
- as per Crystal, the AE should be Noel Hudson - FY 9/28/22
- sent assistance to MC Renewal to get the census data - FY 10/31/22
- as per Debbie client contact, she will reachout to Winnipeg Clinic to get the census data - FY 11/2/22</t>
  </si>
  <si>
    <t>MEDICAL BUSINESS SERVICES INC.</t>
  </si>
  <si>
    <t>38759, 39117</t>
  </si>
  <si>
    <t>Dale Weldon &amp; Suzanne Leclerc</t>
  </si>
  <si>
    <t>dweldon@johnson.ca; suzanne.leclerc@johnson.ca</t>
  </si>
  <si>
    <t xml:space="preserve">MUSIQUE GAGNE INC.            </t>
  </si>
  <si>
    <t>RSA: Karim El-Dakdouk- No DL from previous years. Will confirm with Crystal Subject. MCC 15Nov22
As per Ccrystal Subject, 114984- no data letter required as this group is HO. 16Nov22</t>
  </si>
  <si>
    <t xml:space="preserve">9257-3195 QUEBEC INC.         </t>
  </si>
  <si>
    <t>Marie Ryan</t>
  </si>
  <si>
    <t>see Support Inbox for reference, will confirm with Crystal Subject. Sent email. MCC 15Nov22
As per Crystal Subject, 116363- no data letter required as it is still integrated with the corporate policy</t>
  </si>
  <si>
    <t xml:space="preserve">District 7 Credit Union Benefit Program </t>
  </si>
  <si>
    <t>No DL from previous years. Will confirm with Crystal Subject. MCC 15Nov22
As per Crystal Subject, 72850- no data letter required as we are able to download the EE Data</t>
  </si>
  <si>
    <t>Ontario Funeral Service Association</t>
  </si>
  <si>
    <t>Bill McElroy</t>
  </si>
  <si>
    <t>bill@wdg.ca</t>
  </si>
  <si>
    <t>BA, CFP</t>
  </si>
  <si>
    <t xml:space="preserve">DOOLY'S QUEBEC INC.           </t>
  </si>
  <si>
    <t>Side Effects Software Inc.</t>
  </si>
  <si>
    <t xml:space="preserve"> - sent confirmation to Crystal, re correct Policy name as the tracker shows A DiBrina Group in Policy name and confirm if can DL the file in the Dibrina site - FY 11/21/22
- as per Crystal, update the tracker with the correct Policy Name as per systems and can DL the file in DiBrina site if it is the usual process. - FY 11/22/22
- Census downloaded to DiBrina site - FY 30Nov22</t>
  </si>
  <si>
    <t xml:space="preserve">REVETEMENTS ILLUSION INC.     </t>
  </si>
  <si>
    <t xml:space="preserve"> collectiftr@gcloutier.com</t>
  </si>
  <si>
    <t>Cloutier
RSA: Nicolas Maheux</t>
  </si>
  <si>
    <t xml:space="preserve">CENTRE DE CONSERVATION DE LA  </t>
  </si>
  <si>
    <t xml:space="preserve">LEBLOND ET KNOBEL SENC        </t>
  </si>
  <si>
    <t xml:space="preserve">BO BRANDING &amp; DESIGN AGENCY   </t>
  </si>
  <si>
    <t>SAGE
Alpha
RSA: Nicolas Maheux
- sent confirmation to Crystal re language to use as this group is SAGE and usually the letter is in French but per MC &amp; Grouplinks the language is English - FY 11/21/22
- as per Crystal, proceed the letter with English language - FY 11/22/22</t>
  </si>
  <si>
    <t xml:space="preserve">K &amp; W AUDIO INC.              </t>
  </si>
  <si>
    <t>NexGen
Alpha
RSA: Lucas Wasyliw
- sent assistance to MC Renewal in getting the census data - FY 8/24/22
- as per client, MC Renewal &amp; Kylie Bailey the renewal of this group is in May 1st from January - FY 8/25/22</t>
  </si>
  <si>
    <t xml:space="preserve">LENBROOK CORP.                </t>
  </si>
  <si>
    <t>Heather White</t>
  </si>
  <si>
    <t>HWhite@lenbrook.com</t>
  </si>
  <si>
    <t>Oct-12-22</t>
  </si>
  <si>
    <t>SAGE | Census filed c/o MAC 01Dec22</t>
  </si>
  <si>
    <t>Wesgar Inc.</t>
  </si>
  <si>
    <t xml:space="preserve">AVANADE CANADA INC.           </t>
  </si>
  <si>
    <t>Jewel Tucker</t>
  </si>
  <si>
    <t>Benefits-Canada@avanade.com ; jewel.i.tucker@avanade.com</t>
  </si>
  <si>
    <t>Census filed c/a MAC 01Dec22</t>
  </si>
  <si>
    <t>Innov-Medic
Alpha
RSA: Nicolas Maheux</t>
  </si>
  <si>
    <t xml:space="preserve">MUNICIPALITE DE LA PAROISSE   </t>
  </si>
  <si>
    <t xml:space="preserve">AERO RECIP (CANADA) LTD.      </t>
  </si>
  <si>
    <t>Small Signature
RSA: Kylie Bailey
- sent ff to AE re client contact confirmation - FY 30Nov22</t>
  </si>
  <si>
    <t xml:space="preserve">LES ENTREPRISES ERIC HENAULT  </t>
  </si>
  <si>
    <t xml:space="preserve">AUTOMOBILE JEAN TESSIER LTEE  </t>
  </si>
  <si>
    <t xml:space="preserve">UMANIX SERVICE INC.           </t>
  </si>
  <si>
    <t xml:space="preserve">MAYFAIR LUMBER SALES LTD.     </t>
  </si>
  <si>
    <t>Alpha
ASD: Lorrie Claydon
RSA: Kylie Bailey
- updated census data received - FY 06Jan23</t>
  </si>
  <si>
    <t>Résotel</t>
  </si>
  <si>
    <t>renou.mtl@aga.ca</t>
  </si>
  <si>
    <t>Small Signature
ASD: Lynn Barrette
- sent inquiry to AE if this group should be added to AGA tracker as the ASD provided an email for AGA group. - FY 10/31/22
- as per client, In order to be able to transmit data for a full year, i.e. from December 1, 2021 to November 30, 2022, the experience data will be sent to you on December 1. - FY 11/04/22</t>
  </si>
  <si>
    <t xml:space="preserve">REHABILITATION AND EMPLOYMENT </t>
  </si>
  <si>
    <t xml:space="preserve">Jamie Gellert </t>
  </si>
  <si>
    <t>Suzy Cleary</t>
  </si>
  <si>
    <t>Renewals@effortlessadmin.com</t>
  </si>
  <si>
    <t>Third Party Administrator Effortless Admin</t>
  </si>
  <si>
    <t xml:space="preserve"> - sent another client contact confirmation to the new AE - FY 10/25/22
 - sent follow-up to client - FY 11/15/22
- Alison saved the census data in client folder - FY 9Dec22</t>
  </si>
  <si>
    <t xml:space="preserve">LE GROUPE MORENCY INC.        </t>
  </si>
  <si>
    <t xml:space="preserve">LES IMMEUBLES MURDOCK INC.    </t>
  </si>
  <si>
    <t xml:space="preserve">KARBUR ACCELERATEUR           </t>
  </si>
  <si>
    <t>BOUCHERIE RAYMOND &amp; ANDRE INC.</t>
  </si>
  <si>
    <t xml:space="preserve">LES JARDINS ST-SACREMENT      </t>
  </si>
  <si>
    <t>Cloutier | RSA: Nicolas Maheux</t>
  </si>
  <si>
    <t>MAITRE MYLÈNE LEBLANC</t>
  </si>
  <si>
    <t xml:space="preserve">CLINIQUE LES TETES FORTES     </t>
  </si>
  <si>
    <t>BULK CARRIERS (P.E.I.) LIMITED</t>
  </si>
  <si>
    <t xml:space="preserve">CONFISERIE MONDOUX INC.       </t>
  </si>
  <si>
    <t xml:space="preserve">ACTION GLASS INC.             </t>
  </si>
  <si>
    <t>ASD: Lorrie Claydon GB_ASD17@manulife.ca | RSA: Kylie Bailey</t>
  </si>
  <si>
    <t xml:space="preserve">GROUPE PLOMBACTION INC.       </t>
  </si>
  <si>
    <t>Nadine Lebeau</t>
  </si>
  <si>
    <t>nlebeau@gpm.ca</t>
  </si>
  <si>
    <t>ASD: Coralie Beauvais-Houle GB_ASD28@manulife.ca
RSA: Karim El-Dakdouk</t>
  </si>
  <si>
    <t xml:space="preserve">PRODUITS D'ENTRETIEN D. BOILY </t>
  </si>
  <si>
    <t xml:space="preserve">T ROCK CT SERVICES LTD.       </t>
  </si>
  <si>
    <t>ASD: Lorrie Claydon GB_ASD17@manulife.ca
RSA: Kylie Bailey
Inq re AE on file, should be Cory Huclack instead of Pierry Delcy</t>
  </si>
  <si>
    <t xml:space="preserve">LCR VETEMENTS ET CHAUSSURES   </t>
  </si>
  <si>
    <t>Orchestro
RSA: Karim El-Dakdouk</t>
  </si>
  <si>
    <t xml:space="preserve">IMPRIMERIE DALOU INC.         </t>
  </si>
  <si>
    <t>Benjamin Knoll
cc: Virginie Louault</t>
  </si>
  <si>
    <t>bkoll@healthsourceplus.com
virginie.louault@lacorporationpeople.com</t>
  </si>
  <si>
    <t>HSP
RSA: Karim El-Dakdouk</t>
  </si>
  <si>
    <t xml:space="preserve">BRITISH COLUMBIA AUTOMOTIVE   </t>
  </si>
  <si>
    <t xml:space="preserve"> - sent follow-up to AE, client contact confirmation - FY 30Nov22</t>
  </si>
  <si>
    <t xml:space="preserve">NB PHARMACISTS' ASSOCIATION   </t>
  </si>
  <si>
    <t>Jillian Jardine</t>
  </si>
  <si>
    <t>jardinej@Wilson.nb.ca</t>
  </si>
  <si>
    <t>Account Administrator</t>
  </si>
  <si>
    <t xml:space="preserve">SURE-FIX SERVICE GROUP INC.   </t>
  </si>
  <si>
    <t xml:space="preserve">Scott Burrell </t>
  </si>
  <si>
    <t>Kechnie
Alpha
RSA: Ann Singh</t>
  </si>
  <si>
    <t xml:space="preserve">NORTHFIELD AUTO SERVICE LTD.  </t>
  </si>
  <si>
    <t xml:space="preserve">MASRI O INC. ARCHITECTS       </t>
  </si>
  <si>
    <t xml:space="preserve">BESTEL MESSAGE CENTRE         </t>
  </si>
  <si>
    <t>Kechnie
RSA: Ann Singh</t>
  </si>
  <si>
    <t xml:space="preserve">CRESS-RIDGE MACHINE           </t>
  </si>
  <si>
    <t xml:space="preserve">COMPLETE PRODUCTION SOLUTIONS </t>
  </si>
  <si>
    <t xml:space="preserve">DYNA-CO CONSTRUCTION          </t>
  </si>
  <si>
    <t xml:space="preserve">FRESH SALON &amp; SPA BY HOLLY'S  </t>
  </si>
  <si>
    <t>Kechnie | RSA: Ann Singh</t>
  </si>
  <si>
    <t>Keysight Technologies Canada Inc.</t>
  </si>
  <si>
    <t>Leanna Richardson &amp; Jonna Hensley</t>
  </si>
  <si>
    <t>leanna@canadianbenefits.com; jonna.hensley@keysight.com</t>
  </si>
  <si>
    <t>Sr. Client Account Specialist, Canadian Benefits Administrators / Plan Administrator, Human Resources</t>
  </si>
  <si>
    <t>Angelica Bolalin</t>
  </si>
  <si>
    <t>SAGE
Apha: RSA : Nicolas Maheux
DL</t>
  </si>
  <si>
    <t xml:space="preserve">DELICES D'ANGKOR INC.         </t>
  </si>
  <si>
    <t>N/a</t>
  </si>
  <si>
    <t>SAGE
Small signature: RSA : Nicolas Maheux
DL</t>
  </si>
  <si>
    <t xml:space="preserve">SPECIALITES PNEUMATIQUES AP   </t>
  </si>
  <si>
    <t>Orchestro
Apha: RSA :  Karim El-Dakdouk
DL</t>
  </si>
  <si>
    <t>Angela Casullo </t>
  </si>
  <si>
    <t>Marrian Magtibay</t>
  </si>
  <si>
    <t xml:space="preserve">Asiya Baig </t>
  </si>
  <si>
    <t>asiya@benepen.com </t>
  </si>
  <si>
    <t>SmartChoice Benefits
Small Signature: RSA
Lynn Corso</t>
  </si>
  <si>
    <t>PRODUITS DE METAL PROMETT INC.</t>
  </si>
  <si>
    <t>Orchestro
Alpha: RSA: Karim El-Dakdouk</t>
  </si>
  <si>
    <t>SAGE
Big Signature; no RSA</t>
  </si>
  <si>
    <t xml:space="preserve">ASSOCIATION DE L'INDUSTRIE    </t>
  </si>
  <si>
    <t xml:space="preserve">TINGLEY INC.                  </t>
  </si>
  <si>
    <t>SAGE
Small signature: RSA : Nicolas Maheux</t>
  </si>
  <si>
    <t>ELI, DLI, EHC, STD, LTD, TXI</t>
  </si>
  <si>
    <t>French</t>
  </si>
  <si>
    <t>Per checking AIM-2022-07531, renewal dt changed to: May 01, 2023 | RSA: Lucas Wasyliw</t>
  </si>
  <si>
    <t>ELI, DLI, ADD, EHC,DEN, LTD, TXI</t>
  </si>
  <si>
    <t xml:space="preserve">WESTERN SECURITIES LTD.       </t>
  </si>
  <si>
    <t>RSA: Lucas Wasyliw</t>
  </si>
  <si>
    <t>ELI, DLI. EHC, LTD, TXI</t>
  </si>
  <si>
    <t xml:space="preserve">MERMAC CONSTRUCTION LTD.      </t>
  </si>
  <si>
    <t xml:space="preserve">WESTWIND DESIGN &amp; DISPLAY     </t>
  </si>
  <si>
    <t xml:space="preserve">VIZWORX INC.                  </t>
  </si>
  <si>
    <t xml:space="preserve">AXIS MECHANICAL               </t>
  </si>
  <si>
    <t xml:space="preserve">SOCIETE D'OUTILLAGE M.R. LTEE </t>
  </si>
  <si>
    <t xml:space="preserve">Azaleea Dinca </t>
  </si>
  <si>
    <t>GPM régimes collectifs (Groupe Premier Medical Inc.)
Big signature</t>
  </si>
  <si>
    <t xml:space="preserve">MULTI-METAL G. BOUTIN INC.    </t>
  </si>
  <si>
    <t>Azaleea Dinca</t>
  </si>
  <si>
    <t> tarification@gpm.ca</t>
  </si>
  <si>
    <t>Big Signature; no RSA, No TPA</t>
  </si>
  <si>
    <t>ELI, DLI, LTD, TXI</t>
  </si>
  <si>
    <t>R.E. Gilmore Investments Corp.</t>
  </si>
  <si>
    <t>Kathleen Royer</t>
  </si>
  <si>
    <t>Alexandre Gougeon</t>
  </si>
  <si>
    <t>Leah Simon</t>
  </si>
  <si>
    <t>simonl@gilmore.ca</t>
  </si>
  <si>
    <t>AE requested to copy Sheila Murray (Sheila.murray@nfp.com)</t>
  </si>
  <si>
    <t xml:space="preserve">BRITISH HIGH COMMISSION       </t>
  </si>
  <si>
    <t>Brian Walsh
Clair Williams</t>
  </si>
  <si>
    <t>brian.walsh@fcdo.gov.uk
clair.williams@fcdo.gov.uk</t>
  </si>
  <si>
    <t xml:space="preserve"> - sent ff to AE re client contact confirmation - FY 10/31/22
- seek assistance to MC Renewal to get the client contact info - FY 11/10/22
- sent inquiry to AE if data is not needed as she says that this group is HO - FY9Dec22
- sent follow up to AE if data is not needed for this group. FY 28Dec22
- sent confirmation to Crystal, if this group can now be marked as completed as AE says no need for census data - FY 30Dec22
- as per Crystal, can proceed with moving this group to N/A - FY 04Jan23</t>
  </si>
  <si>
    <t xml:space="preserve">AFORZA TENNIS INC.            </t>
  </si>
  <si>
    <t>NexGen
Alpha
RSA: Lucas Wasyliw
- seek assistance to MC Renewal in getting the census data - FY 28Dec22</t>
  </si>
  <si>
    <t>STOUGHTON FIRE PROTECTION LTD.</t>
  </si>
  <si>
    <t>NexGen
Small Signature
RSA: Lucas Wasyliw
 - seek assistance to MC Renewal in getting the census data - FY 28Dec22</t>
  </si>
  <si>
    <t>NexGen
Alpha
 - seek assistance to MC Renewal in getting the census data - FY 28Dec22</t>
  </si>
  <si>
    <t xml:space="preserve">EMPSON (CANADA) INC.          </t>
  </si>
  <si>
    <t>NexGen
Alpha
RSA: Lucas Wasyliw
 - seek assistance to MC Renewal in getting the census data - FY 28Dec22</t>
  </si>
  <si>
    <t xml:space="preserve">TRADES LABOUR CORPORATION     </t>
  </si>
  <si>
    <t>RIDLEY'S CYCLE</t>
  </si>
  <si>
    <t xml:space="preserve">AVALON OIL AND GAS            </t>
  </si>
  <si>
    <t>Kechnie Benefits-Kitchener
Apha: RSA : Ann Singh 
DL</t>
  </si>
  <si>
    <t xml:space="preserve">Kechnie
Small Signature; RSA Ann Singh, </t>
  </si>
  <si>
    <t>Kechnie
Alpha; RSA Ann Singh</t>
  </si>
  <si>
    <t xml:space="preserve">THE MULTICARE GROUP RESTAURANT </t>
  </si>
  <si>
    <t>Peter Tallis </t>
  </si>
  <si>
    <t>Kim Ilex Agustin</t>
  </si>
  <si>
    <t xml:space="preserve"> Client Account Specialist - TPA</t>
  </si>
  <si>
    <t>Small Signature</t>
  </si>
  <si>
    <t xml:space="preserve">LSR GESDEV INC.               </t>
  </si>
  <si>
    <t>SAGE, Small Signature, RSA: Nicolas Maheux</t>
  </si>
  <si>
    <t xml:space="preserve">REFRIGERATION ACTAIR INC.     </t>
  </si>
  <si>
    <t>Small signature: RSA : Nicolas Maheux, SAGE</t>
  </si>
  <si>
    <t>Azaleea Dinca </t>
  </si>
  <si>
    <t xml:space="preserve">	
STIM (9208-4144 Québec inc.) et ses compagnies affiliées, Big Signature, (email crystal subject about PN Dec. 20)</t>
  </si>
  <si>
    <t xml:space="preserve">9375-3408 QUEBEC INC.         </t>
  </si>
  <si>
    <t xml:space="preserve">SAGE, Alpha, </t>
  </si>
  <si>
    <t>Scott Burrell </t>
  </si>
  <si>
    <t>Alpha, RSA: Ann Singh, TPA</t>
  </si>
  <si>
    <t xml:space="preserve">KALIBER CHEMICALS LIMITED     </t>
  </si>
  <si>
    <t>NEXGEN
RSA: Lucas Wasyliw</t>
  </si>
  <si>
    <t xml:space="preserve">INSUREMY INC.                 </t>
  </si>
  <si>
    <t xml:space="preserve">WILLOW SPRING STRATEGIC       </t>
  </si>
  <si>
    <t>Daniel Armstrong</t>
  </si>
  <si>
    <t>ASD: Cristian Babineau-Comstock
RSA: Samantha Cameron</t>
  </si>
  <si>
    <t>Gilles Cloutier
RSA: Nicolas Maheux</t>
  </si>
  <si>
    <t>Cloutier
ASD : Lynn Barrette
Apha: RSA : Nicolas Maheux
DL</t>
  </si>
  <si>
    <t xml:space="preserve">WATERFRONT FOREMEN'S WELFARE  </t>
  </si>
  <si>
    <t>Parry Khunkhun</t>
  </si>
  <si>
    <t>pkhunkhun@webc.ca</t>
  </si>
  <si>
    <t xml:space="preserve"> - seek assistance to MC Renewal in getting the census data - FY 28Dec22
- assistance sent to AE on how client will log in in the secure site - FY 05Jan23</t>
  </si>
  <si>
    <t>Assurances Robillard et associés inc.
Small Signature
RSA Sandra Gomes, No TPA</t>
  </si>
  <si>
    <t>Healthsource Plus
Big Signature; no RSA; No TPA</t>
  </si>
  <si>
    <t>HealthSource Plus- a Peoplecorp Co.
BS/ DL</t>
  </si>
  <si>
    <t xml:space="preserve">CONSTRUCTION YVON BOUCHARD    </t>
  </si>
  <si>
    <t xml:space="preserve">Raquel Morales </t>
  </si>
  <si>
    <t>Assurances Robillard et associés inc.
Apha: RSA : Sandra Gomes
DL</t>
  </si>
  <si>
    <t>J.J. McAteer &amp; Associates</t>
  </si>
  <si>
    <t>65280, 65281</t>
  </si>
  <si>
    <t>Louis Jeyanathan</t>
  </si>
  <si>
    <t>Ljeyanathan@mcateer.ca</t>
  </si>
  <si>
    <t>RSA: Kim LeRoux
- seek assistance to MC renewal to get the census data - FY 30Nov22
- seek assistance to MC renewal to get the census data - FY 09Jan23
- As per MC Renewal, no data was received and the 2023 renewal was completed using LY’s data based on the u/w’s direction. - FY 10Jan23</t>
  </si>
  <si>
    <t>peter@hubbardinsurance.com / rosemarie@hubbardinsurance.com / molly@hubbardinsurance.com</t>
  </si>
  <si>
    <t>Big Signatutre</t>
  </si>
  <si>
    <t>Big Signature, TPA</t>
  </si>
  <si>
    <t xml:space="preserve">GARAGE ST FELIX INC.          </t>
  </si>
  <si>
    <t>Alpha, RSA: Sandra Gomes, TPA</t>
  </si>
  <si>
    <t>Cory Huclack </t>
  </si>
  <si>
    <t>Healthsource Plus, RSA: Kylie Bailey, Big Signature</t>
  </si>
  <si>
    <t xml:space="preserve">CADORATH PLATING CO. LTD      </t>
  </si>
  <si>
    <t>Johnston Group
Big Signature; no RSA</t>
  </si>
  <si>
    <t>Johnston Group
Big Signature; no RSA
Boutique Marie Claire Inc.</t>
  </si>
  <si>
    <t xml:space="preserve">quotations@johnstongroup.ca </t>
  </si>
  <si>
    <t>Johnston Group Inc
BS / DL</t>
  </si>
  <si>
    <t>Healthsource Plus (from 2021)
Big Signature; no RSA, No TPA</t>
  </si>
  <si>
    <t>Healthsource Plus
RSA: Nancy Gemmiti</t>
  </si>
  <si>
    <t xml:space="preserve">THE BUGATTI GROUP INC.        </t>
  </si>
  <si>
    <t>Louis Lesperance</t>
  </si>
  <si>
    <t xml:space="preserve">louis.l@actioncourtage.ca
CC: nancy.h@actioncourtage.ca </t>
  </si>
  <si>
    <t>Directeur des operations</t>
  </si>
  <si>
    <t>Action Courtage
ASD : Marcel Matos
Small Signature: RSA : Karim El-Dakdouk</t>
  </si>
  <si>
    <t>Lesley Grisbrook</t>
  </si>
  <si>
    <t>Mercer (Toronto)
Big signature</t>
  </si>
  <si>
    <t>QM LP (QM Enviromental)</t>
  </si>
  <si>
    <t>accounting@effortlessadmin.com / groupbenefits@effortlessadmin.com</t>
  </si>
  <si>
    <t>Chief Administrative officer</t>
  </si>
  <si>
    <t xml:space="preserve">HUB International Ontario ( formerly Usefulideas)
Big signature
</t>
  </si>
  <si>
    <t>Orchestro
Alpha, RSA: Karim El-Dakdouk, 
ASD: Lynn Barrette GB_ASD26@manulife.ca</t>
  </si>
  <si>
    <t>SAGE
RSA: Nicolas Maheux
Small Signature, 
ASD: Lynn Barrette GB_ASD26@manulife.ca</t>
  </si>
  <si>
    <t>Assurances Robillard et associés inc.
Alpha, RSA: Sandra Gomes,
ASD: Samuel Stohl GB_ASD30@manulife.ca</t>
  </si>
  <si>
    <t>SAGE
ASD : Lynn Barrette GB_ASD26@manulife.ca
Received updated census data 03/08/23</t>
  </si>
  <si>
    <t>SAGE
Alpha, RSA: Nicolas Maheux
ASD: Lynn Barrette GB_ASD26@manulife.ca</t>
  </si>
  <si>
    <t>SAGE
ASD : Lynn Barrette GB_ASD26@manulife.ca
Alpha
DL</t>
  </si>
  <si>
    <t>SAGE
Alpha
DL</t>
  </si>
  <si>
    <t>SAGE
ASD : Lynn Barrette GB_ASD26@manulife.ca
Small Signature: 
DL</t>
  </si>
  <si>
    <t>SAGE
ASD : Lynn Barrette GB_ASD26@manulife.ca
Small Signature: RSA : Nicolas Maheux
DL</t>
  </si>
  <si>
    <t>Orchestro
Alpha, RSA: Karim El-Dakdouk
ASD: Lynn Barrette GB_ASD26@manulife.ca</t>
  </si>
  <si>
    <t>Synex Solutions Coll (9435-1723 Québec inc.) (formerly Innov-Medic)
ASD : Lynn Barrette GB_ASD26@manulife.ca
Small Signature: RSA : Nicolas Maheux</t>
  </si>
  <si>
    <t>Assurances Robillard et associés inc.
Alpha, RSA: Sandra Gomes</t>
  </si>
  <si>
    <t>SAGE
Alpha, no RSA, no ASD</t>
  </si>
  <si>
    <t>SAGE
Small Signature, RSA: Nicolas Maheux
ASD: Lynn Barrette GB_ASD26@manulife.ca</t>
  </si>
  <si>
    <t>ELI,DLI,EHC,DEN,LTD,TXI</t>
  </si>
  <si>
    <t>SAGE, Small Signature, RSA: Nicolas Maheux, TPA (KA 01/11/2023)</t>
  </si>
  <si>
    <t>SAGE, Small Signature, RSA: Nicolas Maheux, TPA. (KA 01/11/2023)</t>
  </si>
  <si>
    <t xml:space="preserve">DOMAINE LES BROME S.E.N.C.    </t>
  </si>
  <si>
    <t>Alpha, RSA: Karim El-Dakdouk, TPA. (KA 01/11/2023)</t>
  </si>
  <si>
    <t>Alpha, RSA: Nicolas Maheux, TPA . (KA 01/11/2023)</t>
  </si>
  <si>
    <t>Natalie Lapointe </t>
  </si>
  <si>
    <t>SAGE, Alpha, RSA: Nicolas Maheux, TPA (KA 01/12/23)</t>
  </si>
  <si>
    <t>SAGE,Alpha, RSA: Nicolas Maheux, TPA (KA 01/12/23)</t>
  </si>
  <si>
    <t xml:space="preserve">REMORQUAGE A. ROBILLARD INC.  </t>
  </si>
  <si>
    <t>Alpha, RSA: Sandra Gomes, TPA (KA 01/12/23)</t>
  </si>
  <si>
    <t xml:space="preserve">SUPERIEUR VR                  </t>
  </si>
  <si>
    <t xml:space="preserve">LAMBERT &amp; LAMBERT LAW         </t>
  </si>
  <si>
    <t>Na'im Nemat/ Jason Mosely</t>
  </si>
  <si>
    <t>Elaine Hsu</t>
  </si>
  <si>
    <t>Elaine@dupuislangen.com</t>
  </si>
  <si>
    <t>Alpha, , (KA 01/12/23)</t>
  </si>
  <si>
    <t xml:space="preserve">CLONE DE MAMAN INC.           </t>
  </si>
  <si>
    <t>Small Signature, TPA, RSA: KYLIE BAILEY (01/12/23)</t>
  </si>
  <si>
    <t>Ronald Brassard </t>
  </si>
  <si>
    <t>Big Signature, TPA. (KA 01/10/2023)</t>
  </si>
  <si>
    <t>1--27</t>
  </si>
  <si>
    <t>SAGE
Big Signature, no RSA, no ASD</t>
  </si>
  <si>
    <t xml:space="preserve">DEMOLITION EXCAVATION CENTREM </t>
  </si>
  <si>
    <t>Big Signature, TPA (KA 01/12/23)</t>
  </si>
  <si>
    <t>SAGE, BIG SIGNATURE, TPA (01/12/23)</t>
  </si>
  <si>
    <t>La Corporation People/People Corporation (Old Name - HealthSource Plus / Source Santé Plus)
Small Signature, RSA: Karim El-Dakdouk, no TPA
ASD: Coralie Beauvais-Houle GB_ASD28@manulife.ca</t>
  </si>
  <si>
    <t xml:space="preserve">SERVICE VETERINAIRE MOBILE    </t>
  </si>
  <si>
    <t>G.P.M.E. solutions d’assurances et rentes collectives</t>
  </si>
  <si>
    <t>SAGE
alpha
DL</t>
  </si>
  <si>
    <t>GPM régimes collectifs (Groupe Premier Medical Inc.)
ASD: Mélissa Savoie
Small Signature: RSA: Karim El-Dakdouk</t>
  </si>
  <si>
    <t>La Corporation People/People Corporation (Old Name - HealthSource Plus / Source Santé Plus)
Small Signature: RSA: Small Signature</t>
  </si>
  <si>
    <t>Groupe Fordia Inc</t>
  </si>
  <si>
    <t>La Corporation People/People Corporation (Old Name - HealthSource Plus / Source Santé Plus)
Big Signature, no RSA, no ASD</t>
  </si>
  <si>
    <t>Big Signature, Client Name : 	
Buanderie Blanchelle Inc., TPA: GROUPE PREMIER MEDICAL INC. (KA 01/11/2023)</t>
  </si>
  <si>
    <t>Big Signature, TPA . (KA 01/11/2023)</t>
  </si>
  <si>
    <t xml:space="preserve">FERME BESSETTE 1916 SENC      </t>
  </si>
  <si>
    <t>Nancy Hotte</t>
  </si>
  <si>
    <t>nancy.h@actioncourtage.ca</t>
  </si>
  <si>
    <t>Conseillere en securite financiere
Conseillere en assurance et rentes collectives</t>
  </si>
  <si>
    <t>ALPHA, RSA: Karim El-Dakdouk (KA 01/12/23)</t>
  </si>
  <si>
    <t xml:space="preserve">DANIELS SHARPSMART CANADA     </t>
  </si>
  <si>
    <t>Health Source Plus (People Corp)</t>
  </si>
  <si>
    <t>Johnston Group</t>
  </si>
  <si>
    <t>Dehoney
Alpha, RSA: Hakyung Joo
ASD: Linda Cuvelier GB_ASD33@manulife.ca</t>
  </si>
  <si>
    <t>Eden Li</t>
  </si>
  <si>
    <t>eden.li@peoplecorporation.com</t>
  </si>
  <si>
    <t>HealthSource Plus- a Peoplecorp Co.
Big Signature, no RSA, no ASD</t>
  </si>
  <si>
    <t>Cloutier
Alpha, RSA: Nicolas Maheux
ASD: Lynn Barrette GB_ASD26@manulife.ca</t>
  </si>
  <si>
    <t xml:space="preserve">PRO ENERGIE TECH INC.         </t>
  </si>
  <si>
    <t xml:space="preserve">9003-9983 QUEBEC INC. LES     </t>
  </si>
  <si>
    <t>Healthsource Plus,Small Signature, RSA: Nancy Gemmiti, TPA. (KA 01/11/2023)</t>
  </si>
  <si>
    <t>Alpha, RSA: Alysha Veenstra
ASD:Nadine Coleman GB_ASD8@manulife.ca</t>
  </si>
  <si>
    <t>Angela Bearden</t>
  </si>
  <si>
    <t>angela.bearden@aga.ca</t>
  </si>
  <si>
    <t>Assistant Director, Administration and Service
AGA Benefit Solutions</t>
  </si>
  <si>
    <t>BIG SIGNATURE, (01/12/23)</t>
  </si>
  <si>
    <t xml:space="preserve">Sterling Capital Brokers (Instawork Canada Inc.) </t>
  </si>
  <si>
    <t>Note: As per Crystal subject the next renewal date is August 2024, mark as N/A on your tracker</t>
  </si>
  <si>
    <t>David Guttman</t>
  </si>
  <si>
    <t>david.guttman@hubinternational.com</t>
  </si>
  <si>
    <t>Big Signature, No RSA, no ASD, no TPA</t>
  </si>
  <si>
    <t xml:space="preserve">Sterling Capital Brokers (Uniglobe Carefree Travel Group) </t>
  </si>
  <si>
    <t>Mark Ridgeway</t>
  </si>
  <si>
    <t xml:space="preserve">Sterling Capital Brokers (RatPac Controls ULC) </t>
  </si>
  <si>
    <t>Sterling Capital Brokers (Kognitiv Spark Inc.)</t>
  </si>
  <si>
    <t>Sterling Capital Brokers (Tigh-Na-Mara Resorts Ltd.)</t>
  </si>
  <si>
    <t>Sterling Capital Brokers (Chase Sekulich Inc.)</t>
  </si>
  <si>
    <t>bene-flexquebec@seb-admin.com</t>
  </si>
  <si>
    <t>Alpha,no RSA, no ASD
TPA: Smart Employee Benefits</t>
  </si>
  <si>
    <t>Johnston Group
Big Signature, RSA: Kylie Bailey, no ASD
2nd follow-up Mc Renewal (24Feb2023 MM)</t>
  </si>
  <si>
    <t>Orchestro
Alpha, RSA:Karim El-Dakdouk
ASD:Tanya Desrochers GB_ASD29@manulife.ca</t>
  </si>
  <si>
    <r>
      <rPr>
        <sz val="10"/>
        <color theme="3"/>
        <rFont val="Arial"/>
        <family val="2"/>
      </rPr>
      <t>Orchestro 2024</t>
    </r>
    <r>
      <rPr>
        <sz val="10"/>
        <color indexed="12"/>
        <rFont val="Arial"/>
        <family val="2"/>
      </rPr>
      <t xml:space="preserve">
Small Signature RSA:Karim El-Dakdouk
ASD: Tanya Desrochers GB_ASD29@manulife.ca</t>
    </r>
  </si>
  <si>
    <t>SAGE
Small Signature RSA Nicolas Maheux
ASD Lynn Barrette GB_ASD26@manulife.ca</t>
  </si>
  <si>
    <t>Orchestro
Small Signature RSA Karim El-Dakdouk
ASD Lynn Barrette GB_ASD26@manulife.ca</t>
  </si>
  <si>
    <t>Kechnie
Alpha RSA Ann Singh
ASD Natasha Gibbons GB_ASD21@manulife.ca</t>
  </si>
  <si>
    <t>Johnston Group
Alpha RSA Kylie Bailey
ASD Lorrie Claydon GB_ASD17@manulife.ca</t>
  </si>
  <si>
    <t>TPA Admin</t>
  </si>
  <si>
    <t>Tarification@arcsupport.ca</t>
  </si>
  <si>
    <t>Small Signature, no RSA no ASD
for client contact 14Feb
client contact received 15Feb</t>
  </si>
  <si>
    <t>SAGE
Small Signature, RSA Nicolas Maheux
ASD Lynn Barrette GB_ASD26@manulife.ca</t>
  </si>
  <si>
    <t>SAGE
Alpha RSA :Nicolas Maheux</t>
  </si>
  <si>
    <t>Big Signature no RSA no ASD
TPA Schuster Boyd McDonald
for client contact
received client contact 17Feb</t>
  </si>
  <si>
    <t>SAGE
Alpha RSA Nicolas Maheux
ASD Lynn Barrette GB_ASD26@manulife.ca</t>
  </si>
  <si>
    <t xml:space="preserve">Ronald Brassard </t>
  </si>
  <si>
    <t>Jerome Cassista</t>
  </si>
  <si>
    <t>Big Signature no RSA no ASD
TPA InnovMedic</t>
  </si>
  <si>
    <t>Municipalité de Saint-Wenceslas</t>
  </si>
  <si>
    <t>Orchestro
Alpha RSA :Karim El-Dakdouk</t>
  </si>
  <si>
    <t xml:space="preserve">THERAPEUTIQUES THRYV INC.     </t>
  </si>
  <si>
    <t>Bina Roder</t>
  </si>
  <si>
    <t>Jeffery Smith</t>
  </si>
  <si>
    <t>Jeffery.smith@nfp.ca / @Groupforce.ca</t>
  </si>
  <si>
    <t>Account Manager</t>
  </si>
  <si>
    <t>Action Courtage
Small sig RSA:Nancy Gemmiti</t>
  </si>
  <si>
    <t>SAGE, Small Sig, RSA: Nicolas Maheux (KIA 02/08/23), S:\can\GB\Underwrite\SBS Renewals\_SAGE RENEWALS\40466\2023\Census &amp; Merit\Data</t>
  </si>
  <si>
    <t>SAGE, Small Sig, RSA: Nicolas Maheux (KIA 02/08/23), S:\can\GB\Underwrite\SBS Renewals\_SAGE RENEWALS\40514\2023\Census &amp; Merit\Data</t>
  </si>
  <si>
    <t>THEBERGE ET BELLEY (1985) INC.</t>
  </si>
  <si>
    <t>SAGE, RSA: Nicolas Maheux, Small Sig (KIA 02/08/23), S:\can\GB\Underwrite\SBS Renewals\_SAGE RENEWALS\55936\2023\Census &amp; Merit\Data</t>
  </si>
  <si>
    <t>SAGE, RSA: Nicolas Maheux, Small Sig (KIA 02/08/23), S:\can\GB\Underwrite\SBS Renewals\_SAGE RENEWALS\79585\2023\Census &amp; Merit\Data</t>
  </si>
  <si>
    <t>Alpha, RSA: Karim El-Dakdouk (KIA 02/08/23), S:\can\GB\Underwrite\SBS Renewals\121931\2023\Census &amp; Merit\Data</t>
  </si>
  <si>
    <t>Alpha, RSA: Karim El-Dakdouk (KIA 02/08/23), S:\can\GB\Underwrite\SBS Renewals\121932\2023\Census &amp; Merit\Data</t>
  </si>
  <si>
    <t xml:space="preserve">ENFINITE GENERATION LP        </t>
  </si>
  <si>
    <t>Alpha, (KIA 02/08/23), S:\can\GB\Underwrite\SBS Renewals\128511\2023\Census &amp; Merit\Data</t>
  </si>
  <si>
    <t>Small Sig, TPA: InnovMedic, RSA: Nicolas Maheux (KIA 02/08/23), S:\can\GB\Underwrite\SBS Renewals\128435\2023\Census &amp; Merit\Data</t>
  </si>
  <si>
    <t>Small Sig, TPA: InnovMedic, RSA: Nicolas Maheux (KIA 02/08/23), S:\can\GB\Underwrite\SBS Renewals\128350\2023\Census &amp; Merit\Data</t>
  </si>
  <si>
    <t>Small Sig, TPA: InnovMedic, RSA: Nicolas Maheux (KIA 02/08/23)</t>
  </si>
  <si>
    <t>Alpha, RSA: Nicolas Maheux, TPA: InnovMedic (KIA 02/08/23), S:\can\GB\Underwrite\SBS Renewals\122002\2023\Census &amp; Merit\Data</t>
  </si>
  <si>
    <t>Alpha, RSA: Nicolas Maheux, TPA: InnovMedic (KIA 02/08/23), S:\can\GB\Underwrite\SBS Renewals\122001\2023\Census &amp; Merit\Data</t>
  </si>
  <si>
    <t>TPA: Innovmedic, Alpha: RSA: Nicolas Maheux (KIA 02/08/23), S:\can\GB\Underwrite\SBS Renewals\121671\2023\Census &amp; Merit\Data</t>
  </si>
  <si>
    <t>Alpha, RSA: Kylie Bailey, TPA: Johnston Group (KIA 02/08/23), S:\can\GB\Underwrite\SBS Renewals\116420\2023\Census &amp; Merit\Data</t>
  </si>
  <si>
    <t>Big Sig, TPA: Johnston Group</t>
  </si>
  <si>
    <t>Millerd Holdings LTD.</t>
  </si>
  <si>
    <t>GROUPE CONSEIL EN SOUDAGE 2012</t>
  </si>
  <si>
    <t>Synex Solutions Collectives - 9435-1723 Quebec Inc. (ex. Innov-Médic)</t>
  </si>
  <si>
    <t xml:space="preserve">Nathalie Fanous </t>
  </si>
  <si>
    <t>La Corporation People/People Corporation (Old Name - HealthSource Plus / Source Santé Plus)
Small Signature RSA Karim El-Dakdouk
ASD Coralie Beauvais-Houle GB_ASD28@manulife.ca</t>
  </si>
  <si>
    <t>Robillard
Alpha RSA Sandra Gomes
ASD Samuel Stohl GB_ASD30@manulife.ca</t>
  </si>
  <si>
    <t>Assurances Robillard et associés inc.
Alpha RSA :Sandra Gomes</t>
  </si>
  <si>
    <t>Jewish Federation of Winnipeg</t>
  </si>
  <si>
    <t xml:space="preserve">Donna Coughlin / Lindsey Williams  </t>
  </si>
  <si>
    <t>donna.coughlin@peoplecorporation.com / Lindsey.Williams@healthsourceplus.com</t>
  </si>
  <si>
    <t>Small Sig, TPA: Tommy Robilliard (KIA 02/08/23), S:\can\GB\Underwrite\SBS Renewals\121975\2023\Census &amp; Merit\Data</t>
  </si>
  <si>
    <t xml:space="preserve">LOSANGE FINANCE INC.          </t>
  </si>
  <si>
    <t xml:space="preserve"> renouvellementgcas@gcloutier.com</t>
  </si>
  <si>
    <t>Cloutier, Alpha, RSA: Nicolas Maheux (KIA 02/08/23)</t>
  </si>
  <si>
    <t xml:space="preserve">LES PRODUITS DE VIANDE        </t>
  </si>
  <si>
    <t>02/272023</t>
  </si>
  <si>
    <t>ARC Régimes Collectifs Inc.
Big signature
As per AE azaleea There is no data to request moving forward. They are only covered for life with us and we have that data in our systems. Received 12/19/2022
received email from crystal last feb08. Even though they only have ELI and DLI, and switched advisors, they are still self-admin so the client needs to submit their census.</t>
  </si>
  <si>
    <t xml:space="preserve">METRO FAMILLE BLANCHARD       </t>
  </si>
  <si>
    <t xml:space="preserve">CONSTRUCTION AVICOR INC.      </t>
  </si>
  <si>
    <t>Louis Lespérance</t>
  </si>
  <si>
    <t>louis.l@actioncourtage.ca</t>
  </si>
  <si>
    <t>Directeur des opérations</t>
  </si>
  <si>
    <t>Action Courtage
Small sig RSA: Karim El-Dakdouk</t>
  </si>
  <si>
    <t>Rhea Wells</t>
  </si>
  <si>
    <r>
      <t xml:space="preserve">Corporate
S:\CAN\GB\CGS-02\VOL1\shardata\CORP\RENEWALS\Tsuu T'ina Nation Band
</t>
    </r>
    <r>
      <rPr>
        <sz val="10"/>
        <color rgb="FFFF0000"/>
        <rFont val="Arial"/>
        <family val="2"/>
      </rPr>
      <t>for confirmation from Crystal Subject</t>
    </r>
    <r>
      <rPr>
        <sz val="10"/>
        <color indexed="12"/>
        <rFont val="Arial"/>
        <family val="2"/>
      </rPr>
      <t xml:space="preserve">
as per Crystal Subject, This policy is now a Corporate case, so we don’t need to send out a data letter anymore. 14Mar2023</t>
    </r>
  </si>
  <si>
    <t>beth@rblfinancial.ca; jeremy@rblfinancial.ca</t>
  </si>
  <si>
    <t>Big Signature, RSA: Charlene MacLellan,</t>
  </si>
  <si>
    <t>Big Sig ( 02/08/23, KIA)</t>
  </si>
  <si>
    <t>Gallagher Group Benefits (formerly DiBrina Sure )
Census data will be available by 2nd week of feb on debrina site
ASD : Martina Corrigan GB_ASD3@manulife.ca
Small Signature: RSA : Charlene MacLellan</t>
  </si>
  <si>
    <t>PCA Valence Engineering Technologies Ltd</t>
  </si>
  <si>
    <t xml:space="preserve">
Johnston Group
Alpha RSA Kylie Bailey
ASD Lorrie Claydon GB_ASD17@manulife.ca</t>
  </si>
  <si>
    <t xml:space="preserve">SYNDICAT DES SALARIES         </t>
  </si>
  <si>
    <t>Pending confirmation to cyrstal
As per crystal continue to mark this group as HO and no data letter required again this year.</t>
  </si>
  <si>
    <t>Duplicate</t>
  </si>
  <si>
    <t>CANADIAN TEACHERS ASSOCIATION IN EUROPE</t>
  </si>
  <si>
    <t xml:space="preserve">As per Crystal, There is no data letter required for that group, you can mark it as N/A on your tracker.
</t>
  </si>
  <si>
    <t xml:space="preserve">ALIMENTS MONT-BEC INC.        </t>
  </si>
  <si>
    <t>Alpha RSA: Nicolas Maheux
Innov medic</t>
  </si>
  <si>
    <t>Alpha RSA: Karim El-Dakdouk
Orchestro</t>
  </si>
  <si>
    <t>SAGE
Alpha RSA: Nicolas Maheux</t>
  </si>
  <si>
    <t>SAGE, Alpha. RSA: Nicolas Maheux, S:\can\GB\Underwrite\SBS Renewals\_SAGE RENEWALS\103875\2023\Census &amp; Merit\Data (KIA 16/03/23)</t>
  </si>
  <si>
    <t>SAGE, Alpha. RSA: Nicolas Maheux, S:\can\GB\Underwrite\SBS Renewals\_SAGE RENEWALS\124735\2023\Census&amp;Merit\Data (KIA 03/01/2023)</t>
  </si>
  <si>
    <t>Alpha, RSA: Nicolas Maheux, S:\can\GB\Underwrite\SBS Renewals\129030\2023\Merit &amp; Census\Data (KIA 03/01/2023)</t>
  </si>
  <si>
    <t>March 29, 203</t>
  </si>
  <si>
    <t xml:space="preserve">Alpha, S:\can\GB\Underwrite\SBS Renewals\_SAGE RENEWALS\129062\2023\Census&amp;Merit\Data (KIA 03/01/23) </t>
  </si>
  <si>
    <t>SAGE, Alpha, RSA: Nicolas Maheux, S:\can\GB\Underwrite\SBS Renewals\_SAGE RENEWALS\633818\2023 Renewal\Census &amp; Merit\Data (KIA 16/03/23)</t>
  </si>
  <si>
    <t xml:space="preserve">
Krista Dalton
</t>
  </si>
  <si>
    <t>Big Sig, S:\can\GB\Underwrite\Mid-Market Renewals\Clients\Caldic Canada Inc - 632450\2023 Renewal\Census &amp; Merit\Data (kia mar 1)</t>
  </si>
  <si>
    <r>
      <t xml:space="preserve">Small Signature
RSA Kylie Bailey
ASD Lorrie Claydon GB_ASD17@manulife.ca
Maximum Benefit
</t>
    </r>
    <r>
      <rPr>
        <sz val="10"/>
        <color rgb="FFFF0000"/>
        <rFont val="Arial"/>
        <family val="2"/>
      </rPr>
      <t>for client contact confirmation</t>
    </r>
  </si>
  <si>
    <t>krista.dalton@johnstongroup.ca / quotations@johnstongroup.ca</t>
  </si>
  <si>
    <t xml:space="preserve">Alpha RSA: Kylie Bailey
</t>
  </si>
  <si>
    <t xml:space="preserve">9339-3254 QUEBEC INC.         </t>
  </si>
  <si>
    <t>Cloutier
Alpha RSA: Nicolas Maheux</t>
  </si>
  <si>
    <t>SAGE
Alpha, RSA Nicolas Maheux
ASD Lynn Barrette GB_ASD26@manulife.ca</t>
  </si>
  <si>
    <t>Cloutier
Alpha RSA Nicolas Maheux
ASD Lynn Barrette GB_ASD26@manulife.ca</t>
  </si>
  <si>
    <t>Municipalité de Saint-Sébastien</t>
  </si>
  <si>
    <t xml:space="preserve">Cory Huclack </t>
  </si>
  <si>
    <r>
      <t>Big Signature</t>
    </r>
    <r>
      <rPr>
        <sz val="10"/>
        <color rgb="FF0000FF"/>
        <rFont val="Arial"/>
        <family val="2"/>
      </rPr>
      <t xml:space="preserve"> </t>
    </r>
    <r>
      <rPr>
        <sz val="10"/>
        <color indexed="12"/>
        <rFont val="Arial"/>
        <family val="2"/>
      </rPr>
      <t>no ASD</t>
    </r>
  </si>
  <si>
    <r>
      <t>Big Signature</t>
    </r>
    <r>
      <rPr>
        <sz val="10"/>
        <color rgb="FFFF0000"/>
        <rFont val="Arial"/>
        <family val="2"/>
      </rPr>
      <t xml:space="preserve"> (For Client Contact confirmation)</t>
    </r>
    <r>
      <rPr>
        <sz val="10"/>
        <color indexed="12"/>
        <rFont val="Arial"/>
        <family val="2"/>
      </rPr>
      <t xml:space="preserve">
no RSA no ASD</t>
    </r>
  </si>
  <si>
    <t xml:space="preserve">ENTREPRISE EVOCA AMERIQUE DU  </t>
  </si>
  <si>
    <t>Entreprises Cafection inc. (Les)
Big Signature, InnovMedic</t>
  </si>
  <si>
    <t>Assurances Robillard
Alpha RSA Sandra Gomes no ASD</t>
  </si>
  <si>
    <t xml:space="preserve">LE CENTRE DE FORMATION ET DE  </t>
  </si>
  <si>
    <t>Small signature RSA: Sandra Gomes
ARC Régimes Collectifs Inc.
Pending confirmation to cyrstal
Received confirmation from cyrstal 03/25</t>
  </si>
  <si>
    <t>Alpha RSA: Sandra Gomes
Assurances Robillard et associés inc.</t>
  </si>
  <si>
    <t>Alpha, RSA: Sandra GomesS:\can\GB\Underwrite\SBS Renewals\63727\2023\Data (KIA 16/03/23)</t>
  </si>
  <si>
    <t>Alpha, RSA: Sandra Gomes, S:\can\GB\Underwrite\SBS Renewals\116347\2023\Census &amp; Merit\Data (KIA 16/03/23)</t>
  </si>
  <si>
    <t>Alpha, RSA: Sandra Gomes, S:\can\GB\Underwrite\SBS Renewals\122078\2023\Census &amp; Merit\Data , (KIA 16/03/23)</t>
  </si>
  <si>
    <t>ALPHA, RSA: Sandra Gomes, S:\can\GB\Underwrite\SBS Renewals\128965\2023\Merit &amp; Census\Data (KIA 03/01/2023)</t>
  </si>
  <si>
    <t>ALPHA, RSA: Sandra Gomes,S:\can\GB\Underwrite\SBS Renewals\135006\2023\Census &amp; Merit\Data (KIA 03/01/23)</t>
  </si>
  <si>
    <t xml:space="preserve">PAUL LE GOURMET (PREPARATION  </t>
  </si>
  <si>
    <t>ALPHA, RSA: Sandra Gomes, S:\can\GB\Underwrite\SBS Renewals\135116\2023\Census &amp; Merit\Data (KIA MAR 1)</t>
  </si>
  <si>
    <t>ALPHA, RSA: Sandra Gomes,S:\can\GB\Underwrite\SBS Renewals\632492\2023 Renewal\Merit &amp; Census\Data (kia mar 1)</t>
  </si>
  <si>
    <t>Big Sig, S:\can\GB\Underwrite\Mid-Market Renewals\Clients\Mammoet Canada Eastern Ltd\2023 Renewal\Census &amp; Merit\Data  (kia mar 1)</t>
  </si>
  <si>
    <t>Big Sig, S:\can\GB\Underwrite\Mid-Market Renewals\Clients\Canada Pallet Corporation\2023\Census &amp; Merit\Data (KIA MAR 1)</t>
  </si>
  <si>
    <r>
      <t xml:space="preserve">Small Signature
RSA Sandra Gomes
ASD Marcel Matos GB_ASD27@manulife.ca
</t>
    </r>
    <r>
      <rPr>
        <sz val="10"/>
        <color rgb="FFFF0000"/>
        <rFont val="Arial"/>
        <family val="2"/>
      </rPr>
      <t>for client contact confirmation</t>
    </r>
  </si>
  <si>
    <t xml:space="preserve">IN-LINE CONTRACTING LTD       </t>
  </si>
  <si>
    <t>renewals@cbproviders.ca</t>
  </si>
  <si>
    <r>
      <t xml:space="preserve">Big Signature, No RSA No ASD
</t>
    </r>
    <r>
      <rPr>
        <sz val="10"/>
        <color rgb="FFFF0000"/>
        <rFont val="Arial"/>
        <family val="2"/>
      </rPr>
      <t>(For Client Contact confirmation)</t>
    </r>
  </si>
  <si>
    <t>Dibrina-downloaded census in site
Small Signature
RSA Charlene MacLellan</t>
  </si>
  <si>
    <t xml:space="preserve">LABORATOIRES C.O.P. INC.      </t>
  </si>
  <si>
    <t>HealthSource Plus- a Peoplecorp Co.
Big Signature
RSA Kylie Bailey</t>
  </si>
  <si>
    <t>Southmedic Inc.</t>
  </si>
  <si>
    <t xml:space="preserve">PERMAFIL INC.                 </t>
  </si>
  <si>
    <t>Martin Poirier</t>
  </si>
  <si>
    <t>martin.poirier@gpm.ca</t>
  </si>
  <si>
    <r>
      <t>Small Signature</t>
    </r>
    <r>
      <rPr>
        <sz val="10"/>
        <color rgb="FFFF0000"/>
        <rFont val="Arial"/>
        <family val="2"/>
      </rPr>
      <t>(For Client Contact confirmation)</t>
    </r>
    <r>
      <rPr>
        <sz val="10"/>
        <color indexed="12"/>
        <rFont val="Arial"/>
        <family val="2"/>
      </rPr>
      <t xml:space="preserve">
RSA Karim El-Dakdouk
ASD  Coralie Beauvais-Houle GB_ASD28@manulife.ca</t>
    </r>
  </si>
  <si>
    <t xml:space="preserve">SOUTHMEDIC INC.               </t>
  </si>
  <si>
    <r>
      <t xml:space="preserve">Big Signature No RSA
</t>
    </r>
    <r>
      <rPr>
        <sz val="10"/>
        <color rgb="FFFF0000"/>
        <rFont val="Arial"/>
        <family val="2"/>
      </rPr>
      <t>For client contact confirmation</t>
    </r>
    <r>
      <rPr>
        <sz val="10"/>
        <color indexed="12"/>
        <rFont val="Arial"/>
        <family val="2"/>
      </rPr>
      <t xml:space="preserve">
No DL created, census already received and saved</t>
    </r>
  </si>
  <si>
    <t>Genevieve Heber</t>
  </si>
  <si>
    <t>Shu Cheng Yang</t>
  </si>
  <si>
    <t>shucheng.yang@lacorporationpeople.com</t>
  </si>
  <si>
    <t>Big Sig, S:\can\GB\Underwrite\Mid-Market Renewals\Clients\La Compagnie Électrique Britton Ltée\2023\Merit and Census\Data | FF Eduard April 5</t>
  </si>
  <si>
    <t>Healthsource Plus, Small Sig, RSA: Nancy Gemmiti, S:\can\GB\Underwrite\SBS Renewals\111396\2023\Census&amp;Merit\Data (KIA 03/01/2023)</t>
  </si>
  <si>
    <t xml:space="preserve">Alanna Sopko
</t>
  </si>
  <si>
    <t>Big Sig, RSA: Kylie Bailey,S:\can\GB\Underwrite\Mid-Market Renewals\Clients\Southland Community Church\2023\Census &amp; Merit\Data (KIA 16/03/23)| AE forwarded census to GB inbox</t>
  </si>
  <si>
    <t>Karen Graham</t>
  </si>
  <si>
    <t>KarenGraham@bc.com</t>
  </si>
  <si>
    <t>Orchestro
Small Signature
ASD - Melissa Savoie
RSA - Karim El-Dakdouk</t>
  </si>
  <si>
    <t>Assurances Robillard
Alpha
ASD - Samuel Stohl
RSA - Sandra Gomes</t>
  </si>
  <si>
    <t>As per AE this group is under rate guarantee. April25</t>
  </si>
  <si>
    <t>Smartchoice | ASD:	Jennifer Donald (GB_ASD14@manulife.ca") | RSA: Lynn Corso</t>
  </si>
  <si>
    <t>Smartchoice | RSA: Lynn Corso</t>
  </si>
  <si>
    <t>SAGE
Alpha: RSA:Nicolas Maheux</t>
  </si>
  <si>
    <t>Cloutier
Alpha RSA:Nicolas Maheux</t>
  </si>
  <si>
    <t>duplicate. Data received Jan2023
Confirmed by Crystal subject</t>
  </si>
  <si>
    <t>sproulx@jnh.ca</t>
  </si>
  <si>
    <t>Big Sig, S:\can\GB\Underwrite\Mid-Market Renewals\Clients\John Noble Home\2023 Renewal\Census &amp; Merit\Data (kia mar 1)</t>
  </si>
  <si>
    <t>Orchestro
Alpha. Karim El-Dakdouk</t>
  </si>
  <si>
    <t>SAGE, Small Signature
RSA Nicolas Maheux</t>
  </si>
  <si>
    <t>SAGE Alpha
RSA Nicolas Maheux</t>
  </si>
  <si>
    <t>SAGE
Alpha RSA Nicolas Maheux</t>
  </si>
  <si>
    <t>SAGE
Alpha
RSA Nicolas Maheux</t>
  </si>
  <si>
    <t>Groupe Premier Medical Inc
Big Signature No RSA</t>
  </si>
  <si>
    <t>SAGE
Alpha No RSA</t>
  </si>
  <si>
    <t>TPA - Johnston Group Inc.</t>
  </si>
  <si>
    <t xml:space="preserve"> Krista Dalton</t>
  </si>
  <si>
    <t xml:space="preserve">Assurances Robillard et associés inc
Alpha. RSASandra Gomes </t>
  </si>
  <si>
    <t>Small Signature
ASD - Lorrie Claydon
RSA - Kylie Bailey
- as per RSA this is a The Johnston Group - FY 18Apr23</t>
  </si>
  <si>
    <t>SAGE,SMALL SIG,RSA: Nicolas Maheux (KIA 04/18/23)</t>
  </si>
  <si>
    <t>Cloutier, Alpha, RSA: Nicolas Maheux, (KIA 04/18/23)</t>
  </si>
  <si>
    <t>Alpha,RSA: Nicolas Maheux (KIA 04/18/23)</t>
  </si>
  <si>
    <t>SAGE, RSA: Nicolas Maheux, Alpha (KIA 04/18/23)</t>
  </si>
  <si>
    <t>Small Sig,ASD: Samuel Stohl, RSA: Sandra Gomes, (KIA 04/18/23)</t>
  </si>
  <si>
    <t>Alpha, RSA: Sandra Gomes (KIA 04/18/23)</t>
  </si>
  <si>
    <t>Alpha, RSA: Karim El-Dakdouk, ASD: Lynn Barrete (KIA 04/18/23)</t>
  </si>
  <si>
    <t>Cloutier, ASD: Lynn Barrette, RSA: Nicolas Maheux, Alpha (KIA 04/18/23)</t>
  </si>
  <si>
    <t>Alpha, RSA: Sandra Gomes, (KIA 04/18/23)</t>
  </si>
  <si>
    <t>Alpha, RSA: Karim El-Dakdouk,  (KIA 04/18/23)</t>
  </si>
  <si>
    <t>Big Sig, (April 18, 2023)</t>
  </si>
  <si>
    <t>Kim O'Leary-Evans</t>
  </si>
  <si>
    <t>kolearyevans@graybarcanada.com</t>
  </si>
  <si>
    <t>Big Sig, S:\can\GB\Underwrite\Mid-Market Renewals\Clients\Graybar Canada Limited\2023\Census &amp; Merit\Data (KIA 16/03/23), FYI that we’re expecting to receive the employee data late, FF on Census May 1</t>
  </si>
  <si>
    <t>Robillard Alpha
RSA Sandra Gomes</t>
  </si>
  <si>
    <t>HealthSource Plus- a Peoplecorp Co.
Small Signature
RSA Nancy Gemmiti</t>
  </si>
  <si>
    <t>Robillard
Alpha
RSA Sandra Gomes</t>
  </si>
  <si>
    <t>Johnston Group
Big Signature</t>
  </si>
  <si>
    <t>Alpha RSA: Kylie Bailey</t>
  </si>
  <si>
    <t>Angela MacDonald / Haley Dam</t>
  </si>
  <si>
    <t xml:space="preserve">Angela.macdonald@cowangroup.ca / haley.dam@cowangroup.ca </t>
  </si>
  <si>
    <t>Folder: International Student Plans - 10445  31676  35003</t>
  </si>
  <si>
    <t>Healthsource Plus
Small Signature
RSA - Nancy Gemmiti</t>
  </si>
  <si>
    <t>Newfoundland &amp; Labrador Housing Corporation</t>
  </si>
  <si>
    <t>19471, 19472, 37563, 37564</t>
  </si>
  <si>
    <t>Referred to MC Renewal for ffup MAC 31Oct22 | Per checking UW Renewal Notes, data rtcvd 1/19/2023</t>
  </si>
  <si>
    <t>Trudy Fidyk</t>
  </si>
  <si>
    <t>trudy.fidyk@siriusbenefits.ca</t>
  </si>
  <si>
    <t>Senior Group Benefits Underwriter, Sirius Benefits</t>
  </si>
  <si>
    <t>ASD: Lorrie Claydon (GB_ASD17@manulife.ca) | RSA: Kylie Bailey</t>
  </si>
  <si>
    <r>
      <t xml:space="preserve">Alpha No RSA
</t>
    </r>
    <r>
      <rPr>
        <sz val="10"/>
        <color rgb="FFFF0000"/>
        <rFont val="Arial"/>
        <family val="2"/>
      </rPr>
      <t>for client confirmation</t>
    </r>
  </si>
  <si>
    <t>TV Ontario</t>
  </si>
  <si>
    <t>Dina Wendler / Marta Woljowitsch</t>
  </si>
  <si>
    <t>dwendler@tvo.org / mwojtowitsch@tvo.org</t>
  </si>
  <si>
    <t>05/082023</t>
  </si>
  <si>
    <t>Big Sig,DiBrina(April 18, 2023), Allison Kells help in obtaining the census</t>
  </si>
  <si>
    <t>RSA: Sandra Gomes,ALPHA (KIA 05/05/2023)</t>
  </si>
  <si>
    <t>DiBrina | Duplicate - census already rcvd by user Agustki (5/12/23)</t>
  </si>
  <si>
    <t>Big Sig,(April 18, 2023)</t>
  </si>
  <si>
    <t xml:space="preserve">MAISON DES JEUNES DE          </t>
  </si>
  <si>
    <r>
      <t xml:space="preserve">Alpha RSA Sandra Gomes
ASD Samuel Stohl GB_ASD30@manulife.ca
</t>
    </r>
    <r>
      <rPr>
        <sz val="10"/>
        <color rgb="FFFF0000"/>
        <rFont val="Arial"/>
        <family val="2"/>
      </rPr>
      <t xml:space="preserve">GROUPE FINANCIER </t>
    </r>
    <r>
      <rPr>
        <b/>
        <sz val="10"/>
        <color rgb="FFFF0000"/>
        <rFont val="Arial"/>
        <family val="2"/>
      </rPr>
      <t>AGA</t>
    </r>
    <r>
      <rPr>
        <sz val="10"/>
        <color rgb="FFFF0000"/>
        <rFont val="Arial"/>
        <family val="2"/>
      </rPr>
      <t xml:space="preserve"> INC.</t>
    </r>
    <r>
      <rPr>
        <sz val="10"/>
        <color indexed="12"/>
        <rFont val="Arial"/>
        <family val="2"/>
      </rPr>
      <t xml:space="preserve">
awaiting confirmation to Crystal Subject how to proceed
As per Crystal Subject group is still with AGA so no data request required.(19May2023 MM)</t>
    </r>
  </si>
  <si>
    <t>Assurances Robillard et associés inc.
Alpha RSA: Sandra Gomes</t>
  </si>
  <si>
    <t>Orchestro
Alpha RSA: Karim El-Dakdouk</t>
  </si>
  <si>
    <t>Alpha RSA: Karim El-Dakdouk</t>
  </si>
  <si>
    <t>SAGE
Small RSA: Nicolas Maheux</t>
  </si>
  <si>
    <t>May 12 and May 17</t>
  </si>
  <si>
    <t>SAGE, RSA: Nicolas Maheux, ALPHA (KIA 04/18/23),S:\can\GB\Underwrite\SBS Renewals\48842\2023\Census &amp; Merit\Data</t>
  </si>
  <si>
    <t>SAGE Big Signature
Saved by MCC 29May23</t>
  </si>
  <si>
    <t>Assurances Robillard
Alpha RSA Sandra Gomes
ASD Samuel Stohl GB_ASD30@manulife.ca
Saved by mCC 29May23</t>
  </si>
  <si>
    <r>
      <t xml:space="preserve">Big Signature
</t>
    </r>
    <r>
      <rPr>
        <sz val="10"/>
        <color rgb="FFFF0000"/>
        <rFont val="Arial"/>
        <family val="2"/>
      </rPr>
      <t xml:space="preserve">for client confirmation </t>
    </r>
    <r>
      <rPr>
        <sz val="10"/>
        <color indexed="12"/>
        <rFont val="Arial"/>
        <family val="2"/>
      </rPr>
      <t xml:space="preserve">
Savved by MCC 29May23</t>
    </r>
  </si>
  <si>
    <t>Assurances Robillard
Alpha RSA Sandra Gomes
ASD Samuel Stohl GB_ASD30@manulife.ca
Saved by MCC 29May23</t>
  </si>
  <si>
    <t>Terminated</t>
  </si>
  <si>
    <t>SAGE
Alpha RSA Nicolas Maheux
ASD Lynn Barrette GB_ASD26@manulife.ca
Savved by MCC 29May23</t>
  </si>
  <si>
    <t>Assurances Robillard
Alpha  RSA Sandra Gomes
Saved by MCC 29May23</t>
  </si>
  <si>
    <t xml:space="preserve">MATERIAUX PLUS INC            </t>
  </si>
  <si>
    <t xml:space="preserve">Eric Poitras </t>
  </si>
  <si>
    <t>SAGE
Small Signature
Saved by MCC 29May23</t>
  </si>
  <si>
    <t>Cloutier
Alpha RSA Nicolas Maheux
Saved byMCC 29May23</t>
  </si>
  <si>
    <t>Green Line Hose &amp; Fittings LTD</t>
  </si>
  <si>
    <t>78849, 66945</t>
  </si>
  <si>
    <t>Dehoney
Big Signature
Duplicate  entry</t>
  </si>
  <si>
    <t xml:space="preserve">ORGANISME DE BASSINS VERSANTS </t>
  </si>
  <si>
    <t>Assurances Robillard
Alpha RSA Sandra Gomes
Saved by MCC 29May23</t>
  </si>
  <si>
    <t xml:space="preserve">ROSE GOMMETTE (9419-5666      </t>
  </si>
  <si>
    <t>Nexgen
Alpha
ASD Miranda Crawley GB_ASD5@manulife.ca
Renewals moved to May 2024</t>
  </si>
  <si>
    <t>NexGen
Alpha RSA Lucas Wasyliw
ASD Lorrie Claydon GB_ASD17@manulife.ca
Renewalsmoved to May 2024</t>
  </si>
  <si>
    <t xml:space="preserve">CLEARWATER ENVIRONMENTAL INC. </t>
  </si>
  <si>
    <t>Nexgen Financial
Confirmed by Crystal subject renewals will move from November 1 2023 to May 1 2024</t>
  </si>
  <si>
    <t>Nexgen Financial
Alpha RSA: Lucas Wasyliw
Confirmed by Crystal subject renewals will move from November 1 2023 to May 1 2024</t>
  </si>
  <si>
    <t>Waypoint Insurance Services Inc.</t>
  </si>
  <si>
    <t>128488, 128487</t>
  </si>
  <si>
    <t>Dehoney
Duplicate</t>
  </si>
  <si>
    <t>as per Crystal Subject, no data letter required as client is HO billed.</t>
  </si>
  <si>
    <t>GPM régimes collectifs (Groupe Premier Medical Inc.)</t>
  </si>
  <si>
    <t>tarificationmontreal@lacorporationpeople.com</t>
  </si>
  <si>
    <t>Healthsource plus
Alpha RSA Sebastian Dufour</t>
  </si>
  <si>
    <r>
      <t xml:space="preserve">Big Signature
RSA Kylie Bailey
</t>
    </r>
    <r>
      <rPr>
        <sz val="10"/>
        <color rgb="FFFF0000"/>
        <rFont val="Arial"/>
        <family val="2"/>
      </rPr>
      <t>for client confirmation</t>
    </r>
    <r>
      <rPr>
        <sz val="10"/>
        <color indexed="12"/>
        <rFont val="Arial"/>
        <family val="2"/>
      </rPr>
      <t xml:space="preserve">
13Apr Yvette Yang YYang@healthsourceplus.com
may.zhuo@peoplecorporation.com 
Sent ff-up May19 for DL</t>
    </r>
  </si>
  <si>
    <t xml:space="preserve">Mohamed Meghji </t>
  </si>
  <si>
    <t>Dehoney Big Signature</t>
  </si>
  <si>
    <t>Alpha,RSA: Nicolas Maheux (May 31, 2023)</t>
  </si>
  <si>
    <t>Alpha, RSA: Lucas Wasyliw (May 31, 2023)
As per AE: Moving forward can you please change the above groups to a May 1st renewal date. That means their November 1st 2023 renewal  will change to a May 1 2024 renewal and May 1st onward.</t>
  </si>
  <si>
    <t>Alpha, RSA: Nicolas Maheux (May 31, 2023)</t>
  </si>
  <si>
    <t>Big Sig (May 31, 2023)</t>
  </si>
  <si>
    <t xml:space="preserve">ICBA ALBERTA BENEFIT SERVICES </t>
  </si>
  <si>
    <t>Alpha (May 31, 2023)
As per client renewal moved to 2024</t>
  </si>
  <si>
    <t>Small Sig, RSA: Kylie Bailey (May 31, 2023)</t>
  </si>
  <si>
    <t>Alpha (May 31, 2023)
renewal dates should be May 1 2024</t>
  </si>
  <si>
    <t>Alpha, RSA: Lucas Wasyliw (May 31, 2023)
RENEWAL DATE: MAY 2024</t>
  </si>
  <si>
    <t>Alpha, RSA: Karim EI-Dakdouk, May 31, 2023</t>
  </si>
  <si>
    <t>Explore Edmonton Corporation</t>
  </si>
  <si>
    <t>103466, 103467, 103678</t>
  </si>
  <si>
    <t>Kristin Pasma</t>
  </si>
  <si>
    <t>MARY HOWARD</t>
  </si>
  <si>
    <t xml:space="preserve">mhoward@ExploreEdmonton.com </t>
  </si>
  <si>
    <t>Manager, Compensation &amp; People Operations</t>
  </si>
  <si>
    <t>JoAnne Deslauriers</t>
  </si>
  <si>
    <t>Big Sig May 31</t>
  </si>
  <si>
    <t>RICHMOND CARES, RICHMOND GIVES</t>
  </si>
  <si>
    <t>Alex Gattey</t>
  </si>
  <si>
    <t>Swiss Nanton-Gill</t>
  </si>
  <si>
    <t>Jennifer Nim, CEBS</t>
  </si>
  <si>
    <t>jennifer@dupuislangen.com</t>
  </si>
  <si>
    <t>New Business Manager</t>
  </si>
  <si>
    <r>
      <t xml:space="preserve">Alpha RSA Justin Kielesinski
ASD Georgia Fletcher GB_ASD10@manulife.ca
</t>
    </r>
    <r>
      <rPr>
        <b/>
        <sz val="10"/>
        <color rgb="FFFF0000"/>
        <rFont val="Arial"/>
        <family val="2"/>
      </rPr>
      <t>for client confirmation</t>
    </r>
    <r>
      <rPr>
        <b/>
        <sz val="10"/>
        <color indexed="12"/>
        <rFont val="Arial"/>
        <family val="2"/>
      </rPr>
      <t>-ff-up 25May MM
ff-May 31</t>
    </r>
  </si>
  <si>
    <t>Alpha, RSA: Sandra Gomes (May 31, 2023)</t>
  </si>
  <si>
    <t>Small Sig, RSA: Sandra Gomes (May 31, 2023)</t>
  </si>
  <si>
    <t>35441, 36333, 38641, 112153</t>
  </si>
  <si>
    <t>Lori Sweeney</t>
  </si>
  <si>
    <t>lori.sweeney@kiewit.com</t>
  </si>
  <si>
    <t>Benefits Administrator</t>
  </si>
  <si>
    <r>
      <t xml:space="preserve">Big Signature
Silverberg &amp; Assiciates Inc./ a Peoplecorp Co
</t>
    </r>
    <r>
      <rPr>
        <sz val="10"/>
        <color rgb="FFFF0000"/>
        <rFont val="Arial"/>
        <family val="2"/>
      </rPr>
      <t>for client contact confirmation</t>
    </r>
  </si>
  <si>
    <t>Hôpital Vétérinaire St-Jean Inc.</t>
  </si>
  <si>
    <t>Norstar Corporation</t>
  </si>
  <si>
    <t>Staci Ghershon</t>
  </si>
  <si>
    <t>sgershon@thebenefitstrust.com</t>
  </si>
  <si>
    <t>Dehoney Big Signature. Client's will send census on June19 as per advise.</t>
  </si>
  <si>
    <t>Dehoney, Big Signature |Client will submit DL on  June 19</t>
  </si>
  <si>
    <t xml:space="preserve">Yvette Yang
</t>
  </si>
  <si>
    <t>113575, 116215, 130757</t>
  </si>
  <si>
    <t>Alfred  Lo</t>
  </si>
  <si>
    <t>alfred.lo@sterlingcapitalbrokers.com</t>
  </si>
  <si>
    <r>
      <t xml:space="preserve">Big Signature
</t>
    </r>
    <r>
      <rPr>
        <b/>
        <sz val="10"/>
        <color rgb="FFFF0000"/>
        <rFont val="Arial"/>
        <family val="2"/>
      </rPr>
      <t xml:space="preserve">for client confirmation </t>
    </r>
    <r>
      <rPr>
        <b/>
        <sz val="10"/>
        <color indexed="12"/>
        <rFont val="Arial"/>
        <family val="2"/>
      </rPr>
      <t>-ff-up 25May MM</t>
    </r>
  </si>
  <si>
    <t>Big Sig</t>
  </si>
  <si>
    <t xml:space="preserve">S:\can\GB\Underwrite\Mid-Market Renewals\Clients\Okta
AS PER AE: This group is now Admin Advantage so we should have the census.
</t>
  </si>
  <si>
    <t xml:space="preserve">Ryan Laniuk </t>
  </si>
  <si>
    <t xml:space="preserve"> - sent confirmatio to Crystal, if need to push through the Data Letter. As per ly's we can get the census in our system. - FY 26Jun23 
- as per Crystal, No data letter required for this policy as we keep the cert information on MC. - FY 27Jun23</t>
  </si>
  <si>
    <t xml:space="preserve">GESTION FAMILLE DEZIEL INC.   </t>
  </si>
  <si>
    <t>Assurances Robillard et associés inc.</t>
  </si>
  <si>
    <t>GESTION RODRIGUE TREMBLAY LTEE</t>
  </si>
  <si>
    <t xml:space="preserve">AGENCE POLKA INC.             </t>
  </si>
  <si>
    <t>124716, 124756, 124881</t>
  </si>
  <si>
    <t>As per Pam Schell, Renewal admin. Since the UW has handled directly no data letter is required to be sent on our end.  06/28</t>
  </si>
  <si>
    <t>SAGE | RSA Nicolas Maheux</t>
  </si>
  <si>
    <t xml:space="preserve">BOIS MARTEK (1992) INC. (LES) </t>
  </si>
  <si>
    <t>RSA Sandra Gomes</t>
  </si>
  <si>
    <t>Orchestro | RSA Karim El-Dakdouk</t>
  </si>
  <si>
    <t>41361, 50071</t>
  </si>
  <si>
    <t>SAGE
RSA - Nicolas Maheux</t>
  </si>
  <si>
    <t>InnovMedic
RSA: Nicolas Maheux</t>
  </si>
  <si>
    <t xml:space="preserve">BOULANGERIE D'IBERVILLE       </t>
  </si>
  <si>
    <t>Alpha, RSA: Sandra Gomes (KIA, 06/26)</t>
  </si>
  <si>
    <t xml:space="preserve">REPLICOLOR INC.               </t>
  </si>
  <si>
    <t>Big Sig (KIA, 06/26)</t>
  </si>
  <si>
    <t>tpa@orchestro.ca</t>
  </si>
  <si>
    <t>Alpha, RSA: Karim EI-Dakdouk (KIA, 06/26)</t>
  </si>
  <si>
    <t>Alpha, RSA: Nicolas Maheux (KIA, 06/26)</t>
  </si>
  <si>
    <t>Alpha, RSA: Kylie Bailey (KIA, 06/26)</t>
  </si>
  <si>
    <t>Small Sig, RSA: Kylie Bailey (KIA, 06/26)</t>
  </si>
  <si>
    <t>service@groupquest.ca</t>
  </si>
  <si>
    <t>Alpha RSA: Michele Pennell
Sent email follow up May 23 , 31 and June 13</t>
  </si>
  <si>
    <t xml:space="preserve"> As per GroupLinks:
UW: Lilian Hernandez
- as per AE, this group is now HO. Sent confirmation to Crystal if can now mark as N/A - FY 5Jul23
- as per Crystal, we can now mark this group as N/A - FY 6Jul23</t>
  </si>
  <si>
    <t>Assurances Robillard
RSA: Sandra Gomes</t>
  </si>
  <si>
    <t xml:space="preserve"> tarification@gpm.ca</t>
  </si>
  <si>
    <t>Groupe Premier Medical Inc.</t>
  </si>
  <si>
    <t xml:space="preserve">REFRIGERATION KOOL-AIR INC.   </t>
  </si>
  <si>
    <t>Cloutier
RSA: Sandra Gomes</t>
  </si>
  <si>
    <t>Big Sig (KIA, 06/26)
Handled by: angelica as of 07/04</t>
  </si>
  <si>
    <t xml:space="preserve">LUC VIC IMPORT INC.           </t>
  </si>
  <si>
    <t>Cloutier | RSA Nicolas Maheux</t>
  </si>
  <si>
    <t>112427, 112461</t>
  </si>
  <si>
    <t>Kajan Ramanathan</t>
  </si>
  <si>
    <t xml:space="preserve"> - As per GroupLinks:
AE: Gordon Lovett
UW: Amy Bimm
- sent confirmation to Crystal, who will be the AE for this group - FY 26Jun23
- as per Crystal used the AE &amp; UW from GroupLinks</t>
  </si>
  <si>
    <t>Small Signature
ASD: Lorrie Claydon/ GB_ASD17@manulife.ca
RSA: Kylie Bailey</t>
  </si>
  <si>
    <t>114476, 114477, 114478</t>
  </si>
  <si>
    <t xml:space="preserve"> - As per GroupLinks:
UW: Ben Voisin
- duplicate client, letter sent by Angel</t>
  </si>
  <si>
    <t>email Crystal Subject for confirmation
As per confirmation from Crystal Subject, mark as N/A</t>
  </si>
  <si>
    <t>MBI Plastique inc.</t>
  </si>
  <si>
    <t xml:space="preserve">Big Sig (KIA, 06/26)
FF, AE: Ronald, as per client "This group is no longer our client since April 1st." </t>
  </si>
  <si>
    <t>SAGE Alpha
RSA Nicolas Maheux
S:\can\GB\Underwrite\SBS Renewals\55853</t>
  </si>
  <si>
    <t xml:space="preserve"> renouvellement@sagedecision.com</t>
  </si>
  <si>
    <t>Alpha, RSA: Nicolas Maheux, S:\can\GB\Underwrite\SBS Renewals\_SAGE RENEWALS\116674</t>
  </si>
  <si>
    <t>Johnston Group
RSA Kylie Bailey
Small Signature</t>
  </si>
  <si>
    <t>Orchestro
Alpha
RSA Karim El-Dakdouk</t>
  </si>
  <si>
    <t>Dehoney
Alpha
RSA Hakyung Joo</t>
  </si>
  <si>
    <t>service-tpa@lussier.co</t>
  </si>
  <si>
    <t>for client confirmation</t>
  </si>
  <si>
    <t xml:space="preserve">MARCIL LAVALLEE S.E.N.C.      </t>
  </si>
  <si>
    <t>Orchestro
Big Signature</t>
  </si>
  <si>
    <t xml:space="preserve">ANDRE RODRIGUE PEINTRE        </t>
  </si>
  <si>
    <t>SAGE Alpha 
RSA Nicolas Maheux</t>
  </si>
  <si>
    <t>RSA: Nicolas Maheux, Alpha, S:\can\GB\Underwrite\SBS Renewals\113619</t>
  </si>
  <si>
    <t xml:space="preserve">9156-5234 QUEBEC INC. O/A     </t>
  </si>
  <si>
    <t>InnovMédic
Alpha, RSA: Nicolas Maheux,S:\can\GB\Underwrite\SBS Renewals\118698</t>
  </si>
  <si>
    <t>Alpha, RSA: Sandra Gomes, S:\can\GB\Underwrite\SBS Renewals\125692</t>
  </si>
  <si>
    <t xml:space="preserve">9171-4782 QUEBEC INC. O/A     </t>
  </si>
  <si>
    <t>Cloutier, Alpha, RSA: Nicolas Maheux, S:\can\GB\Underwrite\SBS Renewals\135702</t>
  </si>
  <si>
    <t>Big Sig, Healthsource Plus
S:\can\GB\Underwrite\Mid-Market Renewals\Clients\Goldman Sloan Nash &amp; Haber</t>
  </si>
  <si>
    <t>Employee Benefits Underwriter</t>
  </si>
  <si>
    <r>
      <t xml:space="preserve">Healthsourceplus 
Small Signature
RSA Kylie Bailey
</t>
    </r>
    <r>
      <rPr>
        <sz val="10"/>
        <color rgb="FFFF0000"/>
        <rFont val="Arial"/>
        <family val="2"/>
      </rPr>
      <t xml:space="preserve">For Client contact confirmation </t>
    </r>
  </si>
  <si>
    <t>Johnston Group
Small Signature
RSA Kylie Bailey</t>
  </si>
  <si>
    <t>SAGE 
Alpha
RSA Nicolas Maheux</t>
  </si>
  <si>
    <t xml:space="preserve">ATLAS GRAHAM FURGALE LTD.     </t>
  </si>
  <si>
    <r>
      <t xml:space="preserve">Small Signature, no RSA
</t>
    </r>
    <r>
      <rPr>
        <sz val="10"/>
        <color rgb="FFFF0000"/>
        <rFont val="Arial"/>
        <family val="2"/>
      </rPr>
      <t>for client contact confirmation</t>
    </r>
  </si>
  <si>
    <t>SAGE
Big Signature</t>
  </si>
  <si>
    <t>SAGE Small Signature
RSA Nicolas Maheux</t>
  </si>
  <si>
    <t>Johnston Group
Alpha
RSA Kylie Bailey</t>
  </si>
  <si>
    <t xml:space="preserve">LES ENTREPRISES DE            </t>
  </si>
  <si>
    <t>Johnston Group
Big Signature
Maximum Benefit</t>
  </si>
  <si>
    <t>InnovMedic -Alpha
RSA Nicolas Maheux</t>
  </si>
  <si>
    <t xml:space="preserve">SECURIMED INC.                </t>
  </si>
  <si>
    <t>Innov-Médic
Small Signature
Lizotte Médico-Experts in Grouplinks</t>
  </si>
  <si>
    <t xml:space="preserve">CANADIAN SPORTS INSTITUTE     </t>
  </si>
  <si>
    <t>david@sterlingcapitalbrokers.com
cc:alfred.lo@sterlingcapitalbrokers.com</t>
  </si>
  <si>
    <r>
      <t xml:space="preserve">Small Signature
RSA Jennifer Morley
</t>
    </r>
    <r>
      <rPr>
        <sz val="10"/>
        <color rgb="FFFF0000"/>
        <rFont val="Arial"/>
        <family val="2"/>
      </rPr>
      <t>for client contact confirmation</t>
    </r>
  </si>
  <si>
    <t xml:space="preserve">SOUDURES A. MARTIN INC.       </t>
  </si>
  <si>
    <t>SAGE, Alpha</t>
  </si>
  <si>
    <r>
      <t xml:space="preserve">Big Signature
</t>
    </r>
    <r>
      <rPr>
        <sz val="10"/>
        <color rgb="FFFF0000"/>
        <rFont val="Arial"/>
        <family val="2"/>
      </rPr>
      <t>for client contact confirmation</t>
    </r>
  </si>
  <si>
    <r>
      <t xml:space="preserve">Healthsourceplus
Small Signature
ASD Lorrie Claydon RSA Kylie Bailey
</t>
    </r>
    <r>
      <rPr>
        <sz val="10"/>
        <color rgb="FFFF0000"/>
        <rFont val="Arial"/>
        <family val="2"/>
      </rPr>
      <t>for client contact confirmation</t>
    </r>
  </si>
  <si>
    <t>Niki Ng &amp; Eden Li</t>
  </si>
  <si>
    <t>niki.ng@healthsourceplus.com;
eden.li@peoplecorporation.com</t>
  </si>
  <si>
    <r>
      <t xml:space="preserve">Health Source Plus (People Corp)
</t>
    </r>
    <r>
      <rPr>
        <sz val="10"/>
        <color rgb="FFFF0000"/>
        <rFont val="Arial"/>
        <family val="2"/>
      </rPr>
      <t>for client contact confirmation</t>
    </r>
    <r>
      <rPr>
        <sz val="10"/>
        <color indexed="12"/>
        <rFont val="Arial"/>
        <family val="2"/>
      </rPr>
      <t xml:space="preserve">
ff-up contact 25Jul2023 MM
ff-up contact 28Jul2023 MM</t>
    </r>
  </si>
  <si>
    <t>Assurances Robillard et associés inc.
Alpha
RSA Sandra Gomes</t>
  </si>
  <si>
    <t xml:space="preserve">DOR-VAL MFG. LTD              </t>
  </si>
  <si>
    <r>
      <t xml:space="preserve">Big Signature
</t>
    </r>
    <r>
      <rPr>
        <sz val="10"/>
        <color rgb="FFFF0000"/>
        <rFont val="Arial"/>
        <family val="2"/>
      </rPr>
      <t>for client contact confirmation</t>
    </r>
    <r>
      <rPr>
        <sz val="10"/>
        <color indexed="12"/>
        <rFont val="Arial"/>
        <family val="2"/>
      </rPr>
      <t xml:space="preserve"> (1st year)
Renewal July 2025 as per clients response
mark as N/A as per Crystal Subject</t>
    </r>
  </si>
  <si>
    <t>36831, 36832</t>
  </si>
  <si>
    <t>Sylvie Boucher</t>
  </si>
  <si>
    <t xml:space="preserve">Gabrielle Arcand and Angela Balbuena </t>
  </si>
  <si>
    <t>garcand@mccarthy.ca
 abalbuena@mccarthy.ca</t>
  </si>
  <si>
    <r>
      <t xml:space="preserve">Big Signature
</t>
    </r>
    <r>
      <rPr>
        <sz val="10"/>
        <color rgb="FFFF0000"/>
        <rFont val="Arial"/>
        <family val="2"/>
      </rPr>
      <t>for client contact confirmation</t>
    </r>
    <r>
      <rPr>
        <sz val="10"/>
        <color indexed="12"/>
        <rFont val="Arial"/>
        <family val="2"/>
      </rPr>
      <t xml:space="preserve">
ff-up contact 25Jul2023 MM
ff-up contact 28Jul2023 MM
email confirmation for Crystal Subject
marked as N/A as per Crystal Subject's confirmation</t>
    </r>
  </si>
  <si>
    <t>Sonja Hargas</t>
  </si>
  <si>
    <t>SHargas@klohn.com</t>
  </si>
  <si>
    <t>Johnston Group
Sent DL inquiry to AE. 07/30</t>
  </si>
  <si>
    <t xml:space="preserve">CONSTRUCTIONS JACQUES 3G INC. </t>
  </si>
  <si>
    <t>Johnson Group
Big Signature</t>
  </si>
  <si>
    <t>Big Sig, S:\can\GB\Underwrite\Mid-Market Renewals\Clients\Conifer</t>
  </si>
  <si>
    <t xml:space="preserve">FLACOM ST-FELIX INC.          </t>
  </si>
  <si>
    <t>Assurances Robillard et associés inc.
Small Signature
RSA Sandra Gomes</t>
  </si>
  <si>
    <t xml:space="preserve">Tony Fanta </t>
  </si>
  <si>
    <t>Messay Tesema</t>
  </si>
  <si>
    <t>messay@baicorp.ca</t>
  </si>
  <si>
    <r>
      <t xml:space="preserve">Big Signature
</t>
    </r>
    <r>
      <rPr>
        <sz val="10"/>
        <color rgb="FFFF0000"/>
        <rFont val="Arial"/>
        <family val="2"/>
      </rPr>
      <t>for client contact confirmation</t>
    </r>
    <r>
      <rPr>
        <sz val="10"/>
        <color indexed="12"/>
        <rFont val="Arial"/>
        <family val="2"/>
      </rPr>
      <t xml:space="preserve">
As per Crystal Subject, cancel dat request letter no longer required as renewal date is changing</t>
    </r>
  </si>
  <si>
    <t>Nexgen Financial
Small Signature
RSA Lucas Wasyliw</t>
  </si>
  <si>
    <t xml:space="preserve">COMMUNITY LIVING VICTORIA     </t>
  </si>
  <si>
    <t>elaine@dupuislangen.com</t>
  </si>
  <si>
    <r>
      <t xml:space="preserve">Small Signature
RSA Justin Kielesinski
</t>
    </r>
    <r>
      <rPr>
        <sz val="10"/>
        <color rgb="FFFF0000"/>
        <rFont val="Arial"/>
        <family val="2"/>
      </rPr>
      <t>for client contact confirmation</t>
    </r>
  </si>
  <si>
    <t>for client contact confirmation</t>
  </si>
  <si>
    <t>Per Crystal: we will not be getting data submitted from the client - to be marked as N/A (8/9) | Client also submitted data 8/13</t>
  </si>
  <si>
    <t xml:space="preserve">8784884 CANADA INC. O/A CFT   </t>
  </si>
  <si>
    <t>Fatima Tarbhai</t>
  </si>
  <si>
    <t>onbarding@effortlessadmin.com</t>
  </si>
  <si>
    <t>Client Implementation Specialist</t>
  </si>
  <si>
    <t>Big Sig, S:\can\GB\underwrite\New Apps\NEW ISSUES\2022\8784884 Canada Inc. oa CFT Recycling</t>
  </si>
  <si>
    <t xml:space="preserve">HONEYBEE FOODS (CANADA)       </t>
  </si>
  <si>
    <t>Kristine Cockell and Franceska St. Hilaire</t>
  </si>
  <si>
    <t>Kristine.Cockell@hubinternational.com
franceska.sthilaire@hubinternational.com</t>
  </si>
  <si>
    <r>
      <t xml:space="preserve">Big Signature
</t>
    </r>
    <r>
      <rPr>
        <sz val="10"/>
        <color rgb="FFFF0000"/>
        <rFont val="Arial"/>
        <family val="2"/>
      </rPr>
      <t>for client contact confirmation (1st year)</t>
    </r>
  </si>
  <si>
    <t xml:space="preserve"> - sent assistance to MC Renewal in getting the census data to client. - FY 14Jun23
- AE sent follow-up to client - FY 23Jun23
- upon checking the client folder, census data received last July 6 - FY 24Aug23</t>
  </si>
  <si>
    <t>Orchestro | RSA: Karim El-Dakdouk</t>
  </si>
  <si>
    <t>Healthsource Plus, Big Sig, S:\can\GB\Underwrite\Mid-Market Renewals\Clients\Torkin Manes &amp; Tormanco Management - 632835
Aug 21- ff yvette</t>
  </si>
  <si>
    <t>Big Sig, S:\can\GB\Underwrite\Mid-Market Renewals\Clients\Evangelical Free Church of Canada
Aug 21- ff client</t>
  </si>
  <si>
    <t>InnovMedic 
Alpha  RSA Nicolas Maheux</t>
  </si>
  <si>
    <t xml:space="preserve">QUINCAILLERIE TREMBLAY &amp;      </t>
  </si>
  <si>
    <t>SAGE Alpha No RSA</t>
  </si>
  <si>
    <t>Assurances Robillard et associés inc.
Alpha RSA Sandra Gomes</t>
  </si>
  <si>
    <t>: renouvellement@sagedecision.com</t>
  </si>
  <si>
    <t xml:space="preserve">GARDERIE CROQUE MUSIQUE INC.  </t>
  </si>
  <si>
    <t>Raymond Cabigas</t>
  </si>
  <si>
    <t>Innov-Médic</t>
  </si>
  <si>
    <t>Orchestro
Alpha RSA Karim El-Dakdouk</t>
  </si>
  <si>
    <t xml:space="preserve">VITRERIE MONT-JOLI INC.       </t>
  </si>
  <si>
    <r>
      <t xml:space="preserve">Big Signature
</t>
    </r>
    <r>
      <rPr>
        <sz val="10"/>
        <color rgb="FFFF0000"/>
        <rFont val="Arial"/>
        <family val="2"/>
      </rPr>
      <t>for client contact confirmation</t>
    </r>
    <r>
      <rPr>
        <sz val="10"/>
        <color indexed="12"/>
        <rFont val="Arial"/>
        <family val="2"/>
      </rPr>
      <t xml:space="preserve">
confirmed contact 18July2023 MM
Per AE confirmation, group not SA anymore; census not required 8/29 MAC</t>
    </r>
  </si>
  <si>
    <t xml:space="preserve">PLOMBERIE MORIN INC.          </t>
  </si>
  <si>
    <t xml:space="preserve">EQUIPEMENT CAPITALE INC       </t>
  </si>
  <si>
    <t>equipecollectif@lussier.co</t>
  </si>
  <si>
    <t>ASD: Lynn Barrette GB_ASD26@manulife.ca | RSA: Karim El-Dakdouk</t>
  </si>
  <si>
    <t xml:space="preserve">CENTRE DE REPARATION          </t>
  </si>
  <si>
    <t>Orchestro 
Big Signature</t>
  </si>
  <si>
    <t xml:space="preserve">ARMOUR ALLOYS INC.            </t>
  </si>
  <si>
    <t xml:space="preserve"> linda.kajba@kechnie.com</t>
  </si>
  <si>
    <t>Kechnie Benefits
Small Signature
RSA Ann Singh</t>
  </si>
  <si>
    <t>PROPIEUX LANAUDIERE (9434-2425</t>
  </si>
  <si>
    <t>Assurances Robillard et associés inc</t>
  </si>
  <si>
    <t xml:space="preserve">ASSOCIATION DES POLICIERS ET  </t>
  </si>
  <si>
    <r>
      <t xml:space="preserve">for client contact confirmation
</t>
    </r>
    <r>
      <rPr>
        <sz val="10"/>
        <color theme="1"/>
        <rFont val="Arial"/>
        <family val="2"/>
      </rPr>
      <t>1st ff-up Aug 15 to client contact
2nd ff-up Aug 22 - to MC</t>
    </r>
    <r>
      <rPr>
        <sz val="10"/>
        <color rgb="FFFF0000"/>
        <rFont val="Arial"/>
        <family val="2"/>
      </rPr>
      <t xml:space="preserve">
As per AE, change letter address to  laura.deschaine@nemak.com, cc brett.halls@hubinternational.com (25Aug2023 MM)</t>
    </r>
  </si>
  <si>
    <t>for client contact confirmation
Seek assistance to MC renewal to get the data 08/28
UW is okay with the data that came in four months ago. have copied the census data from 2023 Renewal folder to 2024 Renewal folder. You can mark this group as completed in your tracker. 08/28</t>
  </si>
  <si>
    <t>ARC Régimes Collectifs Inc.</t>
  </si>
  <si>
    <t>ASD: Coralie Beauvais-Houle GB_ASD28@manulife.ca | RSA: Karim El-Dakdouk</t>
  </si>
  <si>
    <t>SAGE
Alpha
RSA:Nicolas Maheux</t>
  </si>
  <si>
    <t>CLINIQUE VETERINAIRE DE RIMOUSKI INC</t>
  </si>
  <si>
    <t>08/31/20223</t>
  </si>
  <si>
    <t>RSA: Nicolas Maheux, Alpha</t>
  </si>
  <si>
    <t>RSA: Nicolas Maheux, Small Signature</t>
  </si>
  <si>
    <t>Alpha,RSA: Nicolas Maheux</t>
  </si>
  <si>
    <t>Alpha, RSA: Sandra Gomes</t>
  </si>
  <si>
    <t>September 1,2023</t>
  </si>
  <si>
    <t>Alpha</t>
  </si>
  <si>
    <t>Association des Policiers et Policières de Memphrémagog inc.</t>
  </si>
  <si>
    <t>Cloutier Alpha
RSA  Sandra Gomes</t>
  </si>
  <si>
    <t>9370-4534 QUEBEC INC. (CUISINE</t>
  </si>
  <si>
    <t xml:space="preserve">9252-3133 QUEBEC INC.         </t>
  </si>
  <si>
    <t>Cloutier
- As per Crysta, for Policy Name used from GPM &amp; for AE/UW still used what was GroupLinks shows. - FY 31Aug23</t>
  </si>
  <si>
    <t xml:space="preserve">TETRAD INSULATION SERVICES    </t>
  </si>
  <si>
    <t xml:space="preserve">Lorinda Peterson </t>
  </si>
  <si>
    <t>Small Signature
ASD: Jolene Pearce
RSA: Hakyung Joo</t>
  </si>
  <si>
    <t xml:space="preserve">SEIGNIORY CHEMICAL PRODUCTS   </t>
  </si>
  <si>
    <t xml:space="preserve">TRUELINE VALVE CORPORATION    </t>
  </si>
  <si>
    <t xml:space="preserve">Yovani Lareine </t>
  </si>
  <si>
    <t xml:space="preserve">ylareine@arcsupport.ca </t>
  </si>
  <si>
    <t xml:space="preserve">Représentante de service principale </t>
  </si>
  <si>
    <r>
      <t xml:space="preserve">Small Signature
RSA Sandra Gomes
</t>
    </r>
    <r>
      <rPr>
        <sz val="10"/>
        <color rgb="FFFF0000"/>
        <rFont val="Arial"/>
        <family val="2"/>
      </rPr>
      <t>for client contact confirmation</t>
    </r>
  </si>
  <si>
    <t>Senior Group Benefits Underwriter</t>
  </si>
  <si>
    <t>Alpha
RSA Kylie Bailey
Seek assistance to MC renewal to get the data 08/28 &amp; 09/07</t>
  </si>
  <si>
    <t xml:space="preserve">ALLEN FAMILY FOODS INC.       </t>
  </si>
  <si>
    <t>Georgia Fletcher GB_ASD10@manulife.ca
Small Sig - RSA Justin K.</t>
  </si>
  <si>
    <t>Small Signature
RSA Kylie Bailey
S:\can\GB\Underwrite\SBS Renewals\633499
Aug 21-ff census to the client
FF client to resend the data</t>
  </si>
  <si>
    <t>SAGE
Alpha
RSA:Nicolas Maheux
- As per Crystal used 2024 renewal instead of 2025 FY - 31Aug23</t>
  </si>
  <si>
    <t xml:space="preserve">ITE DE SAINT-MAGLOIRE         </t>
  </si>
  <si>
    <t>Ho client. As per LY confirmation from Crystal subject since it is HO a data letter is not required.We can mark it as N/A on the tracker.</t>
  </si>
  <si>
    <t>Initial data letter sent 8/27; resent new to correct contact 9/13</t>
  </si>
  <si>
    <r>
      <t xml:space="preserve">Maximum Benefit, 
</t>
    </r>
    <r>
      <rPr>
        <sz val="10"/>
        <color rgb="FFFF0000"/>
        <rFont val="Arial"/>
        <family val="2"/>
      </rPr>
      <t>for client contact confirmation</t>
    </r>
  </si>
  <si>
    <t xml:space="preserve">BERRY PLASTICS CANADA INC.    </t>
  </si>
  <si>
    <t>Sarah Bishop</t>
  </si>
  <si>
    <t>Rick Smith</t>
  </si>
  <si>
    <t>ricksmith@berryplastics.com</t>
  </si>
  <si>
    <r>
      <t xml:space="preserve">Big Signature
</t>
    </r>
    <r>
      <rPr>
        <sz val="10"/>
        <color rgb="FFFF0000"/>
        <rFont val="Arial"/>
        <family val="2"/>
      </rPr>
      <t>for client contact confirmation</t>
    </r>
    <r>
      <rPr>
        <sz val="10"/>
        <color indexed="12"/>
        <rFont val="Arial"/>
        <family val="2"/>
      </rPr>
      <t xml:space="preserve"> (1st year)
S:\can\GB\Underwrite\Mid-Market Renewals\Clients\Berry Plastics Canada Inc
Aug 21- ff AE regarding the census
Aug 28- ff AE
Sept 5-FF again</t>
    </r>
  </si>
  <si>
    <t>Gallagher Group Benefits (formerly DiBrina Sure )
Small Signature
RSA Charlene MacLellan
S:\can\GB\Underwrite\SBS Renewals\104117</t>
  </si>
  <si>
    <t>SAGE - (ASD Lynn Barrette - GB_ASD26@manulife.ca)</t>
  </si>
  <si>
    <t>M &amp; R Holdings and Participating Af</t>
  </si>
  <si>
    <t>GESTION LJT INC.</t>
  </si>
  <si>
    <t>(ASD Lynn Barrette - GB_ASD26@manulife.ca)</t>
  </si>
  <si>
    <t>InnovMedic (ASD Lynn Barrette - GB_ASD26@manulife.ca)</t>
  </si>
  <si>
    <t xml:space="preserve">FLORDECO DRUMMONDVILLE        </t>
  </si>
  <si>
    <t>SAGE (ASD Lynn Barrette - GB_ASD26@manulife.ca)</t>
  </si>
  <si>
    <t xml:space="preserve">OLIVER MANAGEMENT LIMITED     </t>
  </si>
  <si>
    <t>for client contact confirmation
1st ff-up 08-15 to client contact
2nd ff-up 08-22, 3rd ff-up 08-30, 4th ff-up 09-08 -sent to MC, ff-up 9-15 to MC, as per response frim UW, they will ff-up again to broker (16Sept2023 MM)
AS per confirmation from Sr. UW of MM, to proceed with last year’s data for the January 2024 renewal. (27Sept2023 MM)</t>
  </si>
  <si>
    <t>Orchestro
Alpha, RSA Karim El-Dakdouk</t>
  </si>
  <si>
    <t>Assurances Robillard et associés inc.
Alpha, RSA Sandra Gomes</t>
  </si>
  <si>
    <t>SAGE
Alpha, RSA Nicolas Maheux</t>
  </si>
  <si>
    <t xml:space="preserve">TRANSPORT GILLES LAVIGNE      </t>
  </si>
  <si>
    <t>Assurances Robillard et associés inc.
Small Signature, RSA Sandra Gomes</t>
  </si>
  <si>
    <t>Innov-Médic
Alpha, RSA Nicolas Maheux</t>
  </si>
  <si>
    <t>InnovMedic
Small Signature, RSA Nicolas Maheux</t>
  </si>
  <si>
    <t>InnovMedic
Alpha, RSA Nicolas Maheux</t>
  </si>
  <si>
    <t xml:space="preserve">LES FINITIONS EVO INC.        </t>
  </si>
  <si>
    <t>InnovMedic
Alpha, No RSA</t>
  </si>
  <si>
    <t>SERVICE ET ÉQUIPEMENT DE SÉCURITÉ J</t>
  </si>
  <si>
    <t>InnovMedic</t>
  </si>
  <si>
    <t xml:space="preserve">GIOFINANCE SOLUTIONS INC.     </t>
  </si>
  <si>
    <t>SAGE - W/ Pending inquiry to AE</t>
  </si>
  <si>
    <t>CONSTRUCTIONS YVON PERREAULT -</t>
  </si>
  <si>
    <t>Cloutier - PA site</t>
  </si>
  <si>
    <t>Dehoney
Alpha, RSA Hakyung Joo</t>
  </si>
  <si>
    <t>Group Premier Medical/GPM régimes collectifs</t>
  </si>
  <si>
    <t>Big Sig, Jerome Cassista</t>
  </si>
  <si>
    <t xml:space="preserve">DTD 2009 INC.                 </t>
  </si>
  <si>
    <t>Alpha, RSA: Sandra Gomes, Robilliard</t>
  </si>
  <si>
    <t>Alpha, TPA: Jerome , RSA: Nicolas Maheux</t>
  </si>
  <si>
    <t xml:space="preserve">ENVIRO INDUSTRIES INC.        </t>
  </si>
  <si>
    <t>Cloutier, Smaal Sig, RSA: Nicolas Maheux</t>
  </si>
  <si>
    <t xml:space="preserve">ORBITOUR LTEE - OMNITOUR      </t>
  </si>
  <si>
    <t>Dehoney, RSA: Hakyung Joo, Small Sig</t>
  </si>
  <si>
    <t>Alpha, RSA: Nancy Gemmiti, Healthsource</t>
  </si>
  <si>
    <t>Big Sig, RSA: Nancy Gemmiti, Health Source</t>
  </si>
  <si>
    <t>Mary Grandilli</t>
  </si>
  <si>
    <r>
      <t xml:space="preserve">Alpha, RSA: Michele Pennell, </t>
    </r>
    <r>
      <rPr>
        <sz val="10"/>
        <color rgb="FFFF0000"/>
        <rFont val="Arial"/>
        <family val="2"/>
      </rPr>
      <t>FOR CLNIET CONTACT</t>
    </r>
  </si>
  <si>
    <t xml:space="preserve">PARADIGME3 INC.               </t>
  </si>
  <si>
    <t xml:space="preserve">RADELET &amp; COMPANY             </t>
  </si>
  <si>
    <t>Assurances Robillard et associés inc.,RSA: Sandra Gomes, Alpha</t>
  </si>
  <si>
    <t>RSA: Nicolas Maheux, SAGE,Alpha</t>
  </si>
  <si>
    <t>Alpha, SAGE Assurances et rentes collectives, RSA: Nicolas Maheux</t>
  </si>
  <si>
    <t>Alpha, TPA: Johnsyon Group, RSA: Kylie Bailey</t>
  </si>
  <si>
    <t>janet_fiore@agilent.com</t>
  </si>
  <si>
    <r>
      <t xml:space="preserve">Big Sig, </t>
    </r>
    <r>
      <rPr>
        <sz val="10"/>
        <color rgb="FFFF0000"/>
        <rFont val="Arial"/>
        <family val="2"/>
      </rPr>
      <t>For Client Contact</t>
    </r>
  </si>
  <si>
    <t xml:space="preserve">9411-8296 QUEBEC INC. - ALU   </t>
  </si>
  <si>
    <t>Cloutier
Alpha RSA Sandra Gomes</t>
  </si>
  <si>
    <t>Trudy Fidyk / Zohaib Maggo</t>
  </si>
  <si>
    <t>trudy.fidyk@siriusbenefits.ca / Zohaib.Maggo@peoplecorporation.com</t>
  </si>
  <si>
    <t>Sterling Capital Brokers (SunAlta Farms Inc.)</t>
  </si>
  <si>
    <t>James Baggs</t>
  </si>
  <si>
    <t>Aime Roxas</t>
  </si>
  <si>
    <t>aime.roxas@sterlingcapitalbrokers.com</t>
  </si>
  <si>
    <r>
      <t xml:space="preserve">Alpha, RSA Jennifer Morley
</t>
    </r>
    <r>
      <rPr>
        <sz val="10"/>
        <color rgb="FFFF0000"/>
        <rFont val="Arial"/>
        <family val="2"/>
      </rPr>
      <t>for client contact confirmation (1st)</t>
    </r>
  </si>
  <si>
    <t>for client contact confirmation
Cindy Anderson
Manager, Membership, Benefits &amp; Insurance
cindy.anderson@sma.sk.ca</t>
  </si>
  <si>
    <t>Matthew.Timmons@novascotia.ca</t>
  </si>
  <si>
    <t>Director of Operations &amp; Administration </t>
  </si>
  <si>
    <r>
      <t xml:space="preserve">Big Sig, For </t>
    </r>
    <r>
      <rPr>
        <b/>
        <sz val="10"/>
        <color rgb="FFFF0000"/>
        <rFont val="Arial"/>
        <family val="2"/>
      </rPr>
      <t>Client Contact</t>
    </r>
  </si>
  <si>
    <t>Coiffure Kief</t>
  </si>
  <si>
    <t>Received data but sent email to MC renewal as I encounter error in saving file</t>
  </si>
  <si>
    <t>Johnston Group
Small Signature, RSA Kylie Bailey</t>
  </si>
  <si>
    <t>Alpha, RSA: Charlene MacLellan,Gallagher Group Benefits (formerly DiBrina Sure )</t>
  </si>
  <si>
    <t>Sterling Capital Brokers (Solutions Plumbing &amp; Gasfitting Ltd.)</t>
  </si>
  <si>
    <t> MELISSA JANZEN</t>
  </si>
  <si>
    <t>jsmith@abccompany.com</t>
  </si>
  <si>
    <t> Plan Administrator </t>
  </si>
  <si>
    <r>
      <t>Alpha, RSA: Jennifer Morley,</t>
    </r>
    <r>
      <rPr>
        <sz val="10"/>
        <color rgb="FFFF0000"/>
        <rFont val="Arial"/>
        <family val="2"/>
      </rPr>
      <t xml:space="preserve"> For Client Contact</t>
    </r>
  </si>
  <si>
    <t xml:space="preserve">2970-7528 QUEBEC INC. O/A H.  </t>
  </si>
  <si>
    <t>Omnitrans Inc.</t>
  </si>
  <si>
    <t xml:space="preserve">S.A. ARMSTRONG LIMITED        </t>
  </si>
  <si>
    <t>Tom Petersen</t>
  </si>
  <si>
    <t>Lucy Cipollone and Michele Sterns</t>
  </si>
  <si>
    <t>lcipollone@wlvinc.com
msterns@wlvinc.com</t>
  </si>
  <si>
    <t>Lucy Cipollone | Target Benefit Administrators Ltd.
Michele Sterns, CEO &amp; CFO| Broker | Williams Leal &amp; Vito Inc.</t>
  </si>
  <si>
    <t>for client contact confirmation (1st)</t>
  </si>
  <si>
    <t>October 27,2023</t>
  </si>
  <si>
    <t xml:space="preserve">9251-1484 Québec inc. (A&amp;W Matane et Rimouski) </t>
  </si>
  <si>
    <t>October 26,2023</t>
  </si>
  <si>
    <t>RSA: Nicolas Maheux (Oct 18,KIA)</t>
  </si>
  <si>
    <t>RSA: Sandra Gomes, Alpha (Oct 18,KIA)</t>
  </si>
  <si>
    <t>RSA: Nicolas Maheux , Alpha (Oct 18,KIA)</t>
  </si>
  <si>
    <t>Sterling Capital Brokers (Central Alberta Child Advocacy Centre)</t>
  </si>
  <si>
    <t>James Baggs </t>
  </si>
  <si>
    <t>Oliver  Roelofsen</t>
  </si>
  <si>
    <t>Oliver.Roelofsen@sterlingcapitalbrokers.com</t>
  </si>
  <si>
    <t>RSA: Jennifere Morley, Alpha, For Client Contact (Oct 18,KIA)</t>
  </si>
  <si>
    <t xml:space="preserve">Sterling Capital Brokers (Victoria Animal Control Services Ltd.) </t>
  </si>
  <si>
    <t>Robyn Manning</t>
  </si>
  <si>
    <t>Jazzmin Victor</t>
  </si>
  <si>
    <t>jazzmin.victor@sterlingcapitalbrokers.com</t>
  </si>
  <si>
    <t xml:space="preserve">Sterling Capital Brokers (Link Ventures Inc.) </t>
  </si>
  <si>
    <t>Judy Muir</t>
  </si>
  <si>
    <t>judy.muir@sterlingcapitalbrokers.com</t>
  </si>
  <si>
    <t xml:space="preserve">FONDERIE LAROCHE LTEE         </t>
  </si>
  <si>
    <t xml:space="preserve">SERVICE QUALITY MEASUREMENT   </t>
  </si>
  <si>
    <t>Small Sig , for client contact (Oct 18,KIA)</t>
  </si>
  <si>
    <t>Carrefour Jeunesse-Emploi Saguenay inc.</t>
  </si>
  <si>
    <t>Smart choice</t>
  </si>
  <si>
    <t xml:space="preserve">equipecollectif@lussier.co. </t>
  </si>
  <si>
    <t>RSA: Sandra Gomes, (Oct 18,KIA)</t>
  </si>
  <si>
    <t>Sterling Capital Brokers (Laminam Canada Ltd.)</t>
  </si>
  <si>
    <t>Amy Barbeau</t>
  </si>
  <si>
    <t>amy.barbeau@sterlingcapitalbrokers.com</t>
  </si>
  <si>
    <t xml:space="preserve">Sterling Capital Brokers (Vancouver Maple Leaf Language College Inc.) </t>
  </si>
  <si>
    <t>Henry Corea-Martinez</t>
  </si>
  <si>
    <t>henry.martinez@sterlingcapitalbrokers.com</t>
  </si>
  <si>
    <t xml:space="preserve">LES MATERIAUX INTERSTAR INC.  </t>
  </si>
  <si>
    <t>Small Signature
GPM régimes collectifs</t>
  </si>
  <si>
    <t>Brian Walsh &amp; Clair Williams</t>
  </si>
  <si>
    <t>brian.walsh@fcdo.gov.uk &amp; clair.williams@fcdo.gov.uk</t>
  </si>
  <si>
    <t>per LY email DL is not required. Sent email crystal if we will mark as N/A. Confirmed by crystal the DL is not required. 10/31</t>
  </si>
  <si>
    <t>Sterling Capital Brokers (Barton Automotive Enterprises Ltd.)</t>
  </si>
  <si>
    <t>Plan Advisor</t>
  </si>
  <si>
    <t>Big Sig, For Client Contact (Oct 18,KIA)</t>
  </si>
  <si>
    <t xml:space="preserve">Sterling Capital Brokers (Tri-X) </t>
  </si>
  <si>
    <r>
      <t xml:space="preserve">Alpha, RSA Jennifer Morley
Sterling Capital Brokers
</t>
    </r>
    <r>
      <rPr>
        <sz val="10"/>
        <color rgb="FFFF0000"/>
        <rFont val="Arial"/>
        <family val="2"/>
      </rPr>
      <t>for client contact confirmation (1st)</t>
    </r>
  </si>
  <si>
    <t>GPM régimes collectifs
Small Signature 
RSA Karim El-Dakdouk</t>
  </si>
  <si>
    <t>Sterling Capital Brokers (800706 Ontario Inc. o/a Walton Restoration) </t>
  </si>
  <si>
    <t xml:space="preserve">OSKAM WELDING &amp; MACHINE LTD.  </t>
  </si>
  <si>
    <t>Small Signature
ASD Lorrie Claydon GB_ASD17@manulife.ca</t>
  </si>
  <si>
    <t>Sterling Capital Brokers (SafeTracks GPS Canada Inc.)</t>
  </si>
  <si>
    <t>Judy.muir@sterlingcapitalbrokers.com</t>
  </si>
  <si>
    <t>Sterling Capital Brokers (TutorOcean Inc.) </t>
  </si>
  <si>
    <t>Terri Johnson</t>
  </si>
  <si>
    <t>terri.johnson@sterlingcapitalbrokers.com</t>
  </si>
  <si>
    <r>
      <t xml:space="preserve">Sterling Capital Brokers
Small Signature
RSA Jennifer Morley
</t>
    </r>
    <r>
      <rPr>
        <sz val="10"/>
        <color rgb="FFFF0000"/>
        <rFont val="Arial"/>
        <family val="2"/>
      </rPr>
      <t>for client contact confirmation (1st)</t>
    </r>
  </si>
  <si>
    <t>Sterling Capital Brokers (Precision Marble)</t>
  </si>
  <si>
    <t>Yuan Ren</t>
  </si>
  <si>
    <t>yuan.ren@sterlingcapitalbrokers.com</t>
  </si>
  <si>
    <r>
      <t xml:space="preserve">Alpha, RSA Jennifer Morley
Sterling Capital Brokers
</t>
    </r>
    <r>
      <rPr>
        <sz val="10"/>
        <color rgb="FFFF0000"/>
        <rFont val="Arial"/>
        <family val="2"/>
      </rPr>
      <t>for client contact confirmation (1st)</t>
    </r>
    <r>
      <rPr>
        <sz val="10"/>
        <color indexed="12"/>
        <rFont val="Arial"/>
        <family val="2"/>
      </rPr>
      <t xml:space="preserve">
Yuan Ren is no longer employed at this company. As per response to direct any future correspondence to support team at support@sterlingcapitalbrokers.com. ‎(31Oct2023 MM)</t>
    </r>
  </si>
  <si>
    <t xml:space="preserve">LE SYNDICAT DES SALARIES DE   </t>
  </si>
  <si>
    <t xml:space="preserve">LANAUDIERE DIESEL INC.        </t>
  </si>
  <si>
    <t>Sterling Capital Brokers (C &amp; M Auto (Markdale) Ltd.) </t>
  </si>
  <si>
    <t>Andrea Burnett</t>
  </si>
  <si>
    <t>andrea.burnett@sterlingcapitalbrokers.com</t>
  </si>
  <si>
    <t>Sterling Capital Brokers (Versa-Line Services Inc.)</t>
  </si>
  <si>
    <t>MARTEL SAVARD ET ASSOCIES INC.</t>
  </si>
  <si>
    <t>Received email form client 10/31/2023  that This group is cancelled.</t>
  </si>
  <si>
    <t xml:space="preserve">Sterling Capital Brokers (ATEK Developments Inc.) </t>
  </si>
  <si>
    <t>Michele Andrade</t>
  </si>
  <si>
    <t>michele.andrade@sterlingcapitalbrokers.com</t>
  </si>
  <si>
    <t>RSA: Jennifere Morley, Alpha, For Client Contact</t>
  </si>
  <si>
    <t>Kerry's Place Autism</t>
  </si>
  <si>
    <r>
      <t xml:space="preserve">client changed renewal dates and we need new data submitted - CS 12Sep23
HUB International - Ottawa (formerly ProCorp Financial)
</t>
    </r>
    <r>
      <rPr>
        <sz val="10"/>
        <color rgb="FFFF0000"/>
        <rFont val="Arial"/>
        <family val="2"/>
      </rPr>
      <t>for client contact confirmation</t>
    </r>
  </si>
  <si>
    <t>Dale Weldon/Nadia Roze</t>
  </si>
  <si>
    <t>dale.weldon@intact.net/nadia.roze@intact.net</t>
  </si>
  <si>
    <t xml:space="preserve">Sterling Capital Brokers (Kahua, Inc.) </t>
  </si>
  <si>
    <t>Sterling Capital Brokers (Howe &amp; Associates) </t>
  </si>
  <si>
    <t>Sterling Capital Financial (Patheja Law Professional Corporation)</t>
  </si>
  <si>
    <t>Dominique Stewart</t>
  </si>
  <si>
    <t>Dominique.stewart@sterlingcapitalbrokers.com</t>
  </si>
  <si>
    <t>Sterling Capital Brokers (First Choice Ventilation Ltd.) </t>
  </si>
  <si>
    <t>Mary Pinter</t>
  </si>
  <si>
    <t>mary.pinter@hki.com</t>
  </si>
  <si>
    <t>Big Sig, For Client Contact, RSA: Karen Anderson (Oct 18,KIA)</t>
  </si>
  <si>
    <t xml:space="preserve">TNT PRO CUSTOM INC.           </t>
  </si>
  <si>
    <t>MATCON CIVIL CONSTRUCTORS INC.</t>
  </si>
  <si>
    <t xml:space="preserve">ASSURANCES ROBILLARD ET       </t>
  </si>
  <si>
    <t>Sterling Capital Brokers (Tantalus Management Inc o/a Tantalus Resort Lodge)</t>
  </si>
  <si>
    <t xml:space="preserve">NEW LIFE CHRISTIAN CHURCH     </t>
  </si>
  <si>
    <t>Sterling Capital Brokers (296123 Al</t>
  </si>
  <si>
    <t>Sterling Capital Brokers (Kingsman Scientific Management Inc./Incheck Technologies Inc.)</t>
  </si>
  <si>
    <t>Amie Roxas</t>
  </si>
  <si>
    <t>Sterling Capital Brokers (Soderquist Appraisals Ltd.)</t>
  </si>
  <si>
    <t>Sterling Capital Brokers (DSTAR Electric Ltd.)</t>
  </si>
  <si>
    <t>Henry.Corea-Martinez@sterlingcapitalbrokers.com</t>
  </si>
  <si>
    <t xml:space="preserve">Sterling Capital Brokers (Avinash Kurupati Prof Corp o/a Park City Dental) </t>
  </si>
  <si>
    <t>Erin Arnold</t>
  </si>
  <si>
    <t>erin.arnold@sterlingcapitalbrokers.com</t>
  </si>
  <si>
    <t xml:space="preserve">Sterling Capital Brokers (Top Tech Communications Corporation) </t>
  </si>
  <si>
    <t>Sterling Capital Brokers (The Red Barn Ltd.)</t>
  </si>
  <si>
    <t xml:space="preserve">Municipalité Saint-Just-de-Bretenières </t>
  </si>
  <si>
    <t>Robin Veilleux</t>
  </si>
  <si>
    <t>receptionrvarc@assurancescollectives.ca</t>
  </si>
  <si>
    <t>(ASD Lynn Barrette - GB_ASD26@manulife.ca) HO</t>
  </si>
  <si>
    <t>Kate Thompson</t>
  </si>
  <si>
    <t>kate.thompson@rbe.sk.ca</t>
  </si>
  <si>
    <t>1600 4 Ave. Regina, SK S4R8G8</t>
  </si>
  <si>
    <t xml:space="preserve">MESSAGERIE DMG                </t>
  </si>
  <si>
    <t>TERMINATED</t>
  </si>
  <si>
    <t>Sterling Capital Brokers (S4 Greenhouses Ltd.)</t>
  </si>
  <si>
    <t>Sterling Capital Brokers (ATI Machining Inc.) </t>
  </si>
  <si>
    <t xml:space="preserve">ALIMENTATIONS BECHAR INC.     </t>
  </si>
  <si>
    <t>health source</t>
  </si>
  <si>
    <t>Sent DL follow up 10/19 &amp; 10/27 (MC)
Per Susan Jesso,  Johnsons has replied to say they will have the data to us by November 15</t>
  </si>
  <si>
    <r>
      <t>Alpha, RSA: Karim El-Dakdouk (KIA, Nov 13)</t>
    </r>
    <r>
      <rPr>
        <sz val="10"/>
        <color rgb="FFFF0000"/>
        <rFont val="Arial"/>
        <family val="2"/>
      </rPr>
      <t xml:space="preserve"> </t>
    </r>
    <r>
      <rPr>
        <sz val="10"/>
        <color indexed="12"/>
        <rFont val="Arial"/>
        <family val="2"/>
      </rPr>
      <t>Nov 13- email Crystal for confirmation
Nov 15-
Received confirmation from Crystal- No DL Req for these policies 114984 &amp; 116363</t>
    </r>
  </si>
  <si>
    <r>
      <t>Alpha, (KIA, Nov 13,</t>
    </r>
    <r>
      <rPr>
        <sz val="10"/>
        <color rgb="FFFF0000"/>
        <rFont val="Arial"/>
        <family val="2"/>
      </rPr>
      <t xml:space="preserve"> </t>
    </r>
    <r>
      <rPr>
        <sz val="10"/>
        <color indexed="12"/>
        <rFont val="Arial"/>
        <family val="2"/>
      </rPr>
      <t xml:space="preserve">
Nov 13- email Crystal for confirmation
Nov 15-
Received confirmation from Crystal- No DL Req for these policies 114984 &amp; 116363</t>
    </r>
  </si>
  <si>
    <t>Melissa Loos</t>
  </si>
  <si>
    <t>Benefits EHC, Den and opt life. No need DL</t>
  </si>
  <si>
    <t>as per crystal's email will not require a data letter for 2024 (May renewals)</t>
  </si>
  <si>
    <t>Sterling Capital Brokers (3D Collision Ltd.)</t>
  </si>
  <si>
    <t>10/25/ &amp; 11/03&amp;09</t>
  </si>
  <si>
    <t xml:space="preserve"> Sent 2 email follow ups to the clients and Mc renewal</t>
  </si>
  <si>
    <t>Grace Abad</t>
  </si>
  <si>
    <t>grace@canadianbenefits.com</t>
  </si>
  <si>
    <t xml:space="preserve">Sterling Capital Brokers (285319 AB Ltd. o/a Proform Concrete Services) </t>
  </si>
  <si>
    <t>Melissa Janzen</t>
  </si>
  <si>
    <t>melissa.janzen@sterlingcapitalbrokers.com</t>
  </si>
  <si>
    <t>Sterling Capital Brokers (Cielo Waste Solutions Corp.) </t>
  </si>
  <si>
    <t xml:space="preserve">Sterling Capital Brokers (Key Agventures Inc.) </t>
  </si>
  <si>
    <t>Judy.muir@sterlingcaptialbrokers.com</t>
  </si>
  <si>
    <t xml:space="preserve">Sterling Capital Brokers (Red Deer Piling Inc.) </t>
  </si>
  <si>
    <t xml:space="preserve">HONEYCOMB CLIMBING INC. DBA   </t>
  </si>
  <si>
    <t>Jennifer Nim</t>
  </si>
  <si>
    <t>Sterling Capital Brokers (CCK Consulting Ltd. &amp; Summit Contracting (Red Deer) Ltd.)</t>
  </si>
  <si>
    <t>Sterling Capital Brokers (Downton's Transport Ltd.)</t>
  </si>
  <si>
    <t>Derrick Peterson</t>
  </si>
  <si>
    <t>derrick@rivinssol.com</t>
  </si>
  <si>
    <t>Vice President</t>
  </si>
  <si>
    <r>
      <t xml:space="preserve">Sterling Capital Brokers
</t>
    </r>
    <r>
      <rPr>
        <sz val="10"/>
        <color rgb="FFFF0000"/>
        <rFont val="Arial"/>
        <family val="2"/>
      </rPr>
      <t>for client contact confirmation (1st)</t>
    </r>
    <r>
      <rPr>
        <sz val="10"/>
        <color indexed="12"/>
        <rFont val="Arial"/>
        <family val="2"/>
      </rPr>
      <t xml:space="preserve">
FF-up 11/15, 11/21 to client
FF-up to MC</t>
    </r>
  </si>
  <si>
    <t>Small Sig, RSA: Nicolas Maheux (KIA Nov 13)</t>
  </si>
  <si>
    <t xml:space="preserve">DARLING INSURANCE REALTY      </t>
  </si>
  <si>
    <t>Small Sig, RSA: Lynn Corso (KIA, Nov 13)</t>
  </si>
  <si>
    <t>​Heather White</t>
  </si>
  <si>
    <t>for client contact confirmation
FF-up 11/14, 11/20 to client
FF-up to MC, still awaiting census (28Nov2023 MM)</t>
  </si>
  <si>
    <t>ljeyanathan@mcateer.ca</t>
  </si>
  <si>
    <t>for client contact confirmation
FF-up 11/15, 11/21 to client
FF-up to MC</t>
  </si>
  <si>
    <t>Alpa, RSA: Nicolas Maheux (KIA, Nov 13, 2023)</t>
  </si>
  <si>
    <t>Alpha, RSA: Nicolas Maheux (KIA. Nov 13)</t>
  </si>
  <si>
    <t xml:space="preserve">FJORD-TECH INDUSTRIE INC.     </t>
  </si>
  <si>
    <t>Big SIG (KIA, Nov 13)</t>
  </si>
  <si>
    <t xml:space="preserve">BRASSERIE ARTISANALE ALBION   </t>
  </si>
  <si>
    <t>Alpha, (KIA, Nov 13), rsa: sandra gomes</t>
  </si>
  <si>
    <t xml:space="preserve">FLACOM JOLIETTE INC           </t>
  </si>
  <si>
    <t>FLACOM ST-FELIX INC</t>
  </si>
  <si>
    <t>MAITRE MYLÈNE LEBLANC </t>
  </si>
  <si>
    <t>Sterling Capital Brokers (The Association of Faculties of Medicine of Canada)</t>
  </si>
  <si>
    <t xml:space="preserve">BELLO RISTORANTE              </t>
  </si>
  <si>
    <t>Orchestro
GROUPE SOGNO in GPM and MC
Alpha, RSA Karim El-Dakdouk</t>
  </si>
  <si>
    <t xml:space="preserve">SOLUTIONS MUNICIPALES LIMITEE </t>
  </si>
  <si>
    <t>Lussier
Small Signature
RSA Nicolas Maheux</t>
  </si>
  <si>
    <t xml:space="preserve">THE ENGLISH-SPEAKING CATHOLIC </t>
  </si>
  <si>
    <t>Orchestro, Alpha</t>
  </si>
  <si>
    <t xml:space="preserve">DIFFUSION SOLUTIONS INTEGREES </t>
  </si>
  <si>
    <t>Cloutier
Small Signature, RSA Nicolas Maheux</t>
  </si>
  <si>
    <t>Kim Cook</t>
  </si>
  <si>
    <t>kim.cook@kechnie.com</t>
  </si>
  <si>
    <t>Client Services &amp; Office Manager</t>
  </si>
  <si>
    <t>Kechnie
Alpha, RSA Ann Singh</t>
  </si>
  <si>
    <t>kechnie</t>
  </si>
  <si>
    <t>Alpha, RSA: Ann Singh (KIA, Nov 13)</t>
  </si>
  <si>
    <t>Sterling Capital Brokers (R. Rainforth &amp; Sons Ltd.) </t>
  </si>
  <si>
    <r>
      <t xml:space="preserve">Alpha, RSA Jennifer Morley
Sterling Capital Brokers
</t>
    </r>
    <r>
      <rPr>
        <sz val="10"/>
        <color rgb="FFFF0000"/>
        <rFont val="Arial"/>
        <family val="2"/>
      </rPr>
      <t>for client contact confirmation (1st)</t>
    </r>
    <r>
      <rPr>
        <sz val="10"/>
        <color indexed="12"/>
        <rFont val="Arial"/>
        <family val="2"/>
      </rPr>
      <t xml:space="preserve">
</t>
    </r>
    <r>
      <rPr>
        <sz val="10"/>
        <color rgb="FFFF0000"/>
        <rFont val="Arial"/>
        <family val="2"/>
      </rPr>
      <t>FF-up 11/15, 11/21 to client
FF-up to MC 11/21, 11/29</t>
    </r>
  </si>
  <si>
    <t>Sterling Capital Brokers (Ollie Order Inc.) </t>
  </si>
  <si>
    <r>
      <rPr>
        <sz val="10"/>
        <color rgb="FFFF0000"/>
        <rFont val="Arial"/>
        <family val="2"/>
      </rPr>
      <t>For client contact (1st yr)</t>
    </r>
    <r>
      <rPr>
        <sz val="10"/>
        <color indexed="12"/>
        <rFont val="Arial"/>
        <family val="2"/>
      </rPr>
      <t xml:space="preserve">
Alpha, RSA Jennifer Morley
ASD SC_Brokers@Manulife.ca</t>
    </r>
  </si>
  <si>
    <t>Sterling Capital Brokers (Key Living Corp.)</t>
  </si>
  <si>
    <r>
      <t xml:space="preserve">Small Signature, RSA Kylie Bailey
</t>
    </r>
    <r>
      <rPr>
        <sz val="10"/>
        <color rgb="FFFF0000"/>
        <rFont val="Arial"/>
        <family val="2"/>
      </rPr>
      <t xml:space="preserve">For client contact: </t>
    </r>
    <r>
      <rPr>
        <sz val="10"/>
        <color indexed="12"/>
        <rFont val="Arial"/>
        <family val="2"/>
      </rPr>
      <t xml:space="preserve">
Krista Dalton
Underwriting
krista.dalton@johnstongroup.ca</t>
    </r>
  </si>
  <si>
    <t>Johnston Group
Alpha, RSA Kylie Bailey</t>
  </si>
  <si>
    <t>Sterling Capital Brokers (Terravest Industries General Partner Ltd. O/A RJV Gasfield Services) </t>
  </si>
  <si>
    <r>
      <t xml:space="preserve">Sterling Capital Brokers
</t>
    </r>
    <r>
      <rPr>
        <sz val="10"/>
        <color rgb="FFFF0000"/>
        <rFont val="Arial"/>
        <family val="2"/>
      </rPr>
      <t>for client contact confirmation (1st)
FF-up 11/15, 11/21 to client
FF-up to MC 11/21, 11/29</t>
    </r>
    <r>
      <rPr>
        <sz val="10"/>
        <color indexed="12"/>
        <rFont val="Arial"/>
        <family val="2"/>
      </rPr>
      <t>, 12/11</t>
    </r>
  </si>
  <si>
    <t xml:space="preserve">PERMA-CAST CONCRETE           </t>
  </si>
  <si>
    <t>dee@icbabenefits.ca</t>
  </si>
  <si>
    <t>Nexgen Financial
Sent ff-up 15Dec2023 MM
Email MC Renewaal (27Dec2023 MM)
As per RSA, cancel this data request since this client isn’t renewing until October 2024. (28Dec2023 MM)</t>
  </si>
  <si>
    <t>Big SIG (KIA, Nov 13, for client contact)</t>
  </si>
  <si>
    <t>Sterling Capital Brokers (The MindFuel Foundation)</t>
  </si>
  <si>
    <t>Alpha, RSA: Jennifer Morley (KIA, Nov 13, for client contact)</t>
  </si>
  <si>
    <r>
      <t>Big Sig (KIA, Nov 13,</t>
    </r>
    <r>
      <rPr>
        <sz val="10"/>
        <color rgb="FFFF0000"/>
        <rFont val="Arial"/>
        <family val="2"/>
      </rPr>
      <t xml:space="preserve"> for client contact)</t>
    </r>
  </si>
  <si>
    <t xml:space="preserve">CALGARY HERITAGE HOUSIN       </t>
  </si>
  <si>
    <t>Nexgen Financial
Alpha, RSA Lucas Wasyliw
Sent ff-up 15Dec2023 MM
Email MC Renewal (27Dec2023 MM)</t>
  </si>
  <si>
    <t xml:space="preserve">MOMENTUS LLP                  </t>
  </si>
  <si>
    <t xml:space="preserve">ENFINITE INFRASTRUCTURE GROUP </t>
  </si>
  <si>
    <t>Nexgen Financial
Alpha
Sent ff-up 15Dec2023 MM
Email MC Renewal (27Dec2023 MM)</t>
  </si>
  <si>
    <t>Nexgen Financial
Alpha, RSA Lucas Wasyliw
Sent ff-up 15Dec2023 MM`
Email MC Renewal (27Dec2023 MM)</t>
  </si>
  <si>
    <t xml:space="preserve">Alpha RSA: Lucas Wasyliw (KIA, Nov 13)
Dec 3- As per client Please be advised that I will send the Renewal Census data for all of our groups renewing for May 1st, as soon as we run our January billing. I’ll advise of the exact date shortly!
</t>
  </si>
  <si>
    <t xml:space="preserve">Small Sig, Rsa: Lucas Wasyliw (KIA, Nov 13)
Dec 1 - Please be advised that I will send the Renewal Census data for all of our groups renewing for May 1st, as soon as we run our January billing. I’ll advise of the exact date shortly!
</t>
  </si>
  <si>
    <t xml:space="preserve">Alpha (KIA, Nov 13)
Dec 1- Please be advised that I will send the Renewal Census data for all of our groups renewing for May 1st, as soon as we run our January billing. I’ll advise of the exact date shortly!
</t>
  </si>
  <si>
    <t>Cassandra Hyde</t>
  </si>
  <si>
    <t xml:space="preserve">Alpha, RSA: Lucas Wasyliw ,( KIA NOV 13)
Dec 1- Please be advised that I will send the Renewal Census data for all of our groups renewing for May 1st, as soon as we run our January billing. I’ll advise of the exact date shortly!
</t>
  </si>
  <si>
    <t>Alpha (KIA, Nov 13)
Dec 1- Please be advised that I will send the Renewal Census data for all of our groups renewing for May 1st, as soon as we run our January billing. I’ll advise of the exact date shortly!</t>
  </si>
  <si>
    <t xml:space="preserve">WATERFRONT FOREMEN'S LIFE AND </t>
  </si>
  <si>
    <t xml:space="preserve"> N/A</t>
  </si>
  <si>
    <t>tarification@arcsupport.ca</t>
  </si>
  <si>
    <r>
      <t xml:space="preserve">ARC Régimes Collectifs Inc
</t>
    </r>
    <r>
      <rPr>
        <sz val="10"/>
        <color rgb="FFFF0000"/>
        <rFont val="Arial"/>
        <family val="2"/>
      </rPr>
      <t>For inquiry, email Crystal Subject renewal is July 2025</t>
    </r>
    <r>
      <rPr>
        <sz val="10"/>
        <color indexed="12"/>
        <rFont val="Arial"/>
        <family val="2"/>
      </rPr>
      <t xml:space="preserve">
to be mark as N/A for this year as per Crystal Subject (02Jan2024 MM)</t>
    </r>
  </si>
  <si>
    <t xml:space="preserve">GLOBATECH                     </t>
  </si>
  <si>
    <t>SAGE Renewal Data Inquiry</t>
  </si>
  <si>
    <t>SAGE Renewal Data Inquiry
Alpha, RSA Nicolas Maheux</t>
  </si>
  <si>
    <t xml:space="preserve">CINEMA BEAUBIEN               </t>
  </si>
  <si>
    <t>CINÉMA KARALEX MULTIMÉDIA INC.
Assurances Robillard et associés inc.
Alpha</t>
  </si>
  <si>
    <t xml:space="preserve">CONFORMIT TECHNOLOGY INC.     </t>
  </si>
  <si>
    <t>Lussier advisor Luc Desgroseilliers
Small Signature</t>
  </si>
  <si>
    <t>Raquel Morales </t>
  </si>
  <si>
    <t>Alpha, RSA: Sandra Gomez  (KIA 12/7/23)</t>
  </si>
  <si>
    <t>Erica Mastromonaco</t>
  </si>
  <si>
    <t>For client contact</t>
  </si>
  <si>
    <t xml:space="preserve">GROUPE SIMA INC.              </t>
  </si>
  <si>
    <t>Small Sig, RSA: Nicolas Maheux (KIA Dec 7)</t>
  </si>
  <si>
    <t>Smart Choice Admin Inc
Small Signature, RSA Lynn Corso</t>
  </si>
  <si>
    <t xml:space="preserve">COUVRE-PLANCHERS MAGNAN INC.  </t>
  </si>
  <si>
    <t>Gilles Cloutier
Alpha, RSA Nicolas Maheux</t>
  </si>
  <si>
    <t>LE VIRUNGA (9333-5909 Quebec inc.)</t>
  </si>
  <si>
    <t>Assurances Robillard et associés inc.
Sent quiry to AE about what language to be used.
AE confirmed that used french</t>
  </si>
  <si>
    <t xml:space="preserve">Luc Desgroseilliers </t>
  </si>
  <si>
    <t>equipecollectif@lussier.c</t>
  </si>
  <si>
    <t>Lussier</t>
  </si>
  <si>
    <t>Gilles Cloutier</t>
  </si>
  <si>
    <t>seek assistance to MC 11/24 &amp; 12/01. As per MC :We are following up with UW/AE and will update you once we get the data. 12/02. Mc renewal made a follow up to the client 12/14 &amp; 12/28</t>
  </si>
  <si>
    <t>RSA: Nicolas Maheux, Alpha (KIA 12/07/23)</t>
  </si>
  <si>
    <t>Gilles Cloutier, Alpha, RSA: Nicolas Maheux (KIA 12/07/23)</t>
  </si>
  <si>
    <t xml:space="preserve">MANUCHAR INC.                 </t>
  </si>
  <si>
    <r>
      <t xml:space="preserve">SAGE
Alpha, RSA Nicolas Maheux
</t>
    </r>
    <r>
      <rPr>
        <sz val="10"/>
        <color rgb="FFFF0000"/>
        <rFont val="Arial"/>
        <family val="2"/>
      </rPr>
      <t>Unable to open attachment (30Dec2023 MM)</t>
    </r>
  </si>
  <si>
    <t>Alpha, RSA: Ann Sigh (KIA, Dec 7)</t>
  </si>
  <si>
    <r>
      <t xml:space="preserve">SAGE, Alpha
</t>
    </r>
    <r>
      <rPr>
        <sz val="10"/>
        <color rgb="FFFF0000"/>
        <rFont val="Arial"/>
        <family val="2"/>
      </rPr>
      <t>Unable to open attachment (30Dec2023 MM)</t>
    </r>
  </si>
  <si>
    <t>Big Sig,  (KIA 12/07/23)</t>
  </si>
  <si>
    <t>Contact: Trudy Fidyk
Senior Group Benefits Underwriter
Sirius Benefits
trudy.fidyk@siriusbenefits.ca</t>
  </si>
  <si>
    <t>Sterling Capital Brokers (NWP Industries LP)</t>
  </si>
  <si>
    <t>ASD Lynn Barrette</t>
  </si>
  <si>
    <t>ASD Lorrie Claydon</t>
  </si>
  <si>
    <t>ASD: Melissa Savoie</t>
  </si>
  <si>
    <t>no ASD</t>
  </si>
  <si>
    <t xml:space="preserve">9419-6292 QUEBEC INC. (       </t>
  </si>
  <si>
    <t>ASD: Marcel Matos</t>
  </si>
  <si>
    <t>ASD: Lorrie Claydon</t>
  </si>
  <si>
    <t>ASD: Lynn Barrette</t>
  </si>
  <si>
    <t>Cloutier ASD: Lynn</t>
  </si>
  <si>
    <t>Sterling Capital Brokers (Vitalis Extraction Technology Inc.)</t>
  </si>
  <si>
    <t>Oliver Roelofsen</t>
  </si>
  <si>
    <t>oliver.roelofsen@sterlingcapitalbrokers.com</t>
  </si>
  <si>
    <t xml:space="preserve">SYNERGIE ECOLO INC.           </t>
  </si>
  <si>
    <t xml:space="preserve">RIDLEY'S CYCLE                </t>
  </si>
  <si>
    <t>ASD: Natasha Gibbons</t>
  </si>
  <si>
    <t xml:space="preserve">VENTILATION JEAN ROY (1999)   </t>
  </si>
  <si>
    <t xml:space="preserve">TRANSPORT CHRISTIAN BERGERON  </t>
  </si>
  <si>
    <t>Sterling Capital Brokers (Diamond Energy Services Ltd.) </t>
  </si>
  <si>
    <t>Ben Viosin</t>
  </si>
  <si>
    <t>ff-up email sent as RUSH (08Dec2023 MM)</t>
  </si>
  <si>
    <t>Elaine Woods / Tricia Francella</t>
  </si>
  <si>
    <t>elaine@canadianbenefits.com / tricia@mybenetech.com</t>
  </si>
  <si>
    <t>Client Account Specialist - TPA</t>
  </si>
  <si>
    <t>Requesting to resent census data as we can't access the site they sent.</t>
  </si>
  <si>
    <t>LIFE SCIENCE NUTRITIONALS INC.</t>
  </si>
  <si>
    <t>as per Client will get the report by January 17</t>
  </si>
  <si>
    <t xml:space="preserve">TRUDEL &amp; SONS ROOFING LTD.    </t>
  </si>
  <si>
    <t>HO billed per MC. As per Crystal, Yes, please proceed with marking as N/A.</t>
  </si>
  <si>
    <t>Big Sig, For client contact</t>
  </si>
  <si>
    <t>Zapier Automation Inc.</t>
  </si>
  <si>
    <t>Jenny Bloom</t>
  </si>
  <si>
    <t>totalrewards@zapier.com</t>
  </si>
  <si>
    <t>Crystal sent a request to GB support to request it on Jan 4,  Polly just added it on Tracker, so the RRS team can aware of it. Sent email to AE to confirm the client contact information.</t>
  </si>
  <si>
    <t>LE GROUPE BELLON PRESTIGE INC.</t>
  </si>
  <si>
    <t xml:space="preserve">ADMINISTRATION PERREAULT INC. </t>
  </si>
  <si>
    <t>tpa@alliancesc.ca</t>
  </si>
  <si>
    <t xml:space="preserve">PADDOCK ANIMAL INC.           </t>
  </si>
  <si>
    <t xml:space="preserve">SERVICES D'ENQUETES OLIGNY ET </t>
  </si>
  <si>
    <t>HAMAK MARKETING NUMERIQUE INC.</t>
  </si>
  <si>
    <t xml:space="preserve">LAURENT NORMAND INC. ET OU    </t>
  </si>
  <si>
    <t>GPM régimes collectifs
Small Signature</t>
  </si>
  <si>
    <t xml:space="preserve">ELECTRIMAT LTEE.              </t>
  </si>
  <si>
    <t>GPM régimes collectifs</t>
  </si>
  <si>
    <t>Alpha, RSA: Nicolas Maheux</t>
  </si>
  <si>
    <t xml:space="preserve">CHANTELLE CANADA              </t>
  </si>
  <si>
    <t xml:space="preserve">LA CLINIQUE DE RADIOLOGIE DU  </t>
  </si>
  <si>
    <t>Swiss Nanton-Gil</t>
  </si>
  <si>
    <t>Sonia Moore</t>
  </si>
  <si>
    <t>sonia.moore@bbd.ca</t>
  </si>
  <si>
    <t>lussier</t>
  </si>
  <si>
    <r>
      <t xml:space="preserve">SAGE
Alpha, RSA </t>
    </r>
    <r>
      <rPr>
        <sz val="10"/>
        <color rgb="FFFF0000"/>
        <rFont val="Arial"/>
        <family val="2"/>
      </rPr>
      <t>Nicolas Maheux</t>
    </r>
  </si>
  <si>
    <r>
      <t>SAGE
Alpha, RSA</t>
    </r>
    <r>
      <rPr>
        <sz val="10"/>
        <color rgb="FFFF0000"/>
        <rFont val="Arial"/>
        <family val="2"/>
      </rPr>
      <t xml:space="preserve"> Nicolas Maheux</t>
    </r>
  </si>
  <si>
    <t xml:space="preserve">jcassista@innovmedic.ca </t>
  </si>
  <si>
    <t>innovmedic</t>
  </si>
  <si>
    <t xml:space="preserve">GROUPE LCI CANADA INC.        </t>
  </si>
  <si>
    <t>Groupe Cadoret, arpenteurs-géomètres Inc.</t>
  </si>
  <si>
    <r>
      <t xml:space="preserve">People Corporation (old HealthSource Plus )
Small Signature
RSA Sebastian Dufour
</t>
    </r>
    <r>
      <rPr>
        <sz val="10"/>
        <color rgb="FFFF0000"/>
        <rFont val="Arial"/>
        <family val="2"/>
      </rPr>
      <t>For client contact confirmation</t>
    </r>
  </si>
  <si>
    <t>Rob Carducci - Healthsource Plus</t>
  </si>
  <si>
    <t>Big Sig, Kylie Bailey</t>
  </si>
  <si>
    <t>Alpha, RSA: Karim El-Dakdouk</t>
  </si>
  <si>
    <t>cloutier</t>
  </si>
  <si>
    <t xml:space="preserve">MULTIBOIS F. L. INC.          </t>
  </si>
  <si>
    <t>Gilles Cloutier, Alpha, RSA: Nicolas Maheux</t>
  </si>
  <si>
    <t xml:space="preserve">DECAST LTD.                   </t>
  </si>
  <si>
    <t>tparise@probenefits.ca, cc. info@probenefits.ca</t>
  </si>
  <si>
    <t>Life Science Nutritionals et l’Union Internationale des travailleurs et travailleuses unis de l’alimentation et de commerce)</t>
  </si>
  <si>
    <t>i.renouvellement@sagedecision.com</t>
  </si>
  <si>
    <t xml:space="preserve">SWIDGET CORP.                 </t>
  </si>
  <si>
    <t>Nada El-Cheikh</t>
  </si>
  <si>
    <t>groupbenefits@effortlessadmin</t>
  </si>
  <si>
    <t>Sent rensponse in AE's inquiry 12/27. Seek assistance to MC renewal 01/17. Sent email response 1/22. Sent email FU -01/30. Seek assitance to MC renewal 02/05</t>
  </si>
  <si>
    <t>Debrina</t>
  </si>
  <si>
    <t>Krista Dalto</t>
  </si>
  <si>
    <t>johnstongroup</t>
  </si>
  <si>
    <t>Health Source Plus</t>
  </si>
  <si>
    <t xml:space="preserve">STERLING CAPITAL BROKERS (THE </t>
  </si>
  <si>
    <t xml:space="preserve">TIGER CALCIUM SERVICES INC    </t>
  </si>
  <si>
    <r>
      <t xml:space="preserve">Baicorp Financial
</t>
    </r>
    <r>
      <rPr>
        <sz val="10"/>
        <color rgb="FFFF0000"/>
        <rFont val="Arial"/>
        <family val="2"/>
      </rPr>
      <t>For client contact confirmation(1st yr)</t>
    </r>
    <r>
      <rPr>
        <sz val="10"/>
        <color indexed="12"/>
        <rFont val="Arial"/>
        <family val="2"/>
      </rPr>
      <t xml:space="preserve">
Ff-up census (12Feb)</t>
    </r>
  </si>
  <si>
    <t>equipecollectif@lussier.co.</t>
  </si>
  <si>
    <t>Alpha, Lussier
RSA Karim El-Dakdouk</t>
  </si>
  <si>
    <t xml:space="preserve">DR. JERRY NOLFI &amp; DR. UPEN    </t>
  </si>
  <si>
    <t>no need to request for data as only CP is SA. (ZR 2/21/24)</t>
  </si>
  <si>
    <t xml:space="preserve">renouvellement@sagedecision.com </t>
  </si>
  <si>
    <t xml:space="preserve"> </t>
  </si>
  <si>
    <t>david.guttman@hubinternational.com </t>
  </si>
  <si>
    <t>As per AE- Jan 31- The advisor told me that another advisor is getting mandated on this case and that we will need to reach out to the new advisor. I am just waiting on the information for the new advisor and I’ll send it to you!
Feb 6- client contact ff
Feb 12- as per AE "I will follow up asap to see if our team received the AOR/ Mandate for this policy and if I can ask the new broker for the renewal info you need below.
"
Feb 20; As per AE" I am still waiting for the new advisor to get mandated to send us the information.
RSA: Sebastian Dufour</t>
  </si>
  <si>
    <t>NanosTech</t>
  </si>
  <si>
    <t>Melanie Chong
Neeli Moses</t>
  </si>
  <si>
    <t>administration@penmorebenefits.com
neeli@penmorebenefits.com</t>
  </si>
  <si>
    <t>Group Benefits Analyst &amp; Customer Care
Client Relationship &amp; TPA Manager</t>
  </si>
  <si>
    <t>SmartChoice Benefits</t>
  </si>
  <si>
    <t>Small Signature, Innov-Médic
RSA Nicolas Maheux</t>
  </si>
  <si>
    <t>Alpha, Assurances Robillard et associés inc.
RSA Sandra Gomes</t>
  </si>
  <si>
    <t>Alpha Assurances Robillard et associés inc.
RSA Sandra Gomes</t>
  </si>
  <si>
    <t>TRAVAIL DE RUE SECTEUR BRANDON</t>
  </si>
  <si>
    <t>Small Signature, SAGE
RSA Nicolas Maheux</t>
  </si>
  <si>
    <t>Alpha, SAGE
RSA Nicolas Maheux</t>
  </si>
  <si>
    <t xml:space="preserve">STERLING CAPITAL BROKERS      </t>
  </si>
  <si>
    <t>Plan Administrator/Advisor</t>
  </si>
  <si>
    <t>For client contact (1st year), sent to gb_asd24@manulife.ca</t>
  </si>
  <si>
    <r>
      <t xml:space="preserve">Alpha, ASD SC_Brokers@Manulife.ca
RSA  Alysha Veenstra
</t>
    </r>
    <r>
      <rPr>
        <sz val="10"/>
        <color rgb="FFFF0000"/>
        <rFont val="Arial"/>
        <family val="2"/>
      </rPr>
      <t>For client contact (1st year)</t>
    </r>
  </si>
  <si>
    <t>Stephane Massaro</t>
  </si>
  <si>
    <t>Stephane.massaro@sterlingcapitalbrokers.com</t>
  </si>
  <si>
    <t>Director, Group Benefits</t>
  </si>
  <si>
    <t>For client contact (1st year)</t>
  </si>
  <si>
    <r>
      <t xml:space="preserve">Alpha, RSA Jennifer Morley
</t>
    </r>
    <r>
      <rPr>
        <sz val="10"/>
        <color rgb="FFFF0000"/>
        <rFont val="Arial"/>
        <family val="2"/>
      </rPr>
      <t>For client contact (1st year)</t>
    </r>
  </si>
  <si>
    <t xml:space="preserve">SST-2006 (SERVICE SERGE       </t>
  </si>
  <si>
    <t>Robillard</t>
  </si>
  <si>
    <t xml:space="preserve">SCIEMETRIC INSTRUMENTS ULC    </t>
  </si>
  <si>
    <t xml:space="preserve">GROUPE DUMONT (8944989 CANADA </t>
  </si>
  <si>
    <t>STERLING CAPITAL BROKERS (AGFA</t>
  </si>
  <si>
    <t>Sterling Capital Brokers</t>
  </si>
  <si>
    <t xml:space="preserve">SOLUTION CM                   </t>
  </si>
  <si>
    <t>Eric Poitras </t>
  </si>
  <si>
    <t xml:space="preserve">MUNICIPALITE DE SAINT-WENCESLAS               </t>
  </si>
  <si>
    <t xml:space="preserve">COURTIER EN ALIMENTATION      </t>
  </si>
  <si>
    <t>Ø  :  TPA@alliancesc.ca</t>
  </si>
  <si>
    <t xml:space="preserve">This one is going from TPA to HO.
</t>
  </si>
  <si>
    <t xml:space="preserve">Dehoney
As per GPM, MILLERD HOLDINGS LTD.
</t>
  </si>
  <si>
    <t>Alpha, Orchestro
RSA Catherine Tremblay</t>
  </si>
  <si>
    <t>STERLING CAPITAL BROKERS (JEUX</t>
  </si>
  <si>
    <t>Dawn Lambert</t>
  </si>
  <si>
    <t>dawn.lambert@sterlingcapitalbrokers.com</t>
  </si>
  <si>
    <r>
      <t xml:space="preserve">Alpha ASD SC_Brokers@Manulife.ca
RSA Jennifer Morley
</t>
    </r>
    <r>
      <rPr>
        <sz val="10"/>
        <color rgb="FFFF0000"/>
        <rFont val="Arial"/>
        <family val="2"/>
      </rPr>
      <t>For client contact (1st year)</t>
    </r>
  </si>
  <si>
    <t xml:space="preserve">LES IMPRIMEURS ASSOCIES ICLT  </t>
  </si>
  <si>
    <t xml:space="preserve">STERLING CAPITAL BROKER       </t>
  </si>
  <si>
    <t xml:space="preserve">Henry Corea-Martinez </t>
  </si>
  <si>
    <t xml:space="preserve">BOURASSA, GAUDREAU ET         </t>
  </si>
  <si>
    <t>Nicolas Maheux</t>
  </si>
  <si>
    <r>
      <t xml:space="preserve">Alpha,  ASD SC_Brokers@Manulife.ca
RSA Jennifer Morley
</t>
    </r>
    <r>
      <rPr>
        <sz val="10"/>
        <color rgb="FFFF0000"/>
        <rFont val="Arial"/>
        <family val="2"/>
      </rPr>
      <t>For client contact (1st year)</t>
    </r>
  </si>
  <si>
    <r>
      <t xml:space="preserve">Alpha, ASD SC_Brokers@Manulife.ca
RSA  Jennifer Morley
</t>
    </r>
    <r>
      <rPr>
        <sz val="10"/>
        <color rgb="FFFF0000"/>
        <rFont val="Arial"/>
        <family val="2"/>
      </rPr>
      <t>For client contact (1st year)</t>
    </r>
  </si>
  <si>
    <t>Paige Bugeja</t>
  </si>
  <si>
    <t>paige.bugeja@sterlingcapitalbrokers.com</t>
  </si>
  <si>
    <t xml:space="preserve"> jazzmin.victor@sterlingcapitalbrokers.com</t>
  </si>
  <si>
    <r>
      <t xml:space="preserve">Alpha, ASD SC_Brokers@Manulife.ca
RSA Jennifer Morley 
</t>
    </r>
    <r>
      <rPr>
        <sz val="10"/>
        <color rgb="FFFF0000"/>
        <rFont val="Arial"/>
        <family val="2"/>
      </rPr>
      <t>For client contact (1st year)</t>
    </r>
  </si>
  <si>
    <t xml:space="preserve">STERLING CAPITAL BROKERS (CCX </t>
  </si>
  <si>
    <t xml:space="preserve">STERLING CAPITAL BROKERS (PNW </t>
  </si>
  <si>
    <t>Mark Ridgeway </t>
  </si>
  <si>
    <t>Ryan McTurk</t>
  </si>
  <si>
    <t>ryan.mcturk@sterlingcapitalbrokers.com</t>
  </si>
  <si>
    <t>1st Client contact email Feb 14</t>
  </si>
  <si>
    <t>Donna Coughlin / Lindsey Williams</t>
  </si>
  <si>
    <t>donna.coughlin@peoplecorporation.com/ Lindsey.Williams@healthsourceplus.com</t>
  </si>
  <si>
    <t xml:space="preserve">NETTOYAGE VICTO INC      </t>
  </si>
  <si>
    <r>
      <t xml:space="preserve">Alpha,SAGE 
RSA Nicolas Maheux
As per GPM, CRB Solution Sinistre inc
</t>
    </r>
    <r>
      <rPr>
        <sz val="10"/>
        <color rgb="FFFF0000"/>
        <rFont val="Arial"/>
        <family val="2"/>
      </rPr>
      <t>Email Crystal Subject, group for termination (1Mar-MM)</t>
    </r>
  </si>
  <si>
    <t>Judy Asunmaa </t>
  </si>
  <si>
    <t>JAsunmaa@JDBgroup.ca </t>
  </si>
  <si>
    <t>Aime.roxas@sterlingcapitalbrokers.com</t>
  </si>
  <si>
    <t xml:space="preserve">Kechnie </t>
  </si>
  <si>
    <t>STERLING CAPITAL BROKERS (JUMP</t>
  </si>
  <si>
    <t xml:space="preserve">  </t>
  </si>
  <si>
    <t>Alpha, Kechnie
RSA Ann Singh</t>
  </si>
  <si>
    <t>Vitrerie W Lapierre Inc</t>
  </si>
  <si>
    <t>STERLING CAPITAL BROKERS (JEFF</t>
  </si>
  <si>
    <t>Erinn Capstick</t>
  </si>
  <si>
    <r>
      <t xml:space="preserve">Alpha ASD SC_Brokers@Manulife.ca
</t>
    </r>
    <r>
      <rPr>
        <sz val="10"/>
        <color rgb="FFFF0000"/>
        <rFont val="Arial"/>
        <family val="2"/>
      </rPr>
      <t>For client contact (1st year)</t>
    </r>
    <r>
      <rPr>
        <sz val="10"/>
        <color indexed="12"/>
        <rFont val="Arial"/>
        <family val="2"/>
      </rPr>
      <t xml:space="preserve">
Email Crystal Subject on what will we do as per client the client have no employees so the census came out blank. (7Mar-MM)
As per Crystal Subject, she spoke with the UW and AE, and they will be sending out a Termination letter for this client. We can proceed with marking it as N/A in our tracker. (07Mar-MM)</t>
    </r>
  </si>
  <si>
    <t>ARC Régimes Collectifs Inc.
Small Signature</t>
  </si>
  <si>
    <t>STERLING CAPITAL BROKERS (HYDE</t>
  </si>
  <si>
    <t xml:space="preserve">Annie Dessailliers </t>
  </si>
  <si>
    <t xml:space="preserve">MARITIME DOOR &amp; WINDOW LTD.   </t>
  </si>
  <si>
    <t>March 5.2024</t>
  </si>
  <si>
    <t>As per client"the renewal date is effective August 1, 2025 with the rate guarantee not June"</t>
  </si>
  <si>
    <t xml:space="preserve">LES ENTREPRISES CHRISTIAN     </t>
  </si>
  <si>
    <r>
      <t xml:space="preserve">Alpha ASD SC_Brokers@Manulife.ca
RSA Jennifer Morley
</t>
    </r>
    <r>
      <rPr>
        <sz val="10"/>
        <color rgb="FFFF0000"/>
        <rFont val="Arial"/>
        <family val="2"/>
      </rPr>
      <t>For client contact (1st year)</t>
    </r>
    <r>
      <rPr>
        <sz val="10"/>
        <color indexed="12"/>
        <rFont val="Arial"/>
        <family val="2"/>
      </rPr>
      <t xml:space="preserve">
As per client they will get into this 13Mar (08Mar-MM)</t>
    </r>
  </si>
  <si>
    <t>Farrah Fils-Aime</t>
  </si>
  <si>
    <t>farrah.filsaime@sterlingcapitalbrokers.com</t>
  </si>
  <si>
    <t xml:space="preserve">Lisa Laping </t>
  </si>
  <si>
    <t>lisa.laping@sterlingcapitalbrokers.com</t>
  </si>
  <si>
    <t xml:space="preserve">EQUIPEMENTS ROBERT            </t>
  </si>
  <si>
    <t>STERLING CAPITAL BROKERS (BOOK</t>
  </si>
  <si>
    <r>
      <t xml:space="preserve">Alpha  ASD Melissa Savoie GB_ASD23@manuvie.ca
</t>
    </r>
    <r>
      <rPr>
        <sz val="10"/>
        <color rgb="FFFF0000"/>
        <rFont val="Arial"/>
        <family val="2"/>
      </rPr>
      <t>For client contact (1st year)</t>
    </r>
    <r>
      <rPr>
        <sz val="10"/>
        <color indexed="12"/>
        <rFont val="Arial"/>
        <family val="2"/>
      </rPr>
      <t xml:space="preserve">
Retrieve client contact in MC,as per advise for Sterling Groups</t>
    </r>
  </si>
  <si>
    <t>With pending inquiry to crystal.
As per Crystal  can mark it as N/A since we have the EE Census on our systems.</t>
  </si>
  <si>
    <t>4/1/2024</t>
  </si>
  <si>
    <r>
      <t xml:space="preserve">For client contact
</t>
    </r>
    <r>
      <rPr>
        <sz val="10"/>
        <color theme="1"/>
        <rFont val="Arial"/>
        <family val="2"/>
      </rPr>
      <t xml:space="preserve">Karen Graham
Boise Cascade Alljoist Ltd.
KarenGraham@bc.com
</t>
    </r>
    <r>
      <rPr>
        <sz val="10"/>
        <color rgb="FFFF0000"/>
        <rFont val="Arial"/>
        <family val="2"/>
      </rPr>
      <t>New contact: Carly Driever (CarlyDriever@BC.com) - 15Mar-MM</t>
    </r>
  </si>
  <si>
    <t>5/1/2024</t>
  </si>
  <si>
    <t>For client contact
Judy Asunmaa
Bristol Machine Works Limited
JAsunmaa@JDBgroup.ca</t>
  </si>
  <si>
    <t>InnovMedic
Alpha RSA Nicolas Maheux</t>
  </si>
  <si>
    <t>Innov-Médic
Alpha RSA Nicolas Maheux</t>
  </si>
  <si>
    <t xml:space="preserve">FIRME VISIONERE (10872296     </t>
  </si>
  <si>
    <t>Ryan Mcturk</t>
  </si>
  <si>
    <t xml:space="preserve">ryan.mcturk@sterlingcapitalbrokers.com </t>
  </si>
  <si>
    <t>FU- 03/14 &amp; 25</t>
  </si>
  <si>
    <t xml:space="preserve">VELOCITY CRANES LTD.          </t>
  </si>
  <si>
    <t>Jacqueline Zwiegers</t>
  </si>
  <si>
    <t>jackie@velocitycranes.net</t>
  </si>
  <si>
    <t xml:space="preserve">1st Client contact email Feb 14
2nd ff feb 21
3rd ff March 1
</t>
  </si>
  <si>
    <t xml:space="preserve">MINDEN GROSS LLP              </t>
  </si>
  <si>
    <t>Athena Dimaras </t>
  </si>
  <si>
    <t>adimaras@mindengross.com</t>
  </si>
  <si>
    <t>Manager, HR</t>
  </si>
  <si>
    <t>Alpha, RSA:Nicolas Maheux</t>
  </si>
  <si>
    <t>Alpha, RSA:Sandra Gomes</t>
  </si>
  <si>
    <t>RSA: Kylie Bailey, Alpha</t>
  </si>
  <si>
    <t xml:space="preserve">HENRY AUDET LTEE ET ERNEST    </t>
  </si>
  <si>
    <t xml:space="preserve">1000164110 ONTARIO INC. O/A </t>
  </si>
  <si>
    <t>Assurances Robillard
Alpha RSA Sandra Gomes</t>
  </si>
  <si>
    <t>Sandra Gomes</t>
  </si>
  <si>
    <t xml:space="preserve">COFINIA CONSIEL               </t>
  </si>
  <si>
    <t>HealthSource Plus- a Peoplecorp Co.</t>
  </si>
  <si>
    <t>Kevin Foley</t>
  </si>
  <si>
    <t>healthsource</t>
  </si>
  <si>
    <t xml:space="preserve">TPA@alliancesc.ca </t>
  </si>
  <si>
    <t xml:space="preserve"> Innov-Médic </t>
  </si>
  <si>
    <t>April 1- ff up to MC Renewal
April 2- resend dl to Kerri</t>
  </si>
  <si>
    <t>Zohaib Maggo</t>
  </si>
  <si>
    <t>Zohaib.Maggo@peoplecorporation.com</t>
  </si>
  <si>
    <t>Big Sig,RSA:Kylie Bailey
forwarded to quotes@siriusbenefits.ca
underwriting@peoplecorporation.com</t>
  </si>
  <si>
    <t>Gilles Cloutier
Alpha RSA Nicolas Maheux</t>
  </si>
  <si>
    <t>Gilles Cloutier, Alpha, RSA:Nicolas Maheux</t>
  </si>
  <si>
    <t xml:space="preserve">RAPID7 CANADA INC.            </t>
  </si>
  <si>
    <t>ARC Régimes Collectifs Inc.
FF-up for census' correct password (04Apr-MM)</t>
  </si>
  <si>
    <t>ryan.mclurk@sterlingcapitalbrokers.com</t>
  </si>
  <si>
    <t>Ryan Mclurk</t>
  </si>
  <si>
    <t>Tom McArdle</t>
  </si>
  <si>
    <t>tom.mcardle@sterlingcapitalbrokers.com</t>
  </si>
  <si>
    <t xml:space="preserve"> ProCorp Financial </t>
  </si>
  <si>
    <t>Rob Carducci / healthsource</t>
  </si>
  <si>
    <t>Sheila Murray and Par Bajwa</t>
  </si>
  <si>
    <t>sheila.murray@nfp.com
par.bajwa@nfp.ca</t>
  </si>
  <si>
    <t>For client contact confirmation (08Apr-MM)</t>
  </si>
  <si>
    <t>STERLING CAPITAL BROKERS (WOWA</t>
  </si>
  <si>
    <t xml:space="preserve">groupservice@dehoney.com </t>
  </si>
  <si>
    <t>FROMAGERIE DU CHAMP A LA MEULE</t>
  </si>
  <si>
    <t xml:space="preserve">GESTION TREMBLAY ET LEBOEUF   </t>
  </si>
  <si>
    <t xml:space="preserve">	
Ryan Dimitriou</t>
  </si>
  <si>
    <t>rdimitriou@glencoe.org</t>
  </si>
  <si>
    <t>Director of People &amp; Culture</t>
  </si>
  <si>
    <t>Kim O'Leary-Evan
Hali Payne</t>
  </si>
  <si>
    <t> Human Resources, Generalist</t>
  </si>
  <si>
    <t>FESTIVAL INTERNATIONAL DE LANAUDIÈRE</t>
  </si>
  <si>
    <t>Neeli@penmorebenefits.com</t>
  </si>
  <si>
    <t xml:space="preserve">CANADA NUFLOORS GROUP INC.    </t>
  </si>
  <si>
    <t>Cynthia Dean</t>
  </si>
  <si>
    <t>cdean@nufloors.ca</t>
  </si>
  <si>
    <t>Lifespeak Inc.</t>
  </si>
  <si>
    <t xml:space="preserve">FECTEAU BOILARD INC.          </t>
  </si>
  <si>
    <t>6/1/2024</t>
  </si>
  <si>
    <t>RSA: Nicolas Maheux, Small Sig</t>
  </si>
  <si>
    <t>RSA: Sandra Gomes, Alpha</t>
  </si>
  <si>
    <t>Rob Carducci, Small Sig, RSA: Nancy Gemmiti</t>
  </si>
  <si>
    <t>SAGE, Alpha
RSA Nicolas Maheux</t>
  </si>
  <si>
    <t>Rob Carducci/HealthSource Plus- a Peoplecorp Co.
Small Signature
RSA Nancy Gemmiti</t>
  </si>
  <si>
    <t xml:space="preserve">Lussier. </t>
  </si>
  <si>
    <t xml:space="preserve">Nexgen Financial </t>
  </si>
  <si>
    <t xml:space="preserve">Alpha
RSA Nicolas Maheux
</t>
  </si>
  <si>
    <t>Green Shield</t>
  </si>
  <si>
    <t>plansponsor.admin@greenshield.ca</t>
  </si>
  <si>
    <t xml:space="preserve">GRO-MEC INC.                  </t>
  </si>
  <si>
    <t>equipcollectif@lussier.co</t>
  </si>
  <si>
    <t xml:space="preserve">135770 CANADA LTEE            </t>
  </si>
  <si>
    <t>GPM Regimes Collectifs</t>
  </si>
  <si>
    <t>Melanie Chong | Neeli Moses</t>
  </si>
  <si>
    <t>administration@penmorebenefits.com | neeli@penmorebenefits.com</t>
  </si>
  <si>
    <t>Group Benefits Analyst &amp; Customer Care |
Client Relationship &amp; TPA Manager</t>
  </si>
  <si>
    <t>RSA: Lynn Corso, Small Sig</t>
  </si>
  <si>
    <t>Dina Wendler
Marta Woljowwitsch</t>
  </si>
  <si>
    <t>dwendler@tvo.org
mwojtowitsch@tvo.org</t>
  </si>
  <si>
    <t xml:space="preserve">CENTRE D'ACTION BENEVOLE      </t>
  </si>
  <si>
    <t xml:space="preserve">Assurances Robillard et associés inc.
Alpha
RSA Sandra Gomes
</t>
  </si>
  <si>
    <t xml:space="preserve">REGROUPEMENT PARTAGE          </t>
  </si>
  <si>
    <t>Health Source Plus Inc. /S</t>
  </si>
  <si>
    <t>Rob Carducci</t>
  </si>
  <si>
    <t xml:space="preserve">NORSTAR CORPORATION           </t>
  </si>
  <si>
    <t>The Benefits Trust
Alpha
RSA Karen Anderson
for client contact confirmation
FF-up client contact (29Apr-MM)</t>
  </si>
  <si>
    <t xml:space="preserve">GROUPE ARCHIMEDE INC.         </t>
  </si>
  <si>
    <t>Alpha
RSA Nicolas Maheux
Gilles Cloutier</t>
  </si>
  <si>
    <t xml:space="preserve">SYNAGOGUE AND TEMPLE          </t>
  </si>
  <si>
    <t>Amneet Aujla</t>
  </si>
  <si>
    <t>aaujla@thebenefitstrust.com</t>
  </si>
  <si>
    <t>Group Benefits Administrator</t>
  </si>
  <si>
    <t>For client contact confirmation</t>
  </si>
  <si>
    <t>enouvellementgcas@gcloutier.com</t>
  </si>
  <si>
    <t>7/1/2024</t>
  </si>
  <si>
    <t>Lorri Sweeney</t>
  </si>
  <si>
    <t xml:space="preserve">EDITIONS POLE POSITION INC.   </t>
  </si>
  <si>
    <t xml:space="preserve">ENTRETIEN J.F.B. INC.         </t>
  </si>
  <si>
    <t xml:space="preserve">Send email to Crystal: Kindly confirm if we would still not send out data letter request for the abovementioned group, as per last yr client is on HO Bill
May 28-as per Crystal That’s correct, no data letter required.
</t>
  </si>
  <si>
    <t>April.sabourin@cowangroup.ca</t>
  </si>
  <si>
    <t>4/17-29/2024</t>
  </si>
  <si>
    <t>GPM regimes collectifs</t>
  </si>
  <si>
    <t xml:space="preserve">KR PLASTIQUES INC.            </t>
  </si>
  <si>
    <t xml:space="preserve">PALMEX INC.                   </t>
  </si>
  <si>
    <t>ventes_renouvellements@gpme.ca &lt;ventes_renouvellements@gpme.ca&gt;</t>
  </si>
  <si>
    <t xml:space="preserve">ANIMALERIE AUX DEUX COLOMBES  </t>
  </si>
  <si>
    <t>farrah.filsamie@sterlingcapitalbrokers.com</t>
  </si>
  <si>
    <t>Jim Dehoney</t>
  </si>
  <si>
    <t>Healthsource</t>
  </si>
  <si>
    <t>waiting for password</t>
  </si>
  <si>
    <t xml:space="preserve">Dehoney  </t>
  </si>
  <si>
    <t>Orchestro
Alpha, RSA Catherine Tremblay</t>
  </si>
  <si>
    <t>SAGE
Small Signature
RSA Nicolas Maheux</t>
  </si>
  <si>
    <t xml:space="preserve"> jcassista@synexsc.ca</t>
  </si>
  <si>
    <t>Synex Solutions Collectives - 9435-1723 Quebec Inc. (ex. Innov-Médic)
Alpha RSA Nicolas Maheux</t>
  </si>
  <si>
    <t>GPME (used to be Assurances Robillard et associés inc.)
Alpha RSA Sandra Gomes</t>
  </si>
  <si>
    <t>GPME (used to be Assurances Robillard et associés inc.)
Alpha, RSA Sandra Gomes</t>
  </si>
  <si>
    <t>Nadia DiNucci</t>
  </si>
  <si>
    <t>DEREK MILLAR</t>
  </si>
  <si>
    <t>derek.millar@bbd.ca</t>
  </si>
  <si>
    <t xml:space="preserve">FONDATION DU CEGEP            </t>
  </si>
  <si>
    <t xml:space="preserve">ROYAL STONE LANDSCAPING &amp;     </t>
  </si>
  <si>
    <t>Melanie Cheng
Neeli Moses</t>
  </si>
  <si>
    <t>melanie@penmorebenefits.com
neeli@penmorebenefits.com</t>
  </si>
  <si>
    <r>
      <t xml:space="preserve">Alpha, RSA Lynn Corso
</t>
    </r>
    <r>
      <rPr>
        <sz val="10"/>
        <color rgb="FFFF0000"/>
        <rFont val="Arial"/>
        <family val="2"/>
      </rPr>
      <t>for client contact confirmation</t>
    </r>
  </si>
  <si>
    <t>103466, 103467, 103468</t>
  </si>
  <si>
    <t>Mary Howard</t>
  </si>
  <si>
    <t>mhoward@ExploreEdmonton.com</t>
  </si>
  <si>
    <t xml:space="preserve">REPARATIONS FERROVIAIRES      </t>
  </si>
  <si>
    <t xml:space="preserve">FERME CHARPIERRE INC.         </t>
  </si>
  <si>
    <t>Gallagher Group Benefits (formerly Dibrina)
check Dibrina folder if available, will ff-up next week (16May-MM)
Trainer will ff-up with Crystal Subject (28May-MM)</t>
  </si>
  <si>
    <t xml:space="preserve">L'ENSOLEILLEE : RESSOURCE     </t>
  </si>
  <si>
    <t xml:space="preserve">AUTOMOBILES DESCHAILLONS      </t>
  </si>
  <si>
    <t xml:space="preserve">PROGI.COM INC.                </t>
  </si>
  <si>
    <t>S.Ionescu/O.Krzman</t>
  </si>
  <si>
    <t>stefan@sterlingcapitalbrokers.com/olya.krzman@sterlingcapitalbrokers.com</t>
  </si>
  <si>
    <t>David Haines (Sterling Capital Brokers)</t>
  </si>
  <si>
    <t>Di-Tech International Inc</t>
  </si>
  <si>
    <t xml:space="preserve">Alliance Solution Collective (Lussier) </t>
  </si>
  <si>
    <t>8/1/2024</t>
  </si>
  <si>
    <t xml:space="preserve">Need to ensure Retiree Data is also received each year - if it is missing please reply back to the sender and request they provide it </t>
  </si>
  <si>
    <t xml:space="preserve">CONSTRUCTION SAVCO INC.       </t>
  </si>
  <si>
    <t xml:space="preserve">FONDATION HOTEL-DIEU DE LEVIS </t>
  </si>
  <si>
    <t>Assigned to Raymond Cabigas Census received</t>
  </si>
  <si>
    <t xml:space="preserve">SAGE
Alpha RSA Nicolas Maheux
 </t>
  </si>
  <si>
    <t>Cheryl Dechant</t>
  </si>
  <si>
    <t>cdechant@livewellbenefits.com</t>
  </si>
  <si>
    <t xml:space="preserve">As per crystal, UW confirmed that they are okay with using the same approach as last year- by basing the renewal volumes off the employee’s salary. mark this client’s data as N/A on tracker. </t>
  </si>
  <si>
    <t>No data letter required for this policy as per Email LY from crystal . Confirmed by crystal we can proceed with marking it as N/A on tracker.</t>
  </si>
  <si>
    <t>Gad Attias</t>
  </si>
  <si>
    <t>g.attias@groupecenseo.com</t>
  </si>
  <si>
    <t>sent email FF to client 06/18 andto MC 06/26. As per MC renewal, no further action is required on our part. Marked this as N/A</t>
  </si>
  <si>
    <t>BEST BUY MEDICAL SUPPLIES INC.</t>
  </si>
  <si>
    <t xml:space="preserve"> Rayanne LaBrosse/Ashlee Leung/Carl Perlinger</t>
  </si>
  <si>
    <t>rayanne@perlingergroup.com/ashlee@perlingergroup.com/carl@perlingergroup.com</t>
  </si>
  <si>
    <t>PRODUCTION SERRES YARGEAU INC.</t>
  </si>
  <si>
    <t>Benefits Account Manager/Wilson Insurance Ltd.</t>
  </si>
  <si>
    <t>for client contact confirmation
As per client contact still awaiting census from client (27Jun-MM)</t>
  </si>
  <si>
    <t>Bazz Inc</t>
  </si>
  <si>
    <t>Annabella Moreira</t>
  </si>
  <si>
    <t>info@maximumbenefit.ca</t>
  </si>
  <si>
    <t>Alpha, for client contact confirmation</t>
  </si>
  <si>
    <t xml:space="preserve">ENAIRCO INC.                  </t>
  </si>
  <si>
    <t>Orchestro
Alpha RSA Catherine Tremblay</t>
  </si>
  <si>
    <t xml:space="preserve">HORIZON DENTAIRE INC.         </t>
  </si>
  <si>
    <t>Ø  renouvellementgcas@gcloutier.com</t>
  </si>
  <si>
    <t>Gilles Cloutier
RSA: Sandra Gomes</t>
  </si>
  <si>
    <t xml:space="preserve">SUPER DECAPANT INC.           </t>
  </si>
  <si>
    <t xml:space="preserve">THRIVE CHILD DEVELOPMENT      </t>
  </si>
  <si>
    <t>-</t>
  </si>
  <si>
    <t xml:space="preserve">FLUENT MEDIA CANADA, INC.     </t>
  </si>
  <si>
    <t>Jessey E. Berni</t>
  </si>
  <si>
    <t>jberni@adminplex.ca</t>
  </si>
  <si>
    <t>Sent email to MC &amp; AE to seek assistance in DL census data 06/17</t>
  </si>
  <si>
    <t>07/03/204</t>
  </si>
  <si>
    <t xml:space="preserve">MANERGO INC.                  </t>
  </si>
  <si>
    <r>
      <t xml:space="preserve">RSA: Nicolas Maheux
</t>
    </r>
    <r>
      <rPr>
        <sz val="10"/>
        <color rgb="FFFF0000"/>
        <rFont val="Arial"/>
        <family val="2"/>
      </rPr>
      <t>July 3- data has been received but the passowrd is not working email back to the client</t>
    </r>
  </si>
  <si>
    <t xml:space="preserve">ARLEN TOOL &amp; MACHINING        </t>
  </si>
  <si>
    <t>Scott Thomson </t>
  </si>
  <si>
    <t>Andrea Bailie</t>
  </si>
  <si>
    <t>abailie@arlentool.com</t>
  </si>
  <si>
    <t>HR Manager</t>
  </si>
  <si>
    <r>
      <t xml:space="preserve">May 29- email MC Renewal to follow up with the client regarding the census data
June 25-ff AE
</t>
    </r>
    <r>
      <rPr>
        <sz val="10"/>
        <color rgb="FFFF0000"/>
        <rFont val="Arial"/>
        <family val="2"/>
      </rPr>
      <t>July 3- FF AE</t>
    </r>
  </si>
  <si>
    <t>Dehoney Admin Services Ltd.</t>
  </si>
  <si>
    <t>Michelle Lee</t>
  </si>
  <si>
    <t>Michelle_Lee1@ajg.com</t>
  </si>
  <si>
    <t>Consultant, Group Benefit Services</t>
  </si>
  <si>
    <r>
      <t xml:space="preserve">Green Shield
Gallagher Benefit Services (Canada) Group Inc.-Toronto
</t>
    </r>
    <r>
      <rPr>
        <sz val="10"/>
        <color rgb="FFFF0000"/>
        <rFont val="Arial"/>
        <family val="2"/>
      </rPr>
      <t>for client contact confirmation</t>
    </r>
  </si>
  <si>
    <t xml:space="preserve">July 3- ff client contact
July 12- As per AE: We should have this by Monday. Just a quick update.
</t>
  </si>
  <si>
    <t>Noel Hudson </t>
  </si>
  <si>
    <t>9/1/2024</t>
  </si>
  <si>
    <r>
      <t xml:space="preserve">Jeffrey Gagne - Healthsource Plus
Small Signature
RSA Kylie Bailey
</t>
    </r>
    <r>
      <rPr>
        <sz val="10"/>
        <color rgb="FFFF0000"/>
        <rFont val="Arial"/>
        <family val="2"/>
      </rPr>
      <t>For client contact confirmation</t>
    </r>
  </si>
  <si>
    <t xml:space="preserve">PERCOLAB COOP                 </t>
  </si>
  <si>
    <t xml:space="preserve">underwriting@peoplecorporation.com  </t>
  </si>
  <si>
    <t xml:space="preserve">MICHEL ST-ARNEAULT INC.       </t>
  </si>
  <si>
    <t>GPM régimes collectifs (Groupe Premier Medical Inc.) 
As per Theresa, (all benefits on RG and no EHC/DEN) that there doesn’t need to be a 2025 renewal. mark this as no further work required on tracker</t>
  </si>
  <si>
    <t>Jeffrey Stinchcombe - Healthsource Plus</t>
  </si>
  <si>
    <t>CLINIQUE DENTAIRE ELEMENT INC.</t>
  </si>
  <si>
    <t>Lussier
Alpha, RSA Nicolas Maheux</t>
  </si>
  <si>
    <t>Johnston Group
Small Signature
RSA Kylie Baile</t>
  </si>
  <si>
    <t xml:space="preserve">COUPESAG-USINE PRECICAST      </t>
  </si>
  <si>
    <t xml:space="preserve">EMONDAGE ST-GERMAIN &amp; FRERES  </t>
  </si>
  <si>
    <t xml:space="preserve">ZWIFT TECHNOLOGY CANADA ULC   </t>
  </si>
  <si>
    <t>Effortless Admin</t>
  </si>
  <si>
    <t>Pending confirmation to Crystal regarding to renewal 07/17</t>
  </si>
  <si>
    <t xml:space="preserve">TRANSELEC / COMMON INC.       </t>
  </si>
  <si>
    <t xml:space="preserve">July 29- email Crystal Subject
</t>
  </si>
  <si>
    <t xml:space="preserve">FAIRWEATHER LTD.              </t>
  </si>
  <si>
    <t>Jessica Barber-Nguyen</t>
  </si>
  <si>
    <t>jessica.barber-nguyen@peoplecorporation.com</t>
  </si>
  <si>
    <t>Lisa Muzyka - Healthsource Plus</t>
  </si>
  <si>
    <t>jcassista@synexsc.ca</t>
  </si>
  <si>
    <t>NewFound Recruiting</t>
  </si>
  <si>
    <t>HUB International - Ottawa (formerly ProCorp Financial)</t>
  </si>
  <si>
    <t>Christina Saba</t>
  </si>
  <si>
    <t>Sunny Yi</t>
  </si>
  <si>
    <t>sunny.yi@sterlingcapitalbrokers.com</t>
  </si>
  <si>
    <t>Sterling Capital</t>
  </si>
  <si>
    <t>22095, 28296</t>
  </si>
  <si>
    <t xml:space="preserve">July 3- FF Client
July 15- ff w/ MC Renewal
july 16 per MC: The assigned Renewal Administrator has reached out to the AE directly for assistance in obtaining the census data.
Aug 12- ff AE
Aug 14: Thanks Moe. In that case, ok to use last year’s data for the 2024 renewal.. Please ensure that the client is aware that census data with the info listed by Joellen is required to set up an accurate renewal. We are making an exception this year to accommodate but next year (2025 renewal), a census data will be required.
</t>
  </si>
  <si>
    <t xml:space="preserve">ODYSSEE IMMOBILIER INC.       </t>
  </si>
  <si>
    <r>
      <t xml:space="preserve">Gallagher Benefit Services (Canada) Group Inc.-Toronto
</t>
    </r>
    <r>
      <rPr>
        <b/>
        <sz val="10"/>
        <color rgb="FF0000FF"/>
        <rFont val="Arial"/>
        <family val="2"/>
      </rPr>
      <t>(formerly Dibrina)</t>
    </r>
    <r>
      <rPr>
        <sz val="10"/>
        <color indexed="12"/>
        <rFont val="Arial"/>
        <family val="2"/>
      </rPr>
      <t xml:space="preserve">
Small Signature
RSA Kim LeRoux
Ask Trainer to follow-up with Allison, census file not yet available in Gallagher folder (14Aug-MM)</t>
    </r>
  </si>
  <si>
    <t>10/1/2024</t>
  </si>
  <si>
    <t>0136897</t>
  </si>
  <si>
    <t>Training Sample
ASD: Lynn Barrette
RSA: Nicolas Maheux</t>
  </si>
  <si>
    <t>0103967</t>
  </si>
  <si>
    <t>0114303</t>
  </si>
  <si>
    <t>0124736</t>
  </si>
  <si>
    <t>0130774</t>
  </si>
  <si>
    <t>0134589</t>
  </si>
  <si>
    <t>0136114</t>
  </si>
  <si>
    <t>Penny Lescak</t>
  </si>
  <si>
    <t xml:space="preserve">COIFFURE KIEF                 </t>
  </si>
  <si>
    <t>0136388</t>
  </si>
  <si>
    <t>0136542</t>
  </si>
  <si>
    <t xml:space="preserve">OPTICONSEILS                  </t>
  </si>
  <si>
    <t>0144599</t>
  </si>
  <si>
    <t>0124676</t>
  </si>
  <si>
    <t>0131098</t>
  </si>
  <si>
    <t>0117124</t>
  </si>
  <si>
    <t>Ms. Ma. Clarissa Curitana</t>
  </si>
  <si>
    <t>0126083</t>
  </si>
  <si>
    <t>Rochell</t>
  </si>
  <si>
    <t>0112824</t>
  </si>
  <si>
    <t>0124737</t>
  </si>
  <si>
    <t>9370-4534 QUEBEC INC. (CUISINE NEWZONE)</t>
  </si>
  <si>
    <t xml:space="preserve">AUTOMOBILES BERNIER &amp; CREPEAU </t>
  </si>
  <si>
    <t>0143030</t>
  </si>
  <si>
    <t>0060885</t>
  </si>
  <si>
    <t>0105472</t>
  </si>
  <si>
    <t>0109362</t>
  </si>
  <si>
    <t>Alpha, RSA: Catherine Tremblay</t>
  </si>
  <si>
    <t>0118954</t>
  </si>
  <si>
    <t>0124677</t>
  </si>
  <si>
    <t>0130982</t>
  </si>
  <si>
    <t>0136603</t>
  </si>
  <si>
    <t xml:space="preserve">LE MARCHE MADAME S. INC       </t>
  </si>
  <si>
    <t>0144697</t>
  </si>
  <si>
    <t>Big Sig, RSA: Kylie Bailey</t>
  </si>
  <si>
    <t xml:space="preserve">LE MAITRE CONSTRUCTEUR        </t>
  </si>
  <si>
    <t>0140469</t>
  </si>
  <si>
    <t>0118902</t>
  </si>
  <si>
    <t>0065456</t>
  </si>
  <si>
    <t>Training Sample</t>
  </si>
  <si>
    <t xml:space="preserve">PREMIER ENVOL                 </t>
  </si>
  <si>
    <t>0142564</t>
  </si>
  <si>
    <t>0118953</t>
  </si>
  <si>
    <t>0120778</t>
  </si>
  <si>
    <t>adminservices@dehoney.com</t>
  </si>
  <si>
    <t xml:space="preserve">MONDI HINTON INC.             </t>
  </si>
  <si>
    <t>Karen Tomkins</t>
  </si>
  <si>
    <t>Ramjee Bamrah</t>
  </si>
  <si>
    <t>raminder.bamrah@mondigroup.com</t>
  </si>
  <si>
    <t>Plan Administrator (or, if you prefer, their title within the company is Director, Benefits &amp; Compensation)</t>
  </si>
  <si>
    <r>
      <t xml:space="preserve">HUB International Canada West
</t>
    </r>
    <r>
      <rPr>
        <sz val="10"/>
        <color rgb="FFFF0000"/>
        <rFont val="Arial"/>
        <family val="2"/>
      </rPr>
      <t>For client contact confirmation (1st year)</t>
    </r>
    <r>
      <rPr>
        <sz val="10"/>
        <color indexed="12"/>
        <rFont val="Arial"/>
        <family val="2"/>
      </rPr>
      <t xml:space="preserve">
Ff-up 8-27
Ff-up by UW Analyst to AE (06Sept-MM)</t>
    </r>
  </si>
  <si>
    <t>0048842</t>
  </si>
  <si>
    <t>11/1/2024</t>
  </si>
  <si>
    <t>0109576</t>
  </si>
  <si>
    <t xml:space="preserve">01MAR25                                                                                                                                                                                                                                   </t>
  </si>
  <si>
    <t>Sept 16- email Crystal Subject Just want to confirm if no data letter is required for this group since it is a HO, and we will mark our tracker as N/A
Spet 16- As per Crystal " That’s correct, no data letter required; please mark as N/A.
"</t>
  </si>
  <si>
    <t>SIMMTECH PROCESS ENGINEERING LIMITED</t>
  </si>
  <si>
    <t>Justin Czech</t>
  </si>
  <si>
    <t>Melanie Cheng</t>
  </si>
  <si>
    <t>administration@penmorebenefits.com</t>
  </si>
  <si>
    <t>Group Benefits Analyst &amp; Customer Care</t>
  </si>
  <si>
    <t>cc: Don Hiltz
don@smartchoicebenefits.com</t>
  </si>
  <si>
    <t>ABC Gestion Parasitaire Inc</t>
  </si>
  <si>
    <t>manu-Cov</t>
  </si>
  <si>
    <t>Marc Beaudoin</t>
  </si>
  <si>
    <t>marc.b@botica.ca</t>
  </si>
  <si>
    <t>Vice-Président – Division Assurance Collective | Vice-President – Group Insurance Division</t>
  </si>
  <si>
    <t>Association des propriétaires de Boisés de la Beauce</t>
  </si>
  <si>
    <t>0131365</t>
  </si>
  <si>
    <t>Sénik inc.</t>
  </si>
  <si>
    <t>0131414</t>
  </si>
  <si>
    <t>Unicab inc.</t>
  </si>
  <si>
    <t>0131505</t>
  </si>
  <si>
    <t>Polly Tam already asked UW for assistance</t>
  </si>
  <si>
    <t>0131364</t>
  </si>
  <si>
    <t>0131382</t>
  </si>
  <si>
    <t>0131503</t>
  </si>
  <si>
    <t xml:space="preserve">ANALYTICHEM CANADA            </t>
  </si>
  <si>
    <t>0135536</t>
  </si>
  <si>
    <t>0113998</t>
  </si>
  <si>
    <t>0118317</t>
  </si>
  <si>
    <t xml:space="preserve">01APR25                                                                                                                                                                                                                                   </t>
  </si>
  <si>
    <t>Canadian Musical Reproduction Rights Agency Ltd.</t>
  </si>
  <si>
    <t>0136635</t>
  </si>
  <si>
    <t>0107751</t>
  </si>
  <si>
    <t>Melane Cheng</t>
  </si>
  <si>
    <t>0134592</t>
  </si>
  <si>
    <t>Suzanne Maxim</t>
  </si>
  <si>
    <t>quotes@cbproviders.ca</t>
  </si>
  <si>
    <t>0632896</t>
  </si>
  <si>
    <t>Mike Malingin</t>
  </si>
  <si>
    <t>0050388</t>
  </si>
  <si>
    <t>0111364</t>
  </si>
  <si>
    <t>0121187</t>
  </si>
  <si>
    <t>0136224</t>
  </si>
  <si>
    <t>0131342</t>
  </si>
  <si>
    <t>0131366</t>
  </si>
  <si>
    <t>0131426</t>
  </si>
  <si>
    <t xml:space="preserve">A.S. L' HEUREUX INC.          </t>
  </si>
  <si>
    <t>0131567</t>
  </si>
  <si>
    <t>0136698</t>
  </si>
  <si>
    <t>0136725</t>
  </si>
  <si>
    <t>0136740</t>
  </si>
  <si>
    <t>0137075</t>
  </si>
  <si>
    <t>0138835</t>
  </si>
  <si>
    <t>0138887</t>
  </si>
  <si>
    <t xml:space="preserve">ADJOINTE VIRTUELLE MANON      </t>
  </si>
  <si>
    <t>0143275</t>
  </si>
  <si>
    <t xml:space="preserve">MATERIAUX GODIN ET FILS       </t>
  </si>
  <si>
    <t>0143393</t>
  </si>
  <si>
    <t xml:space="preserve">SECRETARIAT PELLETIER ET      </t>
  </si>
  <si>
    <t>0144758</t>
  </si>
  <si>
    <t xml:space="preserve">CENTRE MECANIQUE THIBAULT     </t>
  </si>
  <si>
    <t>0144907</t>
  </si>
  <si>
    <t xml:space="preserve">BOISVERT ET CHARTRAND         </t>
  </si>
  <si>
    <t>0144941</t>
  </si>
  <si>
    <t>J.N.A. LEBLANC ELECTRIQUE INC.</t>
  </si>
  <si>
    <t>0144956</t>
  </si>
  <si>
    <t xml:space="preserve">ARMOIRES PMM INC.             </t>
  </si>
  <si>
    <t>0144969</t>
  </si>
  <si>
    <t xml:space="preserve">A. CHALUT AUTO LTEE           </t>
  </si>
  <si>
    <t>0145040</t>
  </si>
  <si>
    <t xml:space="preserve">CAFE AU COIN DU MONDE         </t>
  </si>
  <si>
    <t>0131736</t>
  </si>
  <si>
    <t>Big Signature
Sept 18- TPA Alliance are no longer servicing thi group, resend DL request to Lussier</t>
  </si>
  <si>
    <t>0057098</t>
  </si>
  <si>
    <t>Jackie McGrath </t>
  </si>
  <si>
    <t>groupservice@dehoney.com </t>
  </si>
  <si>
    <t xml:space="preserve">RSA: Hakyung Joo, </t>
  </si>
  <si>
    <t>0073481</t>
  </si>
  <si>
    <t>0104501</t>
  </si>
  <si>
    <t>0104650</t>
  </si>
  <si>
    <t>0105875</t>
  </si>
  <si>
    <t>0109673</t>
  </si>
  <si>
    <t>0119367</t>
  </si>
  <si>
    <t>0121182</t>
  </si>
  <si>
    <t>RSA: Michele Pennell ff sept 26</t>
  </si>
  <si>
    <t>0126315</t>
  </si>
  <si>
    <t>0126461</t>
  </si>
  <si>
    <t>Gilles Cloutier, RSA: Sandra Gomes</t>
  </si>
  <si>
    <t xml:space="preserve">METALUNO INC.                 </t>
  </si>
  <si>
    <t>0128038</t>
  </si>
  <si>
    <t>0131161</t>
  </si>
  <si>
    <t>0131277</t>
  </si>
  <si>
    <t>0131294</t>
  </si>
  <si>
    <t xml:space="preserve">M &amp; R HOLDINGS                </t>
  </si>
  <si>
    <t>0022866</t>
  </si>
  <si>
    <t>filomena@aasinc.ca</t>
  </si>
  <si>
    <t>ff- sept 26</t>
  </si>
  <si>
    <t>House of Assembly Management Commissions</t>
  </si>
  <si>
    <t>0102338</t>
  </si>
  <si>
    <t>Gilles Cloutier, rsa: Nicolas Maheux</t>
  </si>
  <si>
    <t>0135559</t>
  </si>
  <si>
    <t>Robert Ahmarani</t>
  </si>
  <si>
    <t>BELLAI ALLIANCE LOGISTICS LTD.</t>
  </si>
  <si>
    <t>0141903</t>
  </si>
  <si>
    <t>0632439</t>
  </si>
  <si>
    <t>0131299</t>
  </si>
  <si>
    <t>0131293</t>
  </si>
  <si>
    <t>0131162</t>
  </si>
  <si>
    <t>0126398</t>
  </si>
  <si>
    <t>0126249</t>
  </si>
  <si>
    <t>0109531</t>
  </si>
  <si>
    <t>0105841</t>
  </si>
  <si>
    <t>0082369</t>
  </si>
  <si>
    <t>0059866</t>
  </si>
  <si>
    <t>0009754</t>
  </si>
  <si>
    <t>0042961</t>
  </si>
  <si>
    <t>0102476</t>
  </si>
  <si>
    <t xml:space="preserve">AFC DU LAC SAINT-PIERRE       </t>
  </si>
  <si>
    <t>0126524</t>
  </si>
  <si>
    <t>Kristine Cockell
Franceska St. Hilaire
eb.underwriting</t>
  </si>
  <si>
    <t>Kristine.Cockell@hubinternational.com
franceska.sthilaire@hubinternational.com
eb.underwriting@hubinternational.com</t>
  </si>
  <si>
    <t>As per Client contact, this group was marketed and there is no renewal this year.</t>
  </si>
  <si>
    <t xml:space="preserve">FAAN ADVISORS GROUP INC.      </t>
  </si>
  <si>
    <t>0144933</t>
  </si>
  <si>
    <t>melanie@penmorebenefits.com</t>
  </si>
  <si>
    <t>Plan Administrator FAAN Advisors Group Inc. (Group Benefits)</t>
  </si>
  <si>
    <t>Data received and saved by MCC</t>
  </si>
  <si>
    <t>0129567</t>
  </si>
  <si>
    <t>According to client's records, the renewal is scheduledfor May 1, 2025. It seems to them that sending the data in mid-September is a bit early.
&gt; Sent an email to Crystal for confirmation
&gt; As per Crystal, this group's renewal is scheduled for May 2025</t>
  </si>
  <si>
    <t>36831,36832</t>
  </si>
  <si>
    <t>Moreau, Genevieve
Angela Balbuena</t>
  </si>
  <si>
    <t>GMOREAU@mccarthy.ca
abalbuena@mccarthy.ca</t>
  </si>
  <si>
    <t>Client has system problem in uploading their census.
&gt; Sent an email to Crystal for assistance
&gt; As per Crystal, this group didn't procees with 2025 renewal</t>
  </si>
  <si>
    <t>0130215</t>
  </si>
  <si>
    <t>GPM Regimes</t>
  </si>
  <si>
    <t>0120623</t>
  </si>
  <si>
    <t>0115919</t>
  </si>
  <si>
    <t>Benefits Consultant</t>
  </si>
  <si>
    <t>0109636</t>
  </si>
  <si>
    <t xml:space="preserve">As per Crystal, this has changed to a HO policy, so no request is necessary.
</t>
  </si>
  <si>
    <t xml:space="preserve">CENTRE D'ACTION BENEVOLE DE   </t>
  </si>
  <si>
    <t>0104630</t>
  </si>
  <si>
    <t>12/1/2024</t>
  </si>
  <si>
    <t>0131383</t>
  </si>
  <si>
    <t>NA</t>
  </si>
  <si>
    <t>0137473</t>
  </si>
  <si>
    <t>0139390</t>
  </si>
  <si>
    <t xml:space="preserve">FORAGE SAGUENAY INC.          </t>
  </si>
  <si>
    <t>0145245</t>
  </si>
  <si>
    <t>NA in Grouplinks</t>
  </si>
  <si>
    <t>0107347</t>
  </si>
  <si>
    <t>0118106</t>
  </si>
  <si>
    <t>0126768</t>
  </si>
  <si>
    <t>0131931</t>
  </si>
  <si>
    <t xml:space="preserve">PUBLIQUIP INC.                </t>
  </si>
  <si>
    <t>0145133</t>
  </si>
  <si>
    <t xml:space="preserve">CHAMBRE DE COMMERCE ET        </t>
  </si>
  <si>
    <t>0145398</t>
  </si>
  <si>
    <t xml:space="preserve">ASCENSEURS LUMAR INC.         </t>
  </si>
  <si>
    <t>0145636</t>
  </si>
  <si>
    <t xml:space="preserve">COOP DE SOLIDARITE DU CAFE    </t>
  </si>
  <si>
    <t>0145496</t>
  </si>
  <si>
    <t xml:space="preserve">AMP INNOVATION INDUSTRIELLE   </t>
  </si>
  <si>
    <t>0145258</t>
  </si>
  <si>
    <t>lynn barrette</t>
  </si>
  <si>
    <t>0113112</t>
  </si>
  <si>
    <t>0135553</t>
  </si>
  <si>
    <t>Eric Potrais</t>
  </si>
  <si>
    <t>0137822</t>
  </si>
  <si>
    <t>0055966</t>
  </si>
  <si>
    <t>0139581</t>
  </si>
  <si>
    <t>0134597</t>
  </si>
  <si>
    <t>Lucy Cipollone &amp; Michele Sterns</t>
  </si>
  <si>
    <t>lcipollone@wlvinc.com &amp; msterns@wlvinc.com</t>
  </si>
  <si>
    <t>Target Benefit Administrators Ltd. &amp; CEO, CFO &amp; Broker</t>
  </si>
  <si>
    <t xml:space="preserve">CARLYLE PRINTERS, SERVICE &amp;   </t>
  </si>
  <si>
    <t>0145207</t>
  </si>
  <si>
    <t xml:space="preserve">7648243 CANADA LTD. O/A       </t>
  </si>
  <si>
    <t>0144865</t>
  </si>
  <si>
    <t>Joedann Liaw</t>
  </si>
  <si>
    <t>JLiaw@servprocalgary.com</t>
  </si>
  <si>
    <t>Accounting Manager / Plan Admin</t>
  </si>
  <si>
    <t>0007330</t>
  </si>
  <si>
    <t>Melanie Chong/ Neeli Moses</t>
  </si>
  <si>
    <t>administration@penmorebenefits.com/ neeli@penmorebenefits.com</t>
  </si>
  <si>
    <t>0108425</t>
  </si>
  <si>
    <t>0113888</t>
  </si>
  <si>
    <t>0126841</t>
  </si>
  <si>
    <t>0137282</t>
  </si>
  <si>
    <t>0138319</t>
  </si>
  <si>
    <t xml:space="preserve">01MAY25                                                                                                                                                                                                                                   </t>
  </si>
  <si>
    <t xml:space="preserve">A.I.E. INFORMATIQUE (2007)    </t>
  </si>
  <si>
    <t>0145137</t>
  </si>
  <si>
    <t xml:space="preserve">ELECTRO SAGUENAY LTEE         </t>
  </si>
  <si>
    <t>0145309</t>
  </si>
  <si>
    <t>Ø  renouvellement@sagedecision.com</t>
  </si>
  <si>
    <t xml:space="preserve">LAPOINTE SPORTS               </t>
  </si>
  <si>
    <t>0145459</t>
  </si>
  <si>
    <t xml:space="preserve">GARAGE SP LA BAIE (9374-8515  </t>
  </si>
  <si>
    <t>0145640</t>
  </si>
  <si>
    <t>0131943</t>
  </si>
  <si>
    <t>0091512</t>
  </si>
  <si>
    <t>Christopher Kawall</t>
  </si>
  <si>
    <t xml:space="preserve">Oct 31, as per crystal no dl required for this group same as previous years.
</t>
  </si>
  <si>
    <t>0106976</t>
  </si>
  <si>
    <t>0109999</t>
  </si>
  <si>
    <t>0114623</t>
  </si>
  <si>
    <t>0120154</t>
  </si>
  <si>
    <t>0135552</t>
  </si>
  <si>
    <t xml:space="preserve">CLINIQUE DE PHYSIOTHERAPIE    </t>
  </si>
  <si>
    <t>0145629</t>
  </si>
  <si>
    <t xml:space="preserve">VILLE DE BERTHIERVILLE N-A    </t>
  </si>
  <si>
    <t>0145370</t>
  </si>
  <si>
    <t xml:space="preserve">MOTO DUCHARME INC.            </t>
  </si>
  <si>
    <t>0145106</t>
  </si>
  <si>
    <t xml:space="preserve">LES FERMES RIVEST BOURGEOIS   </t>
  </si>
  <si>
    <t>0145495</t>
  </si>
  <si>
    <t xml:space="preserve">Aug 13- ff client
Aug 30- ff MC Renewal
Sept 9- ff MC Renewal
Sept 10- as per AE I have followed up with the consultant about the data. I’ll continue to follow up.
Sept 21- AE is still following up the client
</t>
  </si>
  <si>
    <t>CORPORATION JET WORLDWIDE</t>
  </si>
  <si>
    <t>0109732</t>
  </si>
  <si>
    <t>Oct 25- ff to MC Renewal</t>
  </si>
  <si>
    <t>0119079</t>
  </si>
  <si>
    <t xml:space="preserve">GROUPE GEOS INC.              </t>
  </si>
  <si>
    <t>0145529</t>
  </si>
  <si>
    <t>0139350</t>
  </si>
  <si>
    <t xml:space="preserve"> jennifer@dupuislangen.com</t>
  </si>
  <si>
    <t>0105648</t>
  </si>
  <si>
    <t>Healthsourse</t>
  </si>
  <si>
    <t>Jeffrey Gagne - Healthsource Plus</t>
  </si>
  <si>
    <t xml:space="preserve">ENTREPRISES POL R INC.        </t>
  </si>
  <si>
    <t>0145543</t>
  </si>
  <si>
    <t>Daniellle Bonome</t>
  </si>
  <si>
    <t>ARC Régimes Collectifs Inc</t>
  </si>
  <si>
    <t>0664610</t>
  </si>
  <si>
    <t xml:space="preserve">GOSSELIN, LAGUEUX, ROY        </t>
  </si>
  <si>
    <t>0145489</t>
  </si>
  <si>
    <t xml:space="preserve">PACE CONSULTING BENEFITS &amp;    </t>
  </si>
  <si>
    <t>0055681</t>
  </si>
  <si>
    <t>Edward (Ted) Jackson</t>
  </si>
  <si>
    <t>ejackson@paceconsulting.com</t>
  </si>
  <si>
    <t>Advisor of Record</t>
  </si>
  <si>
    <t>0120025</t>
  </si>
  <si>
    <t>0119250</t>
  </si>
  <si>
    <t>0135538</t>
  </si>
  <si>
    <t>Hugh Doyle</t>
  </si>
  <si>
    <t xml:space="preserve">renewals@effortlessadmin.com </t>
  </si>
  <si>
    <t>0131374</t>
  </si>
  <si>
    <t>0114597</t>
  </si>
  <si>
    <t>0109895</t>
  </si>
  <si>
    <t>0137385</t>
  </si>
  <si>
    <t xml:space="preserve">FERME DANIEL DUFRESNE ET FILS </t>
  </si>
  <si>
    <t>0145089</t>
  </si>
  <si>
    <t xml:space="preserve">POURVOIRIE DOMAINE BAZINET    </t>
  </si>
  <si>
    <t>0145192</t>
  </si>
  <si>
    <t xml:space="preserve">CENTRE DE PREVENTION DU       </t>
  </si>
  <si>
    <t>0145347</t>
  </si>
  <si>
    <t>Dragan Rajic</t>
  </si>
  <si>
    <t>drajic@mccormickcare.ca</t>
  </si>
  <si>
    <t xml:space="preserve">Sent the case to MC Renewals, since I already sent 2 follow ups. JE </t>
  </si>
  <si>
    <t>0021700</t>
  </si>
  <si>
    <t>LEBLANC AVOCATE INC.</t>
  </si>
  <si>
    <t xml:space="preserve">SERVICES PAYSAGERS DOMINIQUE  </t>
  </si>
  <si>
    <t>Scott Burell</t>
  </si>
  <si>
    <t>Erin Gunn - Dehoney</t>
  </si>
  <si>
    <t>Sterling Capital Brokers (Victoria</t>
  </si>
  <si>
    <t>Sterling Capital Brokers (Tri-X)</t>
  </si>
  <si>
    <t>financedl@sterlingcapitalbrokers.com</t>
  </si>
  <si>
    <t>2/1/2025</t>
  </si>
  <si>
    <t xml:space="preserve">INLAND AUDIO VISUAL LIMITED   </t>
  </si>
  <si>
    <t xml:space="preserve">K.K. PENNER TIRE CENTERS INC. </t>
  </si>
  <si>
    <t xml:space="preserve">RGF ELECTRIQUE INC.           </t>
  </si>
  <si>
    <t xml:space="preserve">ENTREPRISES QUEBECHAB LTEE    </t>
  </si>
  <si>
    <t xml:space="preserve">TLA BELLEMARE INC.            </t>
  </si>
  <si>
    <t>AUDIO BEAUDOIN TELEVISION INC.</t>
  </si>
  <si>
    <t xml:space="preserve">SIXTH AVENUE ARBUTUS          </t>
  </si>
  <si>
    <t>143569, 143570</t>
  </si>
  <si>
    <t>dibrina</t>
  </si>
  <si>
    <t>first ff- Oct 17
Nov 18- ff w/ MC Renewal</t>
  </si>
  <si>
    <t>  renouvellement@sagedecision.com</t>
  </si>
  <si>
    <t xml:space="preserve">CENTRE LE PHARE               </t>
  </si>
  <si>
    <t>Groupe Sogno</t>
  </si>
  <si>
    <t>Nathalie Fanous </t>
  </si>
  <si>
    <t xml:space="preserve">JOLIETTE PHARMA 2023 INC.     </t>
  </si>
  <si>
    <t>  Kim Cook</t>
  </si>
  <si>
    <t>RSA: Ann Singh</t>
  </si>
  <si>
    <t>Dynamic Machine Corporation</t>
  </si>
  <si>
    <t>Groupe Atwill-Morin Inc.</t>
  </si>
  <si>
    <t xml:space="preserve">AXIOM ENVIRONMENTAL SOLUTIONS </t>
  </si>
  <si>
    <t>STIM (9208-4144 Québec inc.) et ses compagnies affiliées</t>
  </si>
  <si>
    <t xml:space="preserve">ZAPIER AUTOMATION INC.        </t>
  </si>
  <si>
    <t>Jan 2- 2nd follow up email</t>
  </si>
  <si>
    <t>Chaten Anderson </t>
  </si>
  <si>
    <t xml:space="preserve">SCHENK ARCHITECTURAL IMPORTS  </t>
  </si>
  <si>
    <t xml:space="preserve">INTREPID GROUP LTD.           </t>
  </si>
  <si>
    <t>Sterling Capital Brokers (Ollie Order Inc.)</t>
  </si>
  <si>
    <t>Sterling Capital Brokers (Patheja Law Professional Corporation)</t>
  </si>
  <si>
    <t>Sterling Capital Brokers (Avinash Kurupati Prof Corp o/a Park City Dental)</t>
  </si>
  <si>
    <t xml:space="preserve">STERLING CAPITAL BROKERS (KEY </t>
  </si>
  <si>
    <t>STERLING CAPITAL BROKERS (LINK</t>
  </si>
  <si>
    <t>Sterling Capital Brokers (Vancouver Maple Leaf Language College Inc.)</t>
  </si>
  <si>
    <t xml:space="preserve">STERLING CAPITAL BROKERS (S4  </t>
  </si>
  <si>
    <t xml:space="preserve">STERLING CAPITAL BROKERS (TOP </t>
  </si>
  <si>
    <t>Sterling Capital Brokers (285319 AB Ltd. o/a Proform Concrete Services)</t>
  </si>
  <si>
    <t>STERLING CAPITAL BROKERS (ATEK</t>
  </si>
  <si>
    <t>RSA: Lucas Wasyliw
Jan 2- 2nd follow up
3rd ff- Jan 6</t>
  </si>
  <si>
    <t xml:space="preserve">ACID INTEGRITY INC.           </t>
  </si>
  <si>
    <t>Nov 4- ask assistance to Crystal Subject on the Client's inquiry about renewal
As per CS- renewal date was wrong- ensure data letter is sent out at the end of November (May 2025 renewal date)
RSA: Lucas Wasyliw
Jan 2- 2nd ff email
3rd ff- Jan 6</t>
  </si>
  <si>
    <t>RSA: Lucas Wasyliw
2nd ff- Jan 6</t>
  </si>
  <si>
    <t>LE VIRUNGA (9333-5909 Québec inc.)</t>
  </si>
  <si>
    <t>Jena Crawley </t>
  </si>
  <si>
    <t xml:space="preserve">Jan 6- email crystal for confirmation
Jan 7- No, you don’t have to send a data letter for policy 147479 as it is under Corporate.
</t>
  </si>
  <si>
    <t>Christopher Reinhart </t>
  </si>
  <si>
    <t>Peter, Rosemarie, Molly</t>
  </si>
  <si>
    <t>peter@hubbardinsurance.com/rosemarie@hubbardinsurance.com/molly@hubbardinsurance.com</t>
  </si>
  <si>
    <t xml:space="preserve">INOXTAL INC.                  </t>
  </si>
  <si>
    <t xml:space="preserve">PAJAR PRODUCTION LTEE         </t>
  </si>
  <si>
    <t>Louis L’Espérance</t>
  </si>
  <si>
    <t>louis.l@botica.ca</t>
  </si>
  <si>
    <t>Directeur Opérations - Botica Régimes Collectifs</t>
  </si>
  <si>
    <t>cwinstanley@thebenefitstrust.com </t>
  </si>
  <si>
    <t>Group Underwriter </t>
  </si>
  <si>
    <t>CINÉMA KARALEX MULTIMÉDIA INC.</t>
  </si>
  <si>
    <t xml:space="preserve">GROUPE CONSEIL LES MAITRES    </t>
  </si>
  <si>
    <t>Guardtek Systems Inc.</t>
  </si>
  <si>
    <t>STERLING CAPITAL BROKERS (3D  COLLISION LTD.)</t>
  </si>
  <si>
    <t>STERLING CAPITAL BROKERS (ATI MACHINING INC.)</t>
  </si>
  <si>
    <t xml:space="preserve">STERLING CAPITAL BROKERS (NWP </t>
  </si>
  <si>
    <t>Sterling Capital Brokers (TutorOcean Inc.)</t>
  </si>
  <si>
    <t>Sterling Capital Brokers (800706 Ontario Inc. o/a Walton Restoration)</t>
  </si>
  <si>
    <t>Sterling Capital Brokers (296123 Alberta Ltd. O/A Classic Cleaners &amp; Black Knight Tuxedos)</t>
  </si>
  <si>
    <t>STERLING CAPITAL BROKERS (HOWE</t>
  </si>
  <si>
    <t xml:space="preserve">STERLING CAPITAL BROKERS (C &amp; </t>
  </si>
  <si>
    <t xml:space="preserve">STERLING CAPITAL BROKERS (R.  </t>
  </si>
  <si>
    <t>Sterling Capital Brokers (Terravest Industries General Partner Ltd. O/A RJV Gasfield Services)</t>
  </si>
  <si>
    <t>Sterling Capital Brokers (Cielo Waste Solutions Corp.)</t>
  </si>
  <si>
    <t xml:space="preserve">RSA: Nicolas Maheux </t>
  </si>
  <si>
    <t>Life Science Nutritionals et l’Union Internationale des travailleurs et travailleuses unis de l’alimentation et de commerce.</t>
  </si>
  <si>
    <t>Christopher Reinhart</t>
  </si>
  <si>
    <t xml:space="preserve">EBENISTERIE NOUVELLE          </t>
  </si>
  <si>
    <t>HealthSource Plus - Kyle McFadyen</t>
  </si>
  <si>
    <t xml:space="preserve">ARTS DE LA SCENE DE MONTMAGNY </t>
  </si>
  <si>
    <t xml:space="preserve">INTLABS INC.                  </t>
  </si>
  <si>
    <t>GroupService@dehoney.com</t>
  </si>
  <si>
    <t>MYR Group Construction Canada, Ltd</t>
  </si>
  <si>
    <t>Cory Hucklack</t>
  </si>
  <si>
    <t>HO group as per Crystal 1/22</t>
  </si>
  <si>
    <t>3/1/2025</t>
  </si>
  <si>
    <t>0143570</t>
  </si>
  <si>
    <t xml:space="preserve">01JUL24                                                                                                                                                                                                                                   </t>
  </si>
  <si>
    <t>CP Distributors Ltd</t>
  </si>
  <si>
    <t>0121052</t>
  </si>
  <si>
    <t>0632443</t>
  </si>
  <si>
    <t xml:space="preserve">1/31/2025 - assigned to Rochelle. DL sent by Rochelle. JE </t>
  </si>
  <si>
    <t>Change in renewal date- will need new data for JULY2025 renewal</t>
  </si>
  <si>
    <t>0103398</t>
  </si>
  <si>
    <t>0106825</t>
  </si>
  <si>
    <t xml:space="preserve">M. LEMIEUX INC.               </t>
  </si>
  <si>
    <t>0109726</t>
  </si>
  <si>
    <t>0110886</t>
  </si>
  <si>
    <t>0115501</t>
  </si>
  <si>
    <t>0128015</t>
  </si>
  <si>
    <t xml:space="preserve">ALETHIA BIOTHERAPEUTIQUES ULC </t>
  </si>
  <si>
    <t>0128098</t>
  </si>
  <si>
    <t>0128281</t>
  </si>
  <si>
    <t>0012842</t>
  </si>
  <si>
    <t>0109815</t>
  </si>
  <si>
    <t>0115360</t>
  </si>
  <si>
    <t>0133097</t>
  </si>
  <si>
    <t>0134898</t>
  </si>
  <si>
    <t xml:space="preserve">louis.l@botica.ca
   www.botica.ca
</t>
  </si>
  <si>
    <t xml:space="preserve">DRIFTWOOD TECHNOLOGY INC.     </t>
  </si>
  <si>
    <t>0147441</t>
  </si>
  <si>
    <t>GroupService@Dehoney.com </t>
  </si>
  <si>
    <t>0096934</t>
  </si>
  <si>
    <t>Lyndsay Chevalier</t>
  </si>
  <si>
    <t>tparise@probenefits.ca</t>
  </si>
  <si>
    <t>0127800</t>
  </si>
  <si>
    <t xml:space="preserve">1/31/2025 sent an inquiry to Crystal. JE 
2/3/2025 Gallagher client. Census saved. JE </t>
  </si>
  <si>
    <t>0128042</t>
  </si>
  <si>
    <t>0133185</t>
  </si>
  <si>
    <t>0129714</t>
  </si>
  <si>
    <t>0136792</t>
  </si>
  <si>
    <t xml:space="preserve">Messay Tesema </t>
  </si>
  <si>
    <t>0136808</t>
  </si>
  <si>
    <t>0138791</t>
  </si>
  <si>
    <t>0138860</t>
  </si>
  <si>
    <t>0138893</t>
  </si>
  <si>
    <t>0138959</t>
  </si>
  <si>
    <t>0139114</t>
  </si>
  <si>
    <t xml:space="preserve">DEFI-FAMILLE MATAWINIE        </t>
  </si>
  <si>
    <t>0145116</t>
  </si>
  <si>
    <t xml:space="preserve">GHGSAT INC.                   </t>
  </si>
  <si>
    <t>0146527</t>
  </si>
  <si>
    <t xml:space="preserve">LABORATOIRES CONFAB INC.      </t>
  </si>
  <si>
    <t>0145584</t>
  </si>
  <si>
    <t xml:space="preserve">ALEXANDRE MARTEL PHARMACIEN   </t>
  </si>
  <si>
    <t>0146895</t>
  </si>
  <si>
    <t xml:space="preserve">equipecollectif@lussier.co </t>
  </si>
  <si>
    <t>0615202</t>
  </si>
  <si>
    <t xml:space="preserve">01AUG24                                                                                                                                                                                                                                   </t>
  </si>
  <si>
    <t>Yyang@healthsourceplus.com</t>
  </si>
  <si>
    <t xml:space="preserve">VITRERIE W. LAPIERRE INC.     </t>
  </si>
  <si>
    <t>0040040</t>
  </si>
  <si>
    <t>0040825</t>
  </si>
  <si>
    <t>0115744</t>
  </si>
  <si>
    <t>0115757</t>
  </si>
  <si>
    <t>0119570</t>
  </si>
  <si>
    <t>0128188</t>
  </si>
  <si>
    <t>0131737</t>
  </si>
  <si>
    <t>0134474</t>
  </si>
  <si>
    <t>0136777</t>
  </si>
  <si>
    <t xml:space="preserve">CEGER INC.                    </t>
  </si>
  <si>
    <t>0147401</t>
  </si>
  <si>
    <t>0119858</t>
  </si>
  <si>
    <t>0121291</t>
  </si>
  <si>
    <t>0121370</t>
  </si>
  <si>
    <t>0121583</t>
  </si>
  <si>
    <t>0121753</t>
  </si>
  <si>
    <t>0121932</t>
  </si>
  <si>
    <t>0127680</t>
  </si>
  <si>
    <t>0128011</t>
  </si>
  <si>
    <t>0128014</t>
  </si>
  <si>
    <t>0093994</t>
  </si>
  <si>
    <t>Molly Beckham</t>
  </si>
  <si>
    <t>David Guttman (david.guttman@hubinternational.com);
Lyle Leslie (lyle.leslie@hubinternational.com);
Robert Comer (robert.comer@hubinternational.com)</t>
  </si>
  <si>
    <t>0128050</t>
  </si>
  <si>
    <t xml:space="preserve">Inquiry sent to MC Renewal Support. JE </t>
  </si>
  <si>
    <t>0110847</t>
  </si>
  <si>
    <t xml:space="preserve">MOTT MACDONALD CANADA LIMITED </t>
  </si>
  <si>
    <t>Followed up Jan 20</t>
  </si>
  <si>
    <t>0136799</t>
  </si>
  <si>
    <t>0128099</t>
  </si>
  <si>
    <t>no data required</t>
  </si>
  <si>
    <t xml:space="preserve">CCNUCLEAIRE INC. (9343-5980   </t>
  </si>
  <si>
    <t>0147334</t>
  </si>
  <si>
    <t xml:space="preserve">DIABSOLUT INC.                </t>
  </si>
  <si>
    <t>0143577</t>
  </si>
  <si>
    <t xml:space="preserve">Inquiry sent to AE. JE </t>
  </si>
  <si>
    <t>Renewals@sterlingcapitalbrokers.com</t>
  </si>
  <si>
    <t>RSA: Alysha Veenstra</t>
  </si>
  <si>
    <t>RSA: Jennifer Morley</t>
  </si>
  <si>
    <t xml:space="preserve">STERLING CAPITAL BROKERS (D&amp;D </t>
  </si>
  <si>
    <t xml:space="preserve">GEODIS FF CANADA LTD.         </t>
  </si>
  <si>
    <t>Mohamed Meghji </t>
  </si>
  <si>
    <t>michelle.hughes@geodis.com, barb@oneill-group.ca</t>
  </si>
  <si>
    <t>LE CENTRE DE FORMATION ET DE RECHERCHE ABE GOLD</t>
  </si>
  <si>
    <t>PAYSAGES FRANCOIS LESSARD INC.</t>
  </si>
  <si>
    <t xml:space="preserve">MULTICOM COMMUNICATION 2000   </t>
  </si>
  <si>
    <t xml:space="preserve">INTREPID TRAVEL INC.          </t>
  </si>
  <si>
    <t>Lyndsay Chevalier </t>
  </si>
  <si>
    <t> keida@canadianbenefits.com</t>
  </si>
  <si>
    <t>0060425</t>
  </si>
  <si>
    <t xml:space="preserve"> tarification@arcsupport.ca</t>
  </si>
  <si>
    <t>Sterling Capital Brokers (Book Oven Inc. &amp; The Rebus Foundation)</t>
  </si>
  <si>
    <t>Sterling Capital Brokers (Canny Software Inc.)</t>
  </si>
  <si>
    <t>Sterling Capital Brokers (Moj.io Inc.)</t>
  </si>
  <si>
    <t>Sterling Capital Brokers (Content Management Corp. dba Multiview Canada)</t>
  </si>
  <si>
    <t>Feb-28-25</t>
  </si>
  <si>
    <t>Sterling Capital Brokers (State Space Labs Canada, Inc.)</t>
  </si>
  <si>
    <t>Sterling Capital Brokers (Meroka Canada Inc.)</t>
  </si>
  <si>
    <t>Sterling Capital Brokers (Graebel Companies Inc.)</t>
  </si>
  <si>
    <t>Sterling Capital Brokers (Hyde Technical Services Canada Inc.)</t>
  </si>
  <si>
    <t xml:space="preserve">	
Place du Pneu l’Épiphanie Inc</t>
  </si>
  <si>
    <t>Sterling Capital Brokers (ProAutomated Canada Inc.)</t>
  </si>
  <si>
    <t>STERLING CAPITAL BROKERS (ILLUMIO CORP))</t>
  </si>
  <si>
    <t>STERLING CAPITAL BROKERS (BIOCRYST)</t>
  </si>
  <si>
    <t xml:space="preserve">STERLING CAPITAL BROKERS (MARSHALL HOMES)      </t>
  </si>
  <si>
    <t xml:space="preserve">STERLING CAPITAL BROKERS (TEASE HAIR LOUNGE)      </t>
  </si>
  <si>
    <t xml:space="preserve">STERLING CAPITAL BROKERS (BRANDISH MARKETING INC)     </t>
  </si>
  <si>
    <t>STERLING CAPITAL BROKERS (BRITISH BROADCASTING CORP)</t>
  </si>
  <si>
    <t>0135959</t>
  </si>
  <si>
    <t>Jennifer Morley</t>
  </si>
  <si>
    <t>Théberge et Belley (1985) inc.</t>
  </si>
  <si>
    <t>La Compagnie Electrique Britton Ltée</t>
  </si>
  <si>
    <t xml:space="preserve">NATIVE CANADA FOOTWEAR LTD.   </t>
  </si>
  <si>
    <t>Jeune Chambre de Commerce de Québec</t>
  </si>
  <si>
    <t>Futura Manufacturiers Portes et Fenêtres inc.</t>
  </si>
  <si>
    <t>Alison Saved file 4-2-2026</t>
  </si>
  <si>
    <t xml:space="preserve">SABLAGE INDUSTRIEL SAGUENAY   </t>
  </si>
  <si>
    <t>QUIROY TRANSPORT INC</t>
  </si>
  <si>
    <t>info@probenefits.ca</t>
  </si>
  <si>
    <t xml:space="preserve">COURCHESNE-FORTIN A.-G. INC.  </t>
  </si>
  <si>
    <t xml:space="preserve">LARIVIERE ET FILS DE BEAUCE   </t>
  </si>
  <si>
    <t xml:space="preserve">TAXI ORMSTOWN INC.            </t>
  </si>
  <si>
    <t xml:space="preserve">ECO3 GRAPHICS CANADA INC.     </t>
  </si>
  <si>
    <t xml:space="preserve">STERLING CAPITAL FINANCIAL    </t>
  </si>
  <si>
    <t xml:space="preserve">2/26/2025 - Forwarded by Oliver to the most updated client contact email. </t>
  </si>
  <si>
    <t xml:space="preserve">CANNEBERGE SCHNEIDER INC.     </t>
  </si>
  <si>
    <t xml:space="preserve">JAY MECANIQUE REPARATION      </t>
  </si>
  <si>
    <t>Stephanie Klomp</t>
  </si>
  <si>
    <t>Nathan Kwan</t>
  </si>
  <si>
    <t>nathank@forbiddenbike.com</t>
  </si>
  <si>
    <t>General Manager</t>
  </si>
  <si>
    <t xml:space="preserve">BENEFIK INC.                  </t>
  </si>
  <si>
    <t>Sage No RSA</t>
  </si>
  <si>
    <t>RSA: n/a ASD: Azaleea Dinca</t>
  </si>
  <si>
    <t xml:space="preserve">STEPHEN BOUTIN B.B.A. INC.    </t>
  </si>
  <si>
    <t>sent by Rochelle</t>
  </si>
  <si>
    <t xml:space="preserve">PRODUITS IDEALTFC INC.        </t>
  </si>
  <si>
    <t>0002576</t>
  </si>
  <si>
    <t xml:space="preserve">01OCT25                                                                                                                                                                                                                    </t>
  </si>
  <si>
    <t>Sage RSA: Nicolas Maheux</t>
  </si>
  <si>
    <t>0005533</t>
  </si>
  <si>
    <t>Kimberly Wong</t>
  </si>
  <si>
    <t>asiya@penmorebenefits.com</t>
  </si>
  <si>
    <t>0075287</t>
  </si>
  <si>
    <t>Luc Desgroseilliers</t>
  </si>
  <si>
    <t>Lussier RSA: Nicolas Maheux</t>
  </si>
  <si>
    <t>0103460</t>
  </si>
  <si>
    <t>RSA: Kylie Baylie</t>
  </si>
  <si>
    <t>0104138</t>
  </si>
  <si>
    <t>Health Source Plus RSA: Charlene MacLellan</t>
  </si>
  <si>
    <t>0107853</t>
  </si>
  <si>
    <t>0108001</t>
  </si>
  <si>
    <t>0108051</t>
  </si>
  <si>
    <t>0110787</t>
  </si>
  <si>
    <t>0112316</t>
  </si>
  <si>
    <t>0116069</t>
  </si>
  <si>
    <t xml:space="preserve">01NOV25                                                                                                                                                                                                                                   </t>
  </si>
  <si>
    <t>0116539</t>
  </si>
  <si>
    <t>Kelly Mcintosh</t>
  </si>
  <si>
    <t>kmcintosh@southmedic.com</t>
  </si>
  <si>
    <t>0116540</t>
  </si>
  <si>
    <t>0116858</t>
  </si>
  <si>
    <t>0116943</t>
  </si>
  <si>
    <t>0117050</t>
  </si>
  <si>
    <t>0117162</t>
  </si>
  <si>
    <t>RSA: Sebastian Dufour. This Group has been Changed from TPA to HO as per Crystal Subject Confirmation. No Data letter needed.</t>
  </si>
  <si>
    <t>0117222</t>
  </si>
  <si>
    <t>0118214</t>
  </si>
  <si>
    <t>0124112</t>
  </si>
  <si>
    <t>0124560</t>
  </si>
  <si>
    <t>0124675</t>
  </si>
  <si>
    <t>0124732</t>
  </si>
  <si>
    <t>0124733</t>
  </si>
  <si>
    <t>0124734</t>
  </si>
  <si>
    <t>0124826</t>
  </si>
  <si>
    <t>0126082</t>
  </si>
  <si>
    <t>0129117</t>
  </si>
  <si>
    <t>0129461</t>
  </si>
  <si>
    <t>0134307</t>
  </si>
  <si>
    <t>0134979</t>
  </si>
  <si>
    <t>Health Source RSA: Kylie Bailey</t>
  </si>
  <si>
    <t>0135129</t>
  </si>
  <si>
    <t>0136324</t>
  </si>
  <si>
    <t>0137539</t>
  </si>
  <si>
    <t>0139245</t>
  </si>
  <si>
    <t>0140306</t>
  </si>
  <si>
    <t>0140583</t>
  </si>
  <si>
    <t>0140624</t>
  </si>
  <si>
    <t>0140750</t>
  </si>
  <si>
    <t>0141820</t>
  </si>
  <si>
    <t>0141861</t>
  </si>
  <si>
    <t>0141878</t>
  </si>
  <si>
    <t>0142869</t>
  </si>
  <si>
    <t>0144929</t>
  </si>
  <si>
    <t>0146426</t>
  </si>
  <si>
    <t>0148301</t>
  </si>
  <si>
    <t>0148447</t>
  </si>
  <si>
    <t>0148723</t>
  </si>
  <si>
    <t>0632764</t>
  </si>
  <si>
    <t>0633106</t>
  </si>
  <si>
    <t>0133293</t>
  </si>
  <si>
    <t>Sage RSA: Nicolas Maheux. 2025 Data letter already sent by Kim last 01/30/2025.</t>
  </si>
  <si>
    <t>0139244</t>
  </si>
  <si>
    <t xml:space="preserve">GKC ARCHITECTS SENC           </t>
  </si>
  <si>
    <t>This Group is HO bill as per Crystal Subject Confirmation. No Data letter needed.</t>
  </si>
  <si>
    <t>0139072</t>
  </si>
  <si>
    <t>As per Crystal Email this Group is already Renewed last May 2025.</t>
  </si>
  <si>
    <t xml:space="preserve">514982 ONTARIO LIMITED O/A    </t>
  </si>
  <si>
    <t>This Group is HO bill as per Crystal Subject Confirmation.</t>
  </si>
  <si>
    <t>Quantum Management Services Limited</t>
  </si>
  <si>
    <t>Joanna Kapralos</t>
  </si>
  <si>
    <t>jkapralos@quantum.ca</t>
  </si>
  <si>
    <t>Plan Administrator / Vice President, Human Resources</t>
  </si>
  <si>
    <t>This Group is HO Bill as per Crystal Subject Confirmation. No Data letter needed.</t>
  </si>
  <si>
    <t>0111655</t>
  </si>
  <si>
    <t>0128148</t>
  </si>
  <si>
    <t>april.sabourin@cowangroup.ca</t>
  </si>
  <si>
    <t xml:space="preserve">TAPPCONNECT INC. - EXECUTIVES </t>
  </si>
  <si>
    <t>Burton Ho</t>
  </si>
  <si>
    <t>This Group is HO Bill as per Crystal Subject email confirmation. No Data letter required.</t>
  </si>
  <si>
    <t>0115351</t>
  </si>
  <si>
    <t>RSA: Michele Pennell</t>
  </si>
  <si>
    <t>RSA: n/a</t>
  </si>
  <si>
    <t>Synex Solutions RSA: Nicolas Maheux</t>
  </si>
  <si>
    <t>Cloutier RSA: Nicolas Maheux</t>
  </si>
  <si>
    <t>Cloutier RSA: n/a</t>
  </si>
  <si>
    <t>Johnston RSA: Kylie Bailey</t>
  </si>
  <si>
    <t>RSA: Justin Kielesinski</t>
  </si>
  <si>
    <t>Sage RSA: n/a</t>
  </si>
  <si>
    <t>Dehoney RSA: n/a</t>
  </si>
  <si>
    <t xml:space="preserve">GROUPE VOYAGES VP             </t>
  </si>
  <si>
    <t xml:space="preserve">TRANSPORT MICHEL COTE         </t>
  </si>
  <si>
    <t>Sterling RSA: Melinda Howe</t>
  </si>
  <si>
    <t xml:space="preserve">TABAGIE DU BOULEVARD INC.     </t>
  </si>
  <si>
    <t xml:space="preserve">CJE DE LA MRC DE L'ISLET      </t>
  </si>
  <si>
    <t xml:space="preserve">SOLUTIONS MBG (9163-5128      </t>
  </si>
  <si>
    <t xml:space="preserve">GESTION MARYSE BENNY INC.     </t>
  </si>
  <si>
    <t>Sarah Thomas</t>
  </si>
  <si>
    <t>ThomasS@Wilson.nb.ca</t>
  </si>
  <si>
    <t xml:space="preserve">ARMOIRES PERREAULT INC.       </t>
  </si>
  <si>
    <t>louis.l@botica.ca / Marc.b@botica.ca</t>
  </si>
  <si>
    <t xml:space="preserve">CCMG JOLIETTE INC             </t>
  </si>
  <si>
    <t>Orchestro RSA: Catherine Tremblay</t>
  </si>
  <si>
    <t>CWT Canada Ltd</t>
  </si>
  <si>
    <t xml:space="preserve">Lyndsay Chevalier </t>
  </si>
  <si>
    <t>Mathieu  Duranleau</t>
  </si>
  <si>
    <t>mathieu.duranleau@hubinternational.com</t>
  </si>
  <si>
    <t>Johnston RSA: n/a</t>
  </si>
  <si>
    <t>Pierre Thiboutot</t>
  </si>
  <si>
    <t xml:space="preserve"> pierre.thiboutot@servicesfinanciersmagma.ca.</t>
  </si>
  <si>
    <t>RSA: Sam Coulter</t>
  </si>
  <si>
    <t>Siddhant Marwah</t>
  </si>
  <si>
    <t>smarwah@tvo.org</t>
  </si>
  <si>
    <t>Re-send Data request letter due to Change of PA.</t>
  </si>
  <si>
    <t xml:space="preserve">POLLOCK AND WRIGHT MANITOBA   </t>
  </si>
  <si>
    <t>0147521</t>
  </si>
  <si>
    <t>0147282</t>
  </si>
  <si>
    <t xml:space="preserve">MELHOFF ELECTRIC (77) LTD.    </t>
  </si>
  <si>
    <t xml:space="preserve">Melissa Loos </t>
  </si>
  <si>
    <t>RSA: Kylie Bailey. This Group is on HO Billing asper Crystal Subject Email confirmation dated 04/15/2025.</t>
  </si>
  <si>
    <t>This Group is on HO Billing as per Crystal Subject Email confirmation no data letter required dated 04/15/2025.</t>
  </si>
  <si>
    <t xml:space="preserve">BAZZ INC.                     </t>
  </si>
  <si>
    <t>Melanie Chong</t>
  </si>
  <si>
    <t>RSA: Andrew Tanner</t>
  </si>
  <si>
    <t xml:space="preserve">15386888 CANADA INC. O/A WOLF </t>
  </si>
  <si>
    <t>Greg Huffman</t>
  </si>
  <si>
    <t>greg@perlingergroup.com</t>
  </si>
  <si>
    <t xml:space="preserve">DANIE JEAN AUDIOPROTHESISTE   </t>
  </si>
  <si>
    <t xml:space="preserve">SOLUTION OPNEX INC.           </t>
  </si>
  <si>
    <t xml:space="preserve">CENTRE D'ACTION BENEVOLE DU   </t>
  </si>
  <si>
    <t xml:space="preserve">GARDERIE-PREMATERNELLE KINDER </t>
  </si>
  <si>
    <t xml:space="preserve">AGENCE REGIONALE DE MISE EN   </t>
  </si>
  <si>
    <t>Johnston RSA:Kylie Bailey</t>
  </si>
  <si>
    <t>6/23/2025
9/22/2025 - Retiree Census data received</t>
  </si>
  <si>
    <r>
      <t xml:space="preserve">RSA: n/a
</t>
    </r>
    <r>
      <rPr>
        <b/>
        <i/>
        <sz val="10"/>
        <color rgb="FF0000FF"/>
        <rFont val="Arial"/>
        <family val="2"/>
      </rPr>
      <t>Note:</t>
    </r>
    <r>
      <rPr>
        <sz val="10"/>
        <color indexed="12"/>
        <rFont val="Arial"/>
        <family val="2"/>
      </rPr>
      <t xml:space="preserve">
</t>
    </r>
    <r>
      <rPr>
        <b/>
        <i/>
        <sz val="10"/>
        <color rgb="FF0000FF"/>
        <rFont val="Arial"/>
        <family val="2"/>
      </rPr>
      <t xml:space="preserve">Need to ensure Retiree Data is also received each year - if it is missing please reply back to the sender and request they provide it </t>
    </r>
  </si>
  <si>
    <t xml:space="preserve">GEORGIA MAIN FOOD GROUP       </t>
  </si>
  <si>
    <t>Rahim Pardhan</t>
  </si>
  <si>
    <t>rahim.pardhan@georgiamain.com</t>
  </si>
  <si>
    <t xml:space="preserve">GESTION PBT                   </t>
  </si>
  <si>
    <t xml:space="preserve">CALACS L'ANCRAGE              </t>
  </si>
  <si>
    <t xml:space="preserve">SARLEQUUN LOGISTICS INC.      </t>
  </si>
  <si>
    <t>Synex (Innov-Medic) RSA: Nicolas Maheux</t>
  </si>
  <si>
    <t>GPME RSA: Sandra Gomes</t>
  </si>
  <si>
    <t xml:space="preserve">ARSENAL WEB                   </t>
  </si>
  <si>
    <t>Cloutier RSA: Sandra Gomes</t>
  </si>
  <si>
    <t xml:space="preserve">NEWFOUND RECRUITING           </t>
  </si>
  <si>
    <t xml:space="preserve">TPA: Johnston RSA: Kylie Bailey </t>
  </si>
  <si>
    <t>Jonna Hensley</t>
  </si>
  <si>
    <t>jonna.hensley@keysight.com</t>
  </si>
  <si>
    <t>RSA: n/a. As per Crystal Subject email confirmation. No data letter needed for this group dated 06/27/2025</t>
  </si>
  <si>
    <t>2025 Data Request letter already sent by Rochelle last Feb 28, 2025 and Data received on Mar, 18, 2025</t>
  </si>
  <si>
    <t xml:space="preserve">abailie@arlentool.com  </t>
  </si>
  <si>
    <t>Jessey Berni</t>
  </si>
  <si>
    <t>JBerni@adminplex.ca</t>
  </si>
  <si>
    <t>RSA: Miranda Crawley. There is a change of PA. Re-sent of Data Letter to the new Client email address</t>
  </si>
  <si>
    <t xml:space="preserve">stefan@sterlingcapitalbrokers.com / olya.krzman@sterlingcapitalbrokers.com </t>
  </si>
  <si>
    <t xml:space="preserve">LAFONTAINE &amp; FILS INC.        </t>
  </si>
  <si>
    <t>0124735</t>
  </si>
  <si>
    <t>Sage RSA: Nicolas Maheux. 03/30/2025 - Already sent data request letter. 04/04/2025 - Received Census data and saved to client's folder by Rod Allen Mateo</t>
  </si>
  <si>
    <t>0130011</t>
  </si>
  <si>
    <t>Sage RSA: Nicolas Maheux. 03/31/2025 - Already sent data request letter. 04/04/2025 - Received Census data and saved to client's folder by Jeremy</t>
  </si>
  <si>
    <t>07/10 - As per Email Confirmation by Crystal Subject No Data letter is needed as the group is ASO.</t>
  </si>
  <si>
    <t>CANADIAN MOTHERCRAFT OF OTTAWA</t>
  </si>
  <si>
    <t>07/18 - As per Crystal Subject Email Confirmation. No Data letter is needed due to a Marketing will replace the renewal.</t>
  </si>
  <si>
    <t xml:space="preserve">LES INDUSTRIES PRO-PALS LTEE  </t>
  </si>
  <si>
    <t>TPA: Johnston RSA: n/a</t>
  </si>
  <si>
    <t>0141490</t>
  </si>
  <si>
    <t>Follow-Up Sent 07/15/2025</t>
  </si>
  <si>
    <t>The Client send the Census data before email for data request letter.</t>
  </si>
  <si>
    <t>0113680</t>
  </si>
  <si>
    <t>0113929</t>
  </si>
  <si>
    <t>Johnson RSA: Kylie Bailey</t>
  </si>
  <si>
    <t>0137432</t>
  </si>
  <si>
    <t>Alexander Bourget</t>
  </si>
  <si>
    <t>0141914</t>
  </si>
  <si>
    <t>0113465</t>
  </si>
  <si>
    <t>0101728</t>
  </si>
  <si>
    <t>0055853</t>
  </si>
  <si>
    <t>0117616</t>
  </si>
  <si>
    <t>HealthPlus RSA: Charlene MacLellan</t>
  </si>
  <si>
    <t>0118725</t>
  </si>
  <si>
    <t>0116869</t>
  </si>
  <si>
    <t>0105317</t>
  </si>
  <si>
    <t>0135578</t>
  </si>
  <si>
    <t>0130522</t>
  </si>
  <si>
    <t>0118698</t>
  </si>
  <si>
    <t>112479, 126482, 128564</t>
  </si>
  <si>
    <t>0634500</t>
  </si>
  <si>
    <t>0633350</t>
  </si>
  <si>
    <t xml:space="preserve">MACHINERIES NORDTRAC LTEE     </t>
  </si>
  <si>
    <t>0149577</t>
  </si>
  <si>
    <t>0142011</t>
  </si>
  <si>
    <t>0119568</t>
  </si>
  <si>
    <t>Johnson RSA: n/a</t>
  </si>
  <si>
    <t xml:space="preserve">DECONTAMINATION IGR INC.      </t>
  </si>
  <si>
    <t>0147804</t>
  </si>
  <si>
    <t xml:space="preserve">IMAGINUS CANADA LTD.          </t>
  </si>
  <si>
    <t>0149739</t>
  </si>
  <si>
    <t>RSA: Kim McKarthy</t>
  </si>
  <si>
    <t xml:space="preserve">GESTION MAJICOR INC.          </t>
  </si>
  <si>
    <t>0149401</t>
  </si>
  <si>
    <t xml:space="preserve">13838650 CANADA INC. O/A      </t>
  </si>
  <si>
    <t>0147389</t>
  </si>
  <si>
    <t xml:space="preserve">SII CANADA                    </t>
  </si>
  <si>
    <t>0149338</t>
  </si>
  <si>
    <t>0126816</t>
  </si>
  <si>
    <t>Elna Conifer</t>
  </si>
  <si>
    <t>elna@conifer.ca</t>
  </si>
  <si>
    <t xml:space="preserve">NDEX SYSTEMES INC.            </t>
  </si>
  <si>
    <t>RSA: Karim El-Dakdouk. 08/01 - As per Email Confirmation by Crystal Subject this Group is HO Bill.</t>
  </si>
  <si>
    <t>Sage RSA: Nicolas Maheux. This Group Data request letter is already completed last 04/28/2025. Already received Census data.</t>
  </si>
  <si>
    <t>0124791</t>
  </si>
  <si>
    <t>RSA: Sandra Gomes. This Group Data request letter is already completed last 05/05/2025. Already received Census data.</t>
  </si>
  <si>
    <t>0125692</t>
  </si>
  <si>
    <t>0113598</t>
  </si>
  <si>
    <t>0111452</t>
  </si>
  <si>
    <t>Logic 2000 and Wilcom Systems</t>
  </si>
  <si>
    <t>Jeremy Pereira</t>
  </si>
  <si>
    <t>sepsseniors@coughlin.ca</t>
  </si>
  <si>
    <t>RSA: n/a. Data request letter is already sent last 07/30/2025 by Jeremy. Census data is already received and saved to its Client's Folder.</t>
  </si>
  <si>
    <t>GEMTEC CONSULTING ENGINEERS AND SCIENTISTS LIMITED</t>
  </si>
  <si>
    <t>0086481</t>
  </si>
  <si>
    <t>0105759</t>
  </si>
  <si>
    <t>0108978</t>
  </si>
  <si>
    <t>Atom-Jet Group</t>
  </si>
  <si>
    <t>0118175</t>
  </si>
  <si>
    <t>0137815</t>
  </si>
  <si>
    <t xml:space="preserve">ABC GESTION PARASITAIRE INC.  </t>
  </si>
  <si>
    <t>0109048</t>
  </si>
  <si>
    <t>Serge Assayag</t>
  </si>
  <si>
    <t>s.assayag@botica.ca</t>
  </si>
  <si>
    <t>0140461</t>
  </si>
  <si>
    <t>0140453</t>
  </si>
  <si>
    <t>Duplicate Group</t>
  </si>
  <si>
    <t>0633944</t>
  </si>
  <si>
    <t>Laura Deschaine</t>
  </si>
  <si>
    <t>laura.deschaine@nemak.com</t>
  </si>
  <si>
    <t>Genevieve  Moreau, Angela Balbuena </t>
  </si>
  <si>
    <t>GMOREAU@mccarthy.ca , abalbuena@mccarthy.ca</t>
  </si>
  <si>
    <t>07/17 - Emailed Crystal Subject to confirm if data letter is needed this year.</t>
  </si>
  <si>
    <t>0125488</t>
  </si>
  <si>
    <t>RSA: Miranda Crawley</t>
  </si>
  <si>
    <t>0104117</t>
  </si>
  <si>
    <t>RSA: Kim LeRoux</t>
  </si>
  <si>
    <t>8/12/2025, 8/20/2025</t>
  </si>
  <si>
    <t>RSA: Christine McGrath</t>
  </si>
  <si>
    <t>TPA@orchestro.ca</t>
  </si>
  <si>
    <t>9252-3133 Québec Inc. (Synergia entretien)</t>
  </si>
  <si>
    <t xml:space="preserve">THERMAL ENERGY INTERNATIONAL  </t>
  </si>
  <si>
    <t>RSA: Peter Gravelle</t>
  </si>
  <si>
    <t xml:space="preserve">MOORE ELECTRIQUE INC.         </t>
  </si>
  <si>
    <t>Centre de communication Santé Estrie</t>
  </si>
  <si>
    <t xml:space="preserve">SOCIETE NINE7SOFT INC.        </t>
  </si>
  <si>
    <t>9289-7826 Québec Inc.</t>
  </si>
  <si>
    <t>RONA Rivière-du-Loup (9211-5328 Québec Inc.)</t>
  </si>
  <si>
    <t>Aluminium Dépôt (7639295 Canada Inc.)</t>
  </si>
  <si>
    <t xml:space="preserve">BIOSCIENCE TATUM INC.         </t>
  </si>
  <si>
    <t>Quincaillerie Tremblay &amp; Laroche Inc.</t>
  </si>
  <si>
    <t>OptiConseils Chaudière-Appalaches</t>
  </si>
  <si>
    <t>2nd ff- Jan 6, 2025
Jan 17- As per AE- This renewal may be delayed as it was marketed.  We are working on this.</t>
  </si>
  <si>
    <t>Christopher Kawall </t>
  </si>
  <si>
    <t>michael.goodridge@belairdirect.com, tracy.jensen@belairdirect.com</t>
  </si>
  <si>
    <t>8/12/2025, 8/20/2025, 8/29/2025</t>
  </si>
  <si>
    <t xml:space="preserve">tarification@arcsupport.ga </t>
  </si>
  <si>
    <t>Guy Brucculeri</t>
  </si>
  <si>
    <t>gbrucculeri@mitchellabbottgrp.com</t>
  </si>
  <si>
    <t>8/13/2025, 8/20/2025, 8/29/2025</t>
  </si>
  <si>
    <t xml:space="preserve">PGS EXPERT INC.               </t>
  </si>
  <si>
    <t>MR FAB (9257-5133 QUEBEC INC.)</t>
  </si>
  <si>
    <t>Le Marché Madame S. Inc. (Bonichoix)</t>
  </si>
  <si>
    <t>9370-4534 QUÉBEC INC / Espace NZ</t>
  </si>
  <si>
    <t>THE FRESHLY ROASTED COFFEE CO.</t>
  </si>
  <si>
    <t>09/02 - As per Crystal Subject Email confirmation. This Group is on HO Billing. Therefore no Data Letter required.</t>
  </si>
  <si>
    <t>09/06 - As per Crystal Subject confirmation. it is now HO billed so no data letter should be sent for future renewals.  </t>
  </si>
  <si>
    <t xml:space="preserve">Jena Crawley </t>
  </si>
  <si>
    <t>8/13/2025, 8/20/2025</t>
  </si>
  <si>
    <t xml:space="preserve">SIMMTECH PROCESS ENGINEERING  </t>
  </si>
  <si>
    <t>FRASERVIEW CEDAR PRODUCTS LTD.</t>
  </si>
  <si>
    <t>RSA: Kylie Bailey. The RSA sent to us the Census data on 9/18/2025. As per Crystal Subject email on 9/18/2025. Mark this as Completed.</t>
  </si>
  <si>
    <t>Municipalité Saint-Just-de-Bretenières</t>
  </si>
  <si>
    <t>09/22 - As per Crystal Subject Email confirmation. This Group is HO Billing, hence No Data letter is needed.</t>
  </si>
  <si>
    <t>Municipalité de Saint-Magloire</t>
  </si>
  <si>
    <t>Already sent Data letter to the client and received the census data last 6/3/2025.</t>
  </si>
  <si>
    <t>Already sent Data letter to the client and received the census data last 5/12/2025.</t>
  </si>
  <si>
    <t>9/29/225</t>
  </si>
  <si>
    <t xml:space="preserve">BESTEL OFFICE SOLUTIONS INC.  </t>
  </si>
  <si>
    <t xml:space="preserve">CITE DU FEU INC.              </t>
  </si>
  <si>
    <t>CONSTRUCTIONS YVON PERREAULT - 2853-3321 QUEBEC INC.</t>
  </si>
  <si>
    <t>Corporation des camionneurs en vrac de la région 02 inc.</t>
  </si>
  <si>
    <t>Les Remorques du Nord (9097-9287 Québec inc.)</t>
  </si>
  <si>
    <t>RAYMOND ROBITAILLE EXCAVATION  INC.</t>
  </si>
  <si>
    <t xml:space="preserve">RIIDE HOLDINGS INC.           </t>
  </si>
  <si>
    <t>09/26 - Client Contact</t>
  </si>
  <si>
    <t xml:space="preserve">EXPANSION PME                 </t>
  </si>
  <si>
    <t xml:space="preserve">PRODUITS ET SERVICES DE LA    </t>
  </si>
  <si>
    <t xml:space="preserve"> Paul Chen</t>
  </si>
  <si>
    <t>Karen Howard</t>
  </si>
  <si>
    <t>Karen.Howard@novascotia.ca</t>
  </si>
  <si>
    <t>RSA: Charlene Maclellan</t>
  </si>
  <si>
    <t xml:space="preserve">Kristin Pasma </t>
  </si>
  <si>
    <t>Lucy Cipollone</t>
  </si>
  <si>
    <t>lcipollone@wlvinc.com and msterns@wlvinc.com</t>
  </si>
  <si>
    <t>Rebecca Lemus</t>
  </si>
  <si>
    <t>09/24 - Client Contact</t>
  </si>
  <si>
    <t>Nathalie fanous</t>
  </si>
  <si>
    <t>Charlie Ma</t>
  </si>
  <si>
    <t>Census Data is already sent for this Group last June 23, 2025. Census data already received last July 2, 2025</t>
  </si>
  <si>
    <t>10/28 - As per Crystal Subject email confirmation. Data letter is not required for this group for this year renewal.</t>
  </si>
  <si>
    <t>10/28 - As per AE this group is going to be Mid-market, Hence No Data letter required.</t>
  </si>
  <si>
    <t xml:space="preserve">A. LACROIX &amp; FILS GRANIT LTEE </t>
  </si>
  <si>
    <t xml:space="preserve">LA 13E SOLUTION INC.          </t>
  </si>
  <si>
    <t xml:space="preserve">SOUMEC INDUSTRIEL INC.        </t>
  </si>
  <si>
    <t xml:space="preserve">DUPRAS LEDOUX INC.            </t>
  </si>
  <si>
    <t>Already sent Data request letter last 5/26/2025. Census data is also received last 06/20/2025.</t>
  </si>
  <si>
    <t>Cathy Choinard</t>
  </si>
  <si>
    <t>cchouinard@cbproviders.ca</t>
  </si>
  <si>
    <t>10/15/2025,
10/22/2025</t>
  </si>
  <si>
    <t>RSA: n/a
Please note that Cathy Chouinard has not been with CBP for over 3 years. Please ensure that all data requests are sent to renewals@cbproviders.ca or admin@cbproviders.ca.
I have attached the requested data for the Oliver Management renewal. The password will be forwarded in a separate email.
Please let us know if any additional information is required. Please note that we do require 90 days renewals notice so please ensure the renewal is forwarded to renewals@cbproviders.ca by January 1, 2026.</t>
  </si>
  <si>
    <t xml:space="preserve">RECURSYVE SOLUTIONS INC.      </t>
  </si>
  <si>
    <t xml:space="preserve">JEAN-MARC HENRI INC.          </t>
  </si>
  <si>
    <t>LES ENTREPRISES NICOLE POISSON</t>
  </si>
  <si>
    <t xml:space="preserve">PROSPEK CREATION INC.         </t>
  </si>
  <si>
    <t xml:space="preserve">9522-8342 QUEBEC INC. -       </t>
  </si>
  <si>
    <t xml:space="preserve">DYNAMIC MACHINE CORPORATION   </t>
  </si>
  <si>
    <t>10/30/2025
11/7/2025,
11/14/2025</t>
  </si>
  <si>
    <t>11/10/2025
11/18/2025</t>
  </si>
  <si>
    <t xml:space="preserve">M1 INNOVATIONS INC. DBA       </t>
  </si>
  <si>
    <t>bc.bcfs-adminservices@navacord.com</t>
  </si>
  <si>
    <t xml:space="preserve">CAMION FREIGHTLINER           </t>
  </si>
  <si>
    <t>Chelsea Auto Repair (9406-0910 Québec Inc.)</t>
  </si>
  <si>
    <t>11/1 - As per the Email comms and Crystal email confirmation. The census data for this group will be delayed to December, if data has not received by Dec  5 will sent a follow-up email.</t>
  </si>
  <si>
    <t>Scott Burrel</t>
  </si>
  <si>
    <t>Jordan Prine</t>
  </si>
  <si>
    <t xml:space="preserve">Sterling Capital Brokers (Central Alberta Child Advocacy Centre) </t>
  </si>
  <si>
    <t xml:space="preserve">Sterling Capital Brokers (C &amp; M Auto (Markdale) Ltd.) </t>
  </si>
  <si>
    <t xml:space="preserve">Sterling Capital Brokers (First Choice Ventilation Ltd.) </t>
  </si>
  <si>
    <t xml:space="preserve">Sterling Capital Brokers (Soderquist Appraisals Ltd.) </t>
  </si>
  <si>
    <t xml:space="preserve">Sterling Capital Brokers (Ollie Order Inc.) </t>
  </si>
  <si>
    <t xml:space="preserve">Sterling Capital Brokers (Precision Marble) </t>
  </si>
  <si>
    <t>LEBLANC AVOCATE INC</t>
  </si>
  <si>
    <t>9120-7019 Québec Inc. O/A Pièces d'auto Ste-Geneviève</t>
  </si>
  <si>
    <t>Audio Beaudoin Télévision inc.</t>
  </si>
  <si>
    <t>PCP Plaque coulée de précision Canada (6482066 Canada inc.)</t>
  </si>
  <si>
    <t>Synergie Écolo Inc.</t>
  </si>
  <si>
    <t xml:space="preserve">      </t>
  </si>
  <si>
    <t>Chelsea Auto Repair (9406-0910 Quebec Inc.)</t>
  </si>
  <si>
    <t>Ann Singh (RSA)</t>
  </si>
  <si>
    <t xml:space="preserve">Sterling Capital Brokers (Tantalus Management Inc o/a Tantalus Resort Lodge) </t>
  </si>
  <si>
    <t>renewals@sterlingcapitalbrokers.com</t>
  </si>
  <si>
    <t xml:space="preserve">Sterling Capital Brokers (3D Collision Ltd.) </t>
  </si>
  <si>
    <t xml:space="preserve">Sterling Capital Brokers (ATI Machining Inc.) </t>
  </si>
  <si>
    <t xml:space="preserve">Sterling Capital Brokers (Howe &amp; Associates) </t>
  </si>
  <si>
    <t xml:space="preserve">Sterling Capital Brokers (Kingsman Scientific Management Inc./Incheck Technologies Inc.) </t>
  </si>
  <si>
    <t>ames Baggs</t>
  </si>
  <si>
    <t xml:space="preserve">Sterling Capital Brokers (Barton Automotive Enterprises Ltd.) </t>
  </si>
  <si>
    <t xml:space="preserve">Sterling Capital Brokers (Versa-Line Services Inc.) </t>
  </si>
  <si>
    <t>PUBLICITE PLASTIQUE BLAIS LTEE</t>
  </si>
  <si>
    <t>policy was terminated since 31st of October 2025.</t>
  </si>
  <si>
    <t xml:space="preserve">JSY FORESTERIE INC.           </t>
  </si>
  <si>
    <t xml:space="preserve">TRANSPEC ET SES COMPAGNIES    </t>
  </si>
  <si>
    <t>11/18/2025
12/9/25</t>
  </si>
  <si>
    <t>Duplicate entry in the tracker. Data data letter is sent on Dec 22, 2025.</t>
  </si>
  <si>
    <t>Duplicate entry in the tracker. Original Assigned to Jeremy and data letter is sent on Dec 17, 2025.</t>
  </si>
  <si>
    <t>Duplicate entry in the tracker. Data letter is sent on 8/26/2025. Census data received las 9/03/2025.</t>
  </si>
  <si>
    <t>Duplicate entry in the tracker. Original Assigned to Jeremy and data letter is sent on Dec 17, 2025. Census data received last Dec 19, 2025.</t>
  </si>
  <si>
    <t xml:space="preserve">VERGERS PAUL JODOIN INC.      </t>
  </si>
  <si>
    <t xml:space="preserve">UPPERCUT SOLUTIONS CPA INC.   </t>
  </si>
  <si>
    <t xml:space="preserve">SYNDICAT TOURS MARYROBERT     </t>
  </si>
  <si>
    <t>Sage - already sent by allen</t>
  </si>
  <si>
    <t>already sent by rochelle</t>
  </si>
  <si>
    <t>Enfinite Infrastructure Group Inc.</t>
  </si>
  <si>
    <t xml:space="preserve">Sterling Capital Brokers (NWP Industries LP) </t>
  </si>
  <si>
    <t>Sterling Capital Brokers (Downton's Transport Ltd.) </t>
  </si>
  <si>
    <t>CALGARY PROGRESSIVE LIFESTYLES</t>
  </si>
  <si>
    <t xml:space="preserve">Sterling Capital Brokers (Diamond Energy Services Ltd.) </t>
  </si>
  <si>
    <t xml:space="preserve">Sterling Capital Brokers (Terravest Industries General Partner Ltd. O/A RJV Gasfield Services) </t>
  </si>
  <si>
    <t xml:space="preserve">Sterling Capital Brokers (TutorOcean Inc.) </t>
  </si>
  <si>
    <t xml:space="preserve">Sterling Capital Brokers (800706 Ontario Inc. o/a Walton Restoration) </t>
  </si>
  <si>
    <t xml:space="preserve">Sterling Capital Brokers (The MindFuel Foundation) </t>
  </si>
  <si>
    <t xml:space="preserve">Sterling Capital Brokers (S4 Greenhouses Ltd.) </t>
  </si>
  <si>
    <t xml:space="preserve">Sterling Capital Brokers (SafeTracks GPS Canada Inc.) </t>
  </si>
  <si>
    <t xml:space="preserve">Sterling Capital Brokers (Vitalis Equipment Technology Inc.) </t>
  </si>
  <si>
    <t xml:space="preserve"> dee@icbabenefits.ca</t>
  </si>
  <si>
    <t>12/2 - As per Client email. "We will provide the requested data for all NEXPAC clients in one condensed file when the January 2026 bill runs. Please send any renewal-related inquiries to my attention going forward.
We also noted that we only received data requests for some of Nexpac clients. Please see the table below and ensure that all clients are reviewed for the upcoming renewal (highlighted ones are the ones that are missing data request emails."</t>
  </si>
  <si>
    <t>Bina Rode</t>
  </si>
  <si>
    <t xml:space="preserve">JARDINS GROUPE DESIGN INC.    </t>
  </si>
  <si>
    <t xml:space="preserve">Kim Ilex Lopez </t>
  </si>
  <si>
    <t xml:space="preserve">BLUE MOON METALS INC.         </t>
  </si>
  <si>
    <t>Ann Singh</t>
  </si>
  <si>
    <t>tpa</t>
  </si>
  <si>
    <t xml:space="preserve">B.C.K. MECHANICAL SYSTEMS     </t>
  </si>
  <si>
    <t>Side Effects Software Inc</t>
  </si>
  <si>
    <t>Dibrina Sure Benefits Consulting (Gallagher)</t>
  </si>
  <si>
    <t>12/9/2025
1/6/2026</t>
  </si>
  <si>
    <t>Shannon Loken</t>
  </si>
  <si>
    <t>Danielle Sile</t>
  </si>
  <si>
    <t xml:space="preserve">GROUPE D'ACHAT SMP INC.       </t>
  </si>
  <si>
    <t xml:space="preserve">USINAGE SERVITECH INC.        </t>
  </si>
  <si>
    <t>Sage
RSA: Nicolas Maheux</t>
  </si>
  <si>
    <t xml:space="preserve">PAVILLON A. THOMASSIN         </t>
  </si>
  <si>
    <t>sage</t>
  </si>
  <si>
    <t xml:space="preserve">WESTERN PACIFIC ENTERPRISES   </t>
  </si>
  <si>
    <t xml:space="preserve">GESTION TPA                   </t>
  </si>
  <si>
    <t xml:space="preserve">O TRAVAIL DE RUE ETC. (OTRE)  </t>
  </si>
  <si>
    <t xml:space="preserve">VIRAGE SONORE INC.            </t>
  </si>
  <si>
    <t>Barry Connelly </t>
  </si>
  <si>
    <t xml:space="preserve">RESTAURANT L'ACADEMIE ANJOU   </t>
  </si>
  <si>
    <t>marc.b@botica.ca and louis.l@botica.ca</t>
  </si>
  <si>
    <t>1/26 - Sent follow-up email regarding the password to the client.</t>
  </si>
  <si>
    <t xml:space="preserve">JEAN DUMAS FORD               </t>
  </si>
  <si>
    <t>0149030</t>
  </si>
  <si>
    <t xml:space="preserve">HDI TECHNOLOGIES INC          </t>
  </si>
  <si>
    <t>0149699</t>
  </si>
  <si>
    <t xml:space="preserve">EXPOSANT 3 INC.               </t>
  </si>
  <si>
    <t>0150714</t>
  </si>
  <si>
    <t xml:space="preserve">Sixth Avenue Arbutus Management Corp. </t>
  </si>
  <si>
    <t>0143569</t>
  </si>
  <si>
    <t>York Condominium Corp. 328 </t>
  </si>
  <si>
    <t>0141268</t>
  </si>
  <si>
    <t>As per Crystal no DL is required. JE</t>
  </si>
  <si>
    <t>Already sent by Allen (2026 Renewal).</t>
  </si>
  <si>
    <t xml:space="preserve">LES EQUIPEMENTS JULIEN ACHARD </t>
  </si>
  <si>
    <t>0152743</t>
  </si>
  <si>
    <t xml:space="preserve">COHO GROWTH CAPITAL CORP.     </t>
  </si>
  <si>
    <t>0153131</t>
  </si>
  <si>
    <t xml:space="preserve">JENTHERA THERAPEUTICS INC.    </t>
  </si>
  <si>
    <t>0150204</t>
  </si>
  <si>
    <t>GMP</t>
  </si>
  <si>
    <t>People Corp
GPM</t>
  </si>
  <si>
    <t xml:space="preserve">SERVITECH INC.                </t>
  </si>
  <si>
    <t>0152392</t>
  </si>
  <si>
    <t>9523-2120 Québec inc. (Gestion Portail Santé) - ARIHQ</t>
  </si>
  <si>
    <t xml:space="preserve">CORPORATION DE DEVELOPPEMENT  </t>
  </si>
  <si>
    <t>0152521</t>
  </si>
  <si>
    <t xml:space="preserve">SAVIGNAC ELECTRIQUE INC.      </t>
  </si>
  <si>
    <t xml:space="preserve">NORDERRA INC.                 </t>
  </si>
  <si>
    <t>0150600</t>
  </si>
  <si>
    <t>RESIDENCE CLAIRE ET DENIS INC.</t>
  </si>
  <si>
    <t>0153313</t>
  </si>
  <si>
    <t xml:space="preserve">HAROLD AND GRACE BAKER CENTRE </t>
  </si>
  <si>
    <t>ExtendicareBenefits@hroffice.com</t>
  </si>
  <si>
    <t>first ff- Dec 16
JAN 5- CENSUS WILL BE PROVIDED BY THE CLIENT Jan 23
Jan 21- ff</t>
  </si>
  <si>
    <t>0142661</t>
  </si>
  <si>
    <t xml:space="preserve">AIRMEDIC INC.                 </t>
  </si>
  <si>
    <t>0149511</t>
  </si>
  <si>
    <t>ff password</t>
  </si>
  <si>
    <t xml:space="preserve">RESIDENCE LE GIRASOL - ARIHQ  </t>
  </si>
  <si>
    <t>0136720</t>
  </si>
  <si>
    <t>No attention required as they it a service team that handles.</t>
  </si>
  <si>
    <t>0111839</t>
  </si>
  <si>
    <t>0137597</t>
  </si>
  <si>
    <t xml:space="preserve">EPITOPEA INC.                 </t>
  </si>
  <si>
    <t>0149623</t>
  </si>
  <si>
    <t xml:space="preserve">HD PAINTING CONTRACTOR LTD.   </t>
  </si>
  <si>
    <t>0151116</t>
  </si>
  <si>
    <t xml:space="preserve">RENNIE MARKETING SYSTEMS      </t>
  </si>
  <si>
    <t>0152139</t>
  </si>
  <si>
    <t>StoneTemplePilots password</t>
  </si>
  <si>
    <t xml:space="preserve">CONSTRUCTION GERPRO INC.      </t>
  </si>
  <si>
    <t>0152441</t>
  </si>
  <si>
    <t>Jan 30- email address pending, only the names were received</t>
  </si>
  <si>
    <t>2/5 - GPME client. Hold off sending data letters and client contact per email instruction. Confirmed by Tabitha</t>
  </si>
  <si>
    <t xml:space="preserve">Sterling Capital Financial (Garibaldi Technology Partners Inc.) </t>
  </si>
  <si>
    <t>kevin@mcfaddenbenefits.com</t>
  </si>
  <si>
    <t>:  TPA@alliancesc.ca</t>
  </si>
  <si>
    <t>GESTION DANIEL LECAVALIER INC.</t>
  </si>
  <si>
    <t>sheila.murray@nfp.com/ par.bajwa@nfp.ca</t>
  </si>
  <si>
    <t xml:space="preserve">PRODUITS IDEALTFC INC ET      </t>
  </si>
  <si>
    <t xml:space="preserve">Sterling Capital Brokers (CCX Technologies Inc.) </t>
  </si>
  <si>
    <t>Sterling Capital Brokers (Instawork Canada Inc.)</t>
  </si>
  <si>
    <t xml:space="preserve">Sterling Capital Brokers (Kognitiv Spark Inc.) </t>
  </si>
  <si>
    <t xml:space="preserve">Sterling Capital Brokers (Ripple Canada Ltd.) </t>
  </si>
  <si>
    <t xml:space="preserve">Sterling Capital Brokers (ECO3 Graphics Canada Inc.) </t>
  </si>
  <si>
    <t xml:space="preserve">Sterling Capital Brokers (WH Travel Partners Inc.) </t>
  </si>
  <si>
    <t xml:space="preserve">Sterling Capital Brokers (Invinity Energy Systems (Canada) Corp) </t>
  </si>
  <si>
    <t xml:space="preserve">Sterling Capital Brokers (Stack Overflow (SAAS) Ltd.) </t>
  </si>
  <si>
    <t xml:space="preserve">Sterling Capital Broker (Hampton Brewing Co. Ltd) </t>
  </si>
  <si>
    <t xml:space="preserve">Sterling Capital Brokers (Chazey Partners Canada Inc.)  </t>
  </si>
  <si>
    <t xml:space="preserve">Sterling Capital Brokers (Book Oven Inc. &amp; The Rebus Foundation) </t>
  </si>
  <si>
    <t xml:space="preserve">Sterling Capital Brokers (Canny Software Inc.) </t>
  </si>
  <si>
    <t xml:space="preserve">Sterling Capital Brokers (Moj.io Inc.) </t>
  </si>
  <si>
    <t xml:space="preserve">Sterling Capital Brokers (Meroka Canada Inc.) </t>
  </si>
  <si>
    <t xml:space="preserve">Sterling Capital Brokers (Graebel Companies Inc.) </t>
  </si>
  <si>
    <t xml:space="preserve">Sterling Capital Brokers (Hyde Technical Services Canada Inc.) </t>
  </si>
  <si>
    <t xml:space="preserve">Sterling Capital Brokers (ProAutomated Canada Inc.) </t>
  </si>
  <si>
    <t xml:space="preserve">Sterling Capital Brokers (ILLUMIO CORPORATION (CA) SERVICES LTD.) </t>
  </si>
  <si>
    <t xml:space="preserve">Sterling Capital Brokers (Wowa Leads Inc.) </t>
  </si>
  <si>
    <t xml:space="preserve">Sterling Capital Brokers (BioCryst Canada, ULC) </t>
  </si>
  <si>
    <t xml:space="preserve">Sterling Capital Brokers (Marshall Homes Corporation) </t>
  </si>
  <si>
    <t xml:space="preserve">Sterling Capital Brokers (Tease Hair Lounge Inc) </t>
  </si>
  <si>
    <t xml:space="preserve">Sterling Capital Brokers (Brandish Marketing Inc.) </t>
  </si>
  <si>
    <t>Sterling Capital Brokers (British Broadcasting Corporation o/a BBC News Canada)</t>
  </si>
  <si>
    <t xml:space="preserve">Sterling Capital Brokers (Skullcandy Canada ULC) </t>
  </si>
  <si>
    <t xml:space="preserve">Sterling Capital Brokers (Canadian R&amp;D Asset Corp) </t>
  </si>
  <si>
    <t xml:space="preserve">Sterling Capital Brokers (757706 ONTARIO INC. o/a Micro Interface Design) </t>
  </si>
  <si>
    <t xml:space="preserve">Sterling Capital Brokers (Pack-Smart, Inc.) </t>
  </si>
  <si>
    <t xml:space="preserve">Sterling Capital Brokers (OneVest Management Inc./One Wealth Technologies Inc.) </t>
  </si>
  <si>
    <t xml:space="preserve">Sterling Capital Brokers (Lucid Motors Canada ULC) </t>
  </si>
  <si>
    <t xml:space="preserve">Sterling Capital Brokers (Shimmerman Penn LLP) </t>
  </si>
  <si>
    <t xml:space="preserve">Sterling Capital Brokers (Synergy Protection Group Inc.) </t>
  </si>
  <si>
    <t xml:space="preserve">Sterling Capital Brokers (Heron Skill Systems Inc.) </t>
  </si>
  <si>
    <t xml:space="preserve">Sterling Capital Brokers (MailChannels Corporation) </t>
  </si>
  <si>
    <t xml:space="preserve">Sterling Capital Brokers (Aarorn Technologies Inc.) </t>
  </si>
  <si>
    <t xml:space="preserve">Sterling Capital Brokers (1336642 BC Ltd. dba Pacific Rim Brands)   </t>
  </si>
  <si>
    <t xml:space="preserve">Sterling Capital Brokers (School Creative Studios Inc. dba Vancouver Acting School) </t>
  </si>
  <si>
    <t xml:space="preserve">Sterling Capital Brokers (D&amp;D Optical Supply Ltd.) </t>
  </si>
  <si>
    <t xml:space="preserve">Sterling Capital Financial (Scrim's Florist Ltd.)  </t>
  </si>
  <si>
    <t xml:space="preserve">Sterling Capital Brokers (Good Chemistry Inc.) </t>
  </si>
  <si>
    <t xml:space="preserve">Sterling Capital Brokers (National Fence &amp; Deck Inc.) </t>
  </si>
  <si>
    <t xml:space="preserve">Sterling Capital Brokers (TPM Real Estate Management Ltd.) </t>
  </si>
  <si>
    <t xml:space="preserve">Sterling Capital Brokers (Fiveonefour Labs Canada Inc.) </t>
  </si>
  <si>
    <t xml:space="preserve">Sterling Capital Brokers (Pomelo Technology Canada Inc.) </t>
  </si>
  <si>
    <t xml:space="preserve">Sterling Capital Brokers (M3 Development Management Ltd.) </t>
  </si>
  <si>
    <t xml:space="preserve">Sterling Capital Brokers (TriNav Group of Companies) </t>
  </si>
  <si>
    <t xml:space="preserve">Sterling Capital Brokers (Polley Faith LLP) </t>
  </si>
  <si>
    <t xml:space="preserve">Sterling Capital Brokers (Accomplice Content Supply Co., Inc.)  </t>
  </si>
  <si>
    <t xml:space="preserve">Sterling Capital Brokers (MDR Strategy Group Ltd) </t>
  </si>
  <si>
    <t xml:space="preserve">Sterling Capital Brokers (Family Group of Dental Offices) </t>
  </si>
  <si>
    <t xml:space="preserve">Sterling Capital Financial (Harmony Whistler Vacations Ltd.) </t>
  </si>
  <si>
    <t xml:space="preserve">Sterling Capital Brokers (New Media Design Group Inc.) </t>
  </si>
  <si>
    <t xml:space="preserve">Sterling Capital Brokers (66degrees Technologies Inc.) </t>
  </si>
  <si>
    <t xml:space="preserve">Sterling Capital Brokers (Eau Spa Inc.) </t>
  </si>
  <si>
    <t xml:space="preserve">Sterling Capital Brokers (Cascadia Architects Inc.)  </t>
  </si>
  <si>
    <t xml:space="preserve">Sterling Capital Brokers (Gestion Symbiox) </t>
  </si>
  <si>
    <t xml:space="preserve">Sterling Capital Brokers (Bankjoy o/a Payjoy Inc.) </t>
  </si>
  <si>
    <t xml:space="preserve">Sterling Capital Brokers (Wilkins Media Ltd.) </t>
  </si>
  <si>
    <t xml:space="preserve">Sterling Capital Brokers (Foss North America, Inc.) </t>
  </si>
  <si>
    <t xml:space="preserve">Sterling Capital Brokers (CarRevive Auto Clinic Ltd.) </t>
  </si>
  <si>
    <t xml:space="preserve">Sterling Capital Brokers (Purepoint Uranium Group Inc.) </t>
  </si>
  <si>
    <t xml:space="preserve">Sterling Capital Brokers (Velixo Solutions Inc.) </t>
  </si>
  <si>
    <t xml:space="preserve">Sterling Capital Brokers (Nexterra Systems Corp.) </t>
  </si>
  <si>
    <t>Sterling Capital Brokers (Schneider Group Consulting &amp; Investments Ltd.)</t>
  </si>
  <si>
    <t>Sterling Capital Brokers (Woodway Assurance Ltd.)</t>
  </si>
  <si>
    <t>Sterling Capital Brokers (Riverside Respite Corporation)</t>
  </si>
  <si>
    <t xml:space="preserve">FAST FORWARD FRENCH INC       </t>
  </si>
  <si>
    <t xml:space="preserve">VIVA DISTRIBUTION (9272-0523  </t>
  </si>
  <si>
    <t xml:space="preserve">SYNDICAT DES COPROPRIETAIRES  </t>
  </si>
  <si>
    <t>2/3/2026
2/12/2026
3/10/2026</t>
  </si>
  <si>
    <t>gpme no dl required</t>
  </si>
  <si>
    <t>Gallagher</t>
  </si>
  <si>
    <t>Feb 10- email AE</t>
  </si>
  <si>
    <t>2/24/2026
3/9/2026</t>
  </si>
  <si>
    <t>2/24 - Sent Client contact confirmation</t>
  </si>
  <si>
    <t xml:space="preserve">ADRIANA SUKKAR NOTAIRE INC.   </t>
  </si>
  <si>
    <t xml:space="preserve">2/12/2026
2/24/2026
</t>
  </si>
  <si>
    <t>3/10/2026
4/1/2026</t>
  </si>
  <si>
    <t>2/24 - Sent follow-up email regarding Client contact.
3/10 - Sent follow-up email regarding census data.
4/1 - Sent follow-up email regarding census data.</t>
  </si>
  <si>
    <t xml:space="preserve">KEYSTONE VAN ENTERPRISES INC. </t>
  </si>
  <si>
    <t>GB.UW.Support@manulife.ca</t>
  </si>
  <si>
    <t>(Multiple Items)</t>
  </si>
  <si>
    <t>*Signature0</t>
  </si>
  <si>
    <t>Count of TPA</t>
  </si>
  <si>
    <t>Column Labels</t>
  </si>
  <si>
    <t>Row Labels</t>
  </si>
  <si>
    <t>Grand Total</t>
  </si>
  <si>
    <t xml:space="preserve">COMPLEXE D'IMPRESSION J.B.R.  </t>
  </si>
  <si>
    <t>Joellen Wilson</t>
  </si>
  <si>
    <t>Alfred Santos</t>
  </si>
  <si>
    <t>Mylene Pavia</t>
  </si>
  <si>
    <t>SAGE SBU</t>
  </si>
  <si>
    <t>The group of the title ended on March 1, 2016. (AS14Oct16)</t>
  </si>
  <si>
    <t xml:space="preserve">LABORATOIRE RIVA INC.         </t>
  </si>
  <si>
    <t xml:space="preserve">Henrik Janssen </t>
  </si>
  <si>
    <t>Arlene Ramos</t>
  </si>
  <si>
    <t>SAGE Signature</t>
  </si>
  <si>
    <t>as per Virginie email client was already terminated (AR 10Nov16)</t>
  </si>
  <si>
    <t>Harvery's Travel Limited</t>
  </si>
  <si>
    <t>Deanna Sinclair</t>
  </si>
  <si>
    <t>Liziel Esquierdo</t>
  </si>
  <si>
    <t>Based on GPM this group has been terminated.  (LE 16Nov16)</t>
  </si>
  <si>
    <t>Groupe Réso International Corp.</t>
  </si>
  <si>
    <t xml:space="preserve">Louise Bordeleau </t>
  </si>
  <si>
    <t>SL_Support_Inquiries@manulife.com</t>
  </si>
  <si>
    <t>Self-Billed</t>
  </si>
  <si>
    <t>Signature</t>
  </si>
  <si>
    <t>Standard Life
With inquiry re: client contact's email address not provided.  (LE 30Nov16)
As per client contact's email states that, "Nous allons envoyer la lettre de terminaison sous peu, mais ce groupe terminera avec Manulife le 31 decembre, 2016. 
(English: We will send the termination letter shortly, but this group will end with Manulife on December 31, 2016.)"  (LE 2Dec16)</t>
  </si>
  <si>
    <t xml:space="preserve">PRKNG INC.                    </t>
  </si>
  <si>
    <t>Frances Schilling</t>
  </si>
  <si>
    <t>Arvy Aquino</t>
  </si>
  <si>
    <t>this group is finished since November 1,2016</t>
  </si>
  <si>
    <t>Coordonnateurs d'Avantages Sociaux BCI Inc. / Benefits Coordinators BCI Inc.</t>
  </si>
  <si>
    <t xml:space="preserve">Kevin Turfan </t>
  </si>
  <si>
    <t xml:space="preserve">Self-Billed </t>
  </si>
  <si>
    <t>SBU</t>
  </si>
  <si>
    <t>Standard Life
As per AE, The policy is terminated since June 1st, 2016. (AS15Dec16)</t>
  </si>
  <si>
    <t>2/1/2017</t>
  </si>
  <si>
    <t>International Association of Machinists and Aerospace Workers Transportation District 140 (Servisair Inc.)</t>
  </si>
  <si>
    <t>13777, 13778 (CI)</t>
  </si>
  <si>
    <t>Bruce Le Feuvre</t>
  </si>
  <si>
    <t>Chaundra Barker</t>
  </si>
  <si>
    <t>As per AE: Servisair and Swissport terminating at the end of July 2016 (AR23Dec16)</t>
  </si>
  <si>
    <t xml:space="preserve">Eastgate Ford Sales &amp; Service </t>
  </si>
  <si>
    <t>GPM shows status as 'Terminated'.  (LE 17Jan17)</t>
  </si>
  <si>
    <t xml:space="preserve">HORSEMAN'S BENELOLENT &amp; PRO   </t>
  </si>
  <si>
    <t>sent follow up client contact confirmation (AR25Jan17)
As per Jeffrey Stewart email this policy terminated in mid 2016. No renewal will be produced in 2017 (AR 25Jan17)</t>
  </si>
  <si>
    <t>CENTRE AGRICOLE BAS-ST-LAURENT</t>
  </si>
  <si>
    <t xml:space="preserve">MACLAREN ART CENTRE           </t>
  </si>
  <si>
    <t>Standard Life
As per GPM, policy is terminated.</t>
  </si>
  <si>
    <t xml:space="preserve">ESKER AGGREGATES CO. LTD.     </t>
  </si>
  <si>
    <t>Charlotte de Guzman</t>
  </si>
  <si>
    <t xml:space="preserve">Standard Life
This group was terminated with Manulife as of September 1, 2016 </t>
  </si>
  <si>
    <t xml:space="preserve">IRON DATA SOLUTIONS LLC       </t>
  </si>
  <si>
    <t xml:space="preserve">Svetlana Pavlenko </t>
  </si>
  <si>
    <t>As per client contact, this group is terminated (AS16Mar17)</t>
  </si>
  <si>
    <t xml:space="preserve">ELITE TECHNOLOGIES INC.       </t>
  </si>
  <si>
    <t xml:space="preserve">Mark Luke </t>
  </si>
  <si>
    <t>Standard Life
As per client contact, this group has terminated. (AS02Apr17)</t>
  </si>
  <si>
    <t xml:space="preserve">MOTEL RESTAURANT CHANTMARTIN  </t>
  </si>
  <si>
    <t xml:space="preserve">JANNEX ENTERPRISES (1980)     </t>
  </si>
  <si>
    <t>Doug Owen-Hicks</t>
  </si>
  <si>
    <t>send Follow up client contact confirmation (AR 10March17)
advised the underwriting support that the client contract confirmation was not yet received (AR 22March17)</t>
  </si>
  <si>
    <t xml:space="preserve">GEMSTONE LOGISTICS INC.       </t>
  </si>
  <si>
    <t>Yuliana Evseev</t>
  </si>
  <si>
    <t>Maria Domingo</t>
  </si>
  <si>
    <t>This group was terminated March 31 2017 as per AE (18Apr17)</t>
  </si>
  <si>
    <t xml:space="preserve">SERVICE ALIMENTAIRE 2000 INC. </t>
  </si>
  <si>
    <t xml:space="preserve">IMAGE DENTAL LABORATORY       </t>
  </si>
  <si>
    <t xml:space="preserve">Jamie Galt </t>
  </si>
  <si>
    <t>Standard Life</t>
  </si>
  <si>
    <t xml:space="preserve">TRANS-CANADA ENERGIES -       </t>
  </si>
  <si>
    <t>Henrik Janssen</t>
  </si>
  <si>
    <t xml:space="preserve">FAIRWARE PROMOTIONAL PRODUCTS </t>
  </si>
  <si>
    <t>Keiko Read</t>
  </si>
  <si>
    <t>Terminated , confirmation emailed 31may17 (CDG 1jun17)</t>
  </si>
  <si>
    <t xml:space="preserve">ACTION LIGHTING               </t>
  </si>
  <si>
    <t>Please be advised that this group has been terminated since Nov. 30, 2016. (AS01Jun17)</t>
  </si>
  <si>
    <t xml:space="preserve">KELA GROUP INC.               </t>
  </si>
  <si>
    <t>NexGen SBU</t>
  </si>
  <si>
    <t>Standard Life
This group was terminated Oct. 31, 2016 due to downsizing as per client contact. (AS01Jun17)</t>
  </si>
  <si>
    <t xml:space="preserve">MAGASIN CO-OP SQUATEC         </t>
  </si>
  <si>
    <t>This group has been completed since March 1, 2017.  ( CDG 1jun17)</t>
  </si>
  <si>
    <t xml:space="preserve">CANADIAN ASSOCIATION OF       </t>
  </si>
  <si>
    <t>Termindated coverage january 1, 2017</t>
  </si>
  <si>
    <t xml:space="preserve">MISSION SERVICES OF HAMILTON  </t>
  </si>
  <si>
    <t>Craig Thompson</t>
  </si>
  <si>
    <t>Kechnie Signature</t>
  </si>
  <si>
    <t>Standard Life
Mission Services terminated their contract effective March 31, 2017.  Notification was sent by Penny to Manuservice_Wtl@Manulife.com on February 9th, 2017.  A copy of termination notice was also included on the last net premium remittance submitted in April.</t>
  </si>
  <si>
    <t xml:space="preserve">UNIFIED ALLOYS (EDMONTON)     </t>
  </si>
  <si>
    <t xml:space="preserve">Dan Armstrong </t>
  </si>
  <si>
    <t>Krista Caissie</t>
  </si>
  <si>
    <t>This group was terminated earlier this year. (AS21Jun17)</t>
  </si>
  <si>
    <t xml:space="preserve">C.I.V.A.S. L'EXPRESSION LIBRE </t>
  </si>
  <si>
    <t>terminated as per systems(gipc, etc…)</t>
  </si>
  <si>
    <t xml:space="preserve">PLACAGES LIGNUM INC.          </t>
  </si>
  <si>
    <t>This group is no longer with Interfas since 1 March 2017 (AS04Jul17)</t>
  </si>
  <si>
    <t xml:space="preserve">ST. PAUL'S R.C.S.S.D. #20     </t>
  </si>
  <si>
    <t>As per AE, there would not be a renewal under the current policy numbers (AS27Jul17)</t>
  </si>
  <si>
    <t>Pentecostal Assemblies of Canada</t>
  </si>
  <si>
    <t>Standard Life
Data Letter request forwrded to SL Support (CDG 2Aug)
This group is terminating effective Sept 1 2017.</t>
  </si>
  <si>
    <t xml:space="preserve">REYCO AUTOMOTIVE &amp; INDUSTRIAL </t>
  </si>
  <si>
    <t>Standard Life
this group was cancelling as of June 30, 2017 (CDG 10aug17)</t>
  </si>
  <si>
    <t xml:space="preserve">LE TRAIT D'UNION              </t>
  </si>
  <si>
    <t>Data received on Aug 2, 2017, however there are no EE's listed
Forwarded to UW Support 
UW Support advised that the group is terminating their policy (CDG 13aug17)</t>
  </si>
  <si>
    <t>Dowco Consultants Ltd</t>
  </si>
  <si>
    <t>Standard Life
As per AE this group terminated Feb 2017.  (LE 15Aug17)</t>
  </si>
  <si>
    <t xml:space="preserve">GESTION MILAN (9175-3632      </t>
  </si>
  <si>
    <t>Christian Jade Gubat</t>
  </si>
  <si>
    <t>As per service@interfas.com, this group was terminated effective March 1, 2017(CJG26Sept2017)</t>
  </si>
  <si>
    <t xml:space="preserve">SCI (CANADA) LIMITED          </t>
  </si>
  <si>
    <t>n.a</t>
  </si>
  <si>
    <t xml:space="preserve">Tyndale University College &amp; Seminary </t>
  </si>
  <si>
    <t>As per AE this policy terminated effective June 30, 2017.  (LE 10Oct17)</t>
  </si>
  <si>
    <t>12/1/2017</t>
  </si>
  <si>
    <t xml:space="preserve">OSL Retail Inc. </t>
  </si>
  <si>
    <t>As per AE, this group was terminated effective April 1, 2017 (CJG23Oct17)</t>
  </si>
  <si>
    <t xml:space="preserve">G.L.M. INC. ET PUBLICATIONS   </t>
  </si>
  <si>
    <t>Ronald  Brossard</t>
  </si>
  <si>
    <t>TPA is SAGE SBU (AS19Oct17)
As per GPM, policy is terminated (AS31Oct17)</t>
  </si>
  <si>
    <t xml:space="preserve">CARTEMS DONUTS INCORPORATED   </t>
  </si>
  <si>
    <t>This group was terminated on 31May17 (AS02Nov17)</t>
  </si>
  <si>
    <t xml:space="preserve">ROYAL CHEVROLET CADILLAC INC. </t>
  </si>
  <si>
    <t>Ingrid Ally</t>
  </si>
  <si>
    <t>As confirmed by Crystal Subject, data will no longer be collected at this time. (MP 24Nov17)</t>
  </si>
  <si>
    <t xml:space="preserve">SOO FOUNDRY &amp; MACHINE (1980)  </t>
  </si>
  <si>
    <t>Client contact confirmation follow-up sent.  (LE 20Nov17)
As confirmed by Crystal Subject, data will no longer be collected at this time. (MP 24Nov17)</t>
  </si>
  <si>
    <t xml:space="preserve">TIMMINS NATIVE FRIENDSHIP     </t>
  </si>
  <si>
    <t>Standard Life
Client contact confirmation follow-up sent.  (LE 20Nov17)
As confirmed by Crystal Subject, data will no longer be collected at this time. (MP 24Nov17)</t>
  </si>
  <si>
    <t xml:space="preserve">B.B. PALLETS INC.             </t>
  </si>
  <si>
    <t>This is terminated effective March 1, 2017 (AS01Dec17)</t>
  </si>
  <si>
    <t>Mary Robin McKay</t>
  </si>
  <si>
    <t>Dehoney SBU</t>
  </si>
  <si>
    <t xml:space="preserve">THE BRIDGE                    </t>
  </si>
  <si>
    <t>Standard Life Kechnie
This group was terminated effective November 30, 2017(CJG04Dec17)</t>
  </si>
  <si>
    <t xml:space="preserve">MU                            </t>
  </si>
  <si>
    <t>This is terminated effective August 1, 2017 (AS01Dec17)</t>
  </si>
  <si>
    <t xml:space="preserve">TI-JEAN RESSORT INC.          </t>
  </si>
  <si>
    <t>COMMUNITY LIVING - FORT ERIE -</t>
  </si>
  <si>
    <t>Standard Life
As per AE, this group was terminated effective July 1, 2017 (CJG20Dec17)</t>
  </si>
  <si>
    <t xml:space="preserve">DISCOVERY FORD SALES LTD.     </t>
  </si>
  <si>
    <t>Standard Life
Follow up for client contact December 29, 2017 (CDG 2jan17)
Terminated on November 30, 2017 as per Krista Dalton (CDG 8jan18)</t>
  </si>
  <si>
    <t xml:space="preserve">ECLIPSE TECHNOLOGY SOLUTIONS  </t>
  </si>
  <si>
    <t>Follow up for client contact December 29, 2017 (CDG 2jan17)
his group has been terminated and is not longer covered with Manulife. As per Clare Winstanley  (CDG 15jan18)</t>
  </si>
  <si>
    <t>EQUILIBRE, GROUPE D'ACTION SUR</t>
  </si>
  <si>
    <t xml:space="preserve">Laura Kolta </t>
  </si>
  <si>
    <t>Sage SBU</t>
  </si>
  <si>
    <t>Standard Life
As per interfas email,"Please note that this group has ended at Interfas since June 1, 2017." Forwarded to SL Support team. (LE 5Jan18)
Follow up sent re: above.  (LE 18Jan18)
"As confirmed by Anthe policy is terminated there is no doubt now." (LE 19Jan18)</t>
  </si>
  <si>
    <t>BENNETT JONES SERVICES LIMITED</t>
  </si>
  <si>
    <t xml:space="preserve">Sarah Bishop </t>
  </si>
  <si>
    <t>As per AE "Please note this client is out to market now and will not be going through renewal." (CJG23Jan18)</t>
  </si>
  <si>
    <t>Motor Carrier Passenger Council of Canada</t>
  </si>
  <si>
    <t xml:space="preserve">Kourtney Poier </t>
  </si>
  <si>
    <t>James Lockhart</t>
  </si>
  <si>
    <t>jlockhart@grouplockhart.com</t>
  </si>
  <si>
    <t>Policy name in GPM  and GROUPLINK : THE ALLIANCE OF SECTOR COUNCILS
Policyname should be : Motor Carrier Passenger Council of Canada (CDG 31jan18)
Terminated December 31, 2017 (CDG 2feb18)</t>
  </si>
  <si>
    <t xml:space="preserve">MECALECTRIQUE MB INC          </t>
  </si>
  <si>
    <t>As per interfas email, "We inform you that the group title is no longer charged by Interfas since 1 September 2017." (LE 1Feb18)
Send Data Letter inquiry follow-up.. (LE 15Feb18)
per UW Support, 'Group terminated 31AUG17 data is no longer required.' (LE 20Feb18)</t>
  </si>
  <si>
    <t>Gestion Global Excel Inc.</t>
  </si>
  <si>
    <t>Standard Life
As per Crystal Subject, client is now HO. (MP 20Feb18)</t>
  </si>
  <si>
    <t xml:space="preserve">2965-1403 QUEBEC INC.         </t>
  </si>
  <si>
    <t>Sent an inquiry to CS, regarding the Client Name. (CJG31Oct19)
Per Client "This business is closed. We sent you a termination on July 31, 2019" (CJG05Nov19)</t>
  </si>
  <si>
    <t xml:space="preserve">AUPEL RELIURE UNIREL INC.     </t>
  </si>
  <si>
    <t>adessailliers@assurancesrobillard.com</t>
  </si>
  <si>
    <t>Adjointe administrative . Renouvellement/Soumission et Administration</t>
  </si>
  <si>
    <t>As per CS, "This group is now Terminated so you can mark it on your tracker as not required" (CJG08June20)</t>
  </si>
  <si>
    <t xml:space="preserve">BURNETT'S AND STRUTH SCOTTISH </t>
  </si>
  <si>
    <t>Jamie Galt</t>
  </si>
  <si>
    <t>Standard Life
Sent follow up email with UW Support &amp; AE (10May17)
As per Crystal Subject, group is already terminated. (MP 21Feb18)</t>
  </si>
  <si>
    <t xml:space="preserve">CANADIAN ROOF MANAGEMENT      </t>
  </si>
  <si>
    <t xml:space="preserve">JL TRAVEL MARKETING INC.      </t>
  </si>
  <si>
    <t xml:space="preserve">JP BRANKIN &amp; SONS LTD.        </t>
  </si>
  <si>
    <t xml:space="preserve">KEMPENFELT IMAGING SERVICES   </t>
  </si>
  <si>
    <t xml:space="preserve">LES BERTRAM &amp; SONS LTD.       </t>
  </si>
  <si>
    <t xml:space="preserve">TAG ENVIRONMENTAL INC.        </t>
  </si>
  <si>
    <t xml:space="preserve">CULLIGAN WATER CONDITIONING   </t>
  </si>
  <si>
    <t>Standard Life - Blevins Insurance Group
As per Crystal Subject, group is already terminated. (MP 21Feb18)</t>
  </si>
  <si>
    <t xml:space="preserve">BOWLERAMA                     </t>
  </si>
  <si>
    <t xml:space="preserve">2072906 ONTARIO LIMITED O/A   </t>
  </si>
  <si>
    <t xml:space="preserve">CHARTER MANAGEMENT INC.       </t>
  </si>
  <si>
    <t xml:space="preserve">STEWART ESTEN, BARRISTERS     </t>
  </si>
  <si>
    <t xml:space="preserve">CRAIGLEITH SKI CLUB           </t>
  </si>
  <si>
    <t xml:space="preserve">INDUSTRIAL COMMUTATOR COMPANY </t>
  </si>
  <si>
    <t xml:space="preserve">O'SHANTER DEVELOPMENT COMPANY </t>
  </si>
  <si>
    <t>Premier Farnell</t>
  </si>
  <si>
    <t>GPM shows this group has been terminated.  (LE 28Feb18)</t>
  </si>
  <si>
    <t xml:space="preserve">LPR SABOURIN TRANSPORT LTD.   </t>
  </si>
  <si>
    <t>As per UW Support, this group was terminated effective effective July 31, 2017(CJG12Mar18)</t>
  </si>
  <si>
    <t xml:space="preserve">Airbus DS Communications Corporation </t>
  </si>
  <si>
    <t>Louis-François Major</t>
  </si>
  <si>
    <t>lf@groupemajor.ca</t>
  </si>
  <si>
    <t>As per AE's email,'This group will terminate at the end of april.  No renewal is needed." (LE 2Apr18)</t>
  </si>
  <si>
    <t xml:space="preserve">FIBRENOIRE INC. - MONTREAL    </t>
  </si>
  <si>
    <t>service@interfas.com</t>
  </si>
  <si>
    <t xml:space="preserve">Sage Signature </t>
  </si>
  <si>
    <t>Standard Life 
As per AE, this group has been terminated last January 201. (CJG2Apr18)</t>
  </si>
  <si>
    <t xml:space="preserve">GORDANIER SALES LTD.          </t>
  </si>
  <si>
    <t>Mark Morassutti</t>
  </si>
  <si>
    <t>Mmorassutti@jdbgroup.ca</t>
  </si>
  <si>
    <t>Corporate Strategic Consultant</t>
  </si>
  <si>
    <t>Standard Life - Blevins Insurance Group</t>
  </si>
  <si>
    <t xml:space="preserve">ADVANCED COATINGS INC.        </t>
  </si>
  <si>
    <t>BOSS PRINT &amp; CREATIVE SERVICES</t>
  </si>
  <si>
    <t>David Blevins</t>
  </si>
  <si>
    <t>DBlevins@jdbgroup.ca</t>
  </si>
  <si>
    <t>Standard Life - Blevins Insurance Group
Followed up 3may18
As per SL Support Inquiries this group is terminated (CDG 7may18)</t>
  </si>
  <si>
    <t xml:space="preserve">ROGER TOURIGNY CPA INC        </t>
  </si>
  <si>
    <t>Sent an inquiry to Crystal Subject regarding the status of this group. (CJG24Apr18)
As per Crystal "This policy is Terminated, no data letter required." (CJG24Apr18)</t>
  </si>
  <si>
    <t xml:space="preserve">REMEDY ENERGY SERVICES INC.   </t>
  </si>
  <si>
    <t>SBU- Nexgen</t>
  </si>
  <si>
    <t>Standard Life.
As confirmed by Crystal, group is terminated. (MP 09May18)</t>
  </si>
  <si>
    <t xml:space="preserve">INNOVATIVE AUTOMATION INC.    </t>
  </si>
  <si>
    <t>MMorassutti@jdbgroup.ca</t>
  </si>
  <si>
    <t>Standard Life - Blevins Insurance Group
Forwarded to SL Support (CDG 7may18)
SL Support confirmed that group is being terminated. (MP 09May18)</t>
  </si>
  <si>
    <t xml:space="preserve">PROLIUM INDUSTRIES            </t>
  </si>
  <si>
    <t>Standard Life
client terminated coverage effective Dec. 31, 2017 (CDG 1june18)</t>
  </si>
  <si>
    <t>Standard Life
Sent follow up email with UW Support &amp; AE (10May17)</t>
  </si>
  <si>
    <t>ENVIORAIRE HEATING AND COOLING</t>
  </si>
  <si>
    <t xml:space="preserve">BLACK SHALE RESOURCES INC.    </t>
  </si>
  <si>
    <t xml:space="preserve">Chaten Anderson </t>
  </si>
  <si>
    <t>Leanne Roth</t>
  </si>
  <si>
    <t>Standard Life
As per Crystal Subject, this group is now terminated and we no longer require a data letter. (MP 11Jun18)</t>
  </si>
  <si>
    <t xml:space="preserve">QUEEN MARGARET'S SCHOOL       </t>
  </si>
  <si>
    <t>Karen Webber</t>
  </si>
  <si>
    <t>kwebber@qms.bc.ca</t>
  </si>
  <si>
    <t>This group is terminating (AS04Jul18)</t>
  </si>
  <si>
    <t>Multiple Sclerosis Society of Canada</t>
  </si>
  <si>
    <t>Sent inquiry to CS, GPM shows already terminated.  (LE 10Jul18)</t>
  </si>
  <si>
    <t>ENGINE CONTROL SYSTEMS LIMITED</t>
  </si>
  <si>
    <t>Standard Life
This was already terminated effective April 27, 2018 as per Nancy Gemmiti (CJG23Jul18)</t>
  </si>
  <si>
    <t xml:space="preserve">ROTISSERIE DE JOLIETTE INC    </t>
  </si>
  <si>
    <t xml:space="preserve">Lilian Hernandez </t>
  </si>
  <si>
    <t>Sylvie Chaussé</t>
  </si>
  <si>
    <t>schausse@assurancesrobillard.com</t>
  </si>
  <si>
    <t>Directrice services administratifs - Produits collectifs</t>
  </si>
  <si>
    <t>Forwarded to Frances client contact's response (AS21Aug18)
No data needed for this case as a termination letter has been received (AS22Aug18)</t>
  </si>
  <si>
    <t xml:space="preserve">MORROW BIOSCIENCE LTD.        </t>
  </si>
  <si>
    <t>The group Morrow Bioscience is no longer a client of Dehoney Financial Group and terminated coverage with Manulife March 31, 2018 (AS14Nov18)</t>
  </si>
  <si>
    <t>As per AE, this group is terminating effective January 1, 2019. (CJG06Dec18)</t>
  </si>
  <si>
    <t xml:space="preserve">DAVIAN CONSTRUCTION LTD.      </t>
  </si>
  <si>
    <t xml:space="preserve">alanna.sopko@healthsourceplus.com </t>
  </si>
  <si>
    <t>Standard Life
Terminated (AS03Dec18)</t>
  </si>
  <si>
    <t>NexGen</t>
  </si>
  <si>
    <t>Standard Life
As per Support, "Please see email below from Leanne (UW).  633350 – Precision Mounting Technologies Ltd. is terminated.  A data request letter was sent out.  Please mark this group as terminated and that we will not be receiving any employee data." (CJG21Dec18)</t>
  </si>
  <si>
    <t>Cable Lock Connectors</t>
  </si>
  <si>
    <t>Shana Droge</t>
  </si>
  <si>
    <t>Policy name was corrected from HI-SHARP PRODUCTS INC to Cable Lock Connectors. (MP 14Dec18)
The client is going terminated, data letter not needed (AS21Dec18)</t>
  </si>
  <si>
    <t>Wood Group Canada Inc</t>
  </si>
  <si>
    <t xml:space="preserve">Paul Chen </t>
  </si>
  <si>
    <t>ADD, LTD, ELI, DLI, Opt. ADD, OEL, EHC, DEN
The client is terminated as per AE.  (LE 15Feb19)</t>
  </si>
  <si>
    <t>4/1/2019</t>
  </si>
  <si>
    <t>Noralta Lodge Ltd.</t>
  </si>
  <si>
    <t>111387, 111388</t>
  </si>
  <si>
    <t>Per CS, the AE for this group is Sarah Bishop (CJG15Feb19)
As per AE, "This client is terminated – gWiz is in progress now." (CJG22Feb19)</t>
  </si>
  <si>
    <t xml:space="preserve">CHENIER MOTORS LTD.           </t>
  </si>
  <si>
    <t>Standard Life
As per Martina Corriga, "This group was supposed to be terminated effective Nov 1, 2018." (CJG21Feb19)</t>
  </si>
  <si>
    <t xml:space="preserve">RESIDENCE LE LONG DES BERGES  </t>
  </si>
  <si>
    <t>Terminated in GPM grouplink and Gipsy (CDG 28feb19)
Terminated as per Joellen ( CDG 6mar19)</t>
  </si>
  <si>
    <t xml:space="preserve">MEUBLES S.J. DION INC.        </t>
  </si>
  <si>
    <t>Inquiry sent</t>
  </si>
  <si>
    <t>Inquiry sent to Crystal as the group is terminated. MA (4Mar19)
As per ASD: Group terminated as of July 31, 2018. Informed UW Support for proper handling. MA (5Mar19)
As per Crystal: Please proceed with marking the policy as Terminated on your Tracker.MA 6Mar19</t>
  </si>
  <si>
    <t xml:space="preserve">LES CONSULTANTS COGEREC LTEE  </t>
  </si>
  <si>
    <t>Tanya Desrochers (ASD), Group is terminated. Inquiry need to send to Crystal S. (1Mar19 MA)
Inquiry sent to Crystal S. (1Mar19) MA
As per Crystal:Please proceed with marking this policy as Terminated. MA 6Mar19</t>
  </si>
  <si>
    <t>Covia Canada Ltd.</t>
  </si>
  <si>
    <t>Self</t>
  </si>
  <si>
    <t>As per AE, client is terminating March 31, 2019 , no need to prepare a renewal. Crystal Subject confirmed to move this group to Terminated tab (MCC 15Mar19)</t>
  </si>
  <si>
    <t xml:space="preserve">DIRECT PLASTICS LTD.          </t>
  </si>
  <si>
    <t>As per Susan Lofto, this group was terminated effective Sept 30, 2018. (CJG27Mar19)</t>
  </si>
  <si>
    <t xml:space="preserve">NEWTON CONNECTIVITY SYSTEMS   </t>
  </si>
  <si>
    <t>Amber Weston</t>
  </si>
  <si>
    <t>AWeston@UAINC.ca</t>
  </si>
  <si>
    <t>As per client, this group was already terminated effective December 31, 2018. (CJG24Apr19)</t>
  </si>
  <si>
    <t xml:space="preserve">EARNEST ICE CREAM LTD.        </t>
  </si>
  <si>
    <t>As per response of Crystal Subject, and confirmed by UW, thiss policy is Terminated. MCC (28Mar19)</t>
  </si>
  <si>
    <t xml:space="preserve">GET CONTROL CORP.             </t>
  </si>
  <si>
    <t>As advised from Dehoney, this group is no longer active from Jan 31st 2019 MCC 01Apr19</t>
  </si>
  <si>
    <t xml:space="preserve">DRUMMONDVILLE VOLKSWAGEN      </t>
  </si>
  <si>
    <t>This group is terminating eff 30Nov18. No need for further action. MCC (03Apr19)</t>
  </si>
  <si>
    <t xml:space="preserve">RMP Athletic Locker Ltd.    </t>
  </si>
  <si>
    <t xml:space="preserve">Doug Owen-Hicks </t>
  </si>
  <si>
    <t xml:space="preserve">Minh Hua </t>
  </si>
  <si>
    <t xml:space="preserve"> yyang@healthsourceplus.com  </t>
  </si>
  <si>
    <t>Standard Life
Client contact confirmation follow-up sent.  (LE 19Mar19)
Informed UW Support that client contact confirmation is still not received.  (LE 29Mar19)
As per client contact, 'This group terminated with us.'  (LE 8Apr19)</t>
  </si>
  <si>
    <t xml:space="preserve">LOCAL PRACTICE ARCHITECTURE + </t>
  </si>
  <si>
    <t xml:space="preserve">Thomas Bauer </t>
  </si>
  <si>
    <t>This client is no longer a TPA Local Practice, Sent email to UW Support to ff the data request letter to the client. LPC (25Apr19), As per UW Support, the policy was terminated 30Sept18 LPC(26Apr19)</t>
  </si>
  <si>
    <t xml:space="preserve">MOISSON OUTAOUAIS             </t>
  </si>
  <si>
    <t>egouillard@alliancesc.ca</t>
  </si>
  <si>
    <t>Coordonnatrice au service à la clientèle</t>
  </si>
  <si>
    <t>As per AE, this group was already terminated since November 2018. (CJG26Apr19)</t>
  </si>
  <si>
    <t xml:space="preserve">V.C.S. INVESTIGATION INC.     </t>
  </si>
  <si>
    <t>As per AE, this group was already terminated. (CJG26Apr19)</t>
  </si>
  <si>
    <t xml:space="preserve">VULCANISATION ROYALE LTEE     </t>
  </si>
  <si>
    <t>ELI, DLI, LTD, EHC</t>
  </si>
  <si>
    <t xml:space="preserve">AUTOMATION MACHINE DESIGN     </t>
  </si>
  <si>
    <t>client contact confirmation followup 04/29/2019 LPC(29apr19)
As per ASD, client is in the process of termination effective January 31,2019 LPC(01May19)</t>
  </si>
  <si>
    <t>5/1/2019</t>
  </si>
  <si>
    <t xml:space="preserve">Canada Brokerlink Inc. </t>
  </si>
  <si>
    <t>Marie Flumerfelt</t>
  </si>
  <si>
    <t>Randy Leung</t>
  </si>
  <si>
    <t>rleung@brokerlink.ca</t>
  </si>
  <si>
    <t xml:space="preserve">As per Grouplinks, AE name is Marie Early. (LPC 12Mar19), As per client contact, data request will be provided on April 30 (LPC 24Apr19)
As Per AE, the group will be terminating as they have not provided the renewal censu (LPC05May19) </t>
  </si>
  <si>
    <t xml:space="preserve">LA VIEILLE GARDE INC.         </t>
  </si>
  <si>
    <t xml:space="preserve">Janie Vincent </t>
  </si>
  <si>
    <t>janie.vincent@geniusgf.com</t>
  </si>
  <si>
    <t>As per UW, policy has been terminated for over 5months, no need to send data letter LPC 10May19</t>
  </si>
  <si>
    <t>Kilred Winding Industries LTD</t>
  </si>
  <si>
    <t>Vicky Commisso</t>
  </si>
  <si>
    <t>This group will not running a renewal until 2020. No data is required at this time
Confirmed by the UW. LPC (21May19)</t>
  </si>
  <si>
    <t>Terminated effective August 31, 2018  per GroupLinks (CJG29May19)</t>
  </si>
  <si>
    <t xml:space="preserve">COOPERATIVE FUNERAIRE DE LA   </t>
  </si>
  <si>
    <t>As per Crystal Subject, this group is already Terminated. MCC 31May19</t>
  </si>
  <si>
    <t xml:space="preserve">EQUIPE LAURENCE,              </t>
  </si>
  <si>
    <t>Sent inq to Crystal Subject regarodng if this group is already Terminated. MCC 28May19
As per Crystal Subject, this policy is Terminated. (06Jun19)</t>
  </si>
  <si>
    <t xml:space="preserve">JEAN DUMAS HYUNDAI ALMA       </t>
  </si>
  <si>
    <t>ASD: Lynn Barrette, RSA: Nicolas Maheux
As per Lynn Barrette, there will be no renewal as the group is already terminated. MCC 24Jun19</t>
  </si>
  <si>
    <t>This group was also assigned to Clarissa ( Support Analyst)
As per ASD, there will be no renewal for this group as this is already terminated effective 28Feb19. LPC (10Jul19)</t>
  </si>
  <si>
    <t xml:space="preserve">RESTAURANT LA CUISINE INC.    </t>
  </si>
  <si>
    <t>mev@alliancesc.ca</t>
  </si>
  <si>
    <t>As per AE, "Please note that this policy is terminated since April 1, 2019. " (CJG02Jul19)</t>
  </si>
  <si>
    <t xml:space="preserve">VENNES ET FILS                </t>
  </si>
  <si>
    <t>As per AE, group is already terminated. MCC 18Jul19</t>
  </si>
  <si>
    <t xml:space="preserve">CORPORATION GENACOL           </t>
  </si>
  <si>
    <t xml:space="preserve">ART GRAPHIQUE QUEBEC INC      </t>
  </si>
  <si>
    <t>PHARMACIE KRISTAPORE MANOUKIAN</t>
  </si>
  <si>
    <t>This group was terminated effective January 31, 2019 per GroupLinks (21Aug19)</t>
  </si>
  <si>
    <t xml:space="preserve">METAL POLE-LITE INC.          </t>
  </si>
  <si>
    <t>This group was terminated effective December 31, 2018 per GroupLinks (21Aug19)</t>
  </si>
  <si>
    <t xml:space="preserve">HOMESTEAD OXYGEN &amp; MEDICAL    </t>
  </si>
  <si>
    <t>Don Hiltz</t>
  </si>
  <si>
    <t>don@smartchoicebenefits.com</t>
  </si>
  <si>
    <t>Per Client "Please note that this client terminated from SmartChoice and Manulife several months ago" (CJG03Sep19)</t>
  </si>
  <si>
    <t>11/1/2019</t>
  </si>
  <si>
    <t>Vantage Living Inc.</t>
  </si>
  <si>
    <t>Michelle Westwood, CCSS</t>
  </si>
  <si>
    <t>michelle.westwood@greenshield.ca</t>
  </si>
  <si>
    <t>Senior Client Service Representative</t>
  </si>
  <si>
    <t>As per AE, this group was terminated LPC17Sept19</t>
  </si>
  <si>
    <t>URBAN NATIVE YOUTH ASSOCIATION</t>
  </si>
  <si>
    <t>ASD: Lorrie Claydon 
RSA: Kylie Bailey
As per ASD, this group is terminating on Sept 30,2019 LPC20Sept19</t>
  </si>
  <si>
    <t xml:space="preserve">MUNICIPALITE DE SAINT-JEAN-   </t>
  </si>
  <si>
    <t>Terminated as per GPM. LPC (18Sep19) Email sent to Crystal S. to confirm if DL is still required. LPC 18Sept19
This group is terminated confirmed by Crystal S. LPC20Sept19</t>
  </si>
  <si>
    <t>MUNICIPALITE DE SAINTE-JUSTINE</t>
  </si>
  <si>
    <t>Terminated as per Grouplinks and GPM. LPC (18Sep19) Email sent to Crystal S. to confirm if DL is still required. LPC 18SEP19
As per Crystal S., mark this group as terminated LPC20Sept19</t>
  </si>
  <si>
    <t xml:space="preserve">MUNICIPALITE DE SAINT-PROSPER </t>
  </si>
  <si>
    <t>Terminated as per GPM. LPC (18Sep19) Email sent to Crystal S. to confirm if DL is still required. LPC 18Sept19
As per Crystal S., mark this group as terminated LPC20Sept19</t>
  </si>
  <si>
    <t xml:space="preserve">LIBRAIRIE MONET INC.          </t>
  </si>
  <si>
    <t>ASD: Lynn Barrette; RSA: Nicolas Maheux 
The group was terminated Mar19 LPC03Sept19
confirmed by the UW Support 24Sept19</t>
  </si>
  <si>
    <t xml:space="preserve">PERFORMANCE PERSONNEL M.C.    </t>
  </si>
  <si>
    <t>Natalie Fanous</t>
  </si>
  <si>
    <t>Terminated as per GPM. MA (16Sep19) Email sent to Crystal S. to confirm if DL is still required. MA 17sEP19
As per Crystal S. "Please mark this policy as Terminated on your tracker." MA 25Sep19</t>
  </si>
  <si>
    <t xml:space="preserve">REGIE INTERMUNICIPALE DES     </t>
  </si>
  <si>
    <t>RSA: Nicolas Maheux; Confirmed as Terminated. 30Sep19</t>
  </si>
  <si>
    <t>12/1/2019</t>
  </si>
  <si>
    <t xml:space="preserve">Integral Group Consulting (BC) LLP </t>
  </si>
  <si>
    <t>According to AE, this group cancelled April 2019. MA 17Oct19</t>
  </si>
  <si>
    <t xml:space="preserve">FOAMEXTRA                     </t>
  </si>
  <si>
    <t>Micheal Bugeja, GBA</t>
  </si>
  <si>
    <t>micheal.bugeja@healthsourceplus.com</t>
  </si>
  <si>
    <t>Healthsource Signature</t>
  </si>
  <si>
    <t>As per Crystal Subject, this group is terminated LPC25OCt19</t>
  </si>
  <si>
    <t xml:space="preserve">RESIDENCES FUNERAIRES GOYER   </t>
  </si>
  <si>
    <t>AE: Natalie Lapointe
ASD: Lynn Barrette
RSA: Nicolas Maheux</t>
  </si>
  <si>
    <t>Terminated policy MCC 28Oct19</t>
  </si>
  <si>
    <t>T.F. Warren Group Inc.</t>
  </si>
  <si>
    <t xml:space="preserve">PEINTURES P.M.S. INC.         </t>
  </si>
  <si>
    <t>Inquiry sent to Crsytal as this group is already terminated. 31Oct19 MA
As per Crsytal - Yes please proceed with marking it as Terminated; no data letter required.MA 4Nov19</t>
  </si>
  <si>
    <t xml:space="preserve">GEMEL INC.                    </t>
  </si>
  <si>
    <t>ASD: Lynn Barrette, RSA: Nicolas Maheux 
As per Client Contact, This group was completed on May 1, 2019. Forward email to UW Support LPC05Nov19
As per UW Support, confirmed that this April reneal will be terminating LPC06Nov19</t>
  </si>
  <si>
    <t xml:space="preserve">RENTAL MILES HOLDINGS NORTH   </t>
  </si>
  <si>
    <t xml:space="preserve">Valerie Schierholtz </t>
  </si>
  <si>
    <t>Client Manager</t>
  </si>
  <si>
    <t>RSA: Ravin Bansie; As per Crystal Subject, policy is terminating. MCC 07Nov19</t>
  </si>
  <si>
    <t>AE: Nathalie Fanous
ASD: Tanya Desrochers
RSA: Karim El-Dakdouk</t>
  </si>
  <si>
    <t>1/1/2020</t>
  </si>
  <si>
    <t>Sina Printing Inc.</t>
  </si>
  <si>
    <t>101739, 101740</t>
  </si>
  <si>
    <t>Sent email to Crystal Subject as the client is already terminated. MJS 2Dec19
As per Crystal, this group is already terminated. 4Dec19 MJS</t>
  </si>
  <si>
    <t xml:space="preserve">PISCINES ET SPAS POSEIDON INC </t>
  </si>
  <si>
    <t>RSA: Catherine Tremblay; Initially sent DL to SAGE contact info.; cc Katrine.Lavigne@groupeinvestors.com
As per Joellen Wilson, this group (S-Billed) is terminated.</t>
  </si>
  <si>
    <t xml:space="preserve">3 POINTS AVIATION CORP.       </t>
  </si>
  <si>
    <t>Lindsay Laurie</t>
  </si>
  <si>
    <t>Confirmed by the client, "3 Points Aviation is terminating with us on December 31, 2019.  There will not be a census to be sent out." MCC 17Dec19</t>
  </si>
  <si>
    <t>2/1/2020</t>
  </si>
  <si>
    <t>International Association of Machinists and Aerospace Workers Transportation District 140 (Contemporary Security Canada )</t>
  </si>
  <si>
    <t>Miraj Desai</t>
  </si>
  <si>
    <t>Michael L.F. (Mike) Baskwell</t>
  </si>
  <si>
    <t>mike@cbsbenefits.com</t>
  </si>
  <si>
    <t>President &amp; CEO</t>
  </si>
  <si>
    <t>Terminated (31Oct19)</t>
  </si>
  <si>
    <t xml:space="preserve">MUSIC TRIBE BRANDS CA         </t>
  </si>
  <si>
    <t>ASD: Lorrie Claydon
RSA: Kylie Bailey
As per Krista Dalton, Client is terminating eff Dec 31, 2019. MCC 02Jan19</t>
  </si>
  <si>
    <t xml:space="preserve">MECANIQUE METRIQUE ENR.       </t>
  </si>
  <si>
    <t>ASD: Lynn Barrette, RSA:Nicolas Maheux
As per Crystal Subject, this group is terminated LPC06Jan20</t>
  </si>
  <si>
    <t xml:space="preserve">CHAUSSURES FERRA-GIACOMO INC. </t>
  </si>
  <si>
    <t>RSA: Nicolas Maheux
As per Crystal Subject, this group is terminated LPC03Jan20</t>
  </si>
  <si>
    <t>4/1/2020</t>
  </si>
  <si>
    <t>Bulova Watch Company Limited</t>
  </si>
  <si>
    <t>As per AE, this group is terminated in October 2019. MCC 181Feb20</t>
  </si>
  <si>
    <t>RGO Products Ltd.</t>
  </si>
  <si>
    <t>12053, 12054</t>
  </si>
  <si>
    <t>Terminated 07/31/2019, confirmed by Crystal Subject. LPC24Feb20</t>
  </si>
  <si>
    <t>5/1/2020</t>
  </si>
  <si>
    <t xml:space="preserve">Milman Industries Inc. </t>
  </si>
  <si>
    <t xml:space="preserve">For inquiry policy is already terminated in ManuConnect. </t>
  </si>
  <si>
    <t>Babcock &amp; Wilcox Power Generation Group Canada Corp.</t>
  </si>
  <si>
    <t>3881, 3880</t>
  </si>
  <si>
    <t>Per GPM, this group is Terminated. (LE 14Apr20)</t>
  </si>
  <si>
    <t>Riverview Ford Lincoln Sales Limited</t>
  </si>
  <si>
    <t>Leslie Jansson</t>
  </si>
  <si>
    <t>leslie.jansson@johnstongroup.ca</t>
  </si>
  <si>
    <t xml:space="preserve">GL and GPM -Roadsport Ford Lincoln Inc. (31mar20)
Pending inquiry for Legal Name (CDG 2apr)
As per Allyson Verdonck ( This group has terminated May 1, 2020) </t>
  </si>
  <si>
    <t xml:space="preserve">BLACK KNIGHT SALES (CANADA)   </t>
  </si>
  <si>
    <t xml:space="preserve">No Client Contact 
As per formal notice to terminate Black Knight Sales (Canada) Ltd effective January 31, 2020 due to nonpayment - </t>
  </si>
  <si>
    <t>INSURANCE BROKERS ASSOCIATION OF BC</t>
  </si>
  <si>
    <t>Ernesto Daranciang III</t>
  </si>
  <si>
    <t>Nadine Price</t>
  </si>
  <si>
    <t>nadine@parityagencies.ca</t>
  </si>
  <si>
    <t>Group Benefits Marketing Manager</t>
  </si>
  <si>
    <t>Terminated in GL and GPM (CDG 31mar20)</t>
  </si>
  <si>
    <t xml:space="preserve">SPIRIT WEST ENERGY SERVICES   </t>
  </si>
  <si>
    <t>Kathleen Ho</t>
  </si>
  <si>
    <t>NEXGEN</t>
  </si>
  <si>
    <t>ASD: Robyn Manning
RSA: Ravin Bansie
Terminated eff 31Dec19</t>
  </si>
  <si>
    <t xml:space="preserve">CLD DE LA MRC DE LOTBINIERE   </t>
  </si>
  <si>
    <t>service@sagedecision.com</t>
  </si>
  <si>
    <t>For inquiry: Terminated as per mainframe</t>
  </si>
  <si>
    <t xml:space="preserve">TORONTO HUMANE SOCIETY        </t>
  </si>
  <si>
    <t>Healthsource ; Terminated as per Crystal Subject</t>
  </si>
  <si>
    <t>The International Association of Kumon Franchises (IAKF)</t>
  </si>
  <si>
    <t>Healthsource Plus ; Sent inquiry to Crystal Subject as the client is already terminated.
MJS 6/28/2020
As per Crystal Subject, we can now tag this client as Terminated. MJS 6/29/2020</t>
  </si>
  <si>
    <t>ArcelorMittal Windsor</t>
  </si>
  <si>
    <t>Micheal Bugeja</t>
  </si>
  <si>
    <t>Micheal.Bugeja@healthsourceplus.com</t>
  </si>
  <si>
    <t>Benefit Analyst</t>
  </si>
  <si>
    <t xml:space="preserve">Cigna. Email MC Renewal to confirm if policy is teminated. LPC30Jun20
MC Renewal confirmed this group is terminated. LPC02Jul20
</t>
  </si>
  <si>
    <t>As per client contact, this policy is already terminated effective January 31, 2020</t>
  </si>
  <si>
    <t>Essroc Italcementi Inc.</t>
  </si>
  <si>
    <t>Jackie Brannen</t>
  </si>
  <si>
    <t>Terminated
*Inquiry sent to Crystal S. as this group is showing asterminated in GPM and Grouplinks.MA 6Jul20*
As per Crystal "lease proceed with marking as Terminated and no data letter required." MA 14Jul20</t>
  </si>
  <si>
    <t>Transocean Canada Drilling Services Ltd.</t>
  </si>
  <si>
    <t xml:space="preserve">Gordon Lovett </t>
  </si>
  <si>
    <t xml:space="preserve">Hannah Junkin </t>
  </si>
  <si>
    <t>Sarah Pruett &amp; Laura Barton</t>
  </si>
  <si>
    <t>Sarah.Pruett@deepwater.com  &amp; Laura.Barton@deepwater.com</t>
  </si>
  <si>
    <t>Sent 1st flw up - 9Jun20
Sent 2nd flw up - 17Jun20</t>
  </si>
  <si>
    <t>Sent 1st DL follow up. (ED 9Jun20)
Sent 2nd DL follow up to MC Renewal Support to assist in obtaining the census data. (ED 17Jun20)
Sent another DL follow up to MC Renewal Support inquiring he status of the census data. (ED 03Jul20)
As  er email from Anil K George group will be ceasing operations in the coming months, so a renewal is no longer required. (ED30Jul20)</t>
  </si>
  <si>
    <t xml:space="preserve">INNOVATOR INDUSTRIAL SERVICES </t>
  </si>
  <si>
    <t>Cathy Chouinard</t>
  </si>
  <si>
    <t>VP Business Development</t>
  </si>
  <si>
    <t>As per Client, Terminated eff May 31,2020</t>
  </si>
  <si>
    <t>annie@assurancesrobillard.com</t>
  </si>
  <si>
    <t>Adjointe administrative</t>
  </si>
  <si>
    <t>Sent inquiry to Crystal Subject, policy is terminated as per GPM. LPC31Aug20
ASD: Samuel Stohl
RSA: Azaleea Dinca</t>
  </si>
  <si>
    <t>TALLINN CAPITAL PARTNERS CORP.</t>
  </si>
  <si>
    <t>RSA: Alysha Veenstra - with pending inquiry to Crystal Subject
Group is already terminated. - CS
MCC 02Oct20</t>
  </si>
  <si>
    <t xml:space="preserve">GARDERIE DANDINOSAURE INC.    </t>
  </si>
  <si>
    <t>Davidson Enman Lumber Ltd.</t>
  </si>
  <si>
    <t>CIGNA</t>
  </si>
  <si>
    <t>As per Michael B. (client) that this group is terminated on May 1, 2020. Email sent to MC Renewal and advise. MA 8Oct20</t>
  </si>
  <si>
    <t xml:space="preserve">MORTIER EN TREMIE ABL INC.    </t>
  </si>
  <si>
    <t>As per client contact, this policy is terminating effective March 1, 2020. - MJS 10/14/2020</t>
  </si>
  <si>
    <t xml:space="preserve">ATLANTIC BUSINESS ALLIANCE    </t>
  </si>
  <si>
    <t>Association for Community Living-Beausejour (ACLB)</t>
  </si>
  <si>
    <t>Terminated 2020Mar31. LPC29Oct20</t>
  </si>
  <si>
    <t xml:space="preserve">SERVICE CONS. QUASIMODO LTEE  </t>
  </si>
  <si>
    <t xml:space="preserve">Terminated 2020Mar03. LPC29Oct20
RSA: Karim El-Dakdouk </t>
  </si>
  <si>
    <t>DoALL Canada Inc. dba DGI Supply</t>
  </si>
  <si>
    <t>Micheal Bugeja, CEBS</t>
  </si>
  <si>
    <t>Senior Benefits Analyst</t>
  </si>
  <si>
    <t>Confirmed by Crystal Subject</t>
  </si>
  <si>
    <t xml:space="preserve">BILODEAU COUTURE ASSURANCES   </t>
  </si>
  <si>
    <t>Confirmed by the AE that this client is already Terminated - MJS 12/4/2020</t>
  </si>
  <si>
    <t xml:space="preserve">CORPORATION ANJOU 80          </t>
  </si>
  <si>
    <t>RSA: Nicolas Maheux - marked as Terminated as per Crystal Subject. MCC 11Dec20</t>
  </si>
  <si>
    <t xml:space="preserve">ADFAB (SOCIETE ADFAB AMERIQUE </t>
  </si>
  <si>
    <t>Pending</t>
  </si>
  <si>
    <t>RSA: Nicolas Maheux - TERMINATED - confirmed by Crystal Subject</t>
  </si>
  <si>
    <t xml:space="preserve">ICO TECHNOLOGIES INC.         </t>
  </si>
  <si>
    <t>Send inquiry to Crystal to confirm if this group is terminated. LPC22Dec20</t>
  </si>
  <si>
    <t xml:space="preserve">PAGEAU,GOYETTE &amp; ASSOCIES     </t>
  </si>
  <si>
    <t xml:space="preserve">Email Cyrstal to confirm if this group is terminated
ASD: Samuel Stohl
RSA: Azaleea Dinca </t>
  </si>
  <si>
    <t>Alimentation Coaticook (1986) inc.</t>
  </si>
  <si>
    <t>Email Cyrstal to confirm if this group is terminated</t>
  </si>
  <si>
    <t xml:space="preserve">ONE ENVIRONMENTAL             </t>
  </si>
  <si>
    <t>Nexgen; Client terminated Aug. 31 2020. - MJS 12/23/2020</t>
  </si>
  <si>
    <t xml:space="preserve">MRC DE D'AUTRAY               </t>
  </si>
  <si>
    <t>As per ASD: The group is terminated as of June 2020. - MJS 12/23/2020</t>
  </si>
  <si>
    <t>RSA: Nicolas Maheux - CLM-SUSP status on mainframe - with inq
MCC 05Jan21  - Terminated as per Crystal Subject</t>
  </si>
  <si>
    <t>Kubota Victoriaville</t>
  </si>
  <si>
    <t>RSA confirmed that this group is terminated eff March 30,2020
RSA: Nicolas Maheux</t>
  </si>
  <si>
    <t xml:space="preserve">CENTRE DE DISTRIBUTION        </t>
  </si>
  <si>
    <t>Health Source - Hugo Morin - terminated as per ASD
ASD: Melissa Savoie
RSA: Catherine Tremblay</t>
  </si>
  <si>
    <t xml:space="preserve">PIECES D'AUTOS P. &amp; L. LTEE   </t>
  </si>
  <si>
    <t xml:space="preserve">RSA:Nicolas Maheux 
-as per GPM this group still active, however on Grouplinks it isn't. Inquiry sent to Crystal S. MA 27Jan21
</t>
  </si>
  <si>
    <t xml:space="preserve">ROSS BOUDREAULT NOTAIRES      </t>
  </si>
  <si>
    <t>As per client contact: Thip policy is already terminated effective June 1, 2020 - MJS 2/1/2021</t>
  </si>
  <si>
    <t xml:space="preserve">BCK MECHANICAL SYSTEMS (1990) </t>
  </si>
  <si>
    <t>Email Joellen to confirm if this group is terminated.
Nexgen, 12/09/2020</t>
  </si>
  <si>
    <t xml:space="preserve">BEATON ENTERPRISES            </t>
  </si>
  <si>
    <t>Terminated per MC. Email Crystal Subject
ASD: Martina Corrigan
RSA: Charlene MacLellan</t>
  </si>
  <si>
    <t xml:space="preserve">CONSTRUCTION TREMBLAY ET      </t>
  </si>
  <si>
    <t>forward email to UW support to confirm if this group is terminated</t>
  </si>
  <si>
    <t>LES INDUSTRIES GRC INC.-SYNDIQ</t>
  </si>
  <si>
    <t>As per AE: This group is terminated since September 1, 2020. - MJS 2/1/2021</t>
  </si>
  <si>
    <t xml:space="preserve">RESTAURANT ST-AMOUR INC.      </t>
  </si>
  <si>
    <t>RSA:Nicolas Maheux 
As per MC Renewal, w can mark this group as terminated. MA 24Mar21</t>
  </si>
  <si>
    <t xml:space="preserve">CONSTELLIO INC.               </t>
  </si>
  <si>
    <t>RSA:Nicolas Maheux 
Email sent to MC Reenwal as the client came back advising that this group is now terminated. MA 20Mar21
As per MC Renewal, w can mark this group as terminated. MA 24Mar21</t>
  </si>
  <si>
    <t xml:space="preserve">PRODUCTIONS D.D.O. INC.       </t>
  </si>
  <si>
    <t>RSA: Nicolas Maheux
As per Nicolas: "Broker confirmed that this group should be terminated since last summer but we haven’t received the termination letter. We will work with the broker to make sure everything is correct but I think you can close this case."</t>
  </si>
  <si>
    <t>As per AE, division 401 is terminating and no need to follow-up the census data. CJG</t>
  </si>
  <si>
    <t xml:space="preserve">BELGRAVE OIL &amp; GAS CORP.      </t>
  </si>
  <si>
    <t>Nexgen
RSA: Lucas Wasyliw  
Termination date in MC is May 31, 2021. CJG</t>
  </si>
  <si>
    <t xml:space="preserve">LES CONSULTANTS COULOMBE,     </t>
  </si>
  <si>
    <t>RSA: Nicolas Maheux
As per MC Renewal Support "The RGO has confirmed that this group is terminated effective 31March2020. No census data is required." CJG</t>
  </si>
  <si>
    <t>CONCEPT PROFESSIONAL GROUP INC</t>
  </si>
  <si>
    <t>Email MC Renewal to confirm if the group was terminated. LPC 03Aug21
ASD: Robyn Manning GB_ASD5@manulife.ca
RSA: Lucas Wasyliw</t>
  </si>
  <si>
    <t xml:space="preserve">KYMAR GUTTERS INC.            </t>
  </si>
  <si>
    <t>DEHONEY</t>
  </si>
  <si>
    <t>RSA: Hakyung Joo | Per TPA, group terminated; Sent inq to AE/ASD to confirm status 10/18/21 | Rcvd termination letter 10.20.21</t>
  </si>
  <si>
    <t xml:space="preserve">DRESS FOR SUCCESS VANCOUVER   </t>
  </si>
  <si>
    <t>Taerminated as per confirmation by MC Renewal. LPC 25Oct21
Email MC Renewal to confirm if this group is terminated.
RSA: Hakyung Joo</t>
  </si>
  <si>
    <t>Referred to MC Renewal for census ffup MAC 23Sep21 | Per UW, 631686 is terminating eff. November 1, 2021 (MAC 29Oct21)</t>
  </si>
  <si>
    <t>RevenueWire Inc</t>
  </si>
  <si>
    <t>As per AE, this group is already terminated - MJS 10/31/2021</t>
  </si>
  <si>
    <t xml:space="preserve">SERVICE-INDUSTRIEL INC        </t>
  </si>
  <si>
    <t>Jérôme Cassista;  Nicolas Côté</t>
  </si>
  <si>
    <t>As per client contact, they have requested termination for this group on October 1, 2021 - MJS 11/12/2021</t>
  </si>
  <si>
    <t>Jardine Lloyd Thompson Canada Inc.</t>
  </si>
  <si>
    <t>Kristy Vavruska</t>
  </si>
  <si>
    <t>kristy.vavruska@mercer.com</t>
  </si>
  <si>
    <t>Email MC Renewal for assistance in requesting the census data. MJS 9Nov21
As per UW: I have confirmed with the AE and UW that the group will most likely be terminating and finding coverage elsewhere.
We will not be proceeding with preparing the Mar 2022 renewal and therefore do not required the SA data. - MJS 11/26/2021</t>
  </si>
  <si>
    <t xml:space="preserve">CMRSUMMIT TECHNOLOGIES        </t>
  </si>
  <si>
    <t>Virginie Louaulot</t>
  </si>
  <si>
    <t>Virginie.Louault@lacorporationpeople.com</t>
  </si>
  <si>
    <t xml:space="preserve">CITY OF AIRDRIE SELF-BILLED   </t>
  </si>
  <si>
    <t xml:space="preserve">Karine Dagenais-Heldsinger </t>
  </si>
  <si>
    <t>Lori McKendry</t>
  </si>
  <si>
    <t>Lori.mckendry@airdrie.ca</t>
  </si>
  <si>
    <t>Human Resource Business Partner</t>
  </si>
  <si>
    <t>Terminated as confirm by UW
As per AE, this group is terminating. Email MC Renewal for confirmation</t>
  </si>
  <si>
    <t xml:space="preserve">IMEKA SOLUTIONS INC.          </t>
  </si>
  <si>
    <t>SAGE | Per client: Terminated as of 01-02-2022</t>
  </si>
  <si>
    <t xml:space="preserve">F.V. LALONDE INC.             </t>
  </si>
  <si>
    <t xml:space="preserve">GROUPE HEMISPHERES INC.       </t>
  </si>
  <si>
    <t>Group is terminating as confimred by MC Renewal
RSA: Nicolas Maheux</t>
  </si>
  <si>
    <t xml:space="preserve">NANOMETRICS INC. C/O MOREL    </t>
  </si>
  <si>
    <t>Terminated as per Crystal Subject - NAS / 5-17-2022</t>
  </si>
  <si>
    <t xml:space="preserve">BRYSTON LTD.                  </t>
  </si>
  <si>
    <t>Small Signature
Healthsource Plus
RSA: Kim LeRoux
-as per Kenneth Liao, This group is going to be terminating as of midnight May 31, 2022, and at this point we are not sending out the data for the renewal.
I have attached the termination email that was sent out by our AM to Manulife. - FY 5/18/22</t>
  </si>
  <si>
    <t>RELIANCE ASSET CONSULTING INC.</t>
  </si>
  <si>
    <t>Nexgen
Alpha
RSA: Lucas Wasyliw
- sent assistance to MC Renewal as we haven't recv'd the census data. - FY 7/04/22
- as per Theresa, this group will be terminating effective July 31, 2022. No data needs to be requested and sent confirmation to Crystal if this group can be marked sa terminated. - FY 7/8/22
- as per Crystal, it's ok to mark this group as teminated. - FY 7/11/22</t>
  </si>
  <si>
    <t xml:space="preserve">FORT GARRY FIRE TRUCKS LTD.   </t>
  </si>
  <si>
    <t xml:space="preserve"> - as per client, this group has terminated as of Aug 1, 2022. Sent inquiry to Crysta, if we can mark this group as terminated on tracker. - FY 8/16/22
' - as per Crystal, data letter can be cancelled. - FY 8/17/22</t>
  </si>
  <si>
    <t>Reichhold Ltd.</t>
  </si>
  <si>
    <t>Adam Peros</t>
  </si>
  <si>
    <t>Martina Groome</t>
  </si>
  <si>
    <t>martina.groome@peoplecorporation.com</t>
  </si>
  <si>
    <t>Consultant</t>
  </si>
  <si>
    <t xml:space="preserve"> - sent inquiry re AE &amp; UW to use. - FY 7/22/22
- as per Crystal, use the AE &amp; UW from GroupLinks - FY 7/26/22
AE - Konstantine Antonopoulos
UW - Anita Dekker
- as per client, this group will be terminating their policy, therefore, no renewal census will be provided. Sent inquiry to Crysta, if we can mark this group as terminated on tracker. - FY 8/16/22
- marked this group as terminated as per clients advice. Already inform Crystal about this. - FY 8/19/22</t>
  </si>
  <si>
    <t>Les Immeubles Roussin Ltée</t>
  </si>
  <si>
    <t>4698, 119846</t>
  </si>
  <si>
    <t xml:space="preserve"> - Terminated as per GPM, GroupLinks &amp; MC. Sent confirmation to Crystal if this group can be completed in Tracker - FY 9/27/22
- as per Crystal, Policy 4698 - It is now Terminated, you can mark as N/A on your tracker - FY 9/28/22</t>
  </si>
  <si>
    <t>MARCHAL TRANSPORT (9162-6895 Q</t>
  </si>
  <si>
    <t>Assurance Robillard
Alpha
RSA: Azaleea Dinca
- sent confirmation to Crystal, as per GPM this group is terminated, MC this group is on Pending Termination,  but per GroupLinks still active. - FY 9/27/22
- as per Crystal, Policy 131458 - It is now Terminated, you can mark as N/A on your tracker. - FY 9/28/22</t>
  </si>
  <si>
    <t>Sent inq re status (tagged terminated in GroupLinks / Pending Term in MC); Crystal confirmed DL n/a</t>
  </si>
  <si>
    <t>Inq re terminated status in GroupLinks and MC 10/21 | Per conf w/ Crystal, this is fully terminated and no data letter required 10/24</t>
  </si>
  <si>
    <t xml:space="preserve">J. RENE LAFOND INC.           </t>
  </si>
  <si>
    <t>SAGE | Sent inq re Terminated status c/a MAC | As confirmed w/ Crystal, data not required due to termination MAC 01Nov22</t>
  </si>
  <si>
    <t xml:space="preserve">KENWORTH DU FJORD INC.        </t>
  </si>
  <si>
    <t>RSA: Nicolas Maheux | Sent inq re "Terminated/Pending Termination" in GPM/MC MAC 21Nov22 | Group Terminated; data letter n/a 11/22</t>
  </si>
  <si>
    <t xml:space="preserve">SYNDICAT DES EMPLOYES DE      </t>
  </si>
  <si>
    <t>SAGE
RSA: Nicolas Maheux
Terminated on GPM</t>
  </si>
  <si>
    <t>n</t>
  </si>
  <si>
    <t>Terminated status,as per Crystal Subject's confirmation (11Jan2023 )</t>
  </si>
  <si>
    <t>Jeff Stewart-Toronto</t>
  </si>
  <si>
    <r>
      <t xml:space="preserve">Orchestro
Alpha, RSA: Karim El-Dakdouk, 
ASD: Tanya Desrochers GB_ASD29@manulife.ca
</t>
    </r>
    <r>
      <rPr>
        <sz val="10"/>
        <color rgb="FFFF0000"/>
        <rFont val="Arial"/>
        <family val="2"/>
      </rPr>
      <t>email Crystal Subject for confirmation, group is Pending for Termination on MC while Terminated status as per GPM.</t>
    </r>
    <r>
      <rPr>
        <sz val="10"/>
        <color indexed="12"/>
        <rFont val="Arial"/>
        <family val="2"/>
      </rPr>
      <t xml:space="preserve"> (24Jan2023 MM) </t>
    </r>
  </si>
  <si>
    <r>
      <t xml:space="preserve">SAGE
Alpha, no RSA
ASD: Lynn Barrette GB_ASD26@manulife.ca
</t>
    </r>
    <r>
      <rPr>
        <sz val="10"/>
        <color rgb="FF0000FF"/>
        <rFont val="Arial"/>
        <family val="2"/>
      </rPr>
      <t>as per Email confirmation from Crystal Subject complete in English as per system</t>
    </r>
    <r>
      <rPr>
        <sz val="10"/>
        <color indexed="12"/>
        <rFont val="Arial"/>
        <family val="2"/>
      </rPr>
      <t xml:space="preserve">
</t>
    </r>
    <r>
      <rPr>
        <sz val="10"/>
        <rFont val="Arial"/>
        <family val="2"/>
      </rPr>
      <t>Email FYI to Crystal Subject, regarding termination status from AE (30Jan2023 MM)
Terminated as per confirmation from Crystal Subject (31Jan2023)</t>
    </r>
  </si>
  <si>
    <t xml:space="preserve">(BECANCOUR METAL) INC         </t>
  </si>
  <si>
    <t>Terminated in GPM and MC, confirned by Crystal Subject</t>
  </si>
  <si>
    <r>
      <t xml:space="preserve">Johnston Group
Big Signature no ASD
</t>
    </r>
    <r>
      <rPr>
        <sz val="10"/>
        <color rgb="FFFF0000"/>
        <rFont val="Arial"/>
        <family val="2"/>
      </rPr>
      <t xml:space="preserve">for Confirmation to Crystal Subject, as per Krista Dalton
This group terminated with us on April 30, 2022.
</t>
    </r>
    <r>
      <rPr>
        <sz val="10"/>
        <color indexed="12"/>
        <rFont val="Arial"/>
        <family val="2"/>
      </rPr>
      <t>Terminated as per Crystal Subject 08Mar2023</t>
    </r>
  </si>
  <si>
    <t xml:space="preserve">THE MEDICINE SHOPPE 366       </t>
  </si>
  <si>
    <t>for Confirmation to Crystal Subject, Terminated status
Terminated as per Crystal Subject 08Mar2023</t>
  </si>
  <si>
    <t>Daniel Ettinger</t>
  </si>
  <si>
    <t>Daniel.Ettinger@aga.ca</t>
  </si>
  <si>
    <t>Received email confirmation March29 this pn is terminated</t>
  </si>
  <si>
    <t>Big Sig, Terminated (April 18, 2023)</t>
  </si>
  <si>
    <t xml:space="preserve">Alpha, RSA: Nicolas Maheux (May 31, 2023)
As per AE: Please note this policy is terminated effective May 31 2023.
</t>
  </si>
  <si>
    <t>Paul Crossdale
Richard Dobing</t>
  </si>
  <si>
    <t>paul.crossdale@benefitsconnect.ca
richard.dobing@benefitsconnect.ca</t>
  </si>
  <si>
    <r>
      <t xml:space="preserve">Big Signature
</t>
    </r>
    <r>
      <rPr>
        <sz val="10"/>
        <color rgb="FFFF0000"/>
        <rFont val="Arial"/>
        <family val="2"/>
      </rPr>
      <t xml:space="preserve">for client confirmation </t>
    </r>
    <r>
      <rPr>
        <sz val="10"/>
        <color indexed="12"/>
        <rFont val="Arial"/>
        <family val="2"/>
      </rPr>
      <t xml:space="preserve">
As per AE, Paul Crossdale paul.crossdale@benefitsconnect.ca; Richard Dobing richard.dobing@benefitsconnect.ca
Barry Connelly is  no longer the AE on this account and Tony Fanta (copied on this email) will be managing this account going forward.  Barry have requested Grouplinks be updated to reflect Tony as AE. (18May2023)
MC and GPM it's already in Terminated status. Sent email to crystal</t>
    </r>
  </si>
  <si>
    <t>Email Crystal Subject, policies in Terminated status (11Jul2023 MM)</t>
  </si>
  <si>
    <t>email Crystal Subject, policies in Terminated status
as per Crystal Subject, we can mark this as Terminated in our  tracker</t>
  </si>
  <si>
    <r>
      <t xml:space="preserve">Healthsourceplus 
Small Signature
ASD  Lorrie Claydon RSA Kylie Bailey
</t>
    </r>
    <r>
      <rPr>
        <sz val="10"/>
        <color rgb="FFFF0000"/>
        <rFont val="Arial"/>
        <family val="2"/>
      </rPr>
      <t xml:space="preserve">For Client contact confirmation </t>
    </r>
    <r>
      <rPr>
        <sz val="10"/>
        <color indexed="12"/>
        <rFont val="Arial"/>
        <family val="2"/>
      </rPr>
      <t xml:space="preserve">
Email Crystal Subject, if we can marked this Terminated as per  ASD policy is terminating in July 31, 2023 (18Jul2023 MM)
As per Crystal Subject response, ok to proceed with marking it as Terminated in oour tracker. (19Jul2023 MM)</t>
    </r>
  </si>
  <si>
    <t>email Crystal Subject, policies in Terminated status
As per Crystal Subject, we can mark this Terminated in Tracker</t>
  </si>
  <si>
    <t>Nadia Roze</t>
  </si>
  <si>
    <t>nadia.roze@johnson.ca</t>
  </si>
  <si>
    <r>
      <t xml:space="preserve">Big Signature
</t>
    </r>
    <r>
      <rPr>
        <sz val="10"/>
        <color rgb="FFFF0000"/>
        <rFont val="Arial"/>
        <family val="2"/>
      </rPr>
      <t>for client contact confirmation
email Crystal Subject -policy is terminating</t>
    </r>
    <r>
      <rPr>
        <sz val="10"/>
        <color indexed="12"/>
        <rFont val="Arial"/>
        <family val="2"/>
      </rPr>
      <t xml:space="preserve">
As per confirmation, mark as Terminated (17Aug2023 MM)</t>
    </r>
  </si>
  <si>
    <t xml:space="preserve">Data Letter inq - group is fully Terminated on MC 8/24 | Crystal conf that data letter not needed 8/28 MAC </t>
  </si>
  <si>
    <t>Terminated status, email Crystal Subject</t>
  </si>
  <si>
    <t>for client contact confirmation
Seek assistance to MC renewal to get the data 08/28 &amp; 09/07.
Per MC : note that we are following up with underwriter for the data and will update you once we get the data. 09/07. Per Mc renewal  no census data is required for this group as we have received confirmation from underwriter that no Jan2024 renewal needs to be completed and this group will be terminating. You can close this group in your tracker.</t>
  </si>
  <si>
    <t>Terminated since LY</t>
  </si>
  <si>
    <t>terminated</t>
  </si>
  <si>
    <t>TERMINATED confirmed by Crystal subject</t>
  </si>
  <si>
    <t>SAGE - Terminated</t>
  </si>
  <si>
    <t>Alpha, RSA: Sandra Gomes (KIA, Nov 13)
Nov 28-email crystal for confirmation if the Group is cancelled</t>
  </si>
  <si>
    <t>Alpha, RSA: Sandra Gomes (Nov 13, KIA)
Nov. 30- email crystal for confirmation if the group is terminated</t>
  </si>
  <si>
    <r>
      <t xml:space="preserve">Small Sig, RSA: Kylie Bailey (KIA, Nov 13, </t>
    </r>
    <r>
      <rPr>
        <sz val="10"/>
        <color rgb="FFFF0000"/>
        <rFont val="Arial"/>
        <family val="2"/>
      </rPr>
      <t>for client contact</t>
    </r>
    <r>
      <rPr>
        <sz val="10"/>
        <color indexed="12"/>
        <rFont val="Arial"/>
        <family val="2"/>
      </rPr>
      <t>)
Nov. 30- email crystal for confirmation if the group is terminated</t>
    </r>
  </si>
  <si>
    <t>TERMINATED 10/31/23</t>
  </si>
  <si>
    <t>Winky Ngan</t>
  </si>
  <si>
    <t>winky@umu.net</t>
  </si>
  <si>
    <t xml:space="preserve">Small Sig, RSA: Sheri Stickle (KIA 12/7/23)
For client contact
</t>
  </si>
  <si>
    <t>Angela Bearden, GBA </t>
  </si>
  <si>
    <t>abearden@jdbenefits.com </t>
  </si>
  <si>
    <t>1st client contact email: Jan 22
2nd FF Jan 30
Feb 14- as per client group already terminated on 31/12/23,email Crsytal Subject for confirmation
As per Crystal, group was terminated</t>
  </si>
  <si>
    <t>Terminated confirmed by crystal</t>
  </si>
  <si>
    <t xml:space="preserve">YOGENA, RETOUR EN LA SOURCE   </t>
  </si>
  <si>
    <t>Gilles Cloutier. 
Terminated confirmed by crystal</t>
  </si>
  <si>
    <t xml:space="preserve">ROYAL RADIATOR SHOP INC.      </t>
  </si>
  <si>
    <t>Jeff Anstett</t>
  </si>
  <si>
    <t>Mar 19 &amp; Mar 27</t>
  </si>
  <si>
    <t xml:space="preserve">Alpha, RSA: Kim LeRoux
Mar 28: as per RSA Hi there, I will follow up with advisor to see if the client will be hiring another employee.
Aprl 16- email crystal for confirmation
</t>
  </si>
  <si>
    <t xml:space="preserve">9359-7003 QUEBEC INC.         </t>
  </si>
  <si>
    <t>Aprl 30- email confirmation to Crystal if the group is terminated</t>
  </si>
  <si>
    <r>
      <rPr>
        <sz val="10"/>
        <color rgb="FFFF0000"/>
        <rFont val="Arial"/>
        <family val="2"/>
      </rPr>
      <t>Terminated in GPM</t>
    </r>
    <r>
      <rPr>
        <sz val="10"/>
        <color indexed="12"/>
        <rFont val="Arial"/>
        <family val="2"/>
      </rPr>
      <t>, Email Crystal Subject for confirmation (16May-MM)
Terminated status -as per Crystal's response (17May-MM)</t>
    </r>
  </si>
  <si>
    <t>RSA: Kylie Bailey, Small Sig
May 27-email Crystal if this group is already terminated</t>
  </si>
  <si>
    <t>Email Crystal Subject, terminated status in GPM an MC (17Jun-MM)
As per confirmation from Crystal Subject, no data letter required since it is now terminated.(17Jun-MM)</t>
  </si>
  <si>
    <t>Healthsource Plus (Terminated) confirmed by crystal</t>
  </si>
  <si>
    <t>Terminated Policy (May 2024)</t>
  </si>
  <si>
    <t>terminated policy</t>
  </si>
  <si>
    <t>RSA: Nicolas Maheux
Nov 27- email Crystal Subject if this group is already terminated</t>
  </si>
  <si>
    <t xml:space="preserve">VIRAGE SANTE INC.             </t>
  </si>
  <si>
    <t>RSA: Nicolas Maheux 
Jan 7- email Crystal if policy is terminated</t>
  </si>
  <si>
    <t xml:space="preserve">BTR GROUP INC.                </t>
  </si>
  <si>
    <t>0127945</t>
  </si>
  <si>
    <t>ELLIPSE ASSURANCES INC.</t>
  </si>
  <si>
    <t xml:space="preserve">2/26/2025 - terminated in grouplinks. JE </t>
  </si>
  <si>
    <t xml:space="preserve">2/26/2025 - terminated as of march 2021 in grouplinks. JE </t>
  </si>
  <si>
    <t>apr 15- email Crystal Subject</t>
  </si>
  <si>
    <t>This Group is Terminated as per Crystal Subject confirmation.</t>
  </si>
  <si>
    <t>Jasmyn Kozlowsky</t>
  </si>
  <si>
    <t>Jasmyn.Kozlowsky@QMenv.com</t>
  </si>
  <si>
    <t xml:space="preserve">UNIFOR SECTION LOCALE 299     </t>
  </si>
  <si>
    <t>This Group is Terminated. As per Crystal Subject Email Confirmation (06/11/2025)</t>
  </si>
  <si>
    <t>07/10 - As per Email Confirmation by Crystal Subject. Group is now Terminated.</t>
  </si>
  <si>
    <t>07/17/2025 - As per Crystal Subject email confirmation. This Group is already Terminated.</t>
  </si>
  <si>
    <t>Scott Thompson</t>
  </si>
  <si>
    <t>As of 07/17/2023 - As per Crystal Subject Email confirmation. This Group is already terminated.</t>
  </si>
  <si>
    <t>07/18 - As per Crystal Subject Email confirmation this Group is Terminated.</t>
  </si>
  <si>
    <t>07/18 - Emailed Crystal Subject to confirm if Group is Terminated. 07/21 - As per Crystal Subject Email Confirmation. This is Group is Terminated.</t>
  </si>
  <si>
    <t>09/22 - As per Crystal Subject email confirmation. This Group is Terminated.</t>
  </si>
  <si>
    <t>09/24 - As per Crystal Subject Email confirmation. This Group is Terminated.</t>
  </si>
  <si>
    <t>09/26 - Sent Email to Crystal subjecto to verify if this group is terminated. 09/29 - Crystal Subject confirm that this group is already terminated.</t>
  </si>
  <si>
    <t xml:space="preserve"> 9/29/25. As per Client. Jerome Cassista. The Group will be terminated on October 1, 2025.</t>
  </si>
  <si>
    <t>Amanda Kinsey</t>
  </si>
  <si>
    <t>10/02 - As per Crystal Subject Email confirmation. This Group is Terminated.</t>
  </si>
  <si>
    <t>10/30 - Email Crystal Subject to confirm if the group is terminated.
10/31 - As per Crystal Subject email confirmation. This group is terminated.</t>
  </si>
  <si>
    <t>10/31 - As per Client confirmation. This group is terminated effective 11/01/25</t>
  </si>
  <si>
    <t xml:space="preserve">Sterling Capital Brokers (The Red Barn Ltd.) </t>
  </si>
  <si>
    <t>11/11 - Emailed Crystal confirming if the group is terminated. 11/18 - As per Crystal email confirmation. This group is now terminated.</t>
  </si>
  <si>
    <t>12/1 - Emailed Crystal confirming if the group is terminated. 12/2 - As per Crystal email confirmation. This group is now terminated.</t>
  </si>
  <si>
    <t xml:space="preserve">7991703 CANADA INC. O/A       </t>
  </si>
  <si>
    <t>12/3 - As per Crystal Subject email confirmation. This Group is now terminated.</t>
  </si>
  <si>
    <t>GROUPE SOGNO</t>
  </si>
  <si>
    <t>moved to HO</t>
  </si>
  <si>
    <t>THE JOUTA PERFORMANCE GROUP INC.</t>
  </si>
  <si>
    <t>terminated as per Sterling</t>
  </si>
  <si>
    <t xml:space="preserve">Sterling Capital Brokers (Cielo Waste Solutions Corp.)  </t>
  </si>
  <si>
    <t>Virage Santé inc.</t>
  </si>
  <si>
    <t>1/26 - As per client email confirmation. "Maritime Door &amp; Windows Ltd. is terminating February 1, 2026  with us so no census is required since we won't be preparing a renewal."</t>
  </si>
  <si>
    <t>2/5 - Email Crystal subject to confirmed if Group is Terminated
2/6 - As per Crystal email confirmation. The Group is Terminated.</t>
  </si>
  <si>
    <t xml:space="preserve">Feb 4- Email AE an update to the client contact
Feb 10- ff email AE
Feb 11- as per AE Group terminated February 1st 2026.
</t>
  </si>
  <si>
    <t>Sterling Capital Brokers (The Armstrong Monitoring Corporation)</t>
  </si>
  <si>
    <t>2/6/2026 - As per client email confirmation. "This group is no longer with Manulife."</t>
  </si>
  <si>
    <t>3/17 - Sent email confirming if the group is terminated. Group is terminated as per Crystal Subject.</t>
  </si>
  <si>
    <t>DATA LETTER GENERATOR</t>
  </si>
  <si>
    <t>décembre</t>
  </si>
  <si>
    <t>INFO SECTION:</t>
  </si>
  <si>
    <t>ENGLISH</t>
  </si>
  <si>
    <t>FRENCH</t>
  </si>
  <si>
    <t>Date Today</t>
  </si>
  <si>
    <t>Contact Name</t>
  </si>
  <si>
    <t>Job Title</t>
  </si>
  <si>
    <t>Policy Holder</t>
  </si>
  <si>
    <t>Contact Email Address</t>
  </si>
  <si>
    <t>Policy Numbers</t>
  </si>
  <si>
    <t>Divisions</t>
  </si>
  <si>
    <t>all divisions</t>
  </si>
  <si>
    <t>toutes les divisions</t>
  </si>
  <si>
    <t>Data Date Required</t>
  </si>
  <si>
    <t>Analyst's/Support's Name</t>
  </si>
  <si>
    <t>Analyst's/Support's Email</t>
  </si>
  <si>
    <t>Analyst's/Support's Position</t>
  </si>
  <si>
    <t>AE Name</t>
  </si>
  <si>
    <t>AE Details:</t>
  </si>
  <si>
    <t>ACCOUNT EXECUTIVE</t>
  </si>
  <si>
    <t>POSITION</t>
  </si>
  <si>
    <t>REGIONAL GROUP OFFICE</t>
  </si>
  <si>
    <t>PHONE NUMBER</t>
  </si>
  <si>
    <t>Andrew McDougall</t>
  </si>
  <si>
    <t>Ottawa Regional Group Office</t>
  </si>
  <si>
    <t>+1 (613) 230 2251 x209248</t>
  </si>
  <si>
    <t>Toronto-Victoria Park Regional Group Office</t>
  </si>
  <si>
    <t>+1 (416) 496 1602 x278255</t>
  </si>
  <si>
    <t>Barb Hendren-Smith</t>
  </si>
  <si>
    <t>+1 (416) 496 1602 x278253</t>
  </si>
  <si>
    <t>Bev Nelson</t>
  </si>
  <si>
    <t>S/W Ontario Regional Group Office</t>
  </si>
  <si>
    <t>Blake Hornsby</t>
  </si>
  <si>
    <t>Toronto Regional Group Office</t>
  </si>
  <si>
    <t>+1 (416) 594 5139 x275139</t>
  </si>
  <si>
    <t>Brenda Hancock</t>
  </si>
  <si>
    <t>Director,  Sales &amp; Account Management</t>
  </si>
  <si>
    <t>+1 (416) 496 1602 x278273</t>
  </si>
  <si>
    <t>Bruce Mills</t>
  </si>
  <si>
    <t>Edmonton Regional Group Office</t>
  </si>
  <si>
    <t>Montreal Regional Group Office</t>
  </si>
  <si>
    <t>+1 (514) 286 8762 x208762</t>
  </si>
  <si>
    <t>Candace Dodson-Willis</t>
  </si>
  <si>
    <t>BC Regional Group Office</t>
  </si>
  <si>
    <t>+1 (519) 594 2641</t>
  </si>
  <si>
    <t>Cathy Seto</t>
  </si>
  <si>
    <t>+1 (780) 421 1151 x255228</t>
  </si>
  <si>
    <t>Calgary Regional Group Office</t>
  </si>
  <si>
    <t>+1 (403) 831 7687</t>
  </si>
  <si>
    <t>+1 (416) 496 1602 x278244</t>
  </si>
  <si>
    <t>Cheryl MacRiner</t>
  </si>
  <si>
    <t>+1 (416) 496 1602 x278292</t>
  </si>
  <si>
    <t>+1 (416) 496 1602 x278249</t>
  </si>
  <si>
    <t>Chris Lafrange</t>
  </si>
  <si>
    <t>Chris Langdale</t>
  </si>
  <si>
    <t>+1 (519) 594 2683 x242683</t>
  </si>
  <si>
    <t>Colin Maxwell</t>
  </si>
  <si>
    <t>+1 403 355 3089</t>
  </si>
  <si>
    <t>Dan Tachynski</t>
  </si>
  <si>
    <t>+1 (780) 670 5236</t>
  </si>
  <si>
    <t>Daniela Rotariu</t>
  </si>
  <si>
    <t>+1 (514) 288 6268 x205618</t>
  </si>
  <si>
    <t>Danielle Carr</t>
  </si>
  <si>
    <t>+1 (403) 355 3097 x3097</t>
  </si>
  <si>
    <t>David Richard</t>
  </si>
  <si>
    <t>Quebec City Regional Group Office</t>
  </si>
  <si>
    <t>Don Evelyn</t>
  </si>
  <si>
    <t>Don Grady</t>
  </si>
  <si>
    <t>London Regional Group Office</t>
  </si>
  <si>
    <t>Donna Duffy</t>
  </si>
  <si>
    <t>Donna Richardson</t>
  </si>
  <si>
    <t>+1 (514) 286 7740 x207740</t>
  </si>
  <si>
    <t>Doris De Angelis</t>
  </si>
  <si>
    <t>+1 (416) 687 4995 x274995</t>
  </si>
  <si>
    <t>+1 (416) 496 1602 x230</t>
  </si>
  <si>
    <t>Edna de Borja</t>
  </si>
  <si>
    <t>+1 (416) 687 4574 x274574</t>
  </si>
  <si>
    <t>Efrat Rosenblum</t>
  </si>
  <si>
    <t>Ehren Cox</t>
  </si>
  <si>
    <t>+1 (514) 286 8870 x208870</t>
  </si>
  <si>
    <t>+1 (416) 687 4997 x274997</t>
  </si>
  <si>
    <t>Glenn Poier</t>
  </si>
  <si>
    <t>Regional Vice President</t>
  </si>
  <si>
    <t>Gord Lovett</t>
  </si>
  <si>
    <t>Atlantic Regional Group Office</t>
  </si>
  <si>
    <t>+1 (902) 493 6583 x216583</t>
  </si>
  <si>
    <t>Heather Dunsby</t>
  </si>
  <si>
    <t>Sales Account Executive</t>
  </si>
  <si>
    <t>+1 (289) 260 9202</t>
  </si>
  <si>
    <t>+1 (418) 684 2227</t>
  </si>
  <si>
    <t>Holly Elliott</t>
  </si>
  <si>
    <t>+1 (416) 687 4653 x274653</t>
  </si>
  <si>
    <t>Hugh Hart</t>
  </si>
  <si>
    <t>National Trustee</t>
  </si>
  <si>
    <t>+1 (416) 496 1602 x278277</t>
  </si>
  <si>
    <t>+1 (514) 286 6843 x206843</t>
  </si>
  <si>
    <t>Jackee Arlein-Roth</t>
  </si>
  <si>
    <t>+1 (519) 594 2659 x242659</t>
  </si>
  <si>
    <t>+1 (416) 687 4478 x274478</t>
  </si>
  <si>
    <t>+1 (416) 496 1602 x278215</t>
  </si>
  <si>
    <t>+1 (780) 670 5230</t>
  </si>
  <si>
    <t>Jean-Paul Ranno</t>
  </si>
  <si>
    <t>+1 (514) 286 6832 x206832</t>
  </si>
  <si>
    <t>Jeff McCanna</t>
  </si>
  <si>
    <t>Jeff Stewart</t>
  </si>
  <si>
    <t>+1 (416) 687 4901 x274901</t>
  </si>
  <si>
    <t>Jennifer Chambers</t>
  </si>
  <si>
    <t>+1 (416) 687 4557 x274557</t>
  </si>
  <si>
    <t>+1 (416) 687 4529 x274529</t>
  </si>
  <si>
    <t>Jill Mitchell</t>
  </si>
  <si>
    <t>Joanne Casey</t>
  </si>
  <si>
    <t>+1 (613) 369 5567 x209246</t>
  </si>
  <si>
    <t>Julie Pi</t>
  </si>
  <si>
    <t>Justin Brown</t>
  </si>
  <si>
    <t>Winnipeg Regional Group Office</t>
  </si>
  <si>
    <t>+1 (416) 496 1602 x278270</t>
  </si>
  <si>
    <t>+1 (604) 678 1622 x1622</t>
  </si>
  <si>
    <t>Kate Sawyer</t>
  </si>
  <si>
    <t>+1 (204) 924 4843</t>
  </si>
  <si>
    <t>+1 (604) 678 1573</t>
  </si>
  <si>
    <t>Kevin Higgins</t>
  </si>
  <si>
    <t>Halifax Regional Group Office</t>
  </si>
  <si>
    <t>+1 (902) 453 7344 x217344</t>
  </si>
  <si>
    <t>+1 (416) 496 1602 x278204</t>
  </si>
  <si>
    <t>+1 (519) 679 2167</t>
  </si>
  <si>
    <t>Krishan Tailor</t>
  </si>
  <si>
    <t>+1 (514) 286 5883 x205883</t>
  </si>
  <si>
    <t>Vancouver Regional Group Office</t>
  </si>
  <si>
    <t>+1 (604) 678 1625</t>
  </si>
  <si>
    <t>Leslie Oye-Chaffe</t>
  </si>
  <si>
    <t>+1 (416) 687 4559 x274559</t>
  </si>
  <si>
    <t>+1 (416) 496 1602 x278284</t>
  </si>
  <si>
    <t>Linda Kubinec</t>
  </si>
  <si>
    <t>+1 (204) 924 4839 x254839</t>
  </si>
  <si>
    <t>Linh Lam</t>
  </si>
  <si>
    <t>+1 (416) 496 1602 x278251</t>
  </si>
  <si>
    <t>Lisa Adams</t>
  </si>
  <si>
    <t>+1 (416) 687 4989 x274989</t>
  </si>
  <si>
    <t>Lisa Angeloni</t>
  </si>
  <si>
    <t>Group Benefits Sales Manager</t>
  </si>
  <si>
    <t>Louis Godin</t>
  </si>
  <si>
    <t>+1 (406) 355 3083</t>
  </si>
  <si>
    <t>Louise Bordeleau</t>
  </si>
  <si>
    <t>+1 (416) 687 4985 x274985</t>
  </si>
  <si>
    <t>+1 (514) 287 5647</t>
  </si>
  <si>
    <t>Mark Luke</t>
  </si>
  <si>
    <t>+1 (514) 286 5898</t>
  </si>
  <si>
    <t>Matt Bateman</t>
  </si>
  <si>
    <t>Michael Barrow</t>
  </si>
  <si>
    <t>Michelle Manning</t>
  </si>
  <si>
    <t>Mike Biggs</t>
  </si>
  <si>
    <t>+1 (416) 496 1602 x278208</t>
  </si>
  <si>
    <t>Mitesh Patel</t>
  </si>
  <si>
    <t>+1 (519) 593 5616</t>
  </si>
  <si>
    <t>+1 (418) 684 2404</t>
  </si>
  <si>
    <t>+1 (519) 747 7000 x242668</t>
  </si>
  <si>
    <t>Nizar Ferzli</t>
  </si>
  <si>
    <t>+1 (613) 369 5581</t>
  </si>
  <si>
    <t>+1 (204) 924 4840 x254840</t>
  </si>
  <si>
    <t>+1 (519) 594 5460 x245460</t>
  </si>
  <si>
    <t>Paola Pasquale</t>
  </si>
  <si>
    <t>+1 (514) 286 6827 x206827</t>
  </si>
  <si>
    <t>Pauline Matchett</t>
  </si>
  <si>
    <t>+1 (416) 687 4522 x274522</t>
  </si>
  <si>
    <t>+1 (604) 678 1556</t>
  </si>
  <si>
    <t>+1 (416) 496 1602 x278276</t>
  </si>
  <si>
    <t>Pierre Melchers</t>
  </si>
  <si>
    <t>Rachael Gilkes</t>
  </si>
  <si>
    <t>Randy Fisher</t>
  </si>
  <si>
    <t>+1 (604) 678 1567</t>
  </si>
  <si>
    <t>Randy Wilson</t>
  </si>
  <si>
    <t>Director, Account Management</t>
  </si>
  <si>
    <t>+1 (416) 687 4238 x274238</t>
  </si>
  <si>
    <t>+1 (514) 286 8777 x208777</t>
  </si>
  <si>
    <t>+1 (204) 924 4819 x254819</t>
  </si>
  <si>
    <t>+1 (514) 286 6820 x206820</t>
  </si>
  <si>
    <t>Rossana Margiotta</t>
  </si>
  <si>
    <t>+1 (416) 496 1602 x278231</t>
  </si>
  <si>
    <t>+1 (416) 496 1602 x278220</t>
  </si>
  <si>
    <t>Ryan Johnston</t>
  </si>
  <si>
    <t>+1 (902) 675 4635</t>
  </si>
  <si>
    <t>Sandy James</t>
  </si>
  <si>
    <t>+1 (416) 496 1602 x278297</t>
  </si>
  <si>
    <t>+1 (780) 670 5243 x255243</t>
  </si>
  <si>
    <t>Sarah Gladding</t>
  </si>
  <si>
    <t>+1 (416) 687 4131</t>
  </si>
  <si>
    <t>+1 (519) 594 2678</t>
  </si>
  <si>
    <t>+1 (519) 747 7000 x246164</t>
  </si>
  <si>
    <t>+1 (519) 747 7000 x241121</t>
  </si>
  <si>
    <t>Sheila Murray</t>
  </si>
  <si>
    <t>Simon Gallagher</t>
  </si>
  <si>
    <t>+1 (403) 461 6446</t>
  </si>
  <si>
    <t>+1 (902) 493 6564 x216564</t>
  </si>
  <si>
    <t>Sylvain Landreville</t>
  </si>
  <si>
    <t>Charge de portefeuille</t>
  </si>
  <si>
    <t>Teresa Leuci</t>
  </si>
  <si>
    <t>+1 (902) 493 6557 x216557</t>
  </si>
  <si>
    <t>+1 (416) 496 1602 x27845</t>
  </si>
  <si>
    <t>+1 (519) 747 7000 x242677</t>
  </si>
  <si>
    <t>Tony Medeiros</t>
  </si>
  <si>
    <t>+1 (647) 242 3553</t>
  </si>
  <si>
    <t>Troy Winkworth</t>
  </si>
  <si>
    <t>+1 (416) 687 6933</t>
  </si>
  <si>
    <t>Vicki McCormick</t>
  </si>
  <si>
    <t>Wesley Fernandes</t>
  </si>
  <si>
    <t>+1 (514) 286 6560 x206560</t>
  </si>
  <si>
    <t>+1 (514) 286 5871</t>
  </si>
  <si>
    <t>Yves Lacroix</t>
  </si>
  <si>
    <t>UW Support (BU Counterpart)</t>
  </si>
  <si>
    <t>Position</t>
  </si>
  <si>
    <t>Team</t>
  </si>
  <si>
    <t>email address</t>
  </si>
  <si>
    <t>phone number</t>
  </si>
  <si>
    <t>Underwriting Assistant</t>
  </si>
  <si>
    <t>Alpha/Signature Underwriting Support</t>
  </si>
  <si>
    <t>maria_domingo@manulife.com</t>
  </si>
  <si>
    <t>(416) 224-3535 ext. 3355</t>
  </si>
  <si>
    <t>frances_schilling@manulife.com</t>
  </si>
  <si>
    <t>1-519-747-7000  ext. 242862</t>
  </si>
  <si>
    <t>Senior Underwriting Assistant</t>
  </si>
  <si>
    <t>Joellen_wilson@manulife.com</t>
  </si>
  <si>
    <t>1-519-747-7000  ext. 243665</t>
  </si>
  <si>
    <t>MC_Renewal_Support@manulife.com</t>
  </si>
  <si>
    <t>SL Support Inquiries</t>
  </si>
  <si>
    <t>Dear</t>
  </si>
  <si>
    <t>census data.</t>
  </si>
  <si>
    <t>We require the following information, for each employee covered under the policies named above. We would</t>
  </si>
  <si>
    <t>1.</t>
  </si>
  <si>
    <t>Unique I.D. for each member</t>
  </si>
  <si>
    <t>2.</t>
  </si>
  <si>
    <t>3.</t>
  </si>
  <si>
    <t>Division</t>
  </si>
  <si>
    <t>4.</t>
  </si>
  <si>
    <t>Class</t>
  </si>
  <si>
    <t>5.</t>
  </si>
  <si>
    <t>Plan</t>
  </si>
  <si>
    <t>6.</t>
  </si>
  <si>
    <t xml:space="preserve">Name (can be excluded if preferred)  </t>
  </si>
  <si>
    <t>7.</t>
  </si>
  <si>
    <t>Sex - M or F</t>
  </si>
  <si>
    <t>8.</t>
  </si>
  <si>
    <t xml:space="preserve">Occupation  </t>
  </si>
  <si>
    <t>9.</t>
  </si>
  <si>
    <t>Province of Residence- AB, BC, MB, NB, NF, NS, NT, ON, PE, PQ, SK, YT</t>
  </si>
  <si>
    <t>10.</t>
  </si>
  <si>
    <t>Date of Birth – DD/MMM/YY</t>
  </si>
  <si>
    <t>11.</t>
  </si>
  <si>
    <t>Date of Hire – DD/MMM/YY</t>
  </si>
  <si>
    <t>12.</t>
  </si>
  <si>
    <t>Earnings - represents annual salary/earnings on which benefits are based</t>
  </si>
  <si>
    <t xml:space="preserve">Also, for the benefits you currently have with Manulife, we require the following information for each employee </t>
  </si>
  <si>
    <t>covered:</t>
  </si>
  <si>
    <t>Employee Life - the amount of coverage (volume)</t>
  </si>
  <si>
    <t>Dependent Life - 0-None or 1-Family</t>
  </si>
  <si>
    <t>Employee Basic AD&amp;D - the amount of coverage (volume)</t>
  </si>
  <si>
    <t xml:space="preserve">Long Term Disability – the amount of coverage (volume) </t>
  </si>
  <si>
    <t xml:space="preserve">Short Term Disability – the amount of coverage (volume) </t>
  </si>
  <si>
    <t>Health Coverage - S-Single, C-Couple, F-Family, W-Waived</t>
  </si>
  <si>
    <t>Dental Coverage - S-Single, C-Couple, F-Family, W-Waived</t>
  </si>
  <si>
    <t xml:space="preserve">Critical Illness (Employee Basic)  – the amount of coverage (volume)  </t>
  </si>
  <si>
    <t>Critical Illness (Employee Optional) – the amount of coverage (volume)</t>
  </si>
  <si>
    <t>Critical Illness (Spousal Optional) – the amount of coverage (volume)</t>
  </si>
  <si>
    <t>Critical Illness (Child Optional) – the amount of coverage (volume)</t>
  </si>
  <si>
    <t xml:space="preserve">Submitting the data electronically allows us to process the information more quickly.  We can process the following </t>
  </si>
  <si>
    <t>electronic file formats:</t>
  </si>
  <si>
    <t>•</t>
  </si>
  <si>
    <r>
      <t>Microsoft Excel (.XLSX)</t>
    </r>
    <r>
      <rPr>
        <b/>
        <sz val="11"/>
        <color theme="1"/>
        <rFont val="Calibri"/>
        <family val="2"/>
        <scheme val="minor"/>
      </rPr>
      <t xml:space="preserve"> (Saved as an Excel 2010 file)</t>
    </r>
  </si>
  <si>
    <t xml:space="preserve">Comma Delimited ASCII (.TXT or .CDF).  String fields are enclosed by quotes and numeric fields are not.  </t>
  </si>
  <si>
    <t>Each field must be separated by a comma.  One line represents one record.</t>
  </si>
  <si>
    <t xml:space="preserve">Fixed Length ASCII (.TXT or .CDF). Each field has a fixed length for all records. We require a description of </t>
  </si>
  <si>
    <t>the layout including the field length.</t>
  </si>
  <si>
    <t>How to submit your completed file:</t>
  </si>
  <si>
    <t xml:space="preserve">Submitting  your completed  file  to Manulife electronically  is   the fastest  way  to  get  your information to us for </t>
  </si>
  <si>
    <t>processing.   If providing census  data  in  electronic format  is  difficult  for  you to arrange,  we  can process paper</t>
  </si>
  <si>
    <t xml:space="preserve">submissions, however this method requires manual intervention and does take longer to process.    A more secure </t>
  </si>
  <si>
    <r>
      <t>and quicker alternative is to log onto the Manulife Group Benefits Secure Site (</t>
    </r>
    <r>
      <rPr>
        <sz val="11"/>
        <color rgb="FF0000FF"/>
        <rFont val="Calibri"/>
        <family val="2"/>
        <scheme val="minor"/>
      </rPr>
      <t>www.manulife.ca/Signin</t>
    </r>
    <r>
      <rPr>
        <sz val="11"/>
        <color theme="1"/>
        <rFont val="Calibri"/>
        <family val="2"/>
        <scheme val="minor"/>
      </rPr>
      <t xml:space="preserve"> and select </t>
    </r>
  </si>
  <si>
    <t xml:space="preserve">the Plan Administrator Link) and upload your completed file using the Send a File feature selecting the Census File </t>
  </si>
  <si>
    <t>dropdown option.</t>
  </si>
  <si>
    <t xml:space="preserve">Manulife does not recommend returning Census Files through email.  The security of e-mail cannot be guaranteed. </t>
  </si>
  <si>
    <t xml:space="preserve">Email may be lost,  intercepted,  misused or altered in transit.   When sending Manulife  private or confidential </t>
  </si>
  <si>
    <t>information, you are encouraged to do through our send a file feature, fax or mail</t>
  </si>
  <si>
    <t>For an example of our preferred employee data set up, please see the sample Excel file provided.</t>
  </si>
  <si>
    <t>have any questions, please contact us at the email address indicated below.</t>
  </si>
  <si>
    <t>Thank you,</t>
  </si>
  <si>
    <t>cc:</t>
  </si>
  <si>
    <r>
      <rPr>
        <b/>
        <sz val="11"/>
        <color theme="1"/>
        <rFont val="Calibri"/>
        <family val="2"/>
        <scheme val="minor"/>
      </rPr>
      <t xml:space="preserve">       </t>
    </r>
    <r>
      <rPr>
        <b/>
        <u/>
        <sz val="11"/>
        <color theme="1"/>
        <rFont val="Calibri"/>
        <family val="2"/>
        <scheme val="minor"/>
      </rPr>
      <t>Objet:</t>
    </r>
    <r>
      <rPr>
        <b/>
        <u/>
        <sz val="11"/>
        <rFont val="Calibri"/>
        <family val="2"/>
        <scheme val="minor"/>
      </rPr>
      <t xml:space="preserve">             </t>
    </r>
  </si>
  <si>
    <t>#####</t>
  </si>
  <si>
    <t>aurons besoin des renseignements à jour sur les employés.</t>
  </si>
  <si>
    <t xml:space="preserve">Nous avons besoin des renseignements suivants pour chaque employé couvert au titre des contrats susmentionnés. </t>
  </si>
  <si>
    <t>rapide de votre renouvellement.</t>
  </si>
  <si>
    <t>Code d’identification unique pour chaque participant</t>
  </si>
  <si>
    <t>Numéro de contrat</t>
  </si>
  <si>
    <t>Catégorie</t>
  </si>
  <si>
    <t>Régime</t>
  </si>
  <si>
    <t xml:space="preserve">Nom (peut être supprimé à votre demande) </t>
  </si>
  <si>
    <t>Sexe – H ou F</t>
  </si>
  <si>
    <t xml:space="preserve">Emploi </t>
  </si>
  <si>
    <t>Province de résidence – Alb., C.-B., Man., N.-B., T.-N.-L., N.-É., T. N.-O., Ont., Î.-P.-É., Qc, Sask., Yn</t>
  </si>
  <si>
    <t>Date de naissance – JJ/MM/AA</t>
  </si>
  <si>
    <t>Date d’embauche – JJ/MM/AA</t>
  </si>
  <si>
    <t>Revenu – représente le salaire/revenu annuel servant à établir les garanties</t>
  </si>
  <si>
    <t xml:space="preserve">De plus, nous vous prions de nous fournir les renseignements suivants pour chaque employé couvert au titre de vos </t>
  </si>
  <si>
    <t>garanties actuelles auprès de Manuvie :</t>
  </si>
  <si>
    <t>Assurance vie du salarié – le montant de l’assurance</t>
  </si>
  <si>
    <t>2. Assurance vie des personnes à charge – 0 - S. O. ou 1 - Familiale</t>
  </si>
  <si>
    <t>Assurance DMA de base du salarié – le montant de l’assurance</t>
  </si>
  <si>
    <t xml:space="preserve">Assurance invalidité de longue durée – le montant de l’assurance </t>
  </si>
  <si>
    <t xml:space="preserve">Assurance invalidité de courte durée – le montant de l’assurance </t>
  </si>
  <si>
    <t>Assurance soins médicaux – I – Individuelle, C – Couple, F – Familiale, R – Renonciation à la couverture</t>
  </si>
  <si>
    <t>Assurance soins dentaires – I – Individuelle, C – Couple, F – Familiale, R – Renonciation à la couverture</t>
  </si>
  <si>
    <t xml:space="preserve">Assurance maladies graves (assurance de base du salarié) – le montant de l’assurance </t>
  </si>
  <si>
    <t>Assurance maladies graves (assurance facultative du salarié) – le montant de l’assurance</t>
  </si>
  <si>
    <t>Assurance maladies graves (assurance facultative du conjoint) – le montant de l’assurance</t>
  </si>
  <si>
    <t>Assurance maladies graves (assurance facultative des enfants) – le montant de l’assurance</t>
  </si>
  <si>
    <t xml:space="preserve">L’envoi de données par voie électronique nous permettra de traiter I’information plus rapidement. Nous sommes en </t>
  </si>
  <si>
    <t>mesure de traiter les formats de fichiers de documents électroniques suivants :</t>
  </si>
  <si>
    <t>Microsoft Excel (.XLSX) (Enregistrés sous forme de fichiers Excel 2010)</t>
  </si>
  <si>
    <t xml:space="preserve">ASCII délimités par des virgules (.TXT ou .CDF). Les champs en chaînes sont entre guillemets contrairement </t>
  </si>
  <si>
    <t>aux champs numériques. Chaque champ doit être séparé par une virgule. Une ligne représente un dossier.</t>
  </si>
  <si>
    <t xml:space="preserve">ASCII d’une longueur fixe (.TXT ou .CDF). Chaque champ est d’une longueur fixe pour tous les dossiers. </t>
  </si>
  <si>
    <t>Nous avons besoin d’une description de la mise en page et de la longueur du champ.</t>
  </si>
  <si>
    <t>Comment soumettre votre fichier rempli :</t>
  </si>
  <si>
    <t xml:space="preserve">L’envoi électronique de votre fichier rempli à Manuvie constitue le moyen le plus rapide de nous faire parvenir vos </t>
  </si>
  <si>
    <t xml:space="preserve">renseignements aux fins de traitement. Si l’envoi de vos renseignements en format électronique est problématique, </t>
  </si>
  <si>
    <t xml:space="preserve">nous pouvons traiter les documents papier, toutefois, cette méthode nécessite un traitement manuel qui est plus </t>
  </si>
  <si>
    <t xml:space="preserve">long. Une façon plus rapide et sécuritaire de procéder est d’ouvrir une session dans le site sécurisé de l’Assurance </t>
  </si>
  <si>
    <r>
      <t xml:space="preserve">collective de </t>
    </r>
    <r>
      <rPr>
        <sz val="11"/>
        <rFont val="Calibri"/>
        <family val="2"/>
        <scheme val="minor"/>
      </rPr>
      <t>Manuvie (</t>
    </r>
    <r>
      <rPr>
        <sz val="11"/>
        <color rgb="FF0000FF"/>
        <rFont val="Calibri"/>
        <family val="2"/>
        <scheme val="minor"/>
      </rPr>
      <t>www.manuvie.ca/connexion</t>
    </r>
    <r>
      <rPr>
        <sz val="11"/>
        <color theme="1"/>
        <rFont val="Calibri"/>
        <family val="2"/>
        <scheme val="minor"/>
      </rPr>
      <t xml:space="preserve"> et lien « Administrateur du régime »), puis de télécharger votre </t>
    </r>
  </si>
  <si>
    <t xml:space="preserve">fichier rempli à la section Envoyer des fichiers au moyen de l’option Fichier de données sur les employés du menu </t>
  </si>
  <si>
    <t>déroulant.</t>
  </si>
  <si>
    <t>Manuvie déconseille de retourner les fichiers de données par courriel. Il est impossible de garantir la protection des</t>
  </si>
  <si>
    <t xml:space="preserve">communications par courriel. Un courriel peut être perdu, intercepté, utilisé frauduleusement ou modifié pendant </t>
  </si>
  <si>
    <t xml:space="preserve">son acheminement. Lorsque vous envoyez des renseignements confidentiels ou personnels à Manuvie, nous vous </t>
  </si>
  <si>
    <t>invitons à nous les faire parvenir à partir de la section Envoyer des fichiers ou encore par la poste ou télécopieur.</t>
  </si>
  <si>
    <t xml:space="preserve">Afin d’obtenir un exemple de notre méthode privilégiée pour les données sur les employés, consultez le modèle de </t>
  </si>
  <si>
    <t>fichier Excel ci-joint.</t>
  </si>
  <si>
    <t xml:space="preserve">traitement rapide de votre renouvellement. Si vous avez des questions, veuillez communiquer avec nous par </t>
  </si>
  <si>
    <t>courriel à l’adresse indiquée ci-dessous.</t>
  </si>
  <si>
    <t>Merci,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</si>
</sst>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4" formatCode="_(&quot;$&quot;* #,##0.00_);_(&quot;$&quot;* \(#,##0.00\);_(&quot;$&quot;* &quot;-&quot;??_);_(@_)"/>
    <numFmt numFmtId="43" formatCode="_(* #,##0.00_);_(* \(#,##0.00\);_(* &quot;-&quot;??_);_(@_)"/>
    <numFmt numFmtId="164" formatCode="[$-409]mmm\-yy;@"/>
    <numFmt numFmtId="165" formatCode="[$-409]d\-mmm\-yy;@"/>
    <numFmt numFmtId="166" formatCode="_ * #,##0.00_)\ &quot;$&quot;_ ;_ * \(#,##0.00\)\ &quot;$&quot;_ ;_ * &quot;-&quot;??_)\ &quot;$&quot;_ ;_ @_ "/>
    <numFmt numFmtId="167" formatCode="_-* #,##0.00_-;\-* #,##0.00_-;_-* &quot;-&quot;??_-;_-@_-"/>
    <numFmt numFmtId="168" formatCode="_-&quot;$&quot;* #,##0.00_-;\-&quot;$&quot;* #,##0.00_-;_-&quot;$&quot;* &quot;-&quot;??_-;_-@_-"/>
    <numFmt numFmtId="169" formatCode="_-* #,##0_-;\-* #,##0_-;_-* &quot;-&quot;_-;_-@_-"/>
    <numFmt numFmtId="170" formatCode="_-&quot;$&quot;\ #,##0_-;&quot;$&quot;\ \(\-#,##0\)_-;_-&quot;$&quot;\ &quot;nil&quot;_-;_-@_-"/>
    <numFmt numFmtId="171" formatCode="0.00%;\(\-0.00\)%;&quot;----&quot;"/>
    <numFmt numFmtId="172" formatCode="0.0%"/>
    <numFmt numFmtId="173" formatCode="_-&quot;£&quot;* #,##0_-;\-&quot;£&quot;* #,##0_-;_-&quot;£&quot;* &quot;-&quot;_-;_-@_-"/>
    <numFmt numFmtId="174" formatCode="_-&quot;£&quot;* #,##0.00_-;\-&quot;£&quot;* #,##0.00_-;_-&quot;£&quot;* &quot;-&quot;??_-;_-@_-"/>
    <numFmt numFmtId="175" formatCode="[$-409]mmmm\ d\,\ yyyy;@"/>
    <numFmt numFmtId="176" formatCode="[$-409]d\-mmm\-yyyy;@"/>
    <numFmt numFmtId="177" formatCode="[$-409]dd\-mmm\-yy;@"/>
    <numFmt numFmtId="178" formatCode="m/d/yy;@"/>
    <numFmt numFmtId="179" formatCode="[$-409]d\-mmm;@"/>
    <numFmt numFmtId="180" formatCode="mm/dd/yy;@"/>
  </numFmts>
  <fonts count="136">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8"/>
      <name val="Arial"/>
      <family val="2"/>
    </font>
    <font>
      <b/>
      <sz val="10"/>
      <color indexed="12"/>
      <name val="Arial"/>
      <family val="2"/>
    </font>
    <font>
      <sz val="10"/>
      <color indexed="8"/>
      <name val="Arial"/>
      <family val="2"/>
    </font>
    <font>
      <sz val="10"/>
      <color indexed="12"/>
      <name val="Arial"/>
      <family val="2"/>
    </font>
    <font>
      <b/>
      <sz val="10"/>
      <name val="Arial"/>
      <family val="2"/>
    </font>
    <font>
      <sz val="10"/>
      <name val="Arial"/>
      <family val="2"/>
    </font>
    <font>
      <sz val="10"/>
      <color theme="1"/>
      <name val="Arial"/>
      <family val="2"/>
    </font>
    <font>
      <sz val="10"/>
      <color rgb="FFFF000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indexed="10"/>
      <name val="Arial"/>
      <family val="2"/>
    </font>
    <font>
      <sz val="11"/>
      <color rgb="FF000000"/>
      <name val="Calibri"/>
      <family val="2"/>
      <scheme val="minor"/>
    </font>
    <font>
      <sz val="10"/>
      <color theme="1"/>
      <name val="Calibri"/>
      <family val="2"/>
      <scheme val="minor"/>
    </font>
    <font>
      <sz val="18"/>
      <color theme="3"/>
      <name val="Cambria"/>
      <family val="2"/>
      <scheme val="major"/>
    </font>
    <font>
      <sz val="9"/>
      <color indexed="8"/>
      <name val="Arial"/>
      <family val="2"/>
    </font>
    <font>
      <sz val="10"/>
      <color indexed="9"/>
      <name val="Arial"/>
      <family val="2"/>
    </font>
    <font>
      <b/>
      <sz val="10"/>
      <color indexed="52"/>
      <name val="Arial"/>
      <family val="2"/>
    </font>
    <font>
      <sz val="10"/>
      <color indexed="52"/>
      <name val="Arial"/>
      <family val="2"/>
    </font>
    <font>
      <sz val="10"/>
      <name val="MS Sans Serif"/>
      <family val="2"/>
    </font>
    <font>
      <sz val="12"/>
      <name val="新細明體"/>
      <family val="1"/>
      <charset val="136"/>
    </font>
    <font>
      <sz val="10"/>
      <name val="Arial Unicode MS"/>
      <family val="2"/>
    </font>
    <font>
      <sz val="10"/>
      <color indexed="62"/>
      <name val="Arial"/>
      <family val="2"/>
    </font>
    <font>
      <b/>
      <sz val="16"/>
      <name val="Arial"/>
      <family val="2"/>
    </font>
    <font>
      <u/>
      <sz val="11"/>
      <color theme="10"/>
      <name val="Calibri"/>
      <family val="2"/>
      <scheme val="minor"/>
    </font>
    <font>
      <u/>
      <sz val="9"/>
      <color indexed="12"/>
      <name val="Slimbach"/>
    </font>
    <font>
      <sz val="10"/>
      <color indexed="20"/>
      <name val="Arial"/>
      <family val="2"/>
    </font>
    <font>
      <sz val="10"/>
      <color indexed="60"/>
      <name val="Arial"/>
      <family val="2"/>
    </font>
    <font>
      <sz val="10"/>
      <name val="Slimbach"/>
    </font>
    <font>
      <sz val="10"/>
      <name val="Tahoma"/>
      <family val="2"/>
    </font>
    <font>
      <sz val="11"/>
      <name val="Times New Roman"/>
      <family val="1"/>
    </font>
    <font>
      <sz val="11"/>
      <color indexed="8"/>
      <name val="Calibri"/>
      <family val="2"/>
    </font>
    <font>
      <sz val="10"/>
      <color indexed="17"/>
      <name val="Arial"/>
      <family val="2"/>
    </font>
    <font>
      <b/>
      <sz val="10"/>
      <color indexed="63"/>
      <name val="Arial"/>
      <family val="2"/>
    </font>
    <font>
      <i/>
      <sz val="10"/>
      <color indexed="23"/>
      <name val="Arial"/>
      <family val="2"/>
    </font>
    <font>
      <b/>
      <sz val="18"/>
      <color indexed="56"/>
      <name val="Cambria"/>
      <family val="2"/>
    </font>
    <font>
      <b/>
      <sz val="15"/>
      <color indexed="56"/>
      <name val="Arial"/>
      <family val="2"/>
    </font>
    <font>
      <b/>
      <sz val="13"/>
      <color indexed="56"/>
      <name val="Arial"/>
      <family val="2"/>
    </font>
    <font>
      <b/>
      <sz val="11"/>
      <color indexed="56"/>
      <name val="Arial"/>
      <family val="2"/>
    </font>
    <font>
      <b/>
      <sz val="10"/>
      <color indexed="9"/>
      <name val="Arial"/>
      <family val="2"/>
    </font>
    <font>
      <sz val="10"/>
      <color indexed="8"/>
      <name val="Calibri"/>
      <family val="2"/>
    </font>
    <font>
      <b/>
      <sz val="10"/>
      <color theme="1"/>
      <name val="Arial"/>
      <family val="2"/>
    </font>
    <font>
      <sz val="11"/>
      <color indexed="8"/>
      <name val="Calibri"/>
      <family val="2"/>
      <scheme val="minor"/>
    </font>
    <font>
      <sz val="11"/>
      <color indexed="17"/>
      <name val="Calibri"/>
      <family val="2"/>
    </font>
    <font>
      <sz val="11"/>
      <color indexed="20"/>
      <name val="Calibri"/>
      <family val="2"/>
    </font>
    <font>
      <sz val="11"/>
      <color indexed="60"/>
      <name val="Calibri"/>
      <family val="2"/>
    </font>
    <font>
      <sz val="11"/>
      <color indexed="62"/>
      <name val="Calibri"/>
      <family val="2"/>
    </font>
    <font>
      <b/>
      <sz val="11"/>
      <color indexed="63"/>
      <name val="Calibri"/>
      <family val="2"/>
    </font>
    <font>
      <b/>
      <sz val="11"/>
      <color indexed="52"/>
      <name val="Calibri"/>
      <family val="2"/>
    </font>
    <font>
      <sz val="11"/>
      <color indexed="52"/>
      <name val="Calibri"/>
      <family val="2"/>
    </font>
    <font>
      <i/>
      <sz val="11"/>
      <color indexed="23"/>
      <name val="Calibri"/>
      <family val="2"/>
    </font>
    <font>
      <b/>
      <sz val="11"/>
      <color indexed="8"/>
      <name val="Calibri"/>
      <family val="2"/>
    </font>
    <font>
      <sz val="11"/>
      <color indexed="9"/>
      <name val="Calibri"/>
      <family val="2"/>
    </font>
    <font>
      <b/>
      <sz val="11"/>
      <color indexed="9"/>
      <name val="Calibri"/>
      <family val="2"/>
    </font>
    <font>
      <b/>
      <sz val="15"/>
      <color indexed="56"/>
      <name val="Calibri"/>
      <family val="2"/>
    </font>
    <font>
      <b/>
      <sz val="13"/>
      <color indexed="56"/>
      <name val="Calibri"/>
      <family val="2"/>
    </font>
    <font>
      <b/>
      <sz val="11"/>
      <color indexed="56"/>
      <name val="Calibri"/>
      <family val="2"/>
    </font>
    <font>
      <sz val="11"/>
      <color indexed="10"/>
      <name val="Calibri"/>
      <family val="2"/>
    </font>
    <font>
      <sz val="150"/>
      <color rgb="FFC00000"/>
      <name val="Gill Sans MT Condensed"/>
      <family val="2"/>
    </font>
    <font>
      <b/>
      <sz val="8"/>
      <name val="Calibri"/>
      <family val="2"/>
      <scheme val="minor"/>
    </font>
    <font>
      <b/>
      <sz val="24"/>
      <color theme="0"/>
      <name val="Calibri"/>
      <family val="2"/>
      <scheme val="minor"/>
    </font>
    <font>
      <b/>
      <sz val="36"/>
      <name val="Calibri"/>
      <family val="2"/>
      <scheme val="minor"/>
    </font>
    <font>
      <b/>
      <sz val="12"/>
      <color theme="1"/>
      <name val="Calibri"/>
      <family val="2"/>
      <scheme val="minor"/>
    </font>
    <font>
      <sz val="9"/>
      <color theme="1"/>
      <name val="Calibri"/>
      <family val="2"/>
      <scheme val="minor"/>
    </font>
    <font>
      <b/>
      <sz val="9"/>
      <color theme="1"/>
      <name val="Calibri"/>
      <family val="2"/>
      <scheme val="minor"/>
    </font>
    <font>
      <sz val="9"/>
      <color rgb="FF0000FF"/>
      <name val="Calibri"/>
      <family val="2"/>
      <scheme val="minor"/>
    </font>
    <font>
      <b/>
      <u/>
      <sz val="11"/>
      <color theme="1"/>
      <name val="Calibri"/>
      <family val="2"/>
      <scheme val="minor"/>
    </font>
    <font>
      <sz val="8"/>
      <color theme="0"/>
      <name val="Calibri"/>
      <family val="2"/>
      <scheme val="minor"/>
    </font>
    <font>
      <u/>
      <sz val="11"/>
      <color theme="1"/>
      <name val="Calibri"/>
      <family val="2"/>
      <scheme val="minor"/>
    </font>
    <font>
      <sz val="11"/>
      <color rgb="FF0000FF"/>
      <name val="Calibri"/>
      <family val="2"/>
      <scheme val="minor"/>
    </font>
    <font>
      <sz val="11"/>
      <color rgb="FFF8F8F8"/>
      <name val="Calibri"/>
      <family val="2"/>
      <scheme val="minor"/>
    </font>
    <font>
      <b/>
      <u/>
      <sz val="11"/>
      <name val="Calibri"/>
      <family val="2"/>
      <scheme val="minor"/>
    </font>
    <font>
      <b/>
      <u/>
      <sz val="11"/>
      <color theme="0"/>
      <name val="Calibri"/>
      <family val="2"/>
      <scheme val="minor"/>
    </font>
    <font>
      <u/>
      <sz val="10"/>
      <color theme="10"/>
      <name val="Calibri"/>
      <family val="2"/>
      <scheme val="minor"/>
    </font>
    <font>
      <sz val="11"/>
      <name val="Calibri"/>
      <family val="2"/>
      <scheme val="minor"/>
    </font>
    <font>
      <sz val="9"/>
      <name val="Calibri"/>
      <family val="2"/>
      <scheme val="minor"/>
    </font>
    <font>
      <sz val="10"/>
      <color rgb="FF0000FF"/>
      <name val="Arial"/>
      <family val="2"/>
    </font>
    <font>
      <sz val="8"/>
      <color indexed="12"/>
      <name val="Arial"/>
      <family val="2"/>
    </font>
    <font>
      <b/>
      <sz val="9"/>
      <color indexed="81"/>
      <name val="Tahoma"/>
      <family val="2"/>
    </font>
    <font>
      <sz val="18"/>
      <color indexed="56"/>
      <name val="Cambria"/>
      <family val="2"/>
    </font>
    <font>
      <i/>
      <sz val="9"/>
      <color indexed="81"/>
      <name val="Tahoma"/>
      <family val="2"/>
    </font>
    <font>
      <i/>
      <sz val="10"/>
      <color rgb="FF0000FF"/>
      <name val="Arial"/>
      <family val="2"/>
    </font>
    <font>
      <sz val="10"/>
      <color theme="1"/>
      <name val="Arial"/>
      <family val="2"/>
    </font>
    <font>
      <sz val="10"/>
      <color theme="1"/>
      <name val="Arial"/>
      <family val="2"/>
    </font>
    <font>
      <b/>
      <sz val="10"/>
      <color rgb="FF0000FF"/>
      <name val="Arial"/>
      <family val="2"/>
    </font>
    <font>
      <sz val="10"/>
      <color theme="1"/>
      <name val="Arial"/>
      <family val="2"/>
    </font>
    <font>
      <sz val="10"/>
      <color theme="1"/>
      <name val="Arial"/>
      <family val="2"/>
    </font>
    <font>
      <b/>
      <sz val="10"/>
      <color theme="3" tint="-0.249977111117893"/>
      <name val="Arial"/>
      <family val="2"/>
    </font>
    <font>
      <sz val="10"/>
      <color theme="3"/>
      <name val="Arial"/>
      <family val="2"/>
    </font>
    <font>
      <b/>
      <sz val="10"/>
      <color rgb="FFFF0000"/>
      <name val="Arial"/>
      <family val="2"/>
    </font>
    <font>
      <sz val="8"/>
      <name val="Calibri"/>
      <family val="2"/>
      <scheme val="minor"/>
    </font>
    <font>
      <sz val="11"/>
      <color rgb="FF666666"/>
      <name val="Arial"/>
      <family val="2"/>
    </font>
    <font>
      <sz val="11"/>
      <color theme="1"/>
      <name val="Arial"/>
      <family val="2"/>
    </font>
    <font>
      <sz val="11"/>
      <color theme="1"/>
      <name val="Calibri"/>
      <family val="2"/>
    </font>
    <font>
      <sz val="10"/>
      <color rgb="FF0070C0"/>
      <name val="Arial"/>
      <family val="2"/>
    </font>
    <font>
      <sz val="10"/>
      <color rgb="FF002060"/>
      <name val="Arial"/>
      <family val="2"/>
    </font>
    <font>
      <sz val="10"/>
      <color theme="0"/>
      <name val="Arial"/>
      <family val="2"/>
    </font>
    <font>
      <sz val="8"/>
      <color rgb="FF4D4F53"/>
      <name val="Arial"/>
      <family val="2"/>
    </font>
    <font>
      <b/>
      <i/>
      <sz val="10"/>
      <color rgb="FF0000FF"/>
      <name val="Arial"/>
      <family val="2"/>
    </font>
    <font>
      <sz val="10"/>
      <color rgb="FF000000"/>
      <name val="Calibri"/>
      <family val="2"/>
      <scheme val="minor"/>
    </font>
    <font>
      <sz val="12"/>
      <color rgb="FFFF0000"/>
      <name val="Arial"/>
      <family val="2"/>
    </font>
  </fonts>
  <fills count="81">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99"/>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CCCCFF"/>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26"/>
      </patternFill>
    </fill>
    <fill>
      <patternFill patternType="solid">
        <fgColor indexed="43"/>
      </patternFill>
    </fill>
    <fill>
      <patternFill patternType="solid">
        <fgColor indexed="58"/>
        <bgColor indexed="64"/>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theme="0" tint="-0.34998626667073579"/>
        <bgColor indexed="64"/>
      </patternFill>
    </fill>
    <fill>
      <patternFill patternType="solid">
        <fgColor theme="0" tint="-4.9989318521683403E-2"/>
        <bgColor indexed="64"/>
      </patternFill>
    </fill>
    <fill>
      <gradientFill>
        <stop position="0">
          <color rgb="FF00693C"/>
        </stop>
        <stop position="1">
          <color rgb="FF002D62"/>
        </stop>
      </gradientFill>
    </fill>
    <fill>
      <patternFill patternType="solid">
        <fgColor theme="0" tint="-0.34998626667073579"/>
        <bgColor auto="1"/>
      </patternFill>
    </fill>
    <fill>
      <patternFill patternType="solid">
        <fgColor theme="8" tint="0.59999389629810485"/>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rgb="FFFFFFCC"/>
        <bgColor indexed="64"/>
      </patternFill>
    </fill>
    <fill>
      <patternFill patternType="solid">
        <fgColor theme="5" tint="0.7999816888943144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70C0"/>
        <bgColor indexed="64"/>
      </patternFill>
    </fill>
    <fill>
      <patternFill patternType="solid">
        <fgColor theme="5" tint="0.39997558519241921"/>
        <bgColor indexed="64"/>
      </patternFill>
    </fill>
    <fill>
      <patternFill patternType="solid">
        <fgColor rgb="FFFF99FF"/>
        <bgColor indexed="64"/>
      </patternFill>
    </fill>
    <fill>
      <patternFill patternType="solid">
        <fgColor theme="6" tint="0.79998168889431442"/>
        <bgColor indexed="64"/>
      </patternFill>
    </fill>
  </fills>
  <borders count="28">
    <border>
      <left/>
      <right/>
      <top/>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thin">
        <color indexed="64"/>
      </right>
      <top style="thin">
        <color indexed="22"/>
      </top>
      <bottom style="thin">
        <color indexed="22"/>
      </bottom>
      <diagonal/>
    </border>
    <border>
      <left style="thin">
        <color indexed="64"/>
      </left>
      <right/>
      <top style="thin">
        <color indexed="22"/>
      </top>
      <bottom style="thin">
        <color indexed="22"/>
      </bottom>
      <diagonal/>
    </border>
    <border>
      <left style="thin">
        <color indexed="64"/>
      </left>
      <right style="thin">
        <color indexed="64"/>
      </right>
      <top/>
      <bottom style="thin">
        <color indexed="2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6926">
    <xf numFmtId="0" fontId="0" fillId="0" borderId="0"/>
    <xf numFmtId="0" fontId="30" fillId="0" borderId="0" applyNumberFormat="0" applyFill="0" applyBorder="0" applyAlignment="0" applyProtection="0"/>
    <xf numFmtId="0" fontId="31" fillId="0" borderId="6" applyNumberFormat="0" applyFill="0" applyAlignment="0" applyProtection="0"/>
    <xf numFmtId="0" fontId="32" fillId="0" borderId="7" applyNumberFormat="0" applyFill="0" applyAlignment="0" applyProtection="0"/>
    <xf numFmtId="0" fontId="33" fillId="0" borderId="8" applyNumberFormat="0" applyFill="0" applyAlignment="0" applyProtection="0"/>
    <xf numFmtId="0" fontId="33" fillId="0" borderId="0" applyNumberFormat="0" applyFill="0" applyBorder="0" applyAlignment="0" applyProtection="0"/>
    <xf numFmtId="0" fontId="34" fillId="5" borderId="0" applyNumberFormat="0" applyBorder="0" applyAlignment="0" applyProtection="0"/>
    <xf numFmtId="0" fontId="35" fillId="6" borderId="0" applyNumberFormat="0" applyBorder="0" applyAlignment="0" applyProtection="0"/>
    <xf numFmtId="0" fontId="36" fillId="7" borderId="0" applyNumberFormat="0" applyBorder="0" applyAlignment="0" applyProtection="0"/>
    <xf numFmtId="0" fontId="37" fillId="8" borderId="9" applyNumberFormat="0" applyAlignment="0" applyProtection="0"/>
    <xf numFmtId="0" fontId="38" fillId="9" borderId="10" applyNumberFormat="0" applyAlignment="0" applyProtection="0"/>
    <xf numFmtId="0" fontId="39" fillId="9" borderId="9" applyNumberFormat="0" applyAlignment="0" applyProtection="0"/>
    <xf numFmtId="0" fontId="40" fillId="0" borderId="11" applyNumberFormat="0" applyFill="0" applyAlignment="0" applyProtection="0"/>
    <xf numFmtId="0" fontId="41" fillId="10" borderId="12" applyNumberFormat="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4" fillId="0" borderId="14" applyNumberFormat="0" applyFill="0" applyAlignment="0" applyProtection="0"/>
    <xf numFmtId="0" fontId="45" fillId="12" borderId="0" applyNumberFormat="0" applyBorder="0" applyAlignment="0" applyProtection="0"/>
    <xf numFmtId="0" fontId="21" fillId="13" borderId="0" applyNumberFormat="0" applyBorder="0" applyAlignment="0" applyProtection="0"/>
    <xf numFmtId="0" fontId="21" fillId="14" borderId="0" applyNumberFormat="0" applyBorder="0" applyAlignment="0" applyProtection="0"/>
    <xf numFmtId="0" fontId="45" fillId="15" borderId="0" applyNumberFormat="0" applyBorder="0" applyAlignment="0" applyProtection="0"/>
    <xf numFmtId="0" fontId="45"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45" fillId="19" borderId="0" applyNumberFormat="0" applyBorder="0" applyAlignment="0" applyProtection="0"/>
    <xf numFmtId="0" fontId="45"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45" fillId="23" borderId="0" applyNumberFormat="0" applyBorder="0" applyAlignment="0" applyProtection="0"/>
    <xf numFmtId="0" fontId="45" fillId="24" borderId="0" applyNumberFormat="0" applyBorder="0" applyAlignment="0" applyProtection="0"/>
    <xf numFmtId="0" fontId="21" fillId="25" borderId="0" applyNumberFormat="0" applyBorder="0" applyAlignment="0" applyProtection="0"/>
    <xf numFmtId="0" fontId="21" fillId="26" borderId="0" applyNumberFormat="0" applyBorder="0" applyAlignment="0" applyProtection="0"/>
    <xf numFmtId="0" fontId="45" fillId="27" borderId="0" applyNumberFormat="0" applyBorder="0" applyAlignment="0" applyProtection="0"/>
    <xf numFmtId="0" fontId="45" fillId="28" borderId="0" applyNumberFormat="0" applyBorder="0" applyAlignment="0" applyProtection="0"/>
    <xf numFmtId="0" fontId="21" fillId="29" borderId="0" applyNumberFormat="0" applyBorder="0" applyAlignment="0" applyProtection="0"/>
    <xf numFmtId="0" fontId="21" fillId="30" borderId="0" applyNumberFormat="0" applyBorder="0" applyAlignment="0" applyProtection="0"/>
    <xf numFmtId="0" fontId="45" fillId="31" borderId="0" applyNumberFormat="0" applyBorder="0" applyAlignment="0" applyProtection="0"/>
    <xf numFmtId="0" fontId="45" fillId="32" borderId="0" applyNumberFormat="0" applyBorder="0" applyAlignment="0" applyProtection="0"/>
    <xf numFmtId="0" fontId="21" fillId="33" borderId="0" applyNumberFormat="0" applyBorder="0" applyAlignment="0" applyProtection="0"/>
    <xf numFmtId="0" fontId="21" fillId="34" borderId="0" applyNumberFormat="0" applyBorder="0" applyAlignment="0" applyProtection="0"/>
    <xf numFmtId="0" fontId="45" fillId="35" borderId="0" applyNumberFormat="0" applyBorder="0" applyAlignment="0" applyProtection="0"/>
    <xf numFmtId="0" fontId="21" fillId="0" borderId="0"/>
    <xf numFmtId="0" fontId="21" fillId="11" borderId="13" applyNumberFormat="0" applyFont="0" applyAlignment="0" applyProtection="0"/>
    <xf numFmtId="0" fontId="27" fillId="0" borderId="0"/>
    <xf numFmtId="44" fontId="27" fillId="0" borderId="0" applyFont="0" applyFill="0" applyBorder="0" applyAlignment="0" applyProtection="0"/>
    <xf numFmtId="44" fontId="27" fillId="0" borderId="0" applyFont="0" applyFill="0" applyBorder="0" applyAlignment="0" applyProtection="0"/>
    <xf numFmtId="0" fontId="27" fillId="0" borderId="0"/>
    <xf numFmtId="0" fontId="21" fillId="0" borderId="0"/>
    <xf numFmtId="0" fontId="20" fillId="0" borderId="0"/>
    <xf numFmtId="0" fontId="20" fillId="11" borderId="13" applyNumberFormat="0" applyFont="0" applyAlignment="0" applyProtection="0"/>
    <xf numFmtId="0" fontId="20" fillId="13" borderId="0" applyNumberFormat="0" applyBorder="0" applyAlignment="0" applyProtection="0"/>
    <xf numFmtId="0" fontId="20" fillId="14" borderId="0" applyNumberFormat="0" applyBorder="0" applyAlignment="0" applyProtection="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19" fillId="0" borderId="0"/>
    <xf numFmtId="0" fontId="19" fillId="11" borderId="13" applyNumberFormat="0" applyFont="0" applyAlignment="0" applyProtection="0"/>
    <xf numFmtId="0" fontId="19" fillId="13" borderId="0" applyNumberFormat="0" applyBorder="0" applyAlignment="0" applyProtection="0"/>
    <xf numFmtId="0" fontId="19" fillId="14" borderId="0" applyNumberFormat="0" applyBorder="0" applyAlignment="0" applyProtection="0"/>
    <xf numFmtId="0" fontId="19" fillId="17" borderId="0" applyNumberFormat="0" applyBorder="0" applyAlignment="0" applyProtection="0"/>
    <xf numFmtId="0" fontId="19" fillId="18" borderId="0" applyNumberFormat="0" applyBorder="0" applyAlignment="0" applyProtection="0"/>
    <xf numFmtId="0" fontId="19" fillId="21" borderId="0" applyNumberFormat="0" applyBorder="0" applyAlignment="0" applyProtection="0"/>
    <xf numFmtId="0" fontId="19" fillId="22" borderId="0" applyNumberFormat="0" applyBorder="0" applyAlignment="0" applyProtection="0"/>
    <xf numFmtId="0" fontId="19" fillId="25" borderId="0" applyNumberFormat="0" applyBorder="0" applyAlignment="0" applyProtection="0"/>
    <xf numFmtId="0" fontId="19" fillId="26" borderId="0" applyNumberFormat="0" applyBorder="0" applyAlignment="0" applyProtection="0"/>
    <xf numFmtId="0" fontId="19" fillId="29" borderId="0" applyNumberFormat="0" applyBorder="0" applyAlignment="0" applyProtection="0"/>
    <xf numFmtId="0" fontId="19" fillId="30" borderId="0" applyNumberFormat="0" applyBorder="0" applyAlignment="0" applyProtection="0"/>
    <xf numFmtId="0" fontId="19" fillId="33" borderId="0" applyNumberFormat="0" applyBorder="0" applyAlignment="0" applyProtection="0"/>
    <xf numFmtId="0" fontId="19" fillId="34" borderId="0" applyNumberFormat="0" applyBorder="0" applyAlignment="0" applyProtection="0"/>
    <xf numFmtId="0" fontId="18" fillId="0" borderId="0"/>
    <xf numFmtId="0" fontId="18" fillId="11" borderId="13" applyNumberFormat="0" applyFont="0" applyAlignment="0" applyProtection="0"/>
    <xf numFmtId="0" fontId="18" fillId="13" borderId="0" applyNumberFormat="0" applyBorder="0" applyAlignment="0" applyProtection="0"/>
    <xf numFmtId="0" fontId="18" fillId="14"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5" borderId="0" applyNumberFormat="0" applyBorder="0" applyAlignment="0" applyProtection="0"/>
    <xf numFmtId="0" fontId="18" fillId="26" borderId="0" applyNumberFormat="0" applyBorder="0" applyAlignment="0" applyProtection="0"/>
    <xf numFmtId="0" fontId="18" fillId="29" borderId="0" applyNumberFormat="0" applyBorder="0" applyAlignment="0" applyProtection="0"/>
    <xf numFmtId="0" fontId="18" fillId="30" borderId="0" applyNumberFormat="0" applyBorder="0" applyAlignment="0" applyProtection="0"/>
    <xf numFmtId="0" fontId="18" fillId="33" borderId="0" applyNumberFormat="0" applyBorder="0" applyAlignment="0" applyProtection="0"/>
    <xf numFmtId="0" fontId="18" fillId="34" borderId="0" applyNumberFormat="0" applyBorder="0" applyAlignment="0" applyProtection="0"/>
    <xf numFmtId="0" fontId="17" fillId="0" borderId="0"/>
    <xf numFmtId="0" fontId="17" fillId="11" borderId="13" applyNumberFormat="0" applyFont="0" applyAlignment="0" applyProtection="0"/>
    <xf numFmtId="0" fontId="17" fillId="13" borderId="0" applyNumberFormat="0" applyBorder="0" applyAlignment="0" applyProtection="0"/>
    <xf numFmtId="0" fontId="17" fillId="14"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17" fillId="25" borderId="0" applyNumberFormat="0" applyBorder="0" applyAlignment="0" applyProtection="0"/>
    <xf numFmtId="0" fontId="17" fillId="26" borderId="0" applyNumberFormat="0" applyBorder="0" applyAlignment="0" applyProtection="0"/>
    <xf numFmtId="0" fontId="17" fillId="29" borderId="0" applyNumberFormat="0" applyBorder="0" applyAlignment="0" applyProtection="0"/>
    <xf numFmtId="0" fontId="17" fillId="30" borderId="0" applyNumberFormat="0" applyBorder="0" applyAlignment="0" applyProtection="0"/>
    <xf numFmtId="0" fontId="17" fillId="33" borderId="0" applyNumberFormat="0" applyBorder="0" applyAlignment="0" applyProtection="0"/>
    <xf numFmtId="0" fontId="17" fillId="34" borderId="0" applyNumberFormat="0" applyBorder="0" applyAlignment="0" applyProtection="0"/>
    <xf numFmtId="0" fontId="16" fillId="0" borderId="0"/>
    <xf numFmtId="0" fontId="16" fillId="11" borderId="13" applyNumberFormat="0" applyFont="0" applyAlignment="0" applyProtection="0"/>
    <xf numFmtId="0" fontId="16" fillId="13" borderId="0" applyNumberFormat="0" applyBorder="0" applyAlignment="0" applyProtection="0"/>
    <xf numFmtId="0" fontId="16" fillId="14" borderId="0" applyNumberFormat="0" applyBorder="0" applyAlignment="0" applyProtection="0"/>
    <xf numFmtId="0" fontId="16" fillId="17" borderId="0" applyNumberFormat="0" applyBorder="0" applyAlignment="0" applyProtection="0"/>
    <xf numFmtId="0" fontId="16" fillId="18" borderId="0" applyNumberFormat="0" applyBorder="0" applyAlignment="0" applyProtection="0"/>
    <xf numFmtId="0" fontId="16" fillId="21" borderId="0" applyNumberFormat="0" applyBorder="0" applyAlignment="0" applyProtection="0"/>
    <xf numFmtId="0" fontId="16" fillId="22" borderId="0" applyNumberFormat="0" applyBorder="0" applyAlignment="0" applyProtection="0"/>
    <xf numFmtId="0" fontId="16" fillId="25" borderId="0" applyNumberFormat="0" applyBorder="0" applyAlignment="0" applyProtection="0"/>
    <xf numFmtId="0" fontId="16" fillId="26" borderId="0" applyNumberFormat="0" applyBorder="0" applyAlignment="0" applyProtection="0"/>
    <xf numFmtId="0" fontId="16" fillId="29" borderId="0" applyNumberFormat="0" applyBorder="0" applyAlignment="0" applyProtection="0"/>
    <xf numFmtId="0" fontId="16" fillId="30" borderId="0" applyNumberFormat="0" applyBorder="0" applyAlignment="0" applyProtection="0"/>
    <xf numFmtId="0" fontId="16" fillId="33" borderId="0" applyNumberFormat="0" applyBorder="0" applyAlignment="0" applyProtection="0"/>
    <xf numFmtId="0" fontId="16" fillId="34" borderId="0" applyNumberFormat="0" applyBorder="0" applyAlignment="0" applyProtection="0"/>
    <xf numFmtId="0" fontId="15" fillId="0" borderId="0"/>
    <xf numFmtId="0" fontId="15" fillId="11" borderId="13" applyNumberFormat="0" applyFont="0" applyAlignment="0" applyProtection="0"/>
    <xf numFmtId="0" fontId="15" fillId="13" borderId="0" applyNumberFormat="0" applyBorder="0" applyAlignment="0" applyProtection="0"/>
    <xf numFmtId="0" fontId="15" fillId="14"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21" borderId="0" applyNumberFormat="0" applyBorder="0" applyAlignment="0" applyProtection="0"/>
    <xf numFmtId="0" fontId="15" fillId="22" borderId="0" applyNumberFormat="0" applyBorder="0" applyAlignment="0" applyProtection="0"/>
    <xf numFmtId="0" fontId="15" fillId="25" borderId="0" applyNumberFormat="0" applyBorder="0" applyAlignment="0" applyProtection="0"/>
    <xf numFmtId="0" fontId="15" fillId="26" borderId="0" applyNumberFormat="0" applyBorder="0" applyAlignment="0" applyProtection="0"/>
    <xf numFmtId="0" fontId="15" fillId="29" borderId="0" applyNumberFormat="0" applyBorder="0" applyAlignment="0" applyProtection="0"/>
    <xf numFmtId="0" fontId="15" fillId="30" borderId="0" applyNumberFormat="0" applyBorder="0" applyAlignment="0" applyProtection="0"/>
    <xf numFmtId="0" fontId="15" fillId="33" borderId="0" applyNumberFormat="0" applyBorder="0" applyAlignment="0" applyProtection="0"/>
    <xf numFmtId="0" fontId="15" fillId="34" borderId="0" applyNumberFormat="0" applyBorder="0" applyAlignment="0" applyProtection="0"/>
    <xf numFmtId="0" fontId="14" fillId="0" borderId="0"/>
    <xf numFmtId="0" fontId="14" fillId="11" borderId="13" applyNumberFormat="0" applyFont="0" applyAlignment="0" applyProtection="0"/>
    <xf numFmtId="0" fontId="14" fillId="13" borderId="0" applyNumberFormat="0" applyBorder="0" applyAlignment="0" applyProtection="0"/>
    <xf numFmtId="0" fontId="14" fillId="14"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21" borderId="0" applyNumberFormat="0" applyBorder="0" applyAlignment="0" applyProtection="0"/>
    <xf numFmtId="0" fontId="14" fillId="22" borderId="0" applyNumberFormat="0" applyBorder="0" applyAlignment="0" applyProtection="0"/>
    <xf numFmtId="0" fontId="14" fillId="25" borderId="0" applyNumberFormat="0" applyBorder="0" applyAlignment="0" applyProtection="0"/>
    <xf numFmtId="0" fontId="14" fillId="26" borderId="0" applyNumberFormat="0" applyBorder="0" applyAlignment="0" applyProtection="0"/>
    <xf numFmtId="0" fontId="14" fillId="29" borderId="0" applyNumberFormat="0" applyBorder="0" applyAlignment="0" applyProtection="0"/>
    <xf numFmtId="0" fontId="14" fillId="30" borderId="0" applyNumberFormat="0" applyBorder="0" applyAlignment="0" applyProtection="0"/>
    <xf numFmtId="0" fontId="14" fillId="33" borderId="0" applyNumberFormat="0" applyBorder="0" applyAlignment="0" applyProtection="0"/>
    <xf numFmtId="0" fontId="14" fillId="34" borderId="0" applyNumberFormat="0" applyBorder="0" applyAlignment="0" applyProtection="0"/>
    <xf numFmtId="0" fontId="13" fillId="0" borderId="0"/>
    <xf numFmtId="0" fontId="13" fillId="11" borderId="13" applyNumberFormat="0" applyFont="0" applyAlignment="0" applyProtection="0"/>
    <xf numFmtId="0" fontId="13" fillId="13" borderId="0" applyNumberFormat="0" applyBorder="0" applyAlignment="0" applyProtection="0"/>
    <xf numFmtId="0" fontId="13" fillId="14"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21" borderId="0" applyNumberFormat="0" applyBorder="0" applyAlignment="0" applyProtection="0"/>
    <xf numFmtId="0" fontId="13" fillId="22" borderId="0" applyNumberFormat="0" applyBorder="0" applyAlignment="0" applyProtection="0"/>
    <xf numFmtId="0" fontId="13" fillId="25" borderId="0" applyNumberFormat="0" applyBorder="0" applyAlignment="0" applyProtection="0"/>
    <xf numFmtId="0" fontId="13" fillId="26" borderId="0" applyNumberFormat="0" applyBorder="0" applyAlignment="0" applyProtection="0"/>
    <xf numFmtId="0" fontId="13" fillId="29" borderId="0" applyNumberFormat="0" applyBorder="0" applyAlignment="0" applyProtection="0"/>
    <xf numFmtId="0" fontId="13" fillId="30" borderId="0" applyNumberFormat="0" applyBorder="0" applyAlignment="0" applyProtection="0"/>
    <xf numFmtId="0" fontId="13" fillId="33" borderId="0" applyNumberFormat="0" applyBorder="0" applyAlignment="0" applyProtection="0"/>
    <xf numFmtId="0" fontId="13" fillId="34" borderId="0" applyNumberFormat="0" applyBorder="0" applyAlignment="0" applyProtection="0"/>
    <xf numFmtId="0" fontId="12" fillId="0" borderId="0"/>
    <xf numFmtId="0" fontId="12" fillId="11" borderId="13" applyNumberFormat="0" applyFont="0" applyAlignment="0" applyProtection="0"/>
    <xf numFmtId="0" fontId="12" fillId="13" borderId="0" applyNumberFormat="0" applyBorder="0" applyAlignment="0" applyProtection="0"/>
    <xf numFmtId="0" fontId="12" fillId="14"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2" fillId="21" borderId="0" applyNumberFormat="0" applyBorder="0" applyAlignment="0" applyProtection="0"/>
    <xf numFmtId="0" fontId="12" fillId="22" borderId="0" applyNumberFormat="0" applyBorder="0" applyAlignment="0" applyProtection="0"/>
    <xf numFmtId="0" fontId="12" fillId="25" borderId="0" applyNumberFormat="0" applyBorder="0" applyAlignment="0" applyProtection="0"/>
    <xf numFmtId="0" fontId="12" fillId="26" borderId="0" applyNumberFormat="0" applyBorder="0" applyAlignment="0" applyProtection="0"/>
    <xf numFmtId="0" fontId="12" fillId="29" borderId="0" applyNumberFormat="0" applyBorder="0" applyAlignment="0" applyProtection="0"/>
    <xf numFmtId="0" fontId="12" fillId="30" borderId="0" applyNumberFormat="0" applyBorder="0" applyAlignment="0" applyProtection="0"/>
    <xf numFmtId="0" fontId="12" fillId="33" borderId="0" applyNumberFormat="0" applyBorder="0" applyAlignment="0" applyProtection="0"/>
    <xf numFmtId="0" fontId="12" fillId="34" borderId="0" applyNumberFormat="0" applyBorder="0" applyAlignment="0" applyProtection="0"/>
    <xf numFmtId="0" fontId="47" fillId="0" borderId="0"/>
    <xf numFmtId="0" fontId="11" fillId="0" borderId="0"/>
    <xf numFmtId="0" fontId="47" fillId="0" borderId="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0" fontId="11" fillId="0" borderId="0"/>
    <xf numFmtId="166" fontId="11" fillId="0" borderId="0" applyFont="0" applyFill="0" applyBorder="0" applyAlignment="0" applyProtection="0"/>
    <xf numFmtId="0" fontId="47" fillId="0" borderId="0"/>
    <xf numFmtId="0" fontId="11" fillId="0" borderId="0"/>
    <xf numFmtId="0" fontId="11" fillId="0" borderId="0"/>
    <xf numFmtId="166" fontId="11" fillId="0" borderId="0" applyFont="0" applyFill="0" applyBorder="0" applyAlignment="0" applyProtection="0"/>
    <xf numFmtId="0" fontId="11" fillId="0" borderId="0"/>
    <xf numFmtId="0" fontId="47" fillId="0" borderId="0"/>
    <xf numFmtId="0" fontId="11" fillId="0" borderId="0"/>
    <xf numFmtId="0" fontId="27" fillId="0" borderId="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0" fontId="11" fillId="0" borderId="0"/>
    <xf numFmtId="166" fontId="11" fillId="0" borderId="0" applyFont="0" applyFill="0" applyBorder="0" applyAlignment="0" applyProtection="0"/>
    <xf numFmtId="0" fontId="27" fillId="0" borderId="0"/>
    <xf numFmtId="0" fontId="11" fillId="0" borderId="0"/>
    <xf numFmtId="0" fontId="11" fillId="0" borderId="0"/>
    <xf numFmtId="166" fontId="11" fillId="0" borderId="0" applyFont="0" applyFill="0" applyBorder="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0" borderId="0"/>
    <xf numFmtId="0" fontId="10" fillId="11" borderId="13" applyNumberFormat="0" applyFont="0" applyAlignment="0" applyProtection="0"/>
    <xf numFmtId="0" fontId="10" fillId="0" borderId="0"/>
    <xf numFmtId="0" fontId="10" fillId="0" borderId="0"/>
    <xf numFmtId="0" fontId="10" fillId="11" borderId="13" applyNumberFormat="0" applyFont="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0" borderId="0"/>
    <xf numFmtId="0" fontId="10" fillId="11" borderId="13" applyNumberFormat="0" applyFont="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0" borderId="0"/>
    <xf numFmtId="0" fontId="10" fillId="11" borderId="13" applyNumberFormat="0" applyFont="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0" borderId="0"/>
    <xf numFmtId="0" fontId="10" fillId="11" borderId="13" applyNumberFormat="0" applyFont="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0" borderId="0"/>
    <xf numFmtId="0" fontId="10" fillId="11" borderId="13" applyNumberFormat="0" applyFont="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0" borderId="0"/>
    <xf numFmtId="0" fontId="10" fillId="11" borderId="13" applyNumberFormat="0" applyFont="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0" borderId="0"/>
    <xf numFmtId="0" fontId="10" fillId="11" borderId="13" applyNumberFormat="0" applyFont="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0" borderId="0"/>
    <xf numFmtId="0" fontId="10" fillId="11" borderId="13" applyNumberFormat="0" applyFont="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0" borderId="0"/>
    <xf numFmtId="0" fontId="10" fillId="11" borderId="13" applyNumberFormat="0" applyFont="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0" borderId="0"/>
    <xf numFmtId="0" fontId="10" fillId="0" borderId="0"/>
    <xf numFmtId="166" fontId="10" fillId="0" borderId="0" applyFont="0" applyFill="0" applyBorder="0" applyAlignment="0" applyProtection="0"/>
    <xf numFmtId="0" fontId="10" fillId="0" borderId="0"/>
    <xf numFmtId="0" fontId="10" fillId="0" borderId="0"/>
    <xf numFmtId="166" fontId="10" fillId="0" borderId="0" applyFont="0" applyFill="0" applyBorder="0" applyAlignment="0" applyProtection="0"/>
    <xf numFmtId="0" fontId="10" fillId="0" borderId="0"/>
    <xf numFmtId="0" fontId="10" fillId="0" borderId="0"/>
    <xf numFmtId="0" fontId="10" fillId="0" borderId="0"/>
    <xf numFmtId="166" fontId="10" fillId="0" borderId="0" applyFont="0" applyFill="0" applyBorder="0" applyAlignment="0" applyProtection="0"/>
    <xf numFmtId="0" fontId="10" fillId="0" borderId="0"/>
    <xf numFmtId="0" fontId="10" fillId="0" borderId="0"/>
    <xf numFmtId="166" fontId="10" fillId="0" borderId="0" applyFont="0" applyFill="0" applyBorder="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0" borderId="0"/>
    <xf numFmtId="0" fontId="10" fillId="11" borderId="13" applyNumberFormat="0" applyFont="0" applyAlignment="0" applyProtection="0"/>
    <xf numFmtId="0" fontId="10" fillId="0" borderId="0"/>
    <xf numFmtId="0" fontId="10" fillId="0" borderId="0"/>
    <xf numFmtId="0" fontId="10" fillId="11" borderId="13" applyNumberFormat="0" applyFont="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0" borderId="0"/>
    <xf numFmtId="0" fontId="10" fillId="11" borderId="13" applyNumberFormat="0" applyFont="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0" borderId="0"/>
    <xf numFmtId="0" fontId="10" fillId="11" borderId="13" applyNumberFormat="0" applyFont="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0" borderId="0"/>
    <xf numFmtId="0" fontId="10" fillId="11" borderId="13" applyNumberFormat="0" applyFont="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0" borderId="0"/>
    <xf numFmtId="0" fontId="10" fillId="11" borderId="13" applyNumberFormat="0" applyFont="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0" borderId="0"/>
    <xf numFmtId="0" fontId="10" fillId="11" borderId="13" applyNumberFormat="0" applyFont="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0" borderId="0"/>
    <xf numFmtId="0" fontId="10" fillId="11" borderId="13" applyNumberFormat="0" applyFont="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0" borderId="0"/>
    <xf numFmtId="0" fontId="10" fillId="11" borderId="13" applyNumberFormat="0" applyFont="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0" borderId="0"/>
    <xf numFmtId="0" fontId="10" fillId="11" borderId="13" applyNumberFormat="0" applyFont="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0" borderId="0"/>
    <xf numFmtId="0" fontId="10" fillId="0" borderId="0"/>
    <xf numFmtId="166" fontId="10" fillId="0" borderId="0" applyFont="0" applyFill="0" applyBorder="0" applyAlignment="0" applyProtection="0"/>
    <xf numFmtId="0" fontId="10" fillId="0" borderId="0"/>
    <xf numFmtId="0" fontId="10" fillId="0" borderId="0"/>
    <xf numFmtId="166" fontId="10" fillId="0" borderId="0" applyFont="0" applyFill="0" applyBorder="0" applyAlignment="0" applyProtection="0"/>
    <xf numFmtId="0" fontId="10" fillId="0" borderId="0"/>
    <xf numFmtId="0" fontId="10" fillId="0" borderId="0"/>
    <xf numFmtId="0" fontId="10" fillId="0" borderId="0"/>
    <xf numFmtId="166" fontId="10" fillId="0" borderId="0" applyFont="0" applyFill="0" applyBorder="0" applyAlignment="0" applyProtection="0"/>
    <xf numFmtId="0" fontId="10" fillId="0" borderId="0"/>
    <xf numFmtId="0" fontId="10" fillId="0" borderId="0"/>
    <xf numFmtId="166" fontId="10" fillId="0" borderId="0" applyFont="0" applyFill="0" applyBorder="0" applyAlignment="0" applyProtection="0"/>
    <xf numFmtId="0" fontId="9" fillId="0" borderId="0"/>
    <xf numFmtId="0" fontId="9" fillId="11" borderId="13" applyNumberFormat="0" applyFont="0" applyAlignment="0" applyProtection="0"/>
    <xf numFmtId="0" fontId="9" fillId="13" borderId="0" applyNumberFormat="0" applyBorder="0" applyAlignment="0" applyProtection="0"/>
    <xf numFmtId="0" fontId="9" fillId="14"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2" borderId="0" applyNumberFormat="0" applyBorder="0" applyAlignment="0" applyProtection="0"/>
    <xf numFmtId="0" fontId="9" fillId="25" borderId="0" applyNumberFormat="0" applyBorder="0" applyAlignment="0" applyProtection="0"/>
    <xf numFmtId="0" fontId="9" fillId="26" borderId="0" applyNumberFormat="0" applyBorder="0" applyAlignment="0" applyProtection="0"/>
    <xf numFmtId="0" fontId="9" fillId="29" borderId="0" applyNumberFormat="0" applyBorder="0" applyAlignment="0" applyProtection="0"/>
    <xf numFmtId="0" fontId="9" fillId="30" borderId="0" applyNumberFormat="0" applyBorder="0" applyAlignment="0" applyProtection="0"/>
    <xf numFmtId="0" fontId="9" fillId="33" borderId="0" applyNumberFormat="0" applyBorder="0" applyAlignment="0" applyProtection="0"/>
    <xf numFmtId="0" fontId="9" fillId="34" borderId="0" applyNumberFormat="0" applyBorder="0" applyAlignment="0" applyProtection="0"/>
    <xf numFmtId="0" fontId="49" fillId="0" borderId="0" applyNumberFormat="0" applyFill="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0" borderId="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0" borderId="0"/>
    <xf numFmtId="166" fontId="8" fillId="0" borderId="0" applyFont="0" applyFill="0" applyBorder="0" applyAlignment="0" applyProtection="0"/>
    <xf numFmtId="0" fontId="8" fillId="0" borderId="0"/>
    <xf numFmtId="0" fontId="8" fillId="0" borderId="0"/>
    <xf numFmtId="166" fontId="8" fillId="0" borderId="0" applyFont="0" applyFill="0" applyBorder="0" applyAlignment="0" applyProtection="0"/>
    <xf numFmtId="0" fontId="8" fillId="0" borderId="0"/>
    <xf numFmtId="0" fontId="8" fillId="0" borderId="0"/>
    <xf numFmtId="0" fontId="8" fillId="0" borderId="0"/>
    <xf numFmtId="166" fontId="8" fillId="0" borderId="0" applyFont="0" applyFill="0" applyBorder="0" applyAlignment="0" applyProtection="0"/>
    <xf numFmtId="0" fontId="8" fillId="0" borderId="0"/>
    <xf numFmtId="0" fontId="8" fillId="0" borderId="0"/>
    <xf numFmtId="166" fontId="8" fillId="0" borderId="0" applyFont="0" applyFill="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0" borderId="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0" borderId="0"/>
    <xf numFmtId="166" fontId="8" fillId="0" borderId="0" applyFont="0" applyFill="0" applyBorder="0" applyAlignment="0" applyProtection="0"/>
    <xf numFmtId="0" fontId="8" fillId="0" borderId="0"/>
    <xf numFmtId="0" fontId="8" fillId="0" borderId="0"/>
    <xf numFmtId="166" fontId="8" fillId="0" borderId="0" applyFont="0" applyFill="0" applyBorder="0" applyAlignment="0" applyProtection="0"/>
    <xf numFmtId="0" fontId="8" fillId="0" borderId="0"/>
    <xf numFmtId="0" fontId="8" fillId="0" borderId="0"/>
    <xf numFmtId="0" fontId="8" fillId="0" borderId="0"/>
    <xf numFmtId="166" fontId="8" fillId="0" borderId="0" applyFont="0" applyFill="0" applyBorder="0" applyAlignment="0" applyProtection="0"/>
    <xf numFmtId="0" fontId="8" fillId="0" borderId="0"/>
    <xf numFmtId="0" fontId="8" fillId="0" borderId="0"/>
    <xf numFmtId="166" fontId="8" fillId="0" borderId="0" applyFont="0" applyFill="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0" borderId="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0" borderId="0"/>
    <xf numFmtId="166" fontId="8" fillId="0" borderId="0" applyFont="0" applyFill="0" applyBorder="0" applyAlignment="0" applyProtection="0"/>
    <xf numFmtId="0" fontId="8" fillId="0" borderId="0"/>
    <xf numFmtId="0" fontId="8" fillId="0" borderId="0"/>
    <xf numFmtId="166" fontId="8" fillId="0" borderId="0" applyFont="0" applyFill="0" applyBorder="0" applyAlignment="0" applyProtection="0"/>
    <xf numFmtId="0" fontId="8" fillId="0" borderId="0"/>
    <xf numFmtId="0" fontId="8" fillId="0" borderId="0"/>
    <xf numFmtId="0" fontId="8" fillId="0" borderId="0"/>
    <xf numFmtId="166" fontId="8" fillId="0" borderId="0" applyFont="0" applyFill="0" applyBorder="0" applyAlignment="0" applyProtection="0"/>
    <xf numFmtId="0" fontId="8" fillId="0" borderId="0"/>
    <xf numFmtId="0" fontId="8" fillId="0" borderId="0"/>
    <xf numFmtId="166" fontId="8" fillId="0" borderId="0" applyFont="0" applyFill="0" applyBorder="0" applyAlignment="0" applyProtection="0"/>
    <xf numFmtId="0" fontId="8" fillId="0" borderId="0"/>
    <xf numFmtId="0" fontId="8" fillId="11" borderId="13"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0" borderId="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0" borderId="0"/>
    <xf numFmtId="166" fontId="7" fillId="0" borderId="0" applyFont="0" applyFill="0" applyBorder="0" applyAlignment="0" applyProtection="0"/>
    <xf numFmtId="0" fontId="7" fillId="0" borderId="0"/>
    <xf numFmtId="0" fontId="7" fillId="0" borderId="0"/>
    <xf numFmtId="166" fontId="7" fillId="0" borderId="0" applyFont="0" applyFill="0" applyBorder="0" applyAlignment="0" applyProtection="0"/>
    <xf numFmtId="0" fontId="7" fillId="0" borderId="0"/>
    <xf numFmtId="0" fontId="7" fillId="0" borderId="0"/>
    <xf numFmtId="0" fontId="7" fillId="0" borderId="0"/>
    <xf numFmtId="166" fontId="7" fillId="0" borderId="0" applyFont="0" applyFill="0" applyBorder="0" applyAlignment="0" applyProtection="0"/>
    <xf numFmtId="0" fontId="7" fillId="0" borderId="0"/>
    <xf numFmtId="0" fontId="7" fillId="0" borderId="0"/>
    <xf numFmtId="166" fontId="7"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0" borderId="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0" borderId="0"/>
    <xf numFmtId="166" fontId="7" fillId="0" borderId="0" applyFont="0" applyFill="0" applyBorder="0" applyAlignment="0" applyProtection="0"/>
    <xf numFmtId="0" fontId="7" fillId="0" borderId="0"/>
    <xf numFmtId="0" fontId="7" fillId="0" borderId="0"/>
    <xf numFmtId="166" fontId="7" fillId="0" borderId="0" applyFont="0" applyFill="0" applyBorder="0" applyAlignment="0" applyProtection="0"/>
    <xf numFmtId="0" fontId="7" fillId="0" borderId="0"/>
    <xf numFmtId="0" fontId="7" fillId="0" borderId="0"/>
    <xf numFmtId="0" fontId="7" fillId="0" borderId="0"/>
    <xf numFmtId="166" fontId="7" fillId="0" borderId="0" applyFont="0" applyFill="0" applyBorder="0" applyAlignment="0" applyProtection="0"/>
    <xf numFmtId="0" fontId="7" fillId="0" borderId="0"/>
    <xf numFmtId="0" fontId="7" fillId="0" borderId="0"/>
    <xf numFmtId="166" fontId="7"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0" borderId="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0" borderId="0"/>
    <xf numFmtId="166" fontId="7" fillId="0" borderId="0" applyFont="0" applyFill="0" applyBorder="0" applyAlignment="0" applyProtection="0"/>
    <xf numFmtId="0" fontId="7" fillId="0" borderId="0"/>
    <xf numFmtId="0" fontId="7" fillId="0" borderId="0"/>
    <xf numFmtId="166" fontId="7" fillId="0" borderId="0" applyFont="0" applyFill="0" applyBorder="0" applyAlignment="0" applyProtection="0"/>
    <xf numFmtId="0" fontId="7" fillId="0" borderId="0"/>
    <xf numFmtId="0" fontId="7" fillId="0" borderId="0"/>
    <xf numFmtId="0" fontId="7" fillId="0" borderId="0"/>
    <xf numFmtId="166" fontId="7" fillId="0" borderId="0" applyFont="0" applyFill="0" applyBorder="0" applyAlignment="0" applyProtection="0"/>
    <xf numFmtId="0" fontId="7" fillId="0" borderId="0"/>
    <xf numFmtId="0" fontId="7" fillId="0" borderId="0"/>
    <xf numFmtId="166" fontId="7" fillId="0" borderId="0" applyFont="0" applyFill="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0" borderId="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0" borderId="0"/>
    <xf numFmtId="166" fontId="7" fillId="0" borderId="0" applyFont="0" applyFill="0" applyBorder="0" applyAlignment="0" applyProtection="0"/>
    <xf numFmtId="0" fontId="7" fillId="0" borderId="0"/>
    <xf numFmtId="0" fontId="7" fillId="0" borderId="0"/>
    <xf numFmtId="166" fontId="7" fillId="0" borderId="0" applyFont="0" applyFill="0" applyBorder="0" applyAlignment="0" applyProtection="0"/>
    <xf numFmtId="0" fontId="7" fillId="0" borderId="0"/>
    <xf numFmtId="0" fontId="7" fillId="0" borderId="0"/>
    <xf numFmtId="0" fontId="7" fillId="0" borderId="0"/>
    <xf numFmtId="166" fontId="7" fillId="0" borderId="0" applyFont="0" applyFill="0" applyBorder="0" applyAlignment="0" applyProtection="0"/>
    <xf numFmtId="0" fontId="7" fillId="0" borderId="0"/>
    <xf numFmtId="0" fontId="7" fillId="0" borderId="0"/>
    <xf numFmtId="166" fontId="7"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0" borderId="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0" borderId="0"/>
    <xf numFmtId="166" fontId="7" fillId="0" borderId="0" applyFont="0" applyFill="0" applyBorder="0" applyAlignment="0" applyProtection="0"/>
    <xf numFmtId="0" fontId="7" fillId="0" borderId="0"/>
    <xf numFmtId="0" fontId="7" fillId="0" borderId="0"/>
    <xf numFmtId="166" fontId="7" fillId="0" borderId="0" applyFont="0" applyFill="0" applyBorder="0" applyAlignment="0" applyProtection="0"/>
    <xf numFmtId="0" fontId="7" fillId="0" borderId="0"/>
    <xf numFmtId="0" fontId="7" fillId="0" borderId="0"/>
    <xf numFmtId="0" fontId="7" fillId="0" borderId="0"/>
    <xf numFmtId="166" fontId="7" fillId="0" borderId="0" applyFont="0" applyFill="0" applyBorder="0" applyAlignment="0" applyProtection="0"/>
    <xf numFmtId="0" fontId="7" fillId="0" borderId="0"/>
    <xf numFmtId="0" fontId="7" fillId="0" borderId="0"/>
    <xf numFmtId="166" fontId="7"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0" borderId="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0" borderId="0"/>
    <xf numFmtId="166" fontId="7" fillId="0" borderId="0" applyFont="0" applyFill="0" applyBorder="0" applyAlignment="0" applyProtection="0"/>
    <xf numFmtId="0" fontId="7" fillId="0" borderId="0"/>
    <xf numFmtId="0" fontId="7" fillId="0" borderId="0"/>
    <xf numFmtId="166" fontId="7" fillId="0" borderId="0" applyFont="0" applyFill="0" applyBorder="0" applyAlignment="0" applyProtection="0"/>
    <xf numFmtId="0" fontId="7" fillId="0" borderId="0"/>
    <xf numFmtId="0" fontId="7" fillId="0" borderId="0"/>
    <xf numFmtId="0" fontId="7" fillId="0" borderId="0"/>
    <xf numFmtId="166" fontId="7" fillId="0" borderId="0" applyFont="0" applyFill="0" applyBorder="0" applyAlignment="0" applyProtection="0"/>
    <xf numFmtId="0" fontId="7" fillId="0" borderId="0"/>
    <xf numFmtId="0" fontId="7" fillId="0" borderId="0"/>
    <xf numFmtId="166" fontId="7" fillId="0" borderId="0" applyFont="0" applyFill="0" applyBorder="0" applyAlignment="0" applyProtection="0"/>
    <xf numFmtId="0" fontId="7" fillId="0" borderId="0"/>
    <xf numFmtId="0" fontId="7" fillId="11" borderId="13"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0" borderId="0"/>
    <xf numFmtId="0" fontId="6" fillId="0" borderId="0"/>
    <xf numFmtId="166" fontId="6" fillId="0" borderId="0" applyFont="0" applyFill="0" applyBorder="0" applyAlignment="0" applyProtection="0"/>
    <xf numFmtId="0" fontId="6" fillId="0" borderId="0"/>
    <xf numFmtId="0" fontId="6" fillId="0" borderId="0"/>
    <xf numFmtId="166"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0" fontId="6" fillId="0" borderId="0"/>
    <xf numFmtId="0" fontId="6" fillId="0" borderId="0"/>
    <xf numFmtId="166"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0" fontId="6" fillId="0" borderId="0"/>
    <xf numFmtId="0" fontId="6" fillId="0" borderId="0"/>
    <xf numFmtId="166"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0" fontId="6" fillId="0" borderId="0"/>
    <xf numFmtId="0" fontId="6" fillId="0" borderId="0"/>
    <xf numFmtId="166"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0" fontId="6" fillId="0" borderId="0"/>
    <xf numFmtId="0" fontId="6" fillId="0" borderId="0"/>
    <xf numFmtId="166"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0" fontId="6" fillId="0" borderId="0"/>
    <xf numFmtId="0" fontId="6" fillId="0" borderId="0"/>
    <xf numFmtId="166"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0" fontId="6" fillId="0" borderId="0"/>
    <xf numFmtId="0" fontId="6" fillId="0" borderId="0"/>
    <xf numFmtId="166"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0" fontId="6" fillId="0" borderId="0"/>
    <xf numFmtId="0" fontId="6" fillId="0" borderId="0"/>
    <xf numFmtId="166" fontId="6" fillId="0" borderId="0" applyFont="0" applyFill="0" applyBorder="0" applyAlignment="0" applyProtection="0"/>
    <xf numFmtId="0" fontId="6" fillId="0" borderId="0"/>
    <xf numFmtId="0" fontId="6" fillId="0" borderId="0"/>
    <xf numFmtId="166" fontId="6" fillId="0" borderId="0" applyFont="0" applyFill="0" applyBorder="0" applyAlignment="0" applyProtection="0"/>
    <xf numFmtId="0" fontId="6" fillId="0" borderId="0"/>
    <xf numFmtId="0" fontId="6" fillId="0" borderId="0"/>
    <xf numFmtId="166"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0" fontId="6" fillId="0" borderId="0"/>
    <xf numFmtId="0" fontId="6" fillId="0" borderId="0"/>
    <xf numFmtId="166"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0" fontId="6" fillId="0" borderId="0"/>
    <xf numFmtId="0" fontId="6" fillId="0" borderId="0"/>
    <xf numFmtId="166"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0" fontId="6" fillId="0" borderId="0"/>
    <xf numFmtId="0" fontId="6" fillId="0" borderId="0"/>
    <xf numFmtId="166"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0" fontId="6" fillId="0" borderId="0"/>
    <xf numFmtId="0" fontId="6" fillId="0" borderId="0"/>
    <xf numFmtId="166"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0" fontId="6" fillId="0" borderId="0"/>
    <xf numFmtId="0" fontId="6" fillId="0" borderId="0"/>
    <xf numFmtId="166"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0" fontId="6" fillId="0" borderId="0"/>
    <xf numFmtId="0" fontId="6" fillId="0" borderId="0"/>
    <xf numFmtId="166"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0" fontId="6" fillId="0" borderId="0"/>
    <xf numFmtId="0" fontId="6" fillId="0" borderId="0"/>
    <xf numFmtId="166" fontId="6" fillId="0" borderId="0" applyFont="0" applyFill="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3" applyNumberFormat="0" applyFont="0" applyAlignment="0" applyProtection="0"/>
    <xf numFmtId="0" fontId="24" fillId="41" borderId="0" applyNumberFormat="0" applyBorder="0" applyAlignment="0" applyProtection="0"/>
    <xf numFmtId="0" fontId="24" fillId="42"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4" fillId="45" borderId="0" applyNumberFormat="0" applyBorder="0" applyAlignment="0" applyProtection="0"/>
    <xf numFmtId="0" fontId="24" fillId="46"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29"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5" fillId="33" borderId="0" applyNumberFormat="0" applyBorder="0" applyAlignment="0" applyProtection="0"/>
    <xf numFmtId="0" fontId="24" fillId="47"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4" fillId="44" borderId="0" applyNumberFormat="0" applyBorder="0" applyAlignment="0" applyProtection="0"/>
    <xf numFmtId="0" fontId="24" fillId="47" borderId="0" applyNumberFormat="0" applyBorder="0" applyAlignment="0" applyProtection="0"/>
    <xf numFmtId="0" fontId="24" fillId="50"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0"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1" fillId="51" borderId="0" applyNumberFormat="0" applyBorder="0" applyAlignment="0" applyProtection="0"/>
    <xf numFmtId="0" fontId="51" fillId="48" borderId="0" applyNumberFormat="0" applyBorder="0" applyAlignment="0" applyProtection="0"/>
    <xf numFmtId="0" fontId="51" fillId="49" borderId="0" applyNumberFormat="0" applyBorder="0" applyAlignment="0" applyProtection="0"/>
    <xf numFmtId="0" fontId="51" fillId="52" borderId="0" applyNumberFormat="0" applyBorder="0" applyAlignment="0" applyProtection="0"/>
    <xf numFmtId="0" fontId="51" fillId="53" borderId="0" applyNumberFormat="0" applyBorder="0" applyAlignment="0" applyProtection="0"/>
    <xf numFmtId="0" fontId="51" fillId="54" borderId="0" applyNumberFormat="0" applyBorder="0" applyAlignment="0" applyProtection="0"/>
    <xf numFmtId="0" fontId="46" fillId="0" borderId="0" applyNumberFormat="0" applyFill="0" applyBorder="0" applyAlignment="0" applyProtection="0"/>
    <xf numFmtId="0" fontId="52" fillId="55" borderId="16" applyNumberFormat="0" applyAlignment="0" applyProtection="0"/>
    <xf numFmtId="0" fontId="53" fillId="0" borderId="17" applyNumberFormat="0" applyFill="0" applyAlignment="0" applyProtection="0"/>
    <xf numFmtId="40" fontId="54" fillId="0" borderId="0"/>
    <xf numFmtId="40" fontId="54" fillId="0" borderId="0"/>
    <xf numFmtId="40" fontId="54" fillId="0" borderId="0"/>
    <xf numFmtId="43" fontId="27" fillId="0" borderId="0" applyFont="0" applyFill="0" applyBorder="0" applyAlignment="0" applyProtection="0"/>
    <xf numFmtId="167" fontId="27" fillId="0" borderId="0" applyFont="0" applyFill="0" applyBorder="0" applyAlignment="0" applyProtection="0"/>
    <xf numFmtId="43" fontId="55" fillId="0" borderId="0" applyFont="0" applyFill="0" applyBorder="0" applyAlignment="0" applyProtection="0">
      <alignment vertical="center"/>
    </xf>
    <xf numFmtId="43" fontId="27" fillId="0" borderId="0" applyFont="0" applyFill="0" applyBorder="0" applyAlignment="0" applyProtection="0"/>
    <xf numFmtId="167" fontId="27" fillId="0" borderId="0" applyFont="0" applyFill="0" applyBorder="0" applyAlignment="0" applyProtection="0"/>
    <xf numFmtId="167" fontId="27" fillId="0" borderId="0" applyFont="0" applyFill="0" applyBorder="0" applyAlignment="0" applyProtection="0"/>
    <xf numFmtId="43" fontId="27" fillId="0" borderId="0" applyFont="0" applyFill="0" applyBorder="0" applyAlignment="0" applyProtection="0"/>
    <xf numFmtId="0" fontId="27" fillId="56" borderId="18" applyNumberFormat="0" applyFont="0" applyAlignment="0" applyProtection="0"/>
    <xf numFmtId="166" fontId="5" fillId="0" borderId="0" applyFont="0" applyFill="0" applyBorder="0" applyAlignment="0" applyProtection="0"/>
    <xf numFmtId="168" fontId="27" fillId="0" borderId="0" applyFont="0" applyFill="0" applyBorder="0" applyAlignment="0" applyProtection="0"/>
    <xf numFmtId="168" fontId="27" fillId="0" borderId="0" applyFont="0" applyFill="0" applyBorder="0" applyAlignment="0" applyProtection="0"/>
    <xf numFmtId="44" fontId="56" fillId="0" borderId="0" applyFont="0" applyFill="0" applyBorder="0" applyAlignment="0" applyProtection="0"/>
    <xf numFmtId="44" fontId="27" fillId="0" borderId="0" applyFont="0" applyFill="0" applyBorder="0" applyAlignment="0" applyProtection="0"/>
    <xf numFmtId="169" fontId="27" fillId="0" borderId="0" applyFont="0" applyFill="0" applyBorder="0" applyAlignment="0" applyProtection="0"/>
    <xf numFmtId="167" fontId="27" fillId="0" borderId="0" applyFont="0" applyFill="0" applyBorder="0" applyAlignment="0" applyProtection="0"/>
    <xf numFmtId="0" fontId="57" fillId="46" borderId="16" applyNumberFormat="0" applyAlignment="0" applyProtection="0"/>
    <xf numFmtId="0" fontId="58" fillId="0" borderId="0"/>
    <xf numFmtId="0" fontId="60" fillId="0" borderId="0" applyNumberFormat="0" applyFill="0" applyBorder="0" applyAlignment="0" applyProtection="0">
      <alignment vertical="top"/>
      <protection locked="0"/>
    </xf>
    <xf numFmtId="0" fontId="59" fillId="0" borderId="0" applyNumberFormat="0" applyFill="0" applyBorder="0" applyAlignment="0" applyProtection="0"/>
    <xf numFmtId="0" fontId="61" fillId="42" borderId="0" applyNumberFormat="0" applyBorder="0" applyAlignment="0" applyProtection="0"/>
    <xf numFmtId="38" fontId="27" fillId="0" borderId="0">
      <alignment horizontal="right"/>
    </xf>
    <xf numFmtId="38" fontId="27" fillId="0" borderId="0">
      <alignment horizontal="right"/>
    </xf>
    <xf numFmtId="38" fontId="27" fillId="0" borderId="0">
      <alignment horizontal="right"/>
    </xf>
    <xf numFmtId="38" fontId="27" fillId="0" borderId="0">
      <alignment horizontal="right"/>
    </xf>
    <xf numFmtId="38" fontId="27" fillId="0" borderId="0">
      <alignment horizontal="right"/>
    </xf>
    <xf numFmtId="170" fontId="27" fillId="0" borderId="0">
      <alignment horizontal="right"/>
    </xf>
    <xf numFmtId="170" fontId="27" fillId="0" borderId="0">
      <alignment horizontal="right"/>
    </xf>
    <xf numFmtId="171" fontId="27" fillId="0" borderId="0"/>
    <xf numFmtId="171" fontId="27" fillId="0" borderId="0"/>
    <xf numFmtId="171" fontId="27" fillId="0" borderId="0"/>
    <xf numFmtId="171" fontId="27" fillId="0" borderId="0"/>
    <xf numFmtId="171" fontId="27" fillId="0" borderId="0"/>
    <xf numFmtId="0" fontId="62" fillId="57"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7" fillId="0" borderId="0">
      <alignment wrapText="1"/>
    </xf>
    <xf numFmtId="0" fontId="5" fillId="0" borderId="0"/>
    <xf numFmtId="0" fontId="5" fillId="0" borderId="0"/>
    <xf numFmtId="0" fontId="27" fillId="0" borderId="0">
      <alignment wrapText="1"/>
    </xf>
    <xf numFmtId="0" fontId="27" fillId="0" borderId="0">
      <alignment wrapText="1"/>
    </xf>
    <xf numFmtId="0" fontId="27" fillId="0" borderId="0">
      <alignment wrapText="1"/>
    </xf>
    <xf numFmtId="0" fontId="27" fillId="0" borderId="0"/>
    <xf numFmtId="0" fontId="5" fillId="0" borderId="0"/>
    <xf numFmtId="0" fontId="27" fillId="0" borderId="0">
      <alignment wrapText="1"/>
    </xf>
    <xf numFmtId="0" fontId="63"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63" fillId="0" borderId="0"/>
    <xf numFmtId="0" fontId="63" fillId="0" borderId="0"/>
    <xf numFmtId="0" fontId="63" fillId="0" borderId="0"/>
    <xf numFmtId="0" fontId="63" fillId="0" borderId="0"/>
    <xf numFmtId="0" fontId="63" fillId="0" borderId="0"/>
    <xf numFmtId="0" fontId="63" fillId="0" borderId="0"/>
    <xf numFmtId="0" fontId="27" fillId="0" borderId="0"/>
    <xf numFmtId="0" fontId="27" fillId="0" borderId="0">
      <alignment wrapText="1"/>
    </xf>
    <xf numFmtId="0" fontId="5" fillId="0" borderId="0"/>
    <xf numFmtId="0" fontId="5" fillId="0" borderId="0"/>
    <xf numFmtId="0" fontId="5" fillId="0" borderId="0"/>
    <xf numFmtId="0" fontId="5" fillId="0" borderId="0"/>
    <xf numFmtId="0" fontId="5" fillId="0" borderId="0"/>
    <xf numFmtId="0" fontId="27" fillId="0" borderId="0">
      <alignment wrapText="1"/>
    </xf>
    <xf numFmtId="0" fontId="27" fillId="0" borderId="0">
      <alignment wrapText="1"/>
    </xf>
    <xf numFmtId="0" fontId="27" fillId="0" borderId="0">
      <alignment wrapText="1"/>
    </xf>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63" fillId="0" borderId="0"/>
    <xf numFmtId="0" fontId="55" fillId="0" borderId="0">
      <alignment vertical="center"/>
    </xf>
    <xf numFmtId="0" fontId="5" fillId="0" borderId="0"/>
    <xf numFmtId="0" fontId="5" fillId="0" borderId="0"/>
    <xf numFmtId="0" fontId="5" fillId="0" borderId="0"/>
    <xf numFmtId="0" fontId="5" fillId="0" borderId="0"/>
    <xf numFmtId="0" fontId="5" fillId="0" borderId="0"/>
    <xf numFmtId="0" fontId="63" fillId="0" borderId="0"/>
    <xf numFmtId="0" fontId="63" fillId="0" borderId="0"/>
    <xf numFmtId="0" fontId="6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64" fillId="0" borderId="0"/>
    <xf numFmtId="0" fontId="27" fillId="0" borderId="0"/>
    <xf numFmtId="0" fontId="48" fillId="0" borderId="0"/>
    <xf numFmtId="0" fontId="48" fillId="0" borderId="0"/>
    <xf numFmtId="0" fontId="48" fillId="0" borderId="0"/>
    <xf numFmtId="0" fontId="48" fillId="0" borderId="0"/>
    <xf numFmtId="0" fontId="48" fillId="0" borderId="0"/>
    <xf numFmtId="0" fontId="48"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7" fillId="0" borderId="0">
      <alignment wrapText="1"/>
    </xf>
    <xf numFmtId="0" fontId="27" fillId="0" borderId="0"/>
    <xf numFmtId="0" fontId="27" fillId="0" borderId="0">
      <alignment wrapText="1"/>
    </xf>
    <xf numFmtId="0" fontId="5" fillId="0" borderId="0"/>
    <xf numFmtId="0" fontId="5" fillId="0" borderId="0"/>
    <xf numFmtId="0" fontId="5" fillId="0" borderId="0"/>
    <xf numFmtId="0" fontId="5" fillId="0" borderId="0"/>
    <xf numFmtId="0" fontId="5" fillId="0" borderId="0"/>
    <xf numFmtId="0" fontId="27" fillId="0" borderId="0"/>
    <xf numFmtId="0" fontId="27" fillId="0" borderId="0"/>
    <xf numFmtId="0" fontId="27" fillId="0" borderId="0"/>
    <xf numFmtId="0" fontId="27" fillId="0" borderId="0">
      <alignment wrapText="1"/>
    </xf>
    <xf numFmtId="0" fontId="27"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7" fillId="0" borderId="0"/>
    <xf numFmtId="0" fontId="27" fillId="0" borderId="0"/>
    <xf numFmtId="0" fontId="27" fillId="0" borderId="0">
      <alignment wrapText="1"/>
    </xf>
    <xf numFmtId="0" fontId="5" fillId="0" borderId="0"/>
    <xf numFmtId="0" fontId="5" fillId="0" borderId="0"/>
    <xf numFmtId="0" fontId="5" fillId="0" borderId="0"/>
    <xf numFmtId="0" fontId="5" fillId="0" borderId="0"/>
    <xf numFmtId="0" fontId="5" fillId="0" borderId="0"/>
    <xf numFmtId="0" fontId="5" fillId="0" borderId="0"/>
    <xf numFmtId="172" fontId="65" fillId="0" borderId="0" applyFont="0" applyFill="0" applyBorder="0" applyAlignment="0" applyProtection="0"/>
    <xf numFmtId="172" fontId="65" fillId="0" borderId="0" applyFont="0" applyFill="0" applyBorder="0" applyAlignment="0" applyProtection="0"/>
    <xf numFmtId="10" fontId="65" fillId="0" borderId="0" applyFont="0" applyFill="0" applyBorder="0" applyAlignment="0" applyProtection="0"/>
    <xf numFmtId="10" fontId="65"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66" fillId="0" borderId="0" applyFont="0" applyFill="0" applyBorder="0" applyAlignment="0" applyProtection="0"/>
    <xf numFmtId="9" fontId="66" fillId="0" borderId="0" applyFont="0" applyFill="0" applyBorder="0" applyAlignment="0" applyProtection="0"/>
    <xf numFmtId="9" fontId="66" fillId="0" borderId="0" applyFont="0" applyFill="0" applyBorder="0" applyAlignment="0" applyProtection="0"/>
    <xf numFmtId="9" fontId="66" fillId="0" borderId="0" applyFont="0" applyFill="0" applyBorder="0" applyAlignment="0" applyProtection="0"/>
    <xf numFmtId="9" fontId="66" fillId="0" borderId="0" applyFont="0" applyFill="0" applyBorder="0" applyAlignment="0" applyProtection="0"/>
    <xf numFmtId="9" fontId="66"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0" fontId="67" fillId="43" borderId="0" applyNumberFormat="0" applyBorder="0" applyAlignment="0" applyProtection="0"/>
    <xf numFmtId="0" fontId="68" fillId="55" borderId="19" applyNumberFormat="0" applyAlignment="0" applyProtection="0"/>
    <xf numFmtId="0" fontId="27" fillId="58" borderId="0"/>
    <xf numFmtId="0" fontId="69" fillId="0" borderId="0" applyNumberFormat="0" applyFill="0" applyBorder="0" applyAlignment="0" applyProtection="0"/>
    <xf numFmtId="0" fontId="70" fillId="0" borderId="0" applyNumberFormat="0" applyFill="0" applyBorder="0" applyAlignment="0" applyProtection="0"/>
    <xf numFmtId="0" fontId="71" fillId="0" borderId="20" applyNumberFormat="0" applyFill="0" applyAlignment="0" applyProtection="0"/>
    <xf numFmtId="0" fontId="72" fillId="0" borderId="21" applyNumberFormat="0" applyFill="0" applyAlignment="0" applyProtection="0"/>
    <xf numFmtId="0" fontId="73" fillId="0" borderId="22" applyNumberFormat="0" applyFill="0" applyAlignment="0" applyProtection="0"/>
    <xf numFmtId="0" fontId="73" fillId="0" borderId="0" applyNumberFormat="0" applyFill="0" applyBorder="0" applyAlignment="0" applyProtection="0"/>
    <xf numFmtId="0" fontId="74" fillId="59" borderId="23" applyNumberFormat="0" applyAlignment="0" applyProtection="0"/>
    <xf numFmtId="173" fontId="27" fillId="0" borderId="0" applyFont="0" applyFill="0" applyBorder="0" applyAlignment="0" applyProtection="0"/>
    <xf numFmtId="174" fontId="27" fillId="0" borderId="0" applyFont="0" applyFill="0" applyBorder="0" applyAlignment="0" applyProtection="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75" fillId="0" borderId="0"/>
    <xf numFmtId="0" fontId="75" fillId="0" borderId="0"/>
    <xf numFmtId="0" fontId="75" fillId="0" borderId="0"/>
    <xf numFmtId="0" fontId="7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66" fillId="56" borderId="18" applyNumberFormat="0" applyFont="0" applyAlignment="0" applyProtection="0"/>
    <xf numFmtId="0" fontId="4" fillId="0" borderId="0"/>
    <xf numFmtId="0" fontId="48" fillId="0" borderId="0"/>
    <xf numFmtId="0" fontId="27" fillId="0" borderId="0"/>
    <xf numFmtId="170" fontId="27" fillId="0" borderId="0">
      <alignment horizontal="right"/>
    </xf>
    <xf numFmtId="168" fontId="27" fillId="0" borderId="0" applyFont="0" applyFill="0" applyBorder="0" applyAlignment="0" applyProtection="0"/>
    <xf numFmtId="0" fontId="27" fillId="0" borderId="0"/>
    <xf numFmtId="168" fontId="27" fillId="0" borderId="0" applyFont="0" applyFill="0" applyBorder="0" applyAlignment="0" applyProtection="0"/>
    <xf numFmtId="168" fontId="27" fillId="0" borderId="0" applyFont="0" applyFill="0" applyBorder="0" applyAlignment="0" applyProtection="0"/>
    <xf numFmtId="9" fontId="4" fillId="0" borderId="0" applyFont="0" applyFill="0" applyBorder="0" applyAlignment="0" applyProtection="0"/>
    <xf numFmtId="0" fontId="77" fillId="0" borderId="0"/>
    <xf numFmtId="43" fontId="77" fillId="0" borderId="0" applyFont="0" applyFill="0" applyBorder="0" applyAlignment="0" applyProtection="0"/>
    <xf numFmtId="0" fontId="4" fillId="0" borderId="0"/>
    <xf numFmtId="43" fontId="4" fillId="0" borderId="0" applyFont="0" applyFill="0" applyBorder="0" applyAlignment="0" applyProtection="0"/>
    <xf numFmtId="0" fontId="66" fillId="41" borderId="0" applyNumberFormat="0" applyBorder="0" applyAlignment="0" applyProtection="0"/>
    <xf numFmtId="0" fontId="66" fillId="42" borderId="0" applyNumberFormat="0" applyBorder="0" applyAlignment="0" applyProtection="0"/>
    <xf numFmtId="0" fontId="66" fillId="43" borderId="0" applyNumberFormat="0" applyBorder="0" applyAlignment="0" applyProtection="0"/>
    <xf numFmtId="0" fontId="66" fillId="44" borderId="0" applyNumberFormat="0" applyBorder="0" applyAlignment="0" applyProtection="0"/>
    <xf numFmtId="0" fontId="66" fillId="45" borderId="0" applyNumberFormat="0" applyBorder="0" applyAlignment="0" applyProtection="0"/>
    <xf numFmtId="0" fontId="66" fillId="46" borderId="0" applyNumberFormat="0" applyBorder="0" applyAlignment="0" applyProtection="0"/>
    <xf numFmtId="0" fontId="66" fillId="47" borderId="0" applyNumberFormat="0" applyBorder="0" applyAlignment="0" applyProtection="0"/>
    <xf numFmtId="0" fontId="66" fillId="48" borderId="0" applyNumberFormat="0" applyBorder="0" applyAlignment="0" applyProtection="0"/>
    <xf numFmtId="0" fontId="66" fillId="49" borderId="0" applyNumberFormat="0" applyBorder="0" applyAlignment="0" applyProtection="0"/>
    <xf numFmtId="0" fontId="66" fillId="44" borderId="0" applyNumberFormat="0" applyBorder="0" applyAlignment="0" applyProtection="0"/>
    <xf numFmtId="0" fontId="66" fillId="47" borderId="0" applyNumberFormat="0" applyBorder="0" applyAlignment="0" applyProtection="0"/>
    <xf numFmtId="0" fontId="66" fillId="50" borderId="0" applyNumberFormat="0" applyBorder="0" applyAlignment="0" applyProtection="0"/>
    <xf numFmtId="0" fontId="87" fillId="51" borderId="0" applyNumberFormat="0" applyBorder="0" applyAlignment="0" applyProtection="0"/>
    <xf numFmtId="0" fontId="87" fillId="48" borderId="0" applyNumberFormat="0" applyBorder="0" applyAlignment="0" applyProtection="0"/>
    <xf numFmtId="0" fontId="87" fillId="49" borderId="0" applyNumberFormat="0" applyBorder="0" applyAlignment="0" applyProtection="0"/>
    <xf numFmtId="0" fontId="87" fillId="52" borderId="0" applyNumberFormat="0" applyBorder="0" applyAlignment="0" applyProtection="0"/>
    <xf numFmtId="0" fontId="87" fillId="53" borderId="0" applyNumberFormat="0" applyBorder="0" applyAlignment="0" applyProtection="0"/>
    <xf numFmtId="0" fontId="87" fillId="54" borderId="0" applyNumberFormat="0" applyBorder="0" applyAlignment="0" applyProtection="0"/>
    <xf numFmtId="0" fontId="87" fillId="60" borderId="0" applyNumberFormat="0" applyBorder="0" applyAlignment="0" applyProtection="0"/>
    <xf numFmtId="0" fontId="87" fillId="61" borderId="0" applyNumberFormat="0" applyBorder="0" applyAlignment="0" applyProtection="0"/>
    <xf numFmtId="0" fontId="87" fillId="62" borderId="0" applyNumberFormat="0" applyBorder="0" applyAlignment="0" applyProtection="0"/>
    <xf numFmtId="0" fontId="87" fillId="52" borderId="0" applyNumberFormat="0" applyBorder="0" applyAlignment="0" applyProtection="0"/>
    <xf numFmtId="0" fontId="87" fillId="53" borderId="0" applyNumberFormat="0" applyBorder="0" applyAlignment="0" applyProtection="0"/>
    <xf numFmtId="0" fontId="87" fillId="63" borderId="0" applyNumberFormat="0" applyBorder="0" applyAlignment="0" applyProtection="0"/>
    <xf numFmtId="0" fontId="79" fillId="42" borderId="0" applyNumberFormat="0" applyBorder="0" applyAlignment="0" applyProtection="0"/>
    <xf numFmtId="0" fontId="83" fillId="55" borderId="16" applyNumberFormat="0" applyAlignment="0" applyProtection="0"/>
    <xf numFmtId="0" fontId="88" fillId="59" borderId="23" applyNumberFormat="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0" fontId="85" fillId="0" borderId="0" applyNumberFormat="0" applyFill="0" applyBorder="0" applyAlignment="0" applyProtection="0"/>
    <xf numFmtId="0" fontId="78" fillId="43" borderId="0" applyNumberFormat="0" applyBorder="0" applyAlignment="0" applyProtection="0"/>
    <xf numFmtId="0" fontId="89" fillId="0" borderId="20" applyNumberFormat="0" applyFill="0" applyAlignment="0" applyProtection="0"/>
    <xf numFmtId="0" fontId="90" fillId="0" borderId="21" applyNumberFormat="0" applyFill="0" applyAlignment="0" applyProtection="0"/>
    <xf numFmtId="0" fontId="91" fillId="0" borderId="22" applyNumberFormat="0" applyFill="0" applyAlignment="0" applyProtection="0"/>
    <xf numFmtId="0" fontId="91" fillId="0" borderId="0" applyNumberFormat="0" applyFill="0" applyBorder="0" applyAlignment="0" applyProtection="0"/>
    <xf numFmtId="0" fontId="81" fillId="46" borderId="16" applyNumberFormat="0" applyAlignment="0" applyProtection="0"/>
    <xf numFmtId="0" fontId="84" fillId="0" borderId="17" applyNumberFormat="0" applyFill="0" applyAlignment="0" applyProtection="0"/>
    <xf numFmtId="0" fontId="80" fillId="57" borderId="0" applyNumberFormat="0" applyBorder="0" applyAlignment="0" applyProtection="0"/>
    <xf numFmtId="0" fontId="27" fillId="0" borderId="0"/>
    <xf numFmtId="0" fontId="27" fillId="0" borderId="0"/>
    <xf numFmtId="0" fontId="27" fillId="56" borderId="18" applyNumberFormat="0" applyFont="0" applyAlignment="0" applyProtection="0"/>
    <xf numFmtId="0" fontId="27" fillId="56" borderId="18" applyNumberFormat="0" applyFont="0" applyAlignment="0" applyProtection="0"/>
    <xf numFmtId="0" fontId="82" fillId="55" borderId="19" applyNumberFormat="0" applyAlignment="0" applyProtection="0"/>
    <xf numFmtId="0" fontId="70" fillId="0" borderId="0" applyNumberFormat="0" applyFill="0" applyBorder="0" applyAlignment="0" applyProtection="0"/>
    <xf numFmtId="0" fontId="86" fillId="0" borderId="24" applyNumberFormat="0" applyFill="0" applyAlignment="0" applyProtection="0"/>
    <xf numFmtId="0" fontId="92" fillId="0" borderId="0" applyNumberFormat="0" applyFill="0" applyBorder="0" applyAlignment="0" applyProtection="0"/>
    <xf numFmtId="44" fontId="27" fillId="0" borderId="0" applyFont="0" applyFill="0" applyBorder="0" applyAlignment="0" applyProtection="0"/>
    <xf numFmtId="168" fontId="27" fillId="0" borderId="0" applyFont="0" applyFill="0" applyBorder="0" applyAlignment="0" applyProtection="0"/>
    <xf numFmtId="167" fontId="27" fillId="0" borderId="0" applyFont="0" applyFill="0" applyBorder="0" applyAlignment="0" applyProtection="0"/>
    <xf numFmtId="0" fontId="27" fillId="0" borderId="0"/>
    <xf numFmtId="0" fontId="77" fillId="0" borderId="0"/>
    <xf numFmtId="167" fontId="27" fillId="0" borderId="0" applyFont="0" applyFill="0" applyBorder="0" applyAlignment="0" applyProtection="0"/>
    <xf numFmtId="0" fontId="66" fillId="41" borderId="0" applyNumberFormat="0" applyBorder="0" applyAlignment="0" applyProtection="0"/>
    <xf numFmtId="0" fontId="66" fillId="42" borderId="0" applyNumberFormat="0" applyBorder="0" applyAlignment="0" applyProtection="0"/>
    <xf numFmtId="0" fontId="66" fillId="43" borderId="0" applyNumberFormat="0" applyBorder="0" applyAlignment="0" applyProtection="0"/>
    <xf numFmtId="0" fontId="66" fillId="44" borderId="0" applyNumberFormat="0" applyBorder="0" applyAlignment="0" applyProtection="0"/>
    <xf numFmtId="0" fontId="66" fillId="45" borderId="0" applyNumberFormat="0" applyBorder="0" applyAlignment="0" applyProtection="0"/>
    <xf numFmtId="0" fontId="66" fillId="46" borderId="0" applyNumberFormat="0" applyBorder="0" applyAlignment="0" applyProtection="0"/>
    <xf numFmtId="0" fontId="66" fillId="47" borderId="0" applyNumberFormat="0" applyBorder="0" applyAlignment="0" applyProtection="0"/>
    <xf numFmtId="0" fontId="66" fillId="48" borderId="0" applyNumberFormat="0" applyBorder="0" applyAlignment="0" applyProtection="0"/>
    <xf numFmtId="0" fontId="66" fillId="49" borderId="0" applyNumberFormat="0" applyBorder="0" applyAlignment="0" applyProtection="0"/>
    <xf numFmtId="0" fontId="66" fillId="44" borderId="0" applyNumberFormat="0" applyBorder="0" applyAlignment="0" applyProtection="0"/>
    <xf numFmtId="0" fontId="66" fillId="47" borderId="0" applyNumberFormat="0" applyBorder="0" applyAlignment="0" applyProtection="0"/>
    <xf numFmtId="0" fontId="66" fillId="50" borderId="0" applyNumberFormat="0" applyBorder="0" applyAlignment="0" applyProtection="0"/>
    <xf numFmtId="168" fontId="27" fillId="0" borderId="0" applyFont="0" applyFill="0" applyBorder="0" applyAlignment="0" applyProtection="0"/>
    <xf numFmtId="168" fontId="27" fillId="0" borderId="0" applyFont="0" applyFill="0" applyBorder="0" applyAlignment="0" applyProtection="0"/>
    <xf numFmtId="44" fontId="4" fillId="0" borderId="0" applyFont="0" applyFill="0" applyBorder="0" applyAlignment="0" applyProtection="0"/>
    <xf numFmtId="0" fontId="4" fillId="0" borderId="0"/>
    <xf numFmtId="0" fontId="4" fillId="0" borderId="0"/>
    <xf numFmtId="0" fontId="27" fillId="0" borderId="0"/>
    <xf numFmtId="0" fontId="108" fillId="0" borderId="0" applyNumberFormat="0" applyFill="0" applyBorder="0" applyAlignment="0" applyProtection="0"/>
    <xf numFmtId="0" fontId="114" fillId="0" borderId="0" applyNumberFormat="0" applyFill="0" applyBorder="0" applyAlignment="0" applyProtection="0"/>
    <xf numFmtId="0" fontId="2" fillId="0" borderId="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48" fillId="0" borderId="0"/>
    <xf numFmtId="0" fontId="30" fillId="0" borderId="0" applyNumberFormat="0" applyFill="0" applyBorder="0" applyAlignment="0" applyProtection="0"/>
    <xf numFmtId="0" fontId="36" fillId="7" borderId="0" applyNumberFormat="0" applyBorder="0" applyAlignment="0" applyProtection="0"/>
    <xf numFmtId="0" fontId="45" fillId="15" borderId="0" applyNumberFormat="0" applyBorder="0" applyAlignment="0" applyProtection="0"/>
    <xf numFmtId="0" fontId="45" fillId="19" borderId="0" applyNumberFormat="0" applyBorder="0" applyAlignment="0" applyProtection="0"/>
    <xf numFmtId="0" fontId="45" fillId="23" borderId="0" applyNumberFormat="0" applyBorder="0" applyAlignment="0" applyProtection="0"/>
    <xf numFmtId="0" fontId="45" fillId="27" borderId="0" applyNumberFormat="0" applyBorder="0" applyAlignment="0" applyProtection="0"/>
    <xf numFmtId="0" fontId="45" fillId="31" borderId="0" applyNumberFormat="0" applyBorder="0" applyAlignment="0" applyProtection="0"/>
    <xf numFmtId="0" fontId="45" fillId="35" borderId="0" applyNumberFormat="0" applyBorder="0" applyAlignment="0" applyProtection="0"/>
    <xf numFmtId="0" fontId="2" fillId="0" borderId="0"/>
    <xf numFmtId="0" fontId="2" fillId="11" borderId="13" applyNumberFormat="0" applyFont="0" applyAlignment="0" applyProtection="0"/>
    <xf numFmtId="0" fontId="2" fillId="0" borderId="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0" borderId="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0" borderId="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0" borderId="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0" borderId="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0" borderId="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0" borderId="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0" borderId="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0" borderId="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0" borderId="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0" borderId="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0" borderId="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11" borderId="13"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0" borderId="0"/>
    <xf numFmtId="0" fontId="2" fillId="0" borderId="0"/>
    <xf numFmtId="0" fontId="2" fillId="0" borderId="0"/>
    <xf numFmtId="166" fontId="2"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0" borderId="0"/>
    <xf numFmtId="0" fontId="2" fillId="11" borderId="13" applyNumberFormat="0" applyFont="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3"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5"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6"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47"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48" fillId="0" borderId="0"/>
  </cellStyleXfs>
  <cellXfs count="266">
    <xf numFmtId="0" fontId="0" fillId="0" borderId="0" xfId="0"/>
    <xf numFmtId="0" fontId="24" fillId="0" borderId="3" xfId="0" applyFont="1" applyBorder="1" applyAlignment="1" applyProtection="1">
      <alignment horizontal="center" vertical="center"/>
      <protection locked="0"/>
    </xf>
    <xf numFmtId="14" fontId="24" fillId="0" borderId="3" xfId="0" applyNumberFormat="1" applyFont="1" applyBorder="1" applyAlignment="1" applyProtection="1">
      <alignment horizontal="center" vertical="center"/>
      <protection locked="0"/>
    </xf>
    <xf numFmtId="0" fontId="25" fillId="2" borderId="5" xfId="0" applyFont="1" applyFill="1" applyBorder="1" applyAlignment="1" applyProtection="1">
      <alignment horizontal="center" vertical="center"/>
      <protection locked="0"/>
    </xf>
    <xf numFmtId="15" fontId="25" fillId="2" borderId="5" xfId="0" applyNumberFormat="1" applyFont="1" applyFill="1" applyBorder="1" applyAlignment="1" applyProtection="1">
      <alignment horizontal="center" vertical="center"/>
      <protection locked="0"/>
    </xf>
    <xf numFmtId="165" fontId="25" fillId="2" borderId="3" xfId="0" applyNumberFormat="1" applyFont="1" applyFill="1" applyBorder="1" applyAlignment="1" applyProtection="1">
      <alignment horizontal="center" vertical="center"/>
      <protection locked="0"/>
    </xf>
    <xf numFmtId="0" fontId="25" fillId="2" borderId="3" xfId="0" applyFont="1" applyFill="1" applyBorder="1" applyAlignment="1" applyProtection="1">
      <alignment horizontal="center" vertical="center"/>
      <protection locked="0"/>
    </xf>
    <xf numFmtId="165" fontId="25" fillId="2" borderId="5" xfId="0" applyNumberFormat="1" applyFont="1" applyFill="1" applyBorder="1" applyAlignment="1" applyProtection="1">
      <alignment horizontal="center" vertical="center"/>
      <protection locked="0"/>
    </xf>
    <xf numFmtId="164" fontId="24" fillId="0" borderId="3" xfId="0" applyNumberFormat="1" applyFont="1" applyBorder="1" applyAlignment="1" applyProtection="1">
      <alignment horizontal="center" vertical="center"/>
      <protection locked="0"/>
    </xf>
    <xf numFmtId="43" fontId="22" fillId="0" borderId="2" xfId="0" applyNumberFormat="1" applyFont="1" applyBorder="1" applyAlignment="1" applyProtection="1">
      <alignment horizontal="center" vertical="center" wrapText="1"/>
      <protection locked="0"/>
    </xf>
    <xf numFmtId="43" fontId="22" fillId="4" borderId="2" xfId="0" applyNumberFormat="1" applyFont="1" applyFill="1" applyBorder="1" applyAlignment="1" applyProtection="1">
      <alignment horizontal="center" vertical="center" wrapText="1"/>
      <protection locked="0"/>
    </xf>
    <xf numFmtId="0" fontId="23" fillId="2" borderId="5" xfId="0" applyFont="1" applyFill="1" applyBorder="1" applyAlignment="1" applyProtection="1">
      <alignment horizontal="center" vertical="center" wrapText="1"/>
      <protection locked="0"/>
    </xf>
    <xf numFmtId="0" fontId="28" fillId="0" borderId="0" xfId="0" applyFont="1" applyAlignment="1">
      <alignment horizontal="center" vertical="center" wrapText="1"/>
    </xf>
    <xf numFmtId="0" fontId="25" fillId="3" borderId="3" xfId="0" applyFont="1" applyFill="1" applyBorder="1" applyAlignment="1" applyProtection="1">
      <alignment horizontal="left" vertical="center" wrapText="1"/>
      <protection locked="0"/>
    </xf>
    <xf numFmtId="43" fontId="22" fillId="0" borderId="1" xfId="0" applyNumberFormat="1" applyFont="1" applyBorder="1" applyAlignment="1" applyProtection="1">
      <alignment horizontal="center" vertical="center" wrapText="1"/>
      <protection locked="0"/>
    </xf>
    <xf numFmtId="17" fontId="22" fillId="0" borderId="2" xfId="0" applyNumberFormat="1" applyFont="1" applyBorder="1" applyAlignment="1" applyProtection="1">
      <alignment horizontal="center" vertical="center" wrapText="1"/>
      <protection locked="0"/>
    </xf>
    <xf numFmtId="17" fontId="22" fillId="0" borderId="1" xfId="0" applyNumberFormat="1" applyFont="1" applyBorder="1" applyAlignment="1" applyProtection="1">
      <alignment horizontal="center" vertical="center" wrapText="1"/>
      <protection locked="0"/>
    </xf>
    <xf numFmtId="14" fontId="22" fillId="0" borderId="1" xfId="0" applyNumberFormat="1" applyFont="1" applyBorder="1" applyAlignment="1" applyProtection="1">
      <alignment horizontal="center" vertical="center" wrapText="1"/>
      <protection locked="0"/>
    </xf>
    <xf numFmtId="17" fontId="23" fillId="2" borderId="1" xfId="0" applyNumberFormat="1" applyFont="1" applyFill="1" applyBorder="1" applyAlignment="1" applyProtection="1">
      <alignment horizontal="center" vertical="center" wrapText="1"/>
      <protection locked="0"/>
    </xf>
    <xf numFmtId="0" fontId="23" fillId="3" borderId="1" xfId="0" applyFont="1" applyFill="1" applyBorder="1" applyAlignment="1" applyProtection="1">
      <alignment horizontal="center" vertical="center" wrapText="1"/>
      <protection locked="0"/>
    </xf>
    <xf numFmtId="165" fontId="25" fillId="2" borderId="3" xfId="0" applyNumberFormat="1" applyFont="1" applyFill="1" applyBorder="1" applyAlignment="1" applyProtection="1">
      <alignment horizontal="center" vertical="center" wrapText="1"/>
      <protection locked="0"/>
    </xf>
    <xf numFmtId="165" fontId="25" fillId="2" borderId="5" xfId="0" applyNumberFormat="1" applyFont="1" applyFill="1" applyBorder="1" applyAlignment="1" applyProtection="1">
      <alignment horizontal="center" vertical="center" wrapText="1"/>
      <protection locked="0"/>
    </xf>
    <xf numFmtId="165" fontId="25" fillId="0" borderId="3" xfId="0" applyNumberFormat="1" applyFont="1" applyBorder="1" applyAlignment="1" applyProtection="1">
      <alignment horizontal="center" vertical="center" wrapText="1"/>
      <protection locked="0"/>
    </xf>
    <xf numFmtId="0" fontId="25" fillId="2" borderId="3" xfId="0" applyFont="1" applyFill="1" applyBorder="1" applyAlignment="1" applyProtection="1">
      <alignment horizontal="center" vertical="center" wrapText="1"/>
      <protection locked="0"/>
    </xf>
    <xf numFmtId="164" fontId="24" fillId="0" borderId="3" xfId="0" applyNumberFormat="1" applyFont="1" applyBorder="1" applyAlignment="1" applyProtection="1">
      <alignment horizontal="center" vertical="center" wrapText="1"/>
      <protection locked="0"/>
    </xf>
    <xf numFmtId="0" fontId="28" fillId="0" borderId="0" xfId="0" applyFont="1" applyAlignment="1">
      <alignment vertical="center" wrapText="1"/>
    </xf>
    <xf numFmtId="0" fontId="28" fillId="0" borderId="4" xfId="0" applyFont="1" applyBorder="1" applyAlignment="1">
      <alignment horizontal="center" vertical="center" wrapText="1"/>
    </xf>
    <xf numFmtId="0" fontId="24" fillId="0" borderId="3" xfId="0" applyFont="1" applyBorder="1" applyAlignment="1" applyProtection="1">
      <alignment horizontal="center" vertical="center" wrapText="1"/>
      <protection locked="0"/>
    </xf>
    <xf numFmtId="14" fontId="24" fillId="0" borderId="3" xfId="0" applyNumberFormat="1" applyFont="1" applyBorder="1" applyAlignment="1" applyProtection="1">
      <alignment horizontal="center" vertical="center" wrapText="1"/>
      <protection locked="0"/>
    </xf>
    <xf numFmtId="0" fontId="25" fillId="2" borderId="5" xfId="0" applyFont="1" applyFill="1" applyBorder="1" applyAlignment="1" applyProtection="1">
      <alignment horizontal="center" vertical="center" wrapText="1"/>
      <protection locked="0"/>
    </xf>
    <xf numFmtId="15" fontId="25" fillId="2" borderId="5" xfId="0" applyNumberFormat="1" applyFont="1" applyFill="1" applyBorder="1" applyAlignment="1" applyProtection="1">
      <alignment horizontal="center" vertical="center" wrapText="1"/>
      <protection locked="0"/>
    </xf>
    <xf numFmtId="0" fontId="0" fillId="0" borderId="0" xfId="0" applyAlignment="1">
      <alignment vertical="center" wrapText="1"/>
    </xf>
    <xf numFmtId="16" fontId="24" fillId="0" borderId="3" xfId="0" applyNumberFormat="1" applyFont="1" applyBorder="1" applyAlignment="1" applyProtection="1">
      <alignment horizontal="center" vertical="center" wrapText="1"/>
      <protection locked="0"/>
    </xf>
    <xf numFmtId="0" fontId="48" fillId="37" borderId="0" xfId="0" applyFont="1" applyFill="1" applyAlignment="1">
      <alignment horizontal="center" vertical="center" wrapText="1"/>
    </xf>
    <xf numFmtId="164" fontId="50" fillId="0" borderId="3" xfId="0" applyNumberFormat="1" applyFont="1" applyBorder="1" applyAlignment="1" applyProtection="1">
      <alignment horizontal="center" vertical="center" wrapText="1"/>
      <protection locked="0"/>
    </xf>
    <xf numFmtId="15" fontId="25" fillId="2" borderId="3" xfId="0" applyNumberFormat="1" applyFont="1" applyFill="1" applyBorder="1" applyAlignment="1" applyProtection="1">
      <alignment horizontal="center" vertical="center" wrapText="1"/>
      <protection locked="0"/>
    </xf>
    <xf numFmtId="15" fontId="24" fillId="0" borderId="3" xfId="0" applyNumberFormat="1" applyFont="1" applyBorder="1" applyAlignment="1" applyProtection="1">
      <alignment horizontal="center" vertical="center" wrapText="1"/>
      <protection locked="0"/>
    </xf>
    <xf numFmtId="0" fontId="23" fillId="3" borderId="3" xfId="0" applyFont="1" applyFill="1" applyBorder="1" applyAlignment="1" applyProtection="1">
      <alignment horizontal="left" vertical="center" wrapText="1"/>
      <protection locked="0"/>
    </xf>
    <xf numFmtId="0" fontId="28" fillId="40" borderId="0" xfId="0" applyFont="1" applyFill="1" applyAlignment="1">
      <alignment vertical="center" wrapText="1"/>
    </xf>
    <xf numFmtId="0" fontId="28" fillId="0" borderId="0" xfId="0" applyFont="1" applyAlignment="1">
      <alignment vertical="center"/>
    </xf>
    <xf numFmtId="0" fontId="24" fillId="38" borderId="3" xfId="0" applyFont="1" applyFill="1" applyBorder="1" applyAlignment="1" applyProtection="1">
      <alignment horizontal="center" vertical="center" wrapText="1"/>
      <protection locked="0"/>
    </xf>
    <xf numFmtId="0" fontId="28" fillId="37" borderId="4" xfId="0" applyFont="1" applyFill="1" applyBorder="1" applyAlignment="1">
      <alignment horizontal="center" vertical="center" wrapText="1"/>
    </xf>
    <xf numFmtId="0" fontId="29" fillId="37" borderId="4" xfId="0" applyFont="1" applyFill="1" applyBorder="1" applyAlignment="1">
      <alignment horizontal="center" vertical="center" wrapText="1"/>
    </xf>
    <xf numFmtId="0" fontId="28" fillId="39" borderId="4" xfId="0" applyFont="1" applyFill="1" applyBorder="1" applyAlignment="1">
      <alignment horizontal="center" vertical="center" wrapText="1"/>
    </xf>
    <xf numFmtId="0" fontId="28" fillId="0" borderId="3" xfId="0" applyFont="1" applyBorder="1" applyAlignment="1">
      <alignment vertical="center" wrapText="1"/>
    </xf>
    <xf numFmtId="0" fontId="28" fillId="0" borderId="3" xfId="0" applyFont="1" applyBorder="1" applyAlignment="1">
      <alignment horizontal="center" vertical="center" wrapText="1"/>
    </xf>
    <xf numFmtId="0" fontId="25" fillId="3" borderId="3" xfId="0" quotePrefix="1" applyFont="1" applyFill="1" applyBorder="1" applyAlignment="1" applyProtection="1">
      <alignment horizontal="left" vertical="center" wrapText="1"/>
      <protection locked="0"/>
    </xf>
    <xf numFmtId="0" fontId="27" fillId="0" borderId="0" xfId="0" applyFont="1" applyAlignment="1">
      <alignment vertical="center" wrapText="1"/>
    </xf>
    <xf numFmtId="165" fontId="28" fillId="2" borderId="3" xfId="0" applyNumberFormat="1" applyFont="1" applyFill="1" applyBorder="1" applyAlignment="1" applyProtection="1">
      <alignment horizontal="center" vertical="center" wrapText="1"/>
      <protection locked="0"/>
    </xf>
    <xf numFmtId="0" fontId="29" fillId="3" borderId="3" xfId="0" applyFont="1" applyFill="1" applyBorder="1" applyAlignment="1" applyProtection="1">
      <alignment horizontal="left" vertical="center" wrapText="1"/>
      <protection locked="0"/>
    </xf>
    <xf numFmtId="164" fontId="27" fillId="0" borderId="3" xfId="0" applyNumberFormat="1" applyFont="1" applyBorder="1" applyAlignment="1" applyProtection="1">
      <alignment horizontal="center" vertical="center" wrapText="1"/>
      <protection locked="0"/>
    </xf>
    <xf numFmtId="0" fontId="27" fillId="0" borderId="4" xfId="0" applyFont="1" applyBorder="1" applyAlignment="1">
      <alignment horizontal="center" vertical="center" wrapText="1"/>
    </xf>
    <xf numFmtId="0" fontId="27" fillId="0" borderId="3" xfId="0" applyFont="1" applyBorder="1" applyAlignment="1" applyProtection="1">
      <alignment horizontal="center" vertical="center" wrapText="1"/>
      <protection locked="0"/>
    </xf>
    <xf numFmtId="14" fontId="27" fillId="0" borderId="3" xfId="0" applyNumberFormat="1" applyFont="1" applyBorder="1" applyAlignment="1" applyProtection="1">
      <alignment horizontal="center" vertical="center" wrapText="1"/>
      <protection locked="0"/>
    </xf>
    <xf numFmtId="0" fontId="76" fillId="0" borderId="4" xfId="0" applyFont="1" applyBorder="1" applyAlignment="1">
      <alignment horizontal="center" vertical="center" wrapText="1"/>
    </xf>
    <xf numFmtId="0" fontId="28" fillId="0" borderId="15" xfId="0" applyFont="1" applyBorder="1" applyAlignment="1">
      <alignment horizontal="center" vertical="center" wrapText="1"/>
    </xf>
    <xf numFmtId="0" fontId="24" fillId="0" borderId="15" xfId="0" applyFont="1" applyBorder="1" applyAlignment="1" applyProtection="1">
      <alignment horizontal="center" vertical="center" wrapText="1"/>
      <protection locked="0"/>
    </xf>
    <xf numFmtId="14" fontId="24" fillId="0" borderId="15" xfId="0" applyNumberFormat="1" applyFont="1" applyBorder="1" applyAlignment="1" applyProtection="1">
      <alignment horizontal="center" vertical="center" wrapText="1"/>
      <protection locked="0"/>
    </xf>
    <xf numFmtId="0" fontId="25" fillId="3" borderId="15" xfId="0" applyFont="1" applyFill="1" applyBorder="1" applyAlignment="1" applyProtection="1">
      <alignment horizontal="left" vertical="center" wrapText="1"/>
      <protection locked="0"/>
    </xf>
    <xf numFmtId="0" fontId="0" fillId="64" borderId="0" xfId="0" applyFill="1"/>
    <xf numFmtId="0" fontId="0" fillId="65" borderId="0" xfId="0" applyFill="1"/>
    <xf numFmtId="0" fontId="94" fillId="65" borderId="0" xfId="0" applyFont="1" applyFill="1" applyAlignment="1">
      <alignment horizontal="center" vertical="center"/>
    </xf>
    <xf numFmtId="0" fontId="41" fillId="66" borderId="0" xfId="0" applyFont="1" applyFill="1" applyAlignment="1">
      <alignment horizontal="center" vertical="center"/>
    </xf>
    <xf numFmtId="0" fontId="41" fillId="67" borderId="0" xfId="0" applyFont="1" applyFill="1"/>
    <xf numFmtId="0" fontId="95" fillId="65" borderId="0" xfId="0" applyFont="1" applyFill="1" applyAlignment="1">
      <alignment horizontal="center" vertical="center"/>
    </xf>
    <xf numFmtId="0" fontId="41" fillId="64" borderId="0" xfId="0" applyFont="1" applyFill="1"/>
    <xf numFmtId="0" fontId="95" fillId="66" borderId="0" xfId="0" applyFont="1" applyFill="1" applyAlignment="1">
      <alignment horizontal="center" vertical="center"/>
    </xf>
    <xf numFmtId="0" fontId="97" fillId="0" borderId="0" xfId="0" applyFont="1"/>
    <xf numFmtId="0" fontId="98" fillId="0" borderId="0" xfId="0" applyFont="1"/>
    <xf numFmtId="0" fontId="99" fillId="0" borderId="0" xfId="0" applyFont="1"/>
    <xf numFmtId="0" fontId="98" fillId="68" borderId="0" xfId="0" applyFont="1" applyFill="1"/>
    <xf numFmtId="0" fontId="98" fillId="69" borderId="0" xfId="0" applyFont="1" applyFill="1" applyAlignment="1">
      <alignment horizontal="left"/>
    </xf>
    <xf numFmtId="175" fontId="98" fillId="68" borderId="0" xfId="0" applyNumberFormat="1" applyFont="1" applyFill="1" applyAlignment="1">
      <alignment horizontal="left"/>
    </xf>
    <xf numFmtId="0" fontId="98" fillId="70" borderId="0" xfId="0" applyFont="1" applyFill="1"/>
    <xf numFmtId="0" fontId="98" fillId="70" borderId="0" xfId="0" applyFont="1" applyFill="1" applyAlignment="1">
      <alignment horizontal="left"/>
    </xf>
    <xf numFmtId="0" fontId="98" fillId="68" borderId="0" xfId="0" applyFont="1" applyFill="1" applyAlignment="1">
      <alignment horizontal="left"/>
    </xf>
    <xf numFmtId="0" fontId="98" fillId="71" borderId="0" xfId="0" applyFont="1" applyFill="1" applyAlignment="1">
      <alignment horizontal="left"/>
    </xf>
    <xf numFmtId="0" fontId="98" fillId="39" borderId="0" xfId="0" applyFont="1" applyFill="1" applyAlignment="1">
      <alignment horizontal="left"/>
    </xf>
    <xf numFmtId="0" fontId="98" fillId="0" borderId="0" xfId="0" applyFont="1" applyAlignment="1">
      <alignment horizontal="left"/>
    </xf>
    <xf numFmtId="0" fontId="99" fillId="0" borderId="0" xfId="2892" applyFont="1" applyAlignment="1"/>
    <xf numFmtId="0" fontId="98" fillId="0" borderId="0" xfId="2892" applyFont="1" applyAlignment="1"/>
    <xf numFmtId="0" fontId="100" fillId="0" borderId="0" xfId="2892" applyFont="1" applyAlignment="1"/>
    <xf numFmtId="0" fontId="3" fillId="0" borderId="0" xfId="2892" applyFont="1" applyAlignment="1"/>
    <xf numFmtId="0" fontId="101" fillId="0" borderId="0" xfId="2892" applyFont="1" applyAlignment="1"/>
    <xf numFmtId="0" fontId="44" fillId="0" borderId="0" xfId="2892" applyFont="1" applyAlignment="1"/>
    <xf numFmtId="0" fontId="102" fillId="0" borderId="0" xfId="2892" applyFont="1" applyAlignment="1"/>
    <xf numFmtId="0" fontId="42" fillId="0" borderId="0" xfId="2892" applyFont="1" applyAlignment="1">
      <alignment horizontal="left"/>
    </xf>
    <xf numFmtId="175" fontId="42" fillId="0" borderId="0" xfId="2892" applyNumberFormat="1" applyFont="1" applyAlignment="1">
      <alignment horizontal="left"/>
    </xf>
    <xf numFmtId="0" fontId="103" fillId="0" borderId="0" xfId="2892" applyFont="1" applyAlignment="1"/>
    <xf numFmtId="0" fontId="45" fillId="0" borderId="0" xfId="2892" applyFont="1" applyAlignment="1"/>
    <xf numFmtId="0" fontId="105" fillId="0" borderId="0" xfId="2892" applyFont="1" applyAlignment="1">
      <alignment horizontal="left"/>
    </xf>
    <xf numFmtId="0" fontId="101" fillId="0" borderId="0" xfId="2892" applyFont="1" applyAlignment="1">
      <alignment vertical="top" wrapText="1"/>
    </xf>
    <xf numFmtId="0" fontId="107" fillId="0" borderId="0" xfId="2892" applyFont="1" applyAlignment="1"/>
    <xf numFmtId="0" fontId="108" fillId="0" borderId="0" xfId="3737"/>
    <xf numFmtId="0" fontId="25" fillId="72" borderId="5" xfId="0" applyFont="1" applyFill="1" applyBorder="1" applyAlignment="1" applyProtection="1">
      <alignment horizontal="center" vertical="center" wrapText="1"/>
      <protection locked="0"/>
    </xf>
    <xf numFmtId="0" fontId="23" fillId="72" borderId="5" xfId="0" applyFont="1" applyFill="1" applyBorder="1" applyAlignment="1" applyProtection="1">
      <alignment horizontal="center" vertical="center" wrapText="1"/>
      <protection locked="0"/>
    </xf>
    <xf numFmtId="17" fontId="23" fillId="72" borderId="1" xfId="0" applyNumberFormat="1" applyFont="1" applyFill="1" applyBorder="1" applyAlignment="1" applyProtection="1">
      <alignment horizontal="center" vertical="center" wrapText="1"/>
      <protection locked="0"/>
    </xf>
    <xf numFmtId="0" fontId="0" fillId="72" borderId="0" xfId="0" applyFill="1"/>
    <xf numFmtId="0" fontId="110" fillId="0" borderId="0" xfId="0" applyFont="1"/>
    <xf numFmtId="0" fontId="98" fillId="0" borderId="0" xfId="0" applyFont="1" applyAlignment="1">
      <alignment wrapText="1"/>
    </xf>
    <xf numFmtId="0" fontId="98" fillId="0" borderId="0" xfId="0" quotePrefix="1" applyFont="1"/>
    <xf numFmtId="0" fontId="108" fillId="72" borderId="5" xfId="3737" applyNumberFormat="1" applyFill="1" applyBorder="1" applyAlignment="1" applyProtection="1">
      <alignment horizontal="center" vertical="center" wrapText="1"/>
      <protection locked="0"/>
    </xf>
    <xf numFmtId="0" fontId="96" fillId="0" borderId="25" xfId="0" applyFont="1" applyBorder="1" applyAlignment="1" applyProtection="1">
      <alignment horizontal="center" vertical="center"/>
      <protection locked="0"/>
    </xf>
    <xf numFmtId="0" fontId="98" fillId="71" borderId="0" xfId="0" applyFont="1" applyFill="1" applyAlignment="1">
      <alignment horizontal="left" wrapText="1"/>
    </xf>
    <xf numFmtId="0" fontId="28" fillId="73" borderId="0" xfId="0" applyFont="1" applyFill="1" applyAlignment="1">
      <alignment vertical="center" wrapText="1"/>
    </xf>
    <xf numFmtId="0" fontId="28" fillId="4" borderId="0" xfId="0" applyFont="1" applyFill="1" applyAlignment="1">
      <alignment vertical="center" wrapText="1"/>
    </xf>
    <xf numFmtId="0" fontId="28" fillId="74" borderId="0" xfId="0" applyFont="1" applyFill="1" applyAlignment="1">
      <alignment vertical="center" wrapText="1"/>
    </xf>
    <xf numFmtId="0" fontId="28" fillId="74" borderId="4" xfId="0" applyFont="1" applyFill="1" applyBorder="1" applyAlignment="1">
      <alignment horizontal="center" vertical="center" wrapText="1"/>
    </xf>
    <xf numFmtId="0" fontId="25" fillId="72" borderId="5" xfId="0" applyFont="1" applyFill="1" applyBorder="1" applyAlignment="1" applyProtection="1">
      <alignment horizontal="center" vertical="center"/>
      <protection locked="0"/>
    </xf>
    <xf numFmtId="0" fontId="28" fillId="37" borderId="0" xfId="0" applyFont="1" applyFill="1" applyAlignment="1">
      <alignment vertical="center" wrapText="1"/>
    </xf>
    <xf numFmtId="15" fontId="25" fillId="72" borderId="5" xfId="0" applyNumberFormat="1" applyFont="1" applyFill="1" applyBorder="1" applyAlignment="1" applyProtection="1">
      <alignment horizontal="center" vertical="center" wrapText="1"/>
      <protection locked="0"/>
    </xf>
    <xf numFmtId="164" fontId="29" fillId="0" borderId="3" xfId="0" applyNumberFormat="1" applyFont="1" applyBorder="1" applyAlignment="1" applyProtection="1">
      <alignment horizontal="center" vertical="center" wrapText="1"/>
      <protection locked="0"/>
    </xf>
    <xf numFmtId="0" fontId="29" fillId="0" borderId="0" xfId="0" applyFont="1" applyAlignment="1">
      <alignment vertical="center" wrapText="1"/>
    </xf>
    <xf numFmtId="0" fontId="28" fillId="75" borderId="0" xfId="0" applyFont="1" applyFill="1" applyAlignment="1">
      <alignment vertical="center" wrapText="1"/>
    </xf>
    <xf numFmtId="0" fontId="24" fillId="37" borderId="3" xfId="0" applyFont="1" applyFill="1" applyBorder="1" applyAlignment="1" applyProtection="1">
      <alignment horizontal="center" vertical="center" wrapText="1"/>
      <protection locked="0"/>
    </xf>
    <xf numFmtId="164" fontId="24" fillId="77" borderId="3" xfId="0" applyNumberFormat="1" applyFont="1" applyFill="1" applyBorder="1" applyAlignment="1" applyProtection="1">
      <alignment horizontal="center" vertical="center" wrapText="1"/>
      <protection locked="0"/>
    </xf>
    <xf numFmtId="0" fontId="28" fillId="38" borderId="0" xfId="0" applyFont="1" applyFill="1" applyAlignment="1">
      <alignment vertical="center" wrapText="1"/>
    </xf>
    <xf numFmtId="0" fontId="28" fillId="39" borderId="0" xfId="0" applyFont="1" applyFill="1" applyAlignment="1">
      <alignment vertical="center" wrapText="1"/>
    </xf>
    <xf numFmtId="0" fontId="112" fillId="3" borderId="3" xfId="0" applyFont="1" applyFill="1" applyBorder="1" applyAlignment="1" applyProtection="1">
      <alignment horizontal="left" vertical="center" wrapText="1"/>
      <protection locked="0"/>
    </xf>
    <xf numFmtId="0" fontId="28" fillId="0" borderId="26" xfId="0" applyFont="1" applyBorder="1" applyAlignment="1">
      <alignment vertical="center" wrapText="1"/>
    </xf>
    <xf numFmtId="14" fontId="25" fillId="2" borderId="3" xfId="0" applyNumberFormat="1" applyFont="1" applyFill="1" applyBorder="1" applyAlignment="1" applyProtection="1">
      <alignment horizontal="center" vertical="center" wrapText="1"/>
      <protection locked="0"/>
    </xf>
    <xf numFmtId="0" fontId="25" fillId="2" borderId="5" xfId="0" applyFont="1" applyFill="1" applyBorder="1" applyAlignment="1">
      <alignment horizontal="center" vertical="center" wrapText="1"/>
    </xf>
    <xf numFmtId="0" fontId="23" fillId="2" borderId="5" xfId="0" applyFont="1" applyFill="1" applyBorder="1" applyAlignment="1">
      <alignment horizontal="center" vertical="center" wrapText="1"/>
    </xf>
    <xf numFmtId="164" fontId="22" fillId="0" borderId="3" xfId="0" applyNumberFormat="1" applyFont="1" applyBorder="1" applyAlignment="1" applyProtection="1">
      <alignment horizontal="center" vertical="center" wrapText="1"/>
      <protection locked="0"/>
    </xf>
    <xf numFmtId="0" fontId="24" fillId="46" borderId="3" xfId="0" applyFont="1" applyFill="1" applyBorder="1" applyAlignment="1" applyProtection="1">
      <alignment horizontal="center" vertical="center" wrapText="1"/>
      <protection locked="0"/>
    </xf>
    <xf numFmtId="0" fontId="29" fillId="76" borderId="0" xfId="0" applyFont="1" applyFill="1" applyAlignment="1">
      <alignment vertical="center" wrapText="1"/>
    </xf>
    <xf numFmtId="0" fontId="29" fillId="72" borderId="5" xfId="0" applyFont="1" applyFill="1" applyBorder="1" applyAlignment="1" applyProtection="1">
      <alignment horizontal="center" vertical="center" wrapText="1"/>
      <protection locked="0"/>
    </xf>
    <xf numFmtId="0" fontId="25" fillId="2" borderId="5" xfId="0" applyFont="1" applyFill="1" applyBorder="1" applyAlignment="1">
      <alignment horizontal="center" vertical="center"/>
    </xf>
    <xf numFmtId="0" fontId="29" fillId="0" borderId="3" xfId="0" applyFont="1" applyBorder="1" applyAlignment="1" applyProtection="1">
      <alignment horizontal="center" vertical="center" wrapText="1"/>
      <protection locked="0"/>
    </xf>
    <xf numFmtId="0" fontId="117" fillId="0" borderId="0" xfId="0" applyFont="1" applyAlignment="1">
      <alignment vertical="center" wrapText="1"/>
    </xf>
    <xf numFmtId="176" fontId="24" fillId="0" borderId="3" xfId="0" applyNumberFormat="1" applyFont="1" applyBorder="1" applyAlignment="1" applyProtection="1">
      <alignment horizontal="center" vertical="center" wrapText="1"/>
      <protection locked="0"/>
    </xf>
    <xf numFmtId="0" fontId="118" fillId="0" borderId="0" xfId="0" applyFont="1" applyAlignment="1">
      <alignment vertical="center" wrapText="1"/>
    </xf>
    <xf numFmtId="177" fontId="24" fillId="0" borderId="3" xfId="0" applyNumberFormat="1" applyFont="1" applyBorder="1" applyAlignment="1" applyProtection="1">
      <alignment horizontal="center" vertical="center" wrapText="1"/>
      <protection locked="0"/>
    </xf>
    <xf numFmtId="0" fontId="28" fillId="36" borderId="0" xfId="0" applyFont="1" applyFill="1" applyAlignment="1">
      <alignment vertical="center" wrapText="1"/>
    </xf>
    <xf numFmtId="165" fontId="24" fillId="0" borderId="3" xfId="0" applyNumberFormat="1" applyFont="1" applyBorder="1" applyAlignment="1" applyProtection="1">
      <alignment horizontal="center" vertical="center" wrapText="1"/>
      <protection locked="0"/>
    </xf>
    <xf numFmtId="0" fontId="120" fillId="0" borderId="0" xfId="0" applyFont="1" applyAlignment="1">
      <alignment vertical="center" wrapText="1"/>
    </xf>
    <xf numFmtId="0" fontId="28" fillId="38" borderId="4" xfId="0" applyFont="1" applyFill="1" applyBorder="1" applyAlignment="1">
      <alignment horizontal="center" vertical="center" wrapText="1"/>
    </xf>
    <xf numFmtId="0" fontId="76" fillId="0" borderId="0" xfId="0" applyFont="1" applyAlignment="1">
      <alignment vertical="center" wrapText="1"/>
    </xf>
    <xf numFmtId="0" fontId="121" fillId="0" borderId="0" xfId="0" applyFont="1" applyAlignment="1">
      <alignment vertical="center" wrapText="1"/>
    </xf>
    <xf numFmtId="164" fontId="28" fillId="0" borderId="3" xfId="0" applyNumberFormat="1" applyFont="1" applyBorder="1" applyAlignment="1" applyProtection="1">
      <alignment horizontal="center" vertical="center" wrapText="1"/>
      <protection locked="0"/>
    </xf>
    <xf numFmtId="0" fontId="28" fillId="0" borderId="3" xfId="0" applyFont="1" applyBorder="1" applyAlignment="1" applyProtection="1">
      <alignment horizontal="center" vertical="center" wrapText="1"/>
      <protection locked="0"/>
    </xf>
    <xf numFmtId="165" fontId="28" fillId="0" borderId="3" xfId="0" applyNumberFormat="1" applyFont="1" applyBorder="1" applyAlignment="1" applyProtection="1">
      <alignment horizontal="center" vertical="center" wrapText="1"/>
      <protection locked="0"/>
    </xf>
    <xf numFmtId="14" fontId="28" fillId="0" borderId="3" xfId="0" applyNumberFormat="1" applyFont="1" applyBorder="1" applyAlignment="1" applyProtection="1">
      <alignment horizontal="center" vertical="center" wrapText="1"/>
      <protection locked="0"/>
    </xf>
    <xf numFmtId="0" fontId="28" fillId="2" borderId="5" xfId="0" applyFont="1" applyFill="1" applyBorder="1" applyAlignment="1">
      <alignment horizontal="center" vertical="center" wrapText="1"/>
    </xf>
    <xf numFmtId="0" fontId="28" fillId="72" borderId="5" xfId="0" applyFont="1" applyFill="1" applyBorder="1" applyAlignment="1" applyProtection="1">
      <alignment horizontal="center" vertical="center" wrapText="1"/>
      <protection locked="0"/>
    </xf>
    <xf numFmtId="15" fontId="28" fillId="2" borderId="5" xfId="0" applyNumberFormat="1" applyFont="1" applyFill="1" applyBorder="1" applyAlignment="1" applyProtection="1">
      <alignment horizontal="center" vertical="center" wrapText="1"/>
      <protection locked="0"/>
    </xf>
    <xf numFmtId="0" fontId="28" fillId="2" borderId="3" xfId="0" applyFont="1" applyFill="1" applyBorder="1" applyAlignment="1" applyProtection="1">
      <alignment horizontal="center" vertical="center" wrapText="1"/>
      <protection locked="0"/>
    </xf>
    <xf numFmtId="165" fontId="28" fillId="2" borderId="5" xfId="0" applyNumberFormat="1" applyFont="1" applyFill="1" applyBorder="1" applyAlignment="1" applyProtection="1">
      <alignment horizontal="center" vertical="center" wrapText="1"/>
      <protection locked="0"/>
    </xf>
    <xf numFmtId="0" fontId="28" fillId="2" borderId="5" xfId="0" applyFont="1" applyFill="1" applyBorder="1" applyAlignment="1" applyProtection="1">
      <alignment horizontal="center" vertical="center" wrapText="1"/>
      <protection locked="0"/>
    </xf>
    <xf numFmtId="0" fontId="28" fillId="3" borderId="3" xfId="0" applyFont="1" applyFill="1" applyBorder="1" applyAlignment="1" applyProtection="1">
      <alignment horizontal="left" vertical="center" wrapText="1"/>
      <protection locked="0"/>
    </xf>
    <xf numFmtId="0" fontId="22" fillId="0" borderId="3" xfId="0" applyFont="1" applyBorder="1" applyAlignment="1" applyProtection="1">
      <alignment horizontal="center" vertical="center" wrapText="1"/>
      <protection locked="0"/>
    </xf>
    <xf numFmtId="165" fontId="22" fillId="0" borderId="3" xfId="0" applyNumberFormat="1" applyFont="1" applyBorder="1" applyAlignment="1" applyProtection="1">
      <alignment horizontal="center" vertical="center" wrapText="1"/>
      <protection locked="0"/>
    </xf>
    <xf numFmtId="15" fontId="23" fillId="2" borderId="5" xfId="0" applyNumberFormat="1" applyFont="1" applyFill="1" applyBorder="1" applyAlignment="1" applyProtection="1">
      <alignment horizontal="center" vertical="center" wrapText="1"/>
      <protection locked="0"/>
    </xf>
    <xf numFmtId="165" fontId="23" fillId="2" borderId="3" xfId="0" applyNumberFormat="1" applyFont="1" applyFill="1" applyBorder="1" applyAlignment="1" applyProtection="1">
      <alignment horizontal="center" vertical="center" wrapText="1"/>
      <protection locked="0"/>
    </xf>
    <xf numFmtId="0" fontId="23" fillId="2" borderId="3" xfId="0" applyFont="1" applyFill="1" applyBorder="1" applyAlignment="1" applyProtection="1">
      <alignment horizontal="center" vertical="center" wrapText="1"/>
      <protection locked="0"/>
    </xf>
    <xf numFmtId="165" fontId="23" fillId="2" borderId="5" xfId="0" applyNumberFormat="1" applyFont="1" applyFill="1" applyBorder="1" applyAlignment="1" applyProtection="1">
      <alignment horizontal="center" vertical="center" wrapText="1"/>
      <protection locked="0"/>
    </xf>
    <xf numFmtId="164" fontId="122" fillId="0" borderId="3" xfId="0" applyNumberFormat="1" applyFont="1" applyBorder="1" applyAlignment="1" applyProtection="1">
      <alignment horizontal="center" vertical="center" wrapText="1"/>
      <protection locked="0"/>
    </xf>
    <xf numFmtId="0" fontId="122" fillId="0" borderId="0" xfId="0" applyFont="1" applyAlignment="1">
      <alignment vertical="center" wrapText="1"/>
    </xf>
    <xf numFmtId="0" fontId="122" fillId="0" borderId="4" xfId="0" applyFont="1" applyBorder="1" applyAlignment="1">
      <alignment horizontal="center" vertical="center" wrapText="1"/>
    </xf>
    <xf numFmtId="0" fontId="122" fillId="0" borderId="3" xfId="0" applyFont="1" applyBorder="1" applyAlignment="1" applyProtection="1">
      <alignment horizontal="center" vertical="center" wrapText="1"/>
      <protection locked="0"/>
    </xf>
    <xf numFmtId="165" fontId="122" fillId="0" borderId="3" xfId="0" applyNumberFormat="1" applyFont="1" applyBorder="1" applyAlignment="1" applyProtection="1">
      <alignment horizontal="center" vertical="center" wrapText="1"/>
      <protection locked="0"/>
    </xf>
    <xf numFmtId="14" fontId="122" fillId="0" borderId="3" xfId="0" applyNumberFormat="1" applyFont="1" applyBorder="1" applyAlignment="1" applyProtection="1">
      <alignment horizontal="center" vertical="center" wrapText="1"/>
      <protection locked="0"/>
    </xf>
    <xf numFmtId="0" fontId="122" fillId="2" borderId="5" xfId="0" applyFont="1" applyFill="1" applyBorder="1" applyAlignment="1">
      <alignment horizontal="center" vertical="center" wrapText="1"/>
    </xf>
    <xf numFmtId="0" fontId="122" fillId="72" borderId="5" xfId="0" applyFont="1" applyFill="1" applyBorder="1" applyAlignment="1" applyProtection="1">
      <alignment horizontal="center" vertical="center" wrapText="1"/>
      <protection locked="0"/>
    </xf>
    <xf numFmtId="15" fontId="122" fillId="2" borderId="5" xfId="0" applyNumberFormat="1" applyFont="1" applyFill="1" applyBorder="1" applyAlignment="1" applyProtection="1">
      <alignment horizontal="center" vertical="center" wrapText="1"/>
      <protection locked="0"/>
    </xf>
    <xf numFmtId="165" fontId="122" fillId="2" borderId="3" xfId="0" applyNumberFormat="1" applyFont="1" applyFill="1" applyBorder="1" applyAlignment="1" applyProtection="1">
      <alignment horizontal="center" vertical="center" wrapText="1"/>
      <protection locked="0"/>
    </xf>
    <xf numFmtId="0" fontId="122" fillId="2" borderId="3" xfId="0" applyFont="1" applyFill="1" applyBorder="1" applyAlignment="1" applyProtection="1">
      <alignment horizontal="center" vertical="center" wrapText="1"/>
      <protection locked="0"/>
    </xf>
    <xf numFmtId="165" fontId="122" fillId="2" borderId="5" xfId="0" applyNumberFormat="1" applyFont="1" applyFill="1" applyBorder="1" applyAlignment="1" applyProtection="1">
      <alignment horizontal="center" vertical="center" wrapText="1"/>
      <protection locked="0"/>
    </xf>
    <xf numFmtId="0" fontId="122" fillId="2" borderId="5" xfId="0" applyFont="1" applyFill="1" applyBorder="1" applyAlignment="1" applyProtection="1">
      <alignment horizontal="center" vertical="center" wrapText="1"/>
      <protection locked="0"/>
    </xf>
    <xf numFmtId="0" fontId="122" fillId="3" borderId="3" xfId="0" applyFont="1" applyFill="1" applyBorder="1" applyAlignment="1" applyProtection="1">
      <alignment horizontal="left" vertical="center" wrapText="1"/>
      <protection locked="0"/>
    </xf>
    <xf numFmtId="0" fontId="111" fillId="72" borderId="5" xfId="0" applyFont="1" applyFill="1" applyBorder="1" applyAlignment="1" applyProtection="1">
      <alignment horizontal="center" vertical="center" wrapText="1"/>
      <protection locked="0"/>
    </xf>
    <xf numFmtId="43" fontId="24" fillId="0" borderId="2" xfId="0" applyNumberFormat="1" applyFont="1" applyBorder="1" applyAlignment="1" applyProtection="1">
      <alignment horizontal="center" vertical="center" wrapText="1"/>
      <protection locked="0"/>
    </xf>
    <xf numFmtId="0" fontId="124" fillId="0" borderId="0" xfId="0" applyFont="1" applyAlignment="1">
      <alignment vertical="center" wrapText="1"/>
    </xf>
    <xf numFmtId="16" fontId="25" fillId="72" borderId="5" xfId="0" applyNumberFormat="1" applyFont="1" applyFill="1" applyBorder="1" applyAlignment="1" applyProtection="1">
      <alignment horizontal="center" vertical="center" wrapText="1"/>
      <protection locked="0"/>
    </xf>
    <xf numFmtId="165" fontId="27" fillId="0" borderId="3" xfId="0" applyNumberFormat="1" applyFont="1" applyBorder="1" applyAlignment="1" applyProtection="1">
      <alignment horizontal="center" vertical="center" wrapText="1"/>
      <protection locked="0"/>
    </xf>
    <xf numFmtId="0" fontId="27" fillId="2" borderId="5" xfId="0" applyFont="1" applyFill="1" applyBorder="1" applyAlignment="1">
      <alignment horizontal="center" vertical="center" wrapText="1"/>
    </xf>
    <xf numFmtId="165" fontId="27" fillId="2" borderId="3" xfId="0" applyNumberFormat="1" applyFont="1" applyFill="1" applyBorder="1" applyAlignment="1" applyProtection="1">
      <alignment horizontal="center" vertical="center" wrapText="1"/>
      <protection locked="0"/>
    </xf>
    <xf numFmtId="0" fontId="27" fillId="2" borderId="3" xfId="0" applyFont="1" applyFill="1" applyBorder="1" applyAlignment="1" applyProtection="1">
      <alignment horizontal="center" vertical="center" wrapText="1"/>
      <protection locked="0"/>
    </xf>
    <xf numFmtId="165" fontId="27" fillId="2" borderId="5" xfId="0" applyNumberFormat="1" applyFont="1" applyFill="1" applyBorder="1" applyAlignment="1" applyProtection="1">
      <alignment horizontal="center" vertical="center" wrapText="1"/>
      <protection locked="0"/>
    </xf>
    <xf numFmtId="0" fontId="27" fillId="3" borderId="3" xfId="0" applyFont="1" applyFill="1" applyBorder="1" applyAlignment="1" applyProtection="1">
      <alignment horizontal="left" vertical="center" wrapText="1"/>
      <protection locked="0"/>
    </xf>
    <xf numFmtId="0" fontId="28" fillId="78" borderId="0" xfId="0" applyFont="1" applyFill="1" applyAlignment="1">
      <alignment vertical="center" wrapText="1"/>
    </xf>
    <xf numFmtId="14" fontId="22" fillId="0" borderId="3" xfId="0" applyNumberFormat="1" applyFont="1" applyBorder="1" applyAlignment="1" applyProtection="1">
      <alignment horizontal="center" vertical="center" wrapText="1"/>
      <protection locked="0"/>
    </xf>
    <xf numFmtId="14" fontId="25" fillId="2" borderId="5" xfId="0" applyNumberFormat="1" applyFont="1" applyFill="1" applyBorder="1" applyAlignment="1" applyProtection="1">
      <alignment horizontal="center" vertical="center" wrapText="1"/>
      <protection locked="0"/>
    </xf>
    <xf numFmtId="0" fontId="26" fillId="0" borderId="0" xfId="0" applyFont="1" applyAlignment="1">
      <alignment vertical="center" wrapText="1"/>
    </xf>
    <xf numFmtId="0" fontId="27" fillId="0" borderId="27" xfId="0" applyFont="1" applyBorder="1" applyAlignment="1" applyProtection="1">
      <alignment horizontal="center"/>
      <protection locked="0"/>
    </xf>
    <xf numFmtId="49" fontId="27" fillId="0" borderId="27" xfId="0" applyNumberFormat="1" applyFont="1" applyBorder="1" applyAlignment="1" applyProtection="1">
      <alignment horizontal="center"/>
      <protection locked="0"/>
    </xf>
    <xf numFmtId="0" fontId="126" fillId="0" borderId="3" xfId="0" applyFont="1" applyBorder="1"/>
    <xf numFmtId="0" fontId="24" fillId="0" borderId="0" xfId="0" applyFont="1" applyAlignment="1" applyProtection="1">
      <alignment horizontal="center" vertical="center" wrapText="1"/>
      <protection locked="0"/>
    </xf>
    <xf numFmtId="0" fontId="28" fillId="79" borderId="0" xfId="0" applyFont="1" applyFill="1" applyAlignment="1">
      <alignment vertical="center" wrapText="1"/>
    </xf>
    <xf numFmtId="0" fontId="28" fillId="79" borderId="4" xfId="0" applyFont="1" applyFill="1" applyBorder="1" applyAlignment="1">
      <alignment horizontal="center" vertical="center" wrapText="1"/>
    </xf>
    <xf numFmtId="0" fontId="25" fillId="37" borderId="5" xfId="0" applyFont="1" applyFill="1" applyBorder="1" applyAlignment="1">
      <alignment horizontal="center" vertical="center" wrapText="1"/>
    </xf>
    <xf numFmtId="0" fontId="29" fillId="0" borderId="27" xfId="0" applyFont="1" applyBorder="1" applyAlignment="1">
      <alignment horizontal="left"/>
    </xf>
    <xf numFmtId="3" fontId="28" fillId="0" borderId="4" xfId="0" applyNumberFormat="1" applyFont="1" applyBorder="1" applyAlignment="1">
      <alignment horizontal="center" vertical="center" wrapText="1"/>
    </xf>
    <xf numFmtId="0" fontId="29" fillId="0" borderId="4" xfId="0" applyFont="1" applyBorder="1" applyAlignment="1">
      <alignment horizontal="center" vertical="center" wrapText="1"/>
    </xf>
    <xf numFmtId="0" fontId="27" fillId="0" borderId="27" xfId="0" applyFont="1" applyBorder="1" applyAlignment="1" applyProtection="1">
      <alignment horizontal="left"/>
      <protection locked="0"/>
    </xf>
    <xf numFmtId="0" fontId="127" fillId="0" borderId="0" xfId="0" applyFont="1"/>
    <xf numFmtId="0" fontId="26" fillId="0" borderId="27" xfId="0" applyFont="1" applyBorder="1" applyAlignment="1" applyProtection="1">
      <alignment horizontal="left"/>
      <protection locked="0"/>
    </xf>
    <xf numFmtId="0" fontId="28" fillId="80" borderId="4" xfId="0" applyFont="1" applyFill="1" applyBorder="1" applyAlignment="1">
      <alignment horizontal="center" vertical="center" wrapText="1"/>
    </xf>
    <xf numFmtId="165" fontId="25" fillId="76" borderId="3" xfId="0" applyNumberFormat="1" applyFont="1" applyFill="1" applyBorder="1" applyAlignment="1" applyProtection="1">
      <alignment horizontal="center" vertical="center" wrapText="1"/>
      <protection locked="0"/>
    </xf>
    <xf numFmtId="0" fontId="0" fillId="0" borderId="0" xfId="0" pivotButton="1"/>
    <xf numFmtId="0" fontId="0" fillId="0" borderId="0" xfId="0" applyAlignment="1">
      <alignment horizontal="left"/>
    </xf>
    <xf numFmtId="0" fontId="28" fillId="0" borderId="0" xfId="0" applyFont="1" applyAlignment="1">
      <alignment horizontal="center" wrapText="1"/>
    </xf>
    <xf numFmtId="0" fontId="24" fillId="0" borderId="0" xfId="0" applyFont="1" applyAlignment="1">
      <alignment horizontal="center" vertical="top" wrapText="1"/>
    </xf>
    <xf numFmtId="164" fontId="0" fillId="0" borderId="0" xfId="0" applyNumberFormat="1" applyAlignment="1">
      <alignment horizontal="left"/>
    </xf>
    <xf numFmtId="0" fontId="0" fillId="0" borderId="0" xfId="0" applyAlignment="1">
      <alignment horizontal="center"/>
    </xf>
    <xf numFmtId="17" fontId="0" fillId="0" borderId="0" xfId="0" applyNumberFormat="1"/>
    <xf numFmtId="0" fontId="28" fillId="0" borderId="27" xfId="0" applyFont="1" applyBorder="1" applyAlignment="1">
      <alignment vertical="center" wrapText="1"/>
    </xf>
    <xf numFmtId="0" fontId="29" fillId="0" borderId="0" xfId="0" applyFont="1" applyAlignment="1" applyProtection="1">
      <alignment horizontal="left" wrapText="1"/>
      <protection locked="0"/>
    </xf>
    <xf numFmtId="178" fontId="24" fillId="0" borderId="3" xfId="0" applyNumberFormat="1" applyFont="1" applyBorder="1" applyAlignment="1" applyProtection="1">
      <alignment horizontal="center" vertical="center" wrapText="1"/>
      <protection locked="0"/>
    </xf>
    <xf numFmtId="178" fontId="124" fillId="0" borderId="3" xfId="0" applyNumberFormat="1" applyFont="1" applyBorder="1" applyAlignment="1" applyProtection="1">
      <alignment horizontal="center" vertical="center" wrapText="1"/>
      <protection locked="0"/>
    </xf>
    <xf numFmtId="0" fontId="124" fillId="0" borderId="3" xfId="0" applyFont="1" applyBorder="1" applyAlignment="1" applyProtection="1">
      <alignment horizontal="center" vertical="center" wrapText="1"/>
      <protection locked="0"/>
    </xf>
    <xf numFmtId="0" fontId="0" fillId="0" borderId="0" xfId="0" applyAlignment="1">
      <alignment horizontal="center" vertical="center"/>
    </xf>
    <xf numFmtId="179" fontId="24" fillId="0" borderId="3" xfId="0" applyNumberFormat="1" applyFont="1" applyBorder="1" applyAlignment="1" applyProtection="1">
      <alignment horizontal="center" vertical="center" wrapText="1"/>
      <protection locked="0"/>
    </xf>
    <xf numFmtId="164" fontId="0" fillId="0" borderId="3" xfId="0" applyNumberFormat="1" applyBorder="1" applyAlignment="1" applyProtection="1">
      <alignment horizontal="center"/>
      <protection locked="0"/>
    </xf>
    <xf numFmtId="0" fontId="0" fillId="0" borderId="4" xfId="0" applyBorder="1" applyAlignment="1">
      <alignment horizontal="center"/>
    </xf>
    <xf numFmtId="0" fontId="0" fillId="0" borderId="3" xfId="0" applyBorder="1" applyAlignment="1" applyProtection="1">
      <alignment horizontal="center"/>
      <protection locked="0"/>
    </xf>
    <xf numFmtId="14" fontId="0" fillId="0" borderId="3" xfId="0" applyNumberFormat="1" applyBorder="1" applyAlignment="1" applyProtection="1">
      <alignment horizontal="center"/>
      <protection locked="0"/>
    </xf>
    <xf numFmtId="0" fontId="0" fillId="2" borderId="5" xfId="0" applyFill="1" applyBorder="1" applyAlignment="1">
      <alignment horizontal="center"/>
    </xf>
    <xf numFmtId="0" fontId="0" fillId="72" borderId="5" xfId="0" applyFill="1" applyBorder="1" applyAlignment="1" applyProtection="1">
      <alignment horizontal="center"/>
      <protection locked="0"/>
    </xf>
    <xf numFmtId="15" fontId="0" fillId="2" borderId="5" xfId="0" applyNumberFormat="1" applyFill="1" applyBorder="1" applyAlignment="1" applyProtection="1">
      <alignment horizontal="center"/>
      <protection locked="0"/>
    </xf>
    <xf numFmtId="165" fontId="0" fillId="2" borderId="3" xfId="0" applyNumberFormat="1" applyFill="1" applyBorder="1" applyAlignment="1" applyProtection="1">
      <alignment horizontal="center"/>
      <protection locked="0"/>
    </xf>
    <xf numFmtId="0" fontId="0" fillId="2" borderId="3" xfId="0" applyFill="1" applyBorder="1" applyAlignment="1" applyProtection="1">
      <alignment horizontal="center"/>
      <protection locked="0"/>
    </xf>
    <xf numFmtId="165" fontId="0" fillId="2" borderId="5" xfId="0" applyNumberFormat="1" applyFill="1" applyBorder="1" applyAlignment="1" applyProtection="1">
      <alignment horizontal="center"/>
      <protection locked="0"/>
    </xf>
    <xf numFmtId="0" fontId="0" fillId="2" borderId="5" xfId="0" applyFill="1" applyBorder="1" applyAlignment="1" applyProtection="1">
      <alignment horizontal="center"/>
      <protection locked="0"/>
    </xf>
    <xf numFmtId="0" fontId="0" fillId="3" borderId="3" xfId="0" applyFill="1" applyBorder="1" applyAlignment="1" applyProtection="1">
      <alignment horizontal="left"/>
      <protection locked="0"/>
    </xf>
    <xf numFmtId="16" fontId="25" fillId="2" borderId="5" xfId="0" applyNumberFormat="1" applyFont="1" applyFill="1" applyBorder="1" applyAlignment="1" applyProtection="1">
      <alignment horizontal="center" vertical="center" wrapText="1"/>
      <protection locked="0"/>
    </xf>
    <xf numFmtId="0" fontId="25" fillId="39" borderId="5" xfId="0" applyFont="1" applyFill="1" applyBorder="1" applyAlignment="1">
      <alignment horizontal="center" vertical="center" wrapText="1"/>
    </xf>
    <xf numFmtId="0" fontId="128" fillId="72" borderId="0" xfId="0" applyFont="1" applyFill="1" applyAlignment="1">
      <alignment horizontal="justify" vertical="center"/>
    </xf>
    <xf numFmtId="0" fontId="25" fillId="3" borderId="4" xfId="0" applyFont="1" applyFill="1" applyBorder="1" applyAlignment="1" applyProtection="1">
      <alignment horizontal="left" vertical="center" wrapText="1"/>
      <protection locked="0"/>
    </xf>
    <xf numFmtId="0" fontId="27" fillId="72" borderId="5" xfId="0" applyFont="1" applyFill="1" applyBorder="1" applyAlignment="1" applyProtection="1">
      <alignment horizontal="center" vertical="center" wrapText="1"/>
      <protection locked="0"/>
    </xf>
    <xf numFmtId="0" fontId="124" fillId="3" borderId="3" xfId="0" applyFont="1" applyFill="1" applyBorder="1" applyAlignment="1" applyProtection="1">
      <alignment horizontal="left" vertical="center" wrapText="1"/>
      <protection locked="0"/>
    </xf>
    <xf numFmtId="0" fontId="129" fillId="0" borderId="3" xfId="0" applyFont="1" applyBorder="1" applyAlignment="1" applyProtection="1">
      <alignment horizontal="center" vertical="center" wrapText="1"/>
      <protection locked="0"/>
    </xf>
    <xf numFmtId="0" fontId="130" fillId="72" borderId="5" xfId="0" applyFont="1" applyFill="1" applyBorder="1" applyAlignment="1" applyProtection="1">
      <alignment horizontal="center" vertical="center" wrapText="1"/>
      <protection locked="0"/>
    </xf>
    <xf numFmtId="165" fontId="131" fillId="2" borderId="3" xfId="0" applyNumberFormat="1" applyFont="1" applyFill="1" applyBorder="1" applyAlignment="1" applyProtection="1">
      <alignment horizontal="center" vertical="center" wrapText="1"/>
      <protection locked="0"/>
    </xf>
    <xf numFmtId="180" fontId="24" fillId="0" borderId="3" xfId="0" applyNumberFormat="1" applyFont="1" applyBorder="1" applyAlignment="1" applyProtection="1">
      <alignment horizontal="center" vertical="center" wrapText="1"/>
      <protection locked="0"/>
    </xf>
    <xf numFmtId="14" fontId="0" fillId="0" borderId="0" xfId="0" applyNumberFormat="1" applyAlignment="1">
      <alignment horizontal="left"/>
    </xf>
    <xf numFmtId="0" fontId="28" fillId="4" borderId="27" xfId="6925" applyFont="1" applyFill="1" applyBorder="1" applyAlignment="1">
      <alignment horizontal="center" vertical="center"/>
    </xf>
    <xf numFmtId="0" fontId="29" fillId="2" borderId="5" xfId="0" applyFont="1" applyFill="1" applyBorder="1" applyAlignment="1">
      <alignment horizontal="center" vertical="center" wrapText="1"/>
    </xf>
    <xf numFmtId="14" fontId="124" fillId="0" borderId="3" xfId="0" applyNumberFormat="1" applyFont="1" applyBorder="1" applyAlignment="1" applyProtection="1">
      <alignment horizontal="center" vertical="center" wrapText="1"/>
      <protection locked="0"/>
    </xf>
    <xf numFmtId="0" fontId="132" fillId="0" borderId="0" xfId="0" applyFont="1"/>
    <xf numFmtId="14" fontId="25" fillId="3" borderId="3" xfId="0" applyNumberFormat="1" applyFont="1" applyFill="1" applyBorder="1" applyAlignment="1" applyProtection="1">
      <alignment horizontal="left" vertical="center" wrapText="1"/>
      <protection locked="0"/>
    </xf>
    <xf numFmtId="0" fontId="132" fillId="38" borderId="0" xfId="0" applyFont="1" applyFill="1" applyAlignment="1">
      <alignment wrapText="1"/>
    </xf>
    <xf numFmtId="0" fontId="27" fillId="0" borderId="27" xfId="0" applyFont="1" applyBorder="1" applyAlignment="1">
      <alignment horizontal="left" vertical="center"/>
    </xf>
    <xf numFmtId="0" fontId="0" fillId="0" borderId="27" xfId="0" applyBorder="1" applyAlignment="1" applyProtection="1">
      <alignment horizontal="center" wrapText="1"/>
      <protection locked="0"/>
    </xf>
    <xf numFmtId="0" fontId="27" fillId="0" borderId="27" xfId="0" applyFont="1" applyBorder="1" applyAlignment="1">
      <alignment horizontal="left"/>
    </xf>
    <xf numFmtId="0" fontId="27" fillId="0" borderId="27" xfId="0" applyFont="1" applyBorder="1" applyAlignment="1">
      <alignment horizontal="center"/>
    </xf>
    <xf numFmtId="0" fontId="108" fillId="72" borderId="5" xfId="3737" applyFill="1" applyBorder="1" applyAlignment="1" applyProtection="1">
      <alignment horizontal="center" vertical="center" wrapText="1"/>
      <protection locked="0"/>
    </xf>
    <xf numFmtId="14" fontId="24" fillId="37" borderId="3" xfId="0" applyNumberFormat="1" applyFont="1" applyFill="1" applyBorder="1" applyAlignment="1" applyProtection="1">
      <alignment horizontal="center" vertical="center" wrapText="1"/>
      <protection locked="0"/>
    </xf>
    <xf numFmtId="164" fontId="24" fillId="37" borderId="3" xfId="0" applyNumberFormat="1" applyFont="1" applyFill="1" applyBorder="1" applyAlignment="1" applyProtection="1">
      <alignment horizontal="center" vertical="center" wrapText="1"/>
      <protection locked="0"/>
    </xf>
    <xf numFmtId="165" fontId="25" fillId="37" borderId="3" xfId="0" applyNumberFormat="1" applyFont="1" applyFill="1" applyBorder="1" applyAlignment="1" applyProtection="1">
      <alignment horizontal="center" vertical="center" wrapText="1"/>
      <protection locked="0"/>
    </xf>
    <xf numFmtId="0" fontId="132" fillId="0" borderId="0" xfId="0" applyFont="1" applyAlignment="1">
      <alignment vertical="center" wrapText="1"/>
    </xf>
    <xf numFmtId="0" fontId="28" fillId="72" borderId="4" xfId="0" applyFont="1" applyFill="1" applyBorder="1" applyAlignment="1">
      <alignment horizontal="center" vertical="center" wrapText="1"/>
    </xf>
    <xf numFmtId="0" fontId="134" fillId="0" borderId="0" xfId="0" applyFont="1"/>
    <xf numFmtId="0" fontId="135" fillId="3" borderId="3" xfId="0" applyFont="1" applyFill="1" applyBorder="1" applyAlignment="1" applyProtection="1">
      <alignment horizontal="left" vertical="center" wrapText="1"/>
      <protection locked="0"/>
    </xf>
    <xf numFmtId="0" fontId="1" fillId="0" borderId="0" xfId="2892" applyFont="1" applyAlignment="1"/>
    <xf numFmtId="0" fontId="1" fillId="0" borderId="0" xfId="2892" applyFont="1" applyAlignment="1">
      <alignment horizontal="left"/>
    </xf>
    <xf numFmtId="1" fontId="1" fillId="0" borderId="0" xfId="2892" quotePrefix="1" applyNumberFormat="1" applyFont="1" applyAlignment="1">
      <alignment horizontal="right"/>
    </xf>
    <xf numFmtId="0" fontId="1" fillId="0" borderId="0" xfId="2892" quotePrefix="1" applyFont="1" applyAlignment="1">
      <alignment horizontal="right"/>
    </xf>
    <xf numFmtId="0" fontId="1" fillId="0" borderId="0" xfId="2892" applyFont="1" applyAlignment="1">
      <alignment horizontal="right"/>
    </xf>
    <xf numFmtId="0" fontId="1" fillId="0" borderId="0" xfId="2892" applyFont="1">
      <alignment wrapText="1"/>
    </xf>
    <xf numFmtId="0" fontId="93" fillId="65" borderId="0" xfId="0" applyFont="1" applyFill="1" applyAlignment="1">
      <alignment horizontal="center" vertical="top"/>
    </xf>
    <xf numFmtId="0" fontId="1" fillId="0" borderId="0" xfId="2892" applyFont="1" applyAlignment="1">
      <alignment horizontal="left"/>
    </xf>
    <xf numFmtId="0" fontId="104" fillId="0" borderId="0" xfId="2892" applyFont="1" applyAlignment="1">
      <alignment horizontal="left"/>
    </xf>
    <xf numFmtId="175" fontId="1" fillId="0" borderId="0" xfId="2892" applyNumberFormat="1" applyFont="1" applyAlignment="1">
      <alignment horizontal="left" wrapText="1"/>
    </xf>
    <xf numFmtId="0" fontId="101" fillId="0" borderId="0" xfId="2892" applyFont="1" applyAlignment="1">
      <alignment horizontal="left" vertical="top" wrapText="1"/>
    </xf>
    <xf numFmtId="0" fontId="44" fillId="0" borderId="0" xfId="2892" applyFont="1" applyAlignment="1">
      <alignment horizontal="left" vertical="top" wrapText="1"/>
    </xf>
  </cellXfs>
  <cellStyles count="6926">
    <cellStyle name="20 % - Accent1" xfId="2076" xr:uid="{00000000-0005-0000-0000-000000000000}"/>
    <cellStyle name="20 % - Accent2" xfId="2077" xr:uid="{00000000-0005-0000-0000-000001000000}"/>
    <cellStyle name="20 % - Accent3" xfId="2078" xr:uid="{00000000-0005-0000-0000-000002000000}"/>
    <cellStyle name="20 % - Accent4" xfId="2079" xr:uid="{00000000-0005-0000-0000-000003000000}"/>
    <cellStyle name="20 % - Accent5" xfId="2080" xr:uid="{00000000-0005-0000-0000-000004000000}"/>
    <cellStyle name="20 % - Accent6" xfId="2081" xr:uid="{00000000-0005-0000-0000-000005000000}"/>
    <cellStyle name="20% - Accent1" xfId="18" builtinId="30" customBuiltin="1"/>
    <cellStyle name="20% - Accent1 10" xfId="162" xr:uid="{00000000-0005-0000-0000-000007000000}"/>
    <cellStyle name="20% - Accent1 10 2" xfId="484" xr:uid="{00000000-0005-0000-0000-000008000000}"/>
    <cellStyle name="20% - Accent1 10 2 2" xfId="961" xr:uid="{00000000-0005-0000-0000-000009000000}"/>
    <cellStyle name="20% - Accent1 10 2 2 2" xfId="1913" xr:uid="{00000000-0005-0000-0000-00000A000000}"/>
    <cellStyle name="20% - Accent1 10 2 2 2 2" xfId="5614" xr:uid="{00000000-0005-0000-0000-00000B000000}"/>
    <cellStyle name="20% - Accent1 10 2 2 2_Sig Data Letters in Progress" xfId="5783" xr:uid="{00000000-0005-0000-0000-00000C000000}"/>
    <cellStyle name="20% - Accent1 10 2 2 3" xfId="4662" xr:uid="{00000000-0005-0000-0000-00000D000000}"/>
    <cellStyle name="20% - Accent1 10 2 2_Sig Data Letters in Progress" xfId="2084" xr:uid="{00000000-0005-0000-0000-00000E000000}"/>
    <cellStyle name="20% - Accent1 10 2 3" xfId="1437" xr:uid="{00000000-0005-0000-0000-00000F000000}"/>
    <cellStyle name="20% - Accent1 10 2 3 2" xfId="5138" xr:uid="{00000000-0005-0000-0000-000010000000}"/>
    <cellStyle name="20% - Accent1 10 2 3_Sig Data Letters in Progress" xfId="5784" xr:uid="{00000000-0005-0000-0000-000011000000}"/>
    <cellStyle name="20% - Accent1 10 2 4" xfId="4186" xr:uid="{00000000-0005-0000-0000-000012000000}"/>
    <cellStyle name="20% - Accent1 10 2_Sig Data Letters in Progress" xfId="2083" xr:uid="{00000000-0005-0000-0000-000013000000}"/>
    <cellStyle name="20% - Accent1 10 3" xfId="330" xr:uid="{00000000-0005-0000-0000-000014000000}"/>
    <cellStyle name="20% - Accent1 10 3 2" xfId="807" xr:uid="{00000000-0005-0000-0000-000015000000}"/>
    <cellStyle name="20% - Accent1 10 3 2 2" xfId="1759" xr:uid="{00000000-0005-0000-0000-000016000000}"/>
    <cellStyle name="20% - Accent1 10 3 2 2 2" xfId="5460" xr:uid="{00000000-0005-0000-0000-000017000000}"/>
    <cellStyle name="20% - Accent1 10 3 2 2_Sig Data Letters in Progress" xfId="5785" xr:uid="{00000000-0005-0000-0000-000018000000}"/>
    <cellStyle name="20% - Accent1 10 3 2 3" xfId="4508" xr:uid="{00000000-0005-0000-0000-000019000000}"/>
    <cellStyle name="20% - Accent1 10 3 2_Sig Data Letters in Progress" xfId="2086" xr:uid="{00000000-0005-0000-0000-00001A000000}"/>
    <cellStyle name="20% - Accent1 10 3 3" xfId="1283" xr:uid="{00000000-0005-0000-0000-00001B000000}"/>
    <cellStyle name="20% - Accent1 10 3 3 2" xfId="4984" xr:uid="{00000000-0005-0000-0000-00001C000000}"/>
    <cellStyle name="20% - Accent1 10 3 3_Sig Data Letters in Progress" xfId="5786" xr:uid="{00000000-0005-0000-0000-00001D000000}"/>
    <cellStyle name="20% - Accent1 10 3 4" xfId="4032" xr:uid="{00000000-0005-0000-0000-00001E000000}"/>
    <cellStyle name="20% - Accent1 10 3_Sig Data Letters in Progress" xfId="2085" xr:uid="{00000000-0005-0000-0000-00001F000000}"/>
    <cellStyle name="20% - Accent1 10 4" xfId="653" xr:uid="{00000000-0005-0000-0000-000020000000}"/>
    <cellStyle name="20% - Accent1 10 4 2" xfId="1605" xr:uid="{00000000-0005-0000-0000-000021000000}"/>
    <cellStyle name="20% - Accent1 10 4 2 2" xfId="5306" xr:uid="{00000000-0005-0000-0000-000022000000}"/>
    <cellStyle name="20% - Accent1 10 4 2_Sig Data Letters in Progress" xfId="5787" xr:uid="{00000000-0005-0000-0000-000023000000}"/>
    <cellStyle name="20% - Accent1 10 4 3" xfId="4354" xr:uid="{00000000-0005-0000-0000-000024000000}"/>
    <cellStyle name="20% - Accent1 10 4_Sig Data Letters in Progress" xfId="2087" xr:uid="{00000000-0005-0000-0000-000025000000}"/>
    <cellStyle name="20% - Accent1 10 5" xfId="1129" xr:uid="{00000000-0005-0000-0000-000026000000}"/>
    <cellStyle name="20% - Accent1 10 5 2" xfId="4830" xr:uid="{00000000-0005-0000-0000-000027000000}"/>
    <cellStyle name="20% - Accent1 10 5_Sig Data Letters in Progress" xfId="5788" xr:uid="{00000000-0005-0000-0000-000028000000}"/>
    <cellStyle name="20% - Accent1 10 6" xfId="3878" xr:uid="{00000000-0005-0000-0000-000029000000}"/>
    <cellStyle name="20% - Accent1 10_Sig Data Letters in Progress" xfId="2082" xr:uid="{00000000-0005-0000-0000-00002A000000}"/>
    <cellStyle name="20% - Accent1 11" xfId="355" xr:uid="{00000000-0005-0000-0000-00002B000000}"/>
    <cellStyle name="20% - Accent1 11 2" xfId="832" xr:uid="{00000000-0005-0000-0000-00002C000000}"/>
    <cellStyle name="20% - Accent1 11 2 2" xfId="1784" xr:uid="{00000000-0005-0000-0000-00002D000000}"/>
    <cellStyle name="20% - Accent1 11 2 2 2" xfId="5485" xr:uid="{00000000-0005-0000-0000-00002E000000}"/>
    <cellStyle name="20% - Accent1 11 2 2_Sig Data Letters in Progress" xfId="5789" xr:uid="{00000000-0005-0000-0000-00002F000000}"/>
    <cellStyle name="20% - Accent1 11 2 3" xfId="4533" xr:uid="{00000000-0005-0000-0000-000030000000}"/>
    <cellStyle name="20% - Accent1 11 2_Sig Data Letters in Progress" xfId="2089" xr:uid="{00000000-0005-0000-0000-000031000000}"/>
    <cellStyle name="20% - Accent1 11 3" xfId="1308" xr:uid="{00000000-0005-0000-0000-000032000000}"/>
    <cellStyle name="20% - Accent1 11 3 2" xfId="5009" xr:uid="{00000000-0005-0000-0000-000033000000}"/>
    <cellStyle name="20% - Accent1 11 3_Sig Data Letters in Progress" xfId="5790" xr:uid="{00000000-0005-0000-0000-000034000000}"/>
    <cellStyle name="20% - Accent1 11 4" xfId="4057" xr:uid="{00000000-0005-0000-0000-000035000000}"/>
    <cellStyle name="20% - Accent1 11_Sig Data Letters in Progress" xfId="2088" xr:uid="{00000000-0005-0000-0000-000036000000}"/>
    <cellStyle name="20% - Accent1 12" xfId="201" xr:uid="{00000000-0005-0000-0000-000037000000}"/>
    <cellStyle name="20% - Accent1 12 2" xfId="678" xr:uid="{00000000-0005-0000-0000-000038000000}"/>
    <cellStyle name="20% - Accent1 12 2 2" xfId="1630" xr:uid="{00000000-0005-0000-0000-000039000000}"/>
    <cellStyle name="20% - Accent1 12 2 2 2" xfId="5331" xr:uid="{00000000-0005-0000-0000-00003A000000}"/>
    <cellStyle name="20% - Accent1 12 2 2_Sig Data Letters in Progress" xfId="5791" xr:uid="{00000000-0005-0000-0000-00003B000000}"/>
    <cellStyle name="20% - Accent1 12 2 3" xfId="4379" xr:uid="{00000000-0005-0000-0000-00003C000000}"/>
    <cellStyle name="20% - Accent1 12 2_Sig Data Letters in Progress" xfId="2091" xr:uid="{00000000-0005-0000-0000-00003D000000}"/>
    <cellStyle name="20% - Accent1 12 3" xfId="1154" xr:uid="{00000000-0005-0000-0000-00003E000000}"/>
    <cellStyle name="20% - Accent1 12 3 2" xfId="4855" xr:uid="{00000000-0005-0000-0000-00003F000000}"/>
    <cellStyle name="20% - Accent1 12 3_Sig Data Letters in Progress" xfId="5792" xr:uid="{00000000-0005-0000-0000-000040000000}"/>
    <cellStyle name="20% - Accent1 12 4" xfId="3903" xr:uid="{00000000-0005-0000-0000-000041000000}"/>
    <cellStyle name="20% - Accent1 12_Sig Data Letters in Progress" xfId="2090" xr:uid="{00000000-0005-0000-0000-000042000000}"/>
    <cellStyle name="20% - Accent1 13" xfId="511" xr:uid="{00000000-0005-0000-0000-000043000000}"/>
    <cellStyle name="20% - Accent1 13 2" xfId="988" xr:uid="{00000000-0005-0000-0000-000044000000}"/>
    <cellStyle name="20% - Accent1 13 2 2" xfId="1940" xr:uid="{00000000-0005-0000-0000-000045000000}"/>
    <cellStyle name="20% - Accent1 13 2 2 2" xfId="5641" xr:uid="{00000000-0005-0000-0000-000046000000}"/>
    <cellStyle name="20% - Accent1 13 2 2_Sig Data Letters in Progress" xfId="5793" xr:uid="{00000000-0005-0000-0000-000047000000}"/>
    <cellStyle name="20% - Accent1 13 2 3" xfId="4689" xr:uid="{00000000-0005-0000-0000-000048000000}"/>
    <cellStyle name="20% - Accent1 13 2_Sig Data Letters in Progress" xfId="2093" xr:uid="{00000000-0005-0000-0000-000049000000}"/>
    <cellStyle name="20% - Accent1 13 3" xfId="1464" xr:uid="{00000000-0005-0000-0000-00004A000000}"/>
    <cellStyle name="20% - Accent1 13 3 2" xfId="5165" xr:uid="{00000000-0005-0000-0000-00004B000000}"/>
    <cellStyle name="20% - Accent1 13 3_Sig Data Letters in Progress" xfId="5794" xr:uid="{00000000-0005-0000-0000-00004C000000}"/>
    <cellStyle name="20% - Accent1 13 4" xfId="4213" xr:uid="{00000000-0005-0000-0000-00004D000000}"/>
    <cellStyle name="20% - Accent1 13_Sig Data Letters in Progress" xfId="2092" xr:uid="{00000000-0005-0000-0000-00004E000000}"/>
    <cellStyle name="20% - Accent1 14" xfId="524" xr:uid="{00000000-0005-0000-0000-00004F000000}"/>
    <cellStyle name="20% - Accent1 14 2" xfId="1476" xr:uid="{00000000-0005-0000-0000-000050000000}"/>
    <cellStyle name="20% - Accent1 14 2 2" xfId="5177" xr:uid="{00000000-0005-0000-0000-000051000000}"/>
    <cellStyle name="20% - Accent1 14 2_Sig Data Letters in Progress" xfId="5795" xr:uid="{00000000-0005-0000-0000-000052000000}"/>
    <cellStyle name="20% - Accent1 14 3" xfId="4225" xr:uid="{00000000-0005-0000-0000-000053000000}"/>
    <cellStyle name="20% - Accent1 14_Sig Data Letters in Progress" xfId="2094" xr:uid="{00000000-0005-0000-0000-000054000000}"/>
    <cellStyle name="20% - Accent1 15" xfId="1000" xr:uid="{00000000-0005-0000-0000-000055000000}"/>
    <cellStyle name="20% - Accent1 15 2" xfId="4701" xr:uid="{00000000-0005-0000-0000-000056000000}"/>
    <cellStyle name="20% - Accent1 15_Sig Data Letters in Progress" xfId="5796" xr:uid="{00000000-0005-0000-0000-000057000000}"/>
    <cellStyle name="20% - Accent1 16" xfId="2062" xr:uid="{00000000-0005-0000-0000-000058000000}"/>
    <cellStyle name="20% - Accent1 16 2" xfId="5763" xr:uid="{00000000-0005-0000-0000-000059000000}"/>
    <cellStyle name="20% - Accent1 16_Sig Data Letters in Progress" xfId="5797" xr:uid="{00000000-0005-0000-0000-00005A000000}"/>
    <cellStyle name="20% - Accent1 17" xfId="3740" xr:uid="{00000000-0005-0000-0000-00005B000000}"/>
    <cellStyle name="20% - Accent1 2" xfId="50" xr:uid="{00000000-0005-0000-0000-00005C000000}"/>
    <cellStyle name="20% - Accent1 2 2" xfId="372" xr:uid="{00000000-0005-0000-0000-00005D000000}"/>
    <cellStyle name="20% - Accent1 2 2 2" xfId="849" xr:uid="{00000000-0005-0000-0000-00005E000000}"/>
    <cellStyle name="20% - Accent1 2 2 2 2" xfId="1801" xr:uid="{00000000-0005-0000-0000-00005F000000}"/>
    <cellStyle name="20% - Accent1 2 2 2 2 2" xfId="5502" xr:uid="{00000000-0005-0000-0000-000060000000}"/>
    <cellStyle name="20% - Accent1 2 2 2 2_Sig Data Letters in Progress" xfId="5798" xr:uid="{00000000-0005-0000-0000-000061000000}"/>
    <cellStyle name="20% - Accent1 2 2 2 3" xfId="4550" xr:uid="{00000000-0005-0000-0000-000062000000}"/>
    <cellStyle name="20% - Accent1 2 2 2_Sig Data Letters in Progress" xfId="2097" xr:uid="{00000000-0005-0000-0000-000063000000}"/>
    <cellStyle name="20% - Accent1 2 2 3" xfId="1325" xr:uid="{00000000-0005-0000-0000-000064000000}"/>
    <cellStyle name="20% - Accent1 2 2 3 2" xfId="5026" xr:uid="{00000000-0005-0000-0000-000065000000}"/>
    <cellStyle name="20% - Accent1 2 2 3_Sig Data Letters in Progress" xfId="5799" xr:uid="{00000000-0005-0000-0000-000066000000}"/>
    <cellStyle name="20% - Accent1 2 2 4" xfId="3719" xr:uid="{00000000-0005-0000-0000-000067000000}"/>
    <cellStyle name="20% - Accent1 2 2 5" xfId="4074" xr:uid="{00000000-0005-0000-0000-000068000000}"/>
    <cellStyle name="20% - Accent1 2 2_Sig Data Letters in Progress" xfId="2096" xr:uid="{00000000-0005-0000-0000-000069000000}"/>
    <cellStyle name="20% - Accent1 2 3" xfId="218" xr:uid="{00000000-0005-0000-0000-00006A000000}"/>
    <cellStyle name="20% - Accent1 2 3 2" xfId="695" xr:uid="{00000000-0005-0000-0000-00006B000000}"/>
    <cellStyle name="20% - Accent1 2 3 2 2" xfId="1647" xr:uid="{00000000-0005-0000-0000-00006C000000}"/>
    <cellStyle name="20% - Accent1 2 3 2 2 2" xfId="5348" xr:uid="{00000000-0005-0000-0000-00006D000000}"/>
    <cellStyle name="20% - Accent1 2 3 2 2_Sig Data Letters in Progress" xfId="5800" xr:uid="{00000000-0005-0000-0000-00006E000000}"/>
    <cellStyle name="20% - Accent1 2 3 2 3" xfId="4396" xr:uid="{00000000-0005-0000-0000-00006F000000}"/>
    <cellStyle name="20% - Accent1 2 3 2_Sig Data Letters in Progress" xfId="2099" xr:uid="{00000000-0005-0000-0000-000070000000}"/>
    <cellStyle name="20% - Accent1 2 3 3" xfId="1171" xr:uid="{00000000-0005-0000-0000-000071000000}"/>
    <cellStyle name="20% - Accent1 2 3 3 2" xfId="4872" xr:uid="{00000000-0005-0000-0000-000072000000}"/>
    <cellStyle name="20% - Accent1 2 3 3_Sig Data Letters in Progress" xfId="5801" xr:uid="{00000000-0005-0000-0000-000073000000}"/>
    <cellStyle name="20% - Accent1 2 3 4" xfId="3920" xr:uid="{00000000-0005-0000-0000-000074000000}"/>
    <cellStyle name="20% - Accent1 2 3_Sig Data Letters in Progress" xfId="2098" xr:uid="{00000000-0005-0000-0000-000075000000}"/>
    <cellStyle name="20% - Accent1 2 4" xfId="541" xr:uid="{00000000-0005-0000-0000-000076000000}"/>
    <cellStyle name="20% - Accent1 2 4 2" xfId="1493" xr:uid="{00000000-0005-0000-0000-000077000000}"/>
    <cellStyle name="20% - Accent1 2 4 2 2" xfId="5194" xr:uid="{00000000-0005-0000-0000-000078000000}"/>
    <cellStyle name="20% - Accent1 2 4 2_Sig Data Letters in Progress" xfId="5802" xr:uid="{00000000-0005-0000-0000-000079000000}"/>
    <cellStyle name="20% - Accent1 2 4 3" xfId="4242" xr:uid="{00000000-0005-0000-0000-00007A000000}"/>
    <cellStyle name="20% - Accent1 2 4_Sig Data Letters in Progress" xfId="2100" xr:uid="{00000000-0005-0000-0000-00007B000000}"/>
    <cellStyle name="20% - Accent1 2 5" xfId="1017" xr:uid="{00000000-0005-0000-0000-00007C000000}"/>
    <cellStyle name="20% - Accent1 2 5 2" xfId="4718" xr:uid="{00000000-0005-0000-0000-00007D000000}"/>
    <cellStyle name="20% - Accent1 2 5_Sig Data Letters in Progress" xfId="5803" xr:uid="{00000000-0005-0000-0000-00007E000000}"/>
    <cellStyle name="20% - Accent1 2 6" xfId="3663" xr:uid="{00000000-0005-0000-0000-00007F000000}"/>
    <cellStyle name="20% - Accent1 2 7" xfId="3766" xr:uid="{00000000-0005-0000-0000-000080000000}"/>
    <cellStyle name="20% - Accent1 2_Sig Data Letters in Progress" xfId="2095" xr:uid="{00000000-0005-0000-0000-000081000000}"/>
    <cellStyle name="20% - Accent1 3" xfId="64" xr:uid="{00000000-0005-0000-0000-000082000000}"/>
    <cellStyle name="20% - Accent1 3 2" xfId="386" xr:uid="{00000000-0005-0000-0000-000083000000}"/>
    <cellStyle name="20% - Accent1 3 2 2" xfId="863" xr:uid="{00000000-0005-0000-0000-000084000000}"/>
    <cellStyle name="20% - Accent1 3 2 2 2" xfId="1815" xr:uid="{00000000-0005-0000-0000-000085000000}"/>
    <cellStyle name="20% - Accent1 3 2 2 2 2" xfId="5516" xr:uid="{00000000-0005-0000-0000-000086000000}"/>
    <cellStyle name="20% - Accent1 3 2 2 2_Sig Data Letters in Progress" xfId="5804" xr:uid="{00000000-0005-0000-0000-000087000000}"/>
    <cellStyle name="20% - Accent1 3 2 2 3" xfId="4564" xr:uid="{00000000-0005-0000-0000-000088000000}"/>
    <cellStyle name="20% - Accent1 3 2 2_Sig Data Letters in Progress" xfId="2103" xr:uid="{00000000-0005-0000-0000-000089000000}"/>
    <cellStyle name="20% - Accent1 3 2 3" xfId="1339" xr:uid="{00000000-0005-0000-0000-00008A000000}"/>
    <cellStyle name="20% - Accent1 3 2 3 2" xfId="5040" xr:uid="{00000000-0005-0000-0000-00008B000000}"/>
    <cellStyle name="20% - Accent1 3 2 3_Sig Data Letters in Progress" xfId="5805" xr:uid="{00000000-0005-0000-0000-00008C000000}"/>
    <cellStyle name="20% - Accent1 3 2 4" xfId="4088" xr:uid="{00000000-0005-0000-0000-00008D000000}"/>
    <cellStyle name="20% - Accent1 3 2_Sig Data Letters in Progress" xfId="2102" xr:uid="{00000000-0005-0000-0000-00008E000000}"/>
    <cellStyle name="20% - Accent1 3 3" xfId="232" xr:uid="{00000000-0005-0000-0000-00008F000000}"/>
    <cellStyle name="20% - Accent1 3 3 2" xfId="709" xr:uid="{00000000-0005-0000-0000-000090000000}"/>
    <cellStyle name="20% - Accent1 3 3 2 2" xfId="1661" xr:uid="{00000000-0005-0000-0000-000091000000}"/>
    <cellStyle name="20% - Accent1 3 3 2 2 2" xfId="5362" xr:uid="{00000000-0005-0000-0000-000092000000}"/>
    <cellStyle name="20% - Accent1 3 3 2 2_Sig Data Letters in Progress" xfId="5806" xr:uid="{00000000-0005-0000-0000-000093000000}"/>
    <cellStyle name="20% - Accent1 3 3 2 3" xfId="4410" xr:uid="{00000000-0005-0000-0000-000094000000}"/>
    <cellStyle name="20% - Accent1 3 3 2_Sig Data Letters in Progress" xfId="2105" xr:uid="{00000000-0005-0000-0000-000095000000}"/>
    <cellStyle name="20% - Accent1 3 3 3" xfId="1185" xr:uid="{00000000-0005-0000-0000-000096000000}"/>
    <cellStyle name="20% - Accent1 3 3 3 2" xfId="4886" xr:uid="{00000000-0005-0000-0000-000097000000}"/>
    <cellStyle name="20% - Accent1 3 3 3_Sig Data Letters in Progress" xfId="5807" xr:uid="{00000000-0005-0000-0000-000098000000}"/>
    <cellStyle name="20% - Accent1 3 3 4" xfId="3934" xr:uid="{00000000-0005-0000-0000-000099000000}"/>
    <cellStyle name="20% - Accent1 3 3_Sig Data Letters in Progress" xfId="2104" xr:uid="{00000000-0005-0000-0000-00009A000000}"/>
    <cellStyle name="20% - Accent1 3 4" xfId="555" xr:uid="{00000000-0005-0000-0000-00009B000000}"/>
    <cellStyle name="20% - Accent1 3 4 2" xfId="1507" xr:uid="{00000000-0005-0000-0000-00009C000000}"/>
    <cellStyle name="20% - Accent1 3 4 2 2" xfId="5208" xr:uid="{00000000-0005-0000-0000-00009D000000}"/>
    <cellStyle name="20% - Accent1 3 4 2_Sig Data Letters in Progress" xfId="5808" xr:uid="{00000000-0005-0000-0000-00009E000000}"/>
    <cellStyle name="20% - Accent1 3 4 3" xfId="4256" xr:uid="{00000000-0005-0000-0000-00009F000000}"/>
    <cellStyle name="20% - Accent1 3 4_Sig Data Letters in Progress" xfId="2106" xr:uid="{00000000-0005-0000-0000-0000A0000000}"/>
    <cellStyle name="20% - Accent1 3 5" xfId="1031" xr:uid="{00000000-0005-0000-0000-0000A1000000}"/>
    <cellStyle name="20% - Accent1 3 5 2" xfId="4732" xr:uid="{00000000-0005-0000-0000-0000A2000000}"/>
    <cellStyle name="20% - Accent1 3 5_Sig Data Letters in Progress" xfId="5809" xr:uid="{00000000-0005-0000-0000-0000A3000000}"/>
    <cellStyle name="20% - Accent1 3 6" xfId="3780" xr:uid="{00000000-0005-0000-0000-0000A4000000}"/>
    <cellStyle name="20% - Accent1 3_Sig Data Letters in Progress" xfId="2101" xr:uid="{00000000-0005-0000-0000-0000A5000000}"/>
    <cellStyle name="20% - Accent1 4" xfId="78" xr:uid="{00000000-0005-0000-0000-0000A6000000}"/>
    <cellStyle name="20% - Accent1 4 2" xfId="400" xr:uid="{00000000-0005-0000-0000-0000A7000000}"/>
    <cellStyle name="20% - Accent1 4 2 2" xfId="877" xr:uid="{00000000-0005-0000-0000-0000A8000000}"/>
    <cellStyle name="20% - Accent1 4 2 2 2" xfId="1829" xr:uid="{00000000-0005-0000-0000-0000A9000000}"/>
    <cellStyle name="20% - Accent1 4 2 2 2 2" xfId="5530" xr:uid="{00000000-0005-0000-0000-0000AA000000}"/>
    <cellStyle name="20% - Accent1 4 2 2 2_Sig Data Letters in Progress" xfId="5810" xr:uid="{00000000-0005-0000-0000-0000AB000000}"/>
    <cellStyle name="20% - Accent1 4 2 2 3" xfId="4578" xr:uid="{00000000-0005-0000-0000-0000AC000000}"/>
    <cellStyle name="20% - Accent1 4 2 2_Sig Data Letters in Progress" xfId="2109" xr:uid="{00000000-0005-0000-0000-0000AD000000}"/>
    <cellStyle name="20% - Accent1 4 2 3" xfId="1353" xr:uid="{00000000-0005-0000-0000-0000AE000000}"/>
    <cellStyle name="20% - Accent1 4 2 3 2" xfId="5054" xr:uid="{00000000-0005-0000-0000-0000AF000000}"/>
    <cellStyle name="20% - Accent1 4 2 3_Sig Data Letters in Progress" xfId="5811" xr:uid="{00000000-0005-0000-0000-0000B0000000}"/>
    <cellStyle name="20% - Accent1 4 2 4" xfId="4102" xr:uid="{00000000-0005-0000-0000-0000B1000000}"/>
    <cellStyle name="20% - Accent1 4 2_Sig Data Letters in Progress" xfId="2108" xr:uid="{00000000-0005-0000-0000-0000B2000000}"/>
    <cellStyle name="20% - Accent1 4 3" xfId="246" xr:uid="{00000000-0005-0000-0000-0000B3000000}"/>
    <cellStyle name="20% - Accent1 4 3 2" xfId="723" xr:uid="{00000000-0005-0000-0000-0000B4000000}"/>
    <cellStyle name="20% - Accent1 4 3 2 2" xfId="1675" xr:uid="{00000000-0005-0000-0000-0000B5000000}"/>
    <cellStyle name="20% - Accent1 4 3 2 2 2" xfId="5376" xr:uid="{00000000-0005-0000-0000-0000B6000000}"/>
    <cellStyle name="20% - Accent1 4 3 2 2_Sig Data Letters in Progress" xfId="5812" xr:uid="{00000000-0005-0000-0000-0000B7000000}"/>
    <cellStyle name="20% - Accent1 4 3 2 3" xfId="4424" xr:uid="{00000000-0005-0000-0000-0000B8000000}"/>
    <cellStyle name="20% - Accent1 4 3 2_Sig Data Letters in Progress" xfId="2111" xr:uid="{00000000-0005-0000-0000-0000B9000000}"/>
    <cellStyle name="20% - Accent1 4 3 3" xfId="1199" xr:uid="{00000000-0005-0000-0000-0000BA000000}"/>
    <cellStyle name="20% - Accent1 4 3 3 2" xfId="4900" xr:uid="{00000000-0005-0000-0000-0000BB000000}"/>
    <cellStyle name="20% - Accent1 4 3 3_Sig Data Letters in Progress" xfId="5813" xr:uid="{00000000-0005-0000-0000-0000BC000000}"/>
    <cellStyle name="20% - Accent1 4 3 4" xfId="3948" xr:uid="{00000000-0005-0000-0000-0000BD000000}"/>
    <cellStyle name="20% - Accent1 4 3_Sig Data Letters in Progress" xfId="2110" xr:uid="{00000000-0005-0000-0000-0000BE000000}"/>
    <cellStyle name="20% - Accent1 4 4" xfId="569" xr:uid="{00000000-0005-0000-0000-0000BF000000}"/>
    <cellStyle name="20% - Accent1 4 4 2" xfId="1521" xr:uid="{00000000-0005-0000-0000-0000C0000000}"/>
    <cellStyle name="20% - Accent1 4 4 2 2" xfId="5222" xr:uid="{00000000-0005-0000-0000-0000C1000000}"/>
    <cellStyle name="20% - Accent1 4 4 2_Sig Data Letters in Progress" xfId="5814" xr:uid="{00000000-0005-0000-0000-0000C2000000}"/>
    <cellStyle name="20% - Accent1 4 4 3" xfId="4270" xr:uid="{00000000-0005-0000-0000-0000C3000000}"/>
    <cellStyle name="20% - Accent1 4 4_Sig Data Letters in Progress" xfId="2112" xr:uid="{00000000-0005-0000-0000-0000C4000000}"/>
    <cellStyle name="20% - Accent1 4 5" xfId="1045" xr:uid="{00000000-0005-0000-0000-0000C5000000}"/>
    <cellStyle name="20% - Accent1 4 5 2" xfId="4746" xr:uid="{00000000-0005-0000-0000-0000C6000000}"/>
    <cellStyle name="20% - Accent1 4 5_Sig Data Letters in Progress" xfId="5815" xr:uid="{00000000-0005-0000-0000-0000C7000000}"/>
    <cellStyle name="20% - Accent1 4 6" xfId="3794" xr:uid="{00000000-0005-0000-0000-0000C8000000}"/>
    <cellStyle name="20% - Accent1 4_Sig Data Letters in Progress" xfId="2107" xr:uid="{00000000-0005-0000-0000-0000C9000000}"/>
    <cellStyle name="20% - Accent1 5" xfId="92" xr:uid="{00000000-0005-0000-0000-0000CA000000}"/>
    <cellStyle name="20% - Accent1 5 2" xfId="414" xr:uid="{00000000-0005-0000-0000-0000CB000000}"/>
    <cellStyle name="20% - Accent1 5 2 2" xfId="891" xr:uid="{00000000-0005-0000-0000-0000CC000000}"/>
    <cellStyle name="20% - Accent1 5 2 2 2" xfId="1843" xr:uid="{00000000-0005-0000-0000-0000CD000000}"/>
    <cellStyle name="20% - Accent1 5 2 2 2 2" xfId="5544" xr:uid="{00000000-0005-0000-0000-0000CE000000}"/>
    <cellStyle name="20% - Accent1 5 2 2 2_Sig Data Letters in Progress" xfId="5816" xr:uid="{00000000-0005-0000-0000-0000CF000000}"/>
    <cellStyle name="20% - Accent1 5 2 2 3" xfId="4592" xr:uid="{00000000-0005-0000-0000-0000D0000000}"/>
    <cellStyle name="20% - Accent1 5 2 2_Sig Data Letters in Progress" xfId="2115" xr:uid="{00000000-0005-0000-0000-0000D1000000}"/>
    <cellStyle name="20% - Accent1 5 2 3" xfId="1367" xr:uid="{00000000-0005-0000-0000-0000D2000000}"/>
    <cellStyle name="20% - Accent1 5 2 3 2" xfId="5068" xr:uid="{00000000-0005-0000-0000-0000D3000000}"/>
    <cellStyle name="20% - Accent1 5 2 3_Sig Data Letters in Progress" xfId="5817" xr:uid="{00000000-0005-0000-0000-0000D4000000}"/>
    <cellStyle name="20% - Accent1 5 2 4" xfId="4116" xr:uid="{00000000-0005-0000-0000-0000D5000000}"/>
    <cellStyle name="20% - Accent1 5 2_Sig Data Letters in Progress" xfId="2114" xr:uid="{00000000-0005-0000-0000-0000D6000000}"/>
    <cellStyle name="20% - Accent1 5 3" xfId="260" xr:uid="{00000000-0005-0000-0000-0000D7000000}"/>
    <cellStyle name="20% - Accent1 5 3 2" xfId="737" xr:uid="{00000000-0005-0000-0000-0000D8000000}"/>
    <cellStyle name="20% - Accent1 5 3 2 2" xfId="1689" xr:uid="{00000000-0005-0000-0000-0000D9000000}"/>
    <cellStyle name="20% - Accent1 5 3 2 2 2" xfId="5390" xr:uid="{00000000-0005-0000-0000-0000DA000000}"/>
    <cellStyle name="20% - Accent1 5 3 2 2_Sig Data Letters in Progress" xfId="5818" xr:uid="{00000000-0005-0000-0000-0000DB000000}"/>
    <cellStyle name="20% - Accent1 5 3 2 3" xfId="4438" xr:uid="{00000000-0005-0000-0000-0000DC000000}"/>
    <cellStyle name="20% - Accent1 5 3 2_Sig Data Letters in Progress" xfId="2117" xr:uid="{00000000-0005-0000-0000-0000DD000000}"/>
    <cellStyle name="20% - Accent1 5 3 3" xfId="1213" xr:uid="{00000000-0005-0000-0000-0000DE000000}"/>
    <cellStyle name="20% - Accent1 5 3 3 2" xfId="4914" xr:uid="{00000000-0005-0000-0000-0000DF000000}"/>
    <cellStyle name="20% - Accent1 5 3 3_Sig Data Letters in Progress" xfId="5819" xr:uid="{00000000-0005-0000-0000-0000E0000000}"/>
    <cellStyle name="20% - Accent1 5 3 4" xfId="3962" xr:uid="{00000000-0005-0000-0000-0000E1000000}"/>
    <cellStyle name="20% - Accent1 5 3_Sig Data Letters in Progress" xfId="2116" xr:uid="{00000000-0005-0000-0000-0000E2000000}"/>
    <cellStyle name="20% - Accent1 5 4" xfId="583" xr:uid="{00000000-0005-0000-0000-0000E3000000}"/>
    <cellStyle name="20% - Accent1 5 4 2" xfId="1535" xr:uid="{00000000-0005-0000-0000-0000E4000000}"/>
    <cellStyle name="20% - Accent1 5 4 2 2" xfId="5236" xr:uid="{00000000-0005-0000-0000-0000E5000000}"/>
    <cellStyle name="20% - Accent1 5 4 2_Sig Data Letters in Progress" xfId="5820" xr:uid="{00000000-0005-0000-0000-0000E6000000}"/>
    <cellStyle name="20% - Accent1 5 4 3" xfId="4284" xr:uid="{00000000-0005-0000-0000-0000E7000000}"/>
    <cellStyle name="20% - Accent1 5 4_Sig Data Letters in Progress" xfId="2118" xr:uid="{00000000-0005-0000-0000-0000E8000000}"/>
    <cellStyle name="20% - Accent1 5 5" xfId="1059" xr:uid="{00000000-0005-0000-0000-0000E9000000}"/>
    <cellStyle name="20% - Accent1 5 5 2" xfId="4760" xr:uid="{00000000-0005-0000-0000-0000EA000000}"/>
    <cellStyle name="20% - Accent1 5 5_Sig Data Letters in Progress" xfId="5821" xr:uid="{00000000-0005-0000-0000-0000EB000000}"/>
    <cellStyle name="20% - Accent1 5 6" xfId="3808" xr:uid="{00000000-0005-0000-0000-0000EC000000}"/>
    <cellStyle name="20% - Accent1 5_Sig Data Letters in Progress" xfId="2113" xr:uid="{00000000-0005-0000-0000-0000ED000000}"/>
    <cellStyle name="20% - Accent1 6" xfId="106" xr:uid="{00000000-0005-0000-0000-0000EE000000}"/>
    <cellStyle name="20% - Accent1 6 2" xfId="428" xr:uid="{00000000-0005-0000-0000-0000EF000000}"/>
    <cellStyle name="20% - Accent1 6 2 2" xfId="905" xr:uid="{00000000-0005-0000-0000-0000F0000000}"/>
    <cellStyle name="20% - Accent1 6 2 2 2" xfId="1857" xr:uid="{00000000-0005-0000-0000-0000F1000000}"/>
    <cellStyle name="20% - Accent1 6 2 2 2 2" xfId="5558" xr:uid="{00000000-0005-0000-0000-0000F2000000}"/>
    <cellStyle name="20% - Accent1 6 2 2 2_Sig Data Letters in Progress" xfId="5822" xr:uid="{00000000-0005-0000-0000-0000F3000000}"/>
    <cellStyle name="20% - Accent1 6 2 2 3" xfId="4606" xr:uid="{00000000-0005-0000-0000-0000F4000000}"/>
    <cellStyle name="20% - Accent1 6 2 2_Sig Data Letters in Progress" xfId="2121" xr:uid="{00000000-0005-0000-0000-0000F5000000}"/>
    <cellStyle name="20% - Accent1 6 2 3" xfId="1381" xr:uid="{00000000-0005-0000-0000-0000F6000000}"/>
    <cellStyle name="20% - Accent1 6 2 3 2" xfId="5082" xr:uid="{00000000-0005-0000-0000-0000F7000000}"/>
    <cellStyle name="20% - Accent1 6 2 3_Sig Data Letters in Progress" xfId="5823" xr:uid="{00000000-0005-0000-0000-0000F8000000}"/>
    <cellStyle name="20% - Accent1 6 2 4" xfId="4130" xr:uid="{00000000-0005-0000-0000-0000F9000000}"/>
    <cellStyle name="20% - Accent1 6 2_Sig Data Letters in Progress" xfId="2120" xr:uid="{00000000-0005-0000-0000-0000FA000000}"/>
    <cellStyle name="20% - Accent1 6 3" xfId="274" xr:uid="{00000000-0005-0000-0000-0000FB000000}"/>
    <cellStyle name="20% - Accent1 6 3 2" xfId="751" xr:uid="{00000000-0005-0000-0000-0000FC000000}"/>
    <cellStyle name="20% - Accent1 6 3 2 2" xfId="1703" xr:uid="{00000000-0005-0000-0000-0000FD000000}"/>
    <cellStyle name="20% - Accent1 6 3 2 2 2" xfId="5404" xr:uid="{00000000-0005-0000-0000-0000FE000000}"/>
    <cellStyle name="20% - Accent1 6 3 2 2_Sig Data Letters in Progress" xfId="5824" xr:uid="{00000000-0005-0000-0000-0000FF000000}"/>
    <cellStyle name="20% - Accent1 6 3 2 3" xfId="4452" xr:uid="{00000000-0005-0000-0000-000000010000}"/>
    <cellStyle name="20% - Accent1 6 3 2_Sig Data Letters in Progress" xfId="2123" xr:uid="{00000000-0005-0000-0000-000001010000}"/>
    <cellStyle name="20% - Accent1 6 3 3" xfId="1227" xr:uid="{00000000-0005-0000-0000-000002010000}"/>
    <cellStyle name="20% - Accent1 6 3 3 2" xfId="4928" xr:uid="{00000000-0005-0000-0000-000003010000}"/>
    <cellStyle name="20% - Accent1 6 3 3_Sig Data Letters in Progress" xfId="5825" xr:uid="{00000000-0005-0000-0000-000004010000}"/>
    <cellStyle name="20% - Accent1 6 3 4" xfId="3976" xr:uid="{00000000-0005-0000-0000-000005010000}"/>
    <cellStyle name="20% - Accent1 6 3_Sig Data Letters in Progress" xfId="2122" xr:uid="{00000000-0005-0000-0000-000006010000}"/>
    <cellStyle name="20% - Accent1 6 4" xfId="597" xr:uid="{00000000-0005-0000-0000-000007010000}"/>
    <cellStyle name="20% - Accent1 6 4 2" xfId="1549" xr:uid="{00000000-0005-0000-0000-000008010000}"/>
    <cellStyle name="20% - Accent1 6 4 2 2" xfId="5250" xr:uid="{00000000-0005-0000-0000-000009010000}"/>
    <cellStyle name="20% - Accent1 6 4 2_Sig Data Letters in Progress" xfId="5826" xr:uid="{00000000-0005-0000-0000-00000A010000}"/>
    <cellStyle name="20% - Accent1 6 4 3" xfId="4298" xr:uid="{00000000-0005-0000-0000-00000B010000}"/>
    <cellStyle name="20% - Accent1 6 4_Sig Data Letters in Progress" xfId="2124" xr:uid="{00000000-0005-0000-0000-00000C010000}"/>
    <cellStyle name="20% - Accent1 6 5" xfId="1073" xr:uid="{00000000-0005-0000-0000-00000D010000}"/>
    <cellStyle name="20% - Accent1 6 5 2" xfId="4774" xr:uid="{00000000-0005-0000-0000-00000E010000}"/>
    <cellStyle name="20% - Accent1 6 5_Sig Data Letters in Progress" xfId="5827" xr:uid="{00000000-0005-0000-0000-00000F010000}"/>
    <cellStyle name="20% - Accent1 6 6" xfId="3822" xr:uid="{00000000-0005-0000-0000-000010010000}"/>
    <cellStyle name="20% - Accent1 6_Sig Data Letters in Progress" xfId="2119" xr:uid="{00000000-0005-0000-0000-000011010000}"/>
    <cellStyle name="20% - Accent1 7" xfId="120" xr:uid="{00000000-0005-0000-0000-000012010000}"/>
    <cellStyle name="20% - Accent1 7 2" xfId="442" xr:uid="{00000000-0005-0000-0000-000013010000}"/>
    <cellStyle name="20% - Accent1 7 2 2" xfId="919" xr:uid="{00000000-0005-0000-0000-000014010000}"/>
    <cellStyle name="20% - Accent1 7 2 2 2" xfId="1871" xr:uid="{00000000-0005-0000-0000-000015010000}"/>
    <cellStyle name="20% - Accent1 7 2 2 2 2" xfId="5572" xr:uid="{00000000-0005-0000-0000-000016010000}"/>
    <cellStyle name="20% - Accent1 7 2 2 2_Sig Data Letters in Progress" xfId="5828" xr:uid="{00000000-0005-0000-0000-000017010000}"/>
    <cellStyle name="20% - Accent1 7 2 2 3" xfId="4620" xr:uid="{00000000-0005-0000-0000-000018010000}"/>
    <cellStyle name="20% - Accent1 7 2 2_Sig Data Letters in Progress" xfId="2127" xr:uid="{00000000-0005-0000-0000-000019010000}"/>
    <cellStyle name="20% - Accent1 7 2 3" xfId="1395" xr:uid="{00000000-0005-0000-0000-00001A010000}"/>
    <cellStyle name="20% - Accent1 7 2 3 2" xfId="5096" xr:uid="{00000000-0005-0000-0000-00001B010000}"/>
    <cellStyle name="20% - Accent1 7 2 3_Sig Data Letters in Progress" xfId="5829" xr:uid="{00000000-0005-0000-0000-00001C010000}"/>
    <cellStyle name="20% - Accent1 7 2 4" xfId="4144" xr:uid="{00000000-0005-0000-0000-00001D010000}"/>
    <cellStyle name="20% - Accent1 7 2_Sig Data Letters in Progress" xfId="2126" xr:uid="{00000000-0005-0000-0000-00001E010000}"/>
    <cellStyle name="20% - Accent1 7 3" xfId="288" xr:uid="{00000000-0005-0000-0000-00001F010000}"/>
    <cellStyle name="20% - Accent1 7 3 2" xfId="765" xr:uid="{00000000-0005-0000-0000-000020010000}"/>
    <cellStyle name="20% - Accent1 7 3 2 2" xfId="1717" xr:uid="{00000000-0005-0000-0000-000021010000}"/>
    <cellStyle name="20% - Accent1 7 3 2 2 2" xfId="5418" xr:uid="{00000000-0005-0000-0000-000022010000}"/>
    <cellStyle name="20% - Accent1 7 3 2 2_Sig Data Letters in Progress" xfId="5830" xr:uid="{00000000-0005-0000-0000-000023010000}"/>
    <cellStyle name="20% - Accent1 7 3 2 3" xfId="4466" xr:uid="{00000000-0005-0000-0000-000024010000}"/>
    <cellStyle name="20% - Accent1 7 3 2_Sig Data Letters in Progress" xfId="2129" xr:uid="{00000000-0005-0000-0000-000025010000}"/>
    <cellStyle name="20% - Accent1 7 3 3" xfId="1241" xr:uid="{00000000-0005-0000-0000-000026010000}"/>
    <cellStyle name="20% - Accent1 7 3 3 2" xfId="4942" xr:uid="{00000000-0005-0000-0000-000027010000}"/>
    <cellStyle name="20% - Accent1 7 3 3_Sig Data Letters in Progress" xfId="5831" xr:uid="{00000000-0005-0000-0000-000028010000}"/>
    <cellStyle name="20% - Accent1 7 3 4" xfId="3990" xr:uid="{00000000-0005-0000-0000-000029010000}"/>
    <cellStyle name="20% - Accent1 7 3_Sig Data Letters in Progress" xfId="2128" xr:uid="{00000000-0005-0000-0000-00002A010000}"/>
    <cellStyle name="20% - Accent1 7 4" xfId="611" xr:uid="{00000000-0005-0000-0000-00002B010000}"/>
    <cellStyle name="20% - Accent1 7 4 2" xfId="1563" xr:uid="{00000000-0005-0000-0000-00002C010000}"/>
    <cellStyle name="20% - Accent1 7 4 2 2" xfId="5264" xr:uid="{00000000-0005-0000-0000-00002D010000}"/>
    <cellStyle name="20% - Accent1 7 4 2_Sig Data Letters in Progress" xfId="5832" xr:uid="{00000000-0005-0000-0000-00002E010000}"/>
    <cellStyle name="20% - Accent1 7 4 3" xfId="4312" xr:uid="{00000000-0005-0000-0000-00002F010000}"/>
    <cellStyle name="20% - Accent1 7 4_Sig Data Letters in Progress" xfId="2130" xr:uid="{00000000-0005-0000-0000-000030010000}"/>
    <cellStyle name="20% - Accent1 7 5" xfId="1087" xr:uid="{00000000-0005-0000-0000-000031010000}"/>
    <cellStyle name="20% - Accent1 7 5 2" xfId="4788" xr:uid="{00000000-0005-0000-0000-000032010000}"/>
    <cellStyle name="20% - Accent1 7 5_Sig Data Letters in Progress" xfId="5833" xr:uid="{00000000-0005-0000-0000-000033010000}"/>
    <cellStyle name="20% - Accent1 7 6" xfId="3836" xr:uid="{00000000-0005-0000-0000-000034010000}"/>
    <cellStyle name="20% - Accent1 7_Sig Data Letters in Progress" xfId="2125" xr:uid="{00000000-0005-0000-0000-000035010000}"/>
    <cellStyle name="20% - Accent1 8" xfId="134" xr:uid="{00000000-0005-0000-0000-000036010000}"/>
    <cellStyle name="20% - Accent1 8 2" xfId="456" xr:uid="{00000000-0005-0000-0000-000037010000}"/>
    <cellStyle name="20% - Accent1 8 2 2" xfId="933" xr:uid="{00000000-0005-0000-0000-000038010000}"/>
    <cellStyle name="20% - Accent1 8 2 2 2" xfId="1885" xr:uid="{00000000-0005-0000-0000-000039010000}"/>
    <cellStyle name="20% - Accent1 8 2 2 2 2" xfId="5586" xr:uid="{00000000-0005-0000-0000-00003A010000}"/>
    <cellStyle name="20% - Accent1 8 2 2 2_Sig Data Letters in Progress" xfId="5834" xr:uid="{00000000-0005-0000-0000-00003B010000}"/>
    <cellStyle name="20% - Accent1 8 2 2 3" xfId="4634" xr:uid="{00000000-0005-0000-0000-00003C010000}"/>
    <cellStyle name="20% - Accent1 8 2 2_Sig Data Letters in Progress" xfId="2133" xr:uid="{00000000-0005-0000-0000-00003D010000}"/>
    <cellStyle name="20% - Accent1 8 2 3" xfId="1409" xr:uid="{00000000-0005-0000-0000-00003E010000}"/>
    <cellStyle name="20% - Accent1 8 2 3 2" xfId="5110" xr:uid="{00000000-0005-0000-0000-00003F010000}"/>
    <cellStyle name="20% - Accent1 8 2 3_Sig Data Letters in Progress" xfId="5835" xr:uid="{00000000-0005-0000-0000-000040010000}"/>
    <cellStyle name="20% - Accent1 8 2 4" xfId="4158" xr:uid="{00000000-0005-0000-0000-000041010000}"/>
    <cellStyle name="20% - Accent1 8 2_Sig Data Letters in Progress" xfId="2132" xr:uid="{00000000-0005-0000-0000-000042010000}"/>
    <cellStyle name="20% - Accent1 8 3" xfId="302" xr:uid="{00000000-0005-0000-0000-000043010000}"/>
    <cellStyle name="20% - Accent1 8 3 2" xfId="779" xr:uid="{00000000-0005-0000-0000-000044010000}"/>
    <cellStyle name="20% - Accent1 8 3 2 2" xfId="1731" xr:uid="{00000000-0005-0000-0000-000045010000}"/>
    <cellStyle name="20% - Accent1 8 3 2 2 2" xfId="5432" xr:uid="{00000000-0005-0000-0000-000046010000}"/>
    <cellStyle name="20% - Accent1 8 3 2 2_Sig Data Letters in Progress" xfId="5836" xr:uid="{00000000-0005-0000-0000-000047010000}"/>
    <cellStyle name="20% - Accent1 8 3 2 3" xfId="4480" xr:uid="{00000000-0005-0000-0000-000048010000}"/>
    <cellStyle name="20% - Accent1 8 3 2_Sig Data Letters in Progress" xfId="2135" xr:uid="{00000000-0005-0000-0000-000049010000}"/>
    <cellStyle name="20% - Accent1 8 3 3" xfId="1255" xr:uid="{00000000-0005-0000-0000-00004A010000}"/>
    <cellStyle name="20% - Accent1 8 3 3 2" xfId="4956" xr:uid="{00000000-0005-0000-0000-00004B010000}"/>
    <cellStyle name="20% - Accent1 8 3 3_Sig Data Letters in Progress" xfId="5837" xr:uid="{00000000-0005-0000-0000-00004C010000}"/>
    <cellStyle name="20% - Accent1 8 3 4" xfId="4004" xr:uid="{00000000-0005-0000-0000-00004D010000}"/>
    <cellStyle name="20% - Accent1 8 3_Sig Data Letters in Progress" xfId="2134" xr:uid="{00000000-0005-0000-0000-00004E010000}"/>
    <cellStyle name="20% - Accent1 8 4" xfId="625" xr:uid="{00000000-0005-0000-0000-00004F010000}"/>
    <cellStyle name="20% - Accent1 8 4 2" xfId="1577" xr:uid="{00000000-0005-0000-0000-000050010000}"/>
    <cellStyle name="20% - Accent1 8 4 2 2" xfId="5278" xr:uid="{00000000-0005-0000-0000-000051010000}"/>
    <cellStyle name="20% - Accent1 8 4 2_Sig Data Letters in Progress" xfId="5838" xr:uid="{00000000-0005-0000-0000-000052010000}"/>
    <cellStyle name="20% - Accent1 8 4 3" xfId="4326" xr:uid="{00000000-0005-0000-0000-000053010000}"/>
    <cellStyle name="20% - Accent1 8 4_Sig Data Letters in Progress" xfId="2136" xr:uid="{00000000-0005-0000-0000-000054010000}"/>
    <cellStyle name="20% - Accent1 8 5" xfId="1101" xr:uid="{00000000-0005-0000-0000-000055010000}"/>
    <cellStyle name="20% - Accent1 8 5 2" xfId="4802" xr:uid="{00000000-0005-0000-0000-000056010000}"/>
    <cellStyle name="20% - Accent1 8 5_Sig Data Letters in Progress" xfId="5839" xr:uid="{00000000-0005-0000-0000-000057010000}"/>
    <cellStyle name="20% - Accent1 8 6" xfId="3850" xr:uid="{00000000-0005-0000-0000-000058010000}"/>
    <cellStyle name="20% - Accent1 8_Sig Data Letters in Progress" xfId="2131" xr:uid="{00000000-0005-0000-0000-000059010000}"/>
    <cellStyle name="20% - Accent1 9" xfId="148" xr:uid="{00000000-0005-0000-0000-00005A010000}"/>
    <cellStyle name="20% - Accent1 9 2" xfId="470" xr:uid="{00000000-0005-0000-0000-00005B010000}"/>
    <cellStyle name="20% - Accent1 9 2 2" xfId="947" xr:uid="{00000000-0005-0000-0000-00005C010000}"/>
    <cellStyle name="20% - Accent1 9 2 2 2" xfId="1899" xr:uid="{00000000-0005-0000-0000-00005D010000}"/>
    <cellStyle name="20% - Accent1 9 2 2 2 2" xfId="5600" xr:uid="{00000000-0005-0000-0000-00005E010000}"/>
    <cellStyle name="20% - Accent1 9 2 2 2_Sig Data Letters in Progress" xfId="5840" xr:uid="{00000000-0005-0000-0000-00005F010000}"/>
    <cellStyle name="20% - Accent1 9 2 2 3" xfId="4648" xr:uid="{00000000-0005-0000-0000-000060010000}"/>
    <cellStyle name="20% - Accent1 9 2 2_Sig Data Letters in Progress" xfId="2139" xr:uid="{00000000-0005-0000-0000-000061010000}"/>
    <cellStyle name="20% - Accent1 9 2 3" xfId="1423" xr:uid="{00000000-0005-0000-0000-000062010000}"/>
    <cellStyle name="20% - Accent1 9 2 3 2" xfId="5124" xr:uid="{00000000-0005-0000-0000-000063010000}"/>
    <cellStyle name="20% - Accent1 9 2 3_Sig Data Letters in Progress" xfId="5841" xr:uid="{00000000-0005-0000-0000-000064010000}"/>
    <cellStyle name="20% - Accent1 9 2 4" xfId="4172" xr:uid="{00000000-0005-0000-0000-000065010000}"/>
    <cellStyle name="20% - Accent1 9 2_Sig Data Letters in Progress" xfId="2138" xr:uid="{00000000-0005-0000-0000-000066010000}"/>
    <cellStyle name="20% - Accent1 9 3" xfId="316" xr:uid="{00000000-0005-0000-0000-000067010000}"/>
    <cellStyle name="20% - Accent1 9 3 2" xfId="793" xr:uid="{00000000-0005-0000-0000-000068010000}"/>
    <cellStyle name="20% - Accent1 9 3 2 2" xfId="1745" xr:uid="{00000000-0005-0000-0000-000069010000}"/>
    <cellStyle name="20% - Accent1 9 3 2 2 2" xfId="5446" xr:uid="{00000000-0005-0000-0000-00006A010000}"/>
    <cellStyle name="20% - Accent1 9 3 2 2_Sig Data Letters in Progress" xfId="5842" xr:uid="{00000000-0005-0000-0000-00006B010000}"/>
    <cellStyle name="20% - Accent1 9 3 2 3" xfId="4494" xr:uid="{00000000-0005-0000-0000-00006C010000}"/>
    <cellStyle name="20% - Accent1 9 3 2_Sig Data Letters in Progress" xfId="2141" xr:uid="{00000000-0005-0000-0000-00006D010000}"/>
    <cellStyle name="20% - Accent1 9 3 3" xfId="1269" xr:uid="{00000000-0005-0000-0000-00006E010000}"/>
    <cellStyle name="20% - Accent1 9 3 3 2" xfId="4970" xr:uid="{00000000-0005-0000-0000-00006F010000}"/>
    <cellStyle name="20% - Accent1 9 3 3_Sig Data Letters in Progress" xfId="5843" xr:uid="{00000000-0005-0000-0000-000070010000}"/>
    <cellStyle name="20% - Accent1 9 3 4" xfId="4018" xr:uid="{00000000-0005-0000-0000-000071010000}"/>
    <cellStyle name="20% - Accent1 9 3_Sig Data Letters in Progress" xfId="2140" xr:uid="{00000000-0005-0000-0000-000072010000}"/>
    <cellStyle name="20% - Accent1 9 4" xfId="639" xr:uid="{00000000-0005-0000-0000-000073010000}"/>
    <cellStyle name="20% - Accent1 9 4 2" xfId="1591" xr:uid="{00000000-0005-0000-0000-000074010000}"/>
    <cellStyle name="20% - Accent1 9 4 2 2" xfId="5292" xr:uid="{00000000-0005-0000-0000-000075010000}"/>
    <cellStyle name="20% - Accent1 9 4 2_Sig Data Letters in Progress" xfId="5844" xr:uid="{00000000-0005-0000-0000-000076010000}"/>
    <cellStyle name="20% - Accent1 9 4 3" xfId="4340" xr:uid="{00000000-0005-0000-0000-000077010000}"/>
    <cellStyle name="20% - Accent1 9 4_Sig Data Letters in Progress" xfId="2142" xr:uid="{00000000-0005-0000-0000-000078010000}"/>
    <cellStyle name="20% - Accent1 9 5" xfId="1115" xr:uid="{00000000-0005-0000-0000-000079010000}"/>
    <cellStyle name="20% - Accent1 9 5 2" xfId="4816" xr:uid="{00000000-0005-0000-0000-00007A010000}"/>
    <cellStyle name="20% - Accent1 9 5_Sig Data Letters in Progress" xfId="5845" xr:uid="{00000000-0005-0000-0000-00007B010000}"/>
    <cellStyle name="20% - Accent1 9 6" xfId="3864" xr:uid="{00000000-0005-0000-0000-00007C010000}"/>
    <cellStyle name="20% - Accent1 9_Sig Data Letters in Progress" xfId="2137" xr:uid="{00000000-0005-0000-0000-00007D010000}"/>
    <cellStyle name="20% - Accent2" xfId="22" builtinId="34" customBuiltin="1"/>
    <cellStyle name="20% - Accent2 10" xfId="164" xr:uid="{00000000-0005-0000-0000-00007F010000}"/>
    <cellStyle name="20% - Accent2 10 2" xfId="486" xr:uid="{00000000-0005-0000-0000-000080010000}"/>
    <cellStyle name="20% - Accent2 10 2 2" xfId="963" xr:uid="{00000000-0005-0000-0000-000081010000}"/>
    <cellStyle name="20% - Accent2 10 2 2 2" xfId="1915" xr:uid="{00000000-0005-0000-0000-000082010000}"/>
    <cellStyle name="20% - Accent2 10 2 2 2 2" xfId="5616" xr:uid="{00000000-0005-0000-0000-000083010000}"/>
    <cellStyle name="20% - Accent2 10 2 2 2_Sig Data Letters in Progress" xfId="5846" xr:uid="{00000000-0005-0000-0000-000084010000}"/>
    <cellStyle name="20% - Accent2 10 2 2 3" xfId="4664" xr:uid="{00000000-0005-0000-0000-000085010000}"/>
    <cellStyle name="20% - Accent2 10 2 2_Sig Data Letters in Progress" xfId="2145" xr:uid="{00000000-0005-0000-0000-000086010000}"/>
    <cellStyle name="20% - Accent2 10 2 3" xfId="1439" xr:uid="{00000000-0005-0000-0000-000087010000}"/>
    <cellStyle name="20% - Accent2 10 2 3 2" xfId="5140" xr:uid="{00000000-0005-0000-0000-000088010000}"/>
    <cellStyle name="20% - Accent2 10 2 3_Sig Data Letters in Progress" xfId="5847" xr:uid="{00000000-0005-0000-0000-000089010000}"/>
    <cellStyle name="20% - Accent2 10 2 4" xfId="4188" xr:uid="{00000000-0005-0000-0000-00008A010000}"/>
    <cellStyle name="20% - Accent2 10 2_Sig Data Letters in Progress" xfId="2144" xr:uid="{00000000-0005-0000-0000-00008B010000}"/>
    <cellStyle name="20% - Accent2 10 3" xfId="332" xr:uid="{00000000-0005-0000-0000-00008C010000}"/>
    <cellStyle name="20% - Accent2 10 3 2" xfId="809" xr:uid="{00000000-0005-0000-0000-00008D010000}"/>
    <cellStyle name="20% - Accent2 10 3 2 2" xfId="1761" xr:uid="{00000000-0005-0000-0000-00008E010000}"/>
    <cellStyle name="20% - Accent2 10 3 2 2 2" xfId="5462" xr:uid="{00000000-0005-0000-0000-00008F010000}"/>
    <cellStyle name="20% - Accent2 10 3 2 2_Sig Data Letters in Progress" xfId="5848" xr:uid="{00000000-0005-0000-0000-000090010000}"/>
    <cellStyle name="20% - Accent2 10 3 2 3" xfId="4510" xr:uid="{00000000-0005-0000-0000-000091010000}"/>
    <cellStyle name="20% - Accent2 10 3 2_Sig Data Letters in Progress" xfId="2147" xr:uid="{00000000-0005-0000-0000-000092010000}"/>
    <cellStyle name="20% - Accent2 10 3 3" xfId="1285" xr:uid="{00000000-0005-0000-0000-000093010000}"/>
    <cellStyle name="20% - Accent2 10 3 3 2" xfId="4986" xr:uid="{00000000-0005-0000-0000-000094010000}"/>
    <cellStyle name="20% - Accent2 10 3 3_Sig Data Letters in Progress" xfId="5849" xr:uid="{00000000-0005-0000-0000-000095010000}"/>
    <cellStyle name="20% - Accent2 10 3 4" xfId="4034" xr:uid="{00000000-0005-0000-0000-000096010000}"/>
    <cellStyle name="20% - Accent2 10 3_Sig Data Letters in Progress" xfId="2146" xr:uid="{00000000-0005-0000-0000-000097010000}"/>
    <cellStyle name="20% - Accent2 10 4" xfId="655" xr:uid="{00000000-0005-0000-0000-000098010000}"/>
    <cellStyle name="20% - Accent2 10 4 2" xfId="1607" xr:uid="{00000000-0005-0000-0000-000099010000}"/>
    <cellStyle name="20% - Accent2 10 4 2 2" xfId="5308" xr:uid="{00000000-0005-0000-0000-00009A010000}"/>
    <cellStyle name="20% - Accent2 10 4 2_Sig Data Letters in Progress" xfId="5850" xr:uid="{00000000-0005-0000-0000-00009B010000}"/>
    <cellStyle name="20% - Accent2 10 4 3" xfId="4356" xr:uid="{00000000-0005-0000-0000-00009C010000}"/>
    <cellStyle name="20% - Accent2 10 4_Sig Data Letters in Progress" xfId="2148" xr:uid="{00000000-0005-0000-0000-00009D010000}"/>
    <cellStyle name="20% - Accent2 10 5" xfId="1131" xr:uid="{00000000-0005-0000-0000-00009E010000}"/>
    <cellStyle name="20% - Accent2 10 5 2" xfId="4832" xr:uid="{00000000-0005-0000-0000-00009F010000}"/>
    <cellStyle name="20% - Accent2 10 5_Sig Data Letters in Progress" xfId="5851" xr:uid="{00000000-0005-0000-0000-0000A0010000}"/>
    <cellStyle name="20% - Accent2 10 6" xfId="3880" xr:uid="{00000000-0005-0000-0000-0000A1010000}"/>
    <cellStyle name="20% - Accent2 10_Sig Data Letters in Progress" xfId="2143" xr:uid="{00000000-0005-0000-0000-0000A2010000}"/>
    <cellStyle name="20% - Accent2 11" xfId="357" xr:uid="{00000000-0005-0000-0000-0000A3010000}"/>
    <cellStyle name="20% - Accent2 11 2" xfId="834" xr:uid="{00000000-0005-0000-0000-0000A4010000}"/>
    <cellStyle name="20% - Accent2 11 2 2" xfId="1786" xr:uid="{00000000-0005-0000-0000-0000A5010000}"/>
    <cellStyle name="20% - Accent2 11 2 2 2" xfId="5487" xr:uid="{00000000-0005-0000-0000-0000A6010000}"/>
    <cellStyle name="20% - Accent2 11 2 2_Sig Data Letters in Progress" xfId="5852" xr:uid="{00000000-0005-0000-0000-0000A7010000}"/>
    <cellStyle name="20% - Accent2 11 2 3" xfId="4535" xr:uid="{00000000-0005-0000-0000-0000A8010000}"/>
    <cellStyle name="20% - Accent2 11 2_Sig Data Letters in Progress" xfId="2150" xr:uid="{00000000-0005-0000-0000-0000A9010000}"/>
    <cellStyle name="20% - Accent2 11 3" xfId="1310" xr:uid="{00000000-0005-0000-0000-0000AA010000}"/>
    <cellStyle name="20% - Accent2 11 3 2" xfId="5011" xr:uid="{00000000-0005-0000-0000-0000AB010000}"/>
    <cellStyle name="20% - Accent2 11 3_Sig Data Letters in Progress" xfId="5853" xr:uid="{00000000-0005-0000-0000-0000AC010000}"/>
    <cellStyle name="20% - Accent2 11 4" xfId="4059" xr:uid="{00000000-0005-0000-0000-0000AD010000}"/>
    <cellStyle name="20% - Accent2 11_Sig Data Letters in Progress" xfId="2149" xr:uid="{00000000-0005-0000-0000-0000AE010000}"/>
    <cellStyle name="20% - Accent2 12" xfId="203" xr:uid="{00000000-0005-0000-0000-0000AF010000}"/>
    <cellStyle name="20% - Accent2 12 2" xfId="680" xr:uid="{00000000-0005-0000-0000-0000B0010000}"/>
    <cellStyle name="20% - Accent2 12 2 2" xfId="1632" xr:uid="{00000000-0005-0000-0000-0000B1010000}"/>
    <cellStyle name="20% - Accent2 12 2 2 2" xfId="5333" xr:uid="{00000000-0005-0000-0000-0000B2010000}"/>
    <cellStyle name="20% - Accent2 12 2 2_Sig Data Letters in Progress" xfId="5854" xr:uid="{00000000-0005-0000-0000-0000B3010000}"/>
    <cellStyle name="20% - Accent2 12 2 3" xfId="4381" xr:uid="{00000000-0005-0000-0000-0000B4010000}"/>
    <cellStyle name="20% - Accent2 12 2_Sig Data Letters in Progress" xfId="2152" xr:uid="{00000000-0005-0000-0000-0000B5010000}"/>
    <cellStyle name="20% - Accent2 12 3" xfId="1156" xr:uid="{00000000-0005-0000-0000-0000B6010000}"/>
    <cellStyle name="20% - Accent2 12 3 2" xfId="4857" xr:uid="{00000000-0005-0000-0000-0000B7010000}"/>
    <cellStyle name="20% - Accent2 12 3_Sig Data Letters in Progress" xfId="5855" xr:uid="{00000000-0005-0000-0000-0000B8010000}"/>
    <cellStyle name="20% - Accent2 12 4" xfId="3905" xr:uid="{00000000-0005-0000-0000-0000B9010000}"/>
    <cellStyle name="20% - Accent2 12_Sig Data Letters in Progress" xfId="2151" xr:uid="{00000000-0005-0000-0000-0000BA010000}"/>
    <cellStyle name="20% - Accent2 13" xfId="513" xr:uid="{00000000-0005-0000-0000-0000BB010000}"/>
    <cellStyle name="20% - Accent2 13 2" xfId="990" xr:uid="{00000000-0005-0000-0000-0000BC010000}"/>
    <cellStyle name="20% - Accent2 13 2 2" xfId="1942" xr:uid="{00000000-0005-0000-0000-0000BD010000}"/>
    <cellStyle name="20% - Accent2 13 2 2 2" xfId="5643" xr:uid="{00000000-0005-0000-0000-0000BE010000}"/>
    <cellStyle name="20% - Accent2 13 2 2_Sig Data Letters in Progress" xfId="5856" xr:uid="{00000000-0005-0000-0000-0000BF010000}"/>
    <cellStyle name="20% - Accent2 13 2 3" xfId="4691" xr:uid="{00000000-0005-0000-0000-0000C0010000}"/>
    <cellStyle name="20% - Accent2 13 2_Sig Data Letters in Progress" xfId="2154" xr:uid="{00000000-0005-0000-0000-0000C1010000}"/>
    <cellStyle name="20% - Accent2 13 3" xfId="1466" xr:uid="{00000000-0005-0000-0000-0000C2010000}"/>
    <cellStyle name="20% - Accent2 13 3 2" xfId="5167" xr:uid="{00000000-0005-0000-0000-0000C3010000}"/>
    <cellStyle name="20% - Accent2 13 3_Sig Data Letters in Progress" xfId="5857" xr:uid="{00000000-0005-0000-0000-0000C4010000}"/>
    <cellStyle name="20% - Accent2 13 4" xfId="4215" xr:uid="{00000000-0005-0000-0000-0000C5010000}"/>
    <cellStyle name="20% - Accent2 13_Sig Data Letters in Progress" xfId="2153" xr:uid="{00000000-0005-0000-0000-0000C6010000}"/>
    <cellStyle name="20% - Accent2 14" xfId="526" xr:uid="{00000000-0005-0000-0000-0000C7010000}"/>
    <cellStyle name="20% - Accent2 14 2" xfId="1478" xr:uid="{00000000-0005-0000-0000-0000C8010000}"/>
    <cellStyle name="20% - Accent2 14 2 2" xfId="5179" xr:uid="{00000000-0005-0000-0000-0000C9010000}"/>
    <cellStyle name="20% - Accent2 14 2_Sig Data Letters in Progress" xfId="5858" xr:uid="{00000000-0005-0000-0000-0000CA010000}"/>
    <cellStyle name="20% - Accent2 14 3" xfId="4227" xr:uid="{00000000-0005-0000-0000-0000CB010000}"/>
    <cellStyle name="20% - Accent2 14_Sig Data Letters in Progress" xfId="2155" xr:uid="{00000000-0005-0000-0000-0000CC010000}"/>
    <cellStyle name="20% - Accent2 15" xfId="1002" xr:uid="{00000000-0005-0000-0000-0000CD010000}"/>
    <cellStyle name="20% - Accent2 15 2" xfId="4703" xr:uid="{00000000-0005-0000-0000-0000CE010000}"/>
    <cellStyle name="20% - Accent2 15_Sig Data Letters in Progress" xfId="5859" xr:uid="{00000000-0005-0000-0000-0000CF010000}"/>
    <cellStyle name="20% - Accent2 16" xfId="2064" xr:uid="{00000000-0005-0000-0000-0000D0010000}"/>
    <cellStyle name="20% - Accent2 16 2" xfId="5765" xr:uid="{00000000-0005-0000-0000-0000D1010000}"/>
    <cellStyle name="20% - Accent2 16_Sig Data Letters in Progress" xfId="5860" xr:uid="{00000000-0005-0000-0000-0000D2010000}"/>
    <cellStyle name="20% - Accent2 17" xfId="3742" xr:uid="{00000000-0005-0000-0000-0000D3010000}"/>
    <cellStyle name="20% - Accent2 2" xfId="52" xr:uid="{00000000-0005-0000-0000-0000D4010000}"/>
    <cellStyle name="20% - Accent2 2 2" xfId="374" xr:uid="{00000000-0005-0000-0000-0000D5010000}"/>
    <cellStyle name="20% - Accent2 2 2 2" xfId="851" xr:uid="{00000000-0005-0000-0000-0000D6010000}"/>
    <cellStyle name="20% - Accent2 2 2 2 2" xfId="1803" xr:uid="{00000000-0005-0000-0000-0000D7010000}"/>
    <cellStyle name="20% - Accent2 2 2 2 2 2" xfId="5504" xr:uid="{00000000-0005-0000-0000-0000D8010000}"/>
    <cellStyle name="20% - Accent2 2 2 2 2_Sig Data Letters in Progress" xfId="5861" xr:uid="{00000000-0005-0000-0000-0000D9010000}"/>
    <cellStyle name="20% - Accent2 2 2 2 3" xfId="4552" xr:uid="{00000000-0005-0000-0000-0000DA010000}"/>
    <cellStyle name="20% - Accent2 2 2 2_Sig Data Letters in Progress" xfId="2158" xr:uid="{00000000-0005-0000-0000-0000DB010000}"/>
    <cellStyle name="20% - Accent2 2 2 3" xfId="1327" xr:uid="{00000000-0005-0000-0000-0000DC010000}"/>
    <cellStyle name="20% - Accent2 2 2 3 2" xfId="5028" xr:uid="{00000000-0005-0000-0000-0000DD010000}"/>
    <cellStyle name="20% - Accent2 2 2 3_Sig Data Letters in Progress" xfId="5862" xr:uid="{00000000-0005-0000-0000-0000DE010000}"/>
    <cellStyle name="20% - Accent2 2 2 4" xfId="3720" xr:uid="{00000000-0005-0000-0000-0000DF010000}"/>
    <cellStyle name="20% - Accent2 2 2 5" xfId="4076" xr:uid="{00000000-0005-0000-0000-0000E0010000}"/>
    <cellStyle name="20% - Accent2 2 2_Sig Data Letters in Progress" xfId="2157" xr:uid="{00000000-0005-0000-0000-0000E1010000}"/>
    <cellStyle name="20% - Accent2 2 3" xfId="220" xr:uid="{00000000-0005-0000-0000-0000E2010000}"/>
    <cellStyle name="20% - Accent2 2 3 2" xfId="697" xr:uid="{00000000-0005-0000-0000-0000E3010000}"/>
    <cellStyle name="20% - Accent2 2 3 2 2" xfId="1649" xr:uid="{00000000-0005-0000-0000-0000E4010000}"/>
    <cellStyle name="20% - Accent2 2 3 2 2 2" xfId="5350" xr:uid="{00000000-0005-0000-0000-0000E5010000}"/>
    <cellStyle name="20% - Accent2 2 3 2 2_Sig Data Letters in Progress" xfId="5863" xr:uid="{00000000-0005-0000-0000-0000E6010000}"/>
    <cellStyle name="20% - Accent2 2 3 2 3" xfId="4398" xr:uid="{00000000-0005-0000-0000-0000E7010000}"/>
    <cellStyle name="20% - Accent2 2 3 2_Sig Data Letters in Progress" xfId="2160" xr:uid="{00000000-0005-0000-0000-0000E8010000}"/>
    <cellStyle name="20% - Accent2 2 3 3" xfId="1173" xr:uid="{00000000-0005-0000-0000-0000E9010000}"/>
    <cellStyle name="20% - Accent2 2 3 3 2" xfId="4874" xr:uid="{00000000-0005-0000-0000-0000EA010000}"/>
    <cellStyle name="20% - Accent2 2 3 3_Sig Data Letters in Progress" xfId="5864" xr:uid="{00000000-0005-0000-0000-0000EB010000}"/>
    <cellStyle name="20% - Accent2 2 3 4" xfId="3922" xr:uid="{00000000-0005-0000-0000-0000EC010000}"/>
    <cellStyle name="20% - Accent2 2 3_Sig Data Letters in Progress" xfId="2159" xr:uid="{00000000-0005-0000-0000-0000ED010000}"/>
    <cellStyle name="20% - Accent2 2 4" xfId="543" xr:uid="{00000000-0005-0000-0000-0000EE010000}"/>
    <cellStyle name="20% - Accent2 2 4 2" xfId="1495" xr:uid="{00000000-0005-0000-0000-0000EF010000}"/>
    <cellStyle name="20% - Accent2 2 4 2 2" xfId="5196" xr:uid="{00000000-0005-0000-0000-0000F0010000}"/>
    <cellStyle name="20% - Accent2 2 4 2_Sig Data Letters in Progress" xfId="5865" xr:uid="{00000000-0005-0000-0000-0000F1010000}"/>
    <cellStyle name="20% - Accent2 2 4 3" xfId="4244" xr:uid="{00000000-0005-0000-0000-0000F2010000}"/>
    <cellStyle name="20% - Accent2 2 4_Sig Data Letters in Progress" xfId="2161" xr:uid="{00000000-0005-0000-0000-0000F3010000}"/>
    <cellStyle name="20% - Accent2 2 5" xfId="1019" xr:uid="{00000000-0005-0000-0000-0000F4010000}"/>
    <cellStyle name="20% - Accent2 2 5 2" xfId="4720" xr:uid="{00000000-0005-0000-0000-0000F5010000}"/>
    <cellStyle name="20% - Accent2 2 5_Sig Data Letters in Progress" xfId="5866" xr:uid="{00000000-0005-0000-0000-0000F6010000}"/>
    <cellStyle name="20% - Accent2 2 6" xfId="3664" xr:uid="{00000000-0005-0000-0000-0000F7010000}"/>
    <cellStyle name="20% - Accent2 2 7" xfId="3768" xr:uid="{00000000-0005-0000-0000-0000F8010000}"/>
    <cellStyle name="20% - Accent2 2_Sig Data Letters in Progress" xfId="2156" xr:uid="{00000000-0005-0000-0000-0000F9010000}"/>
    <cellStyle name="20% - Accent2 3" xfId="66" xr:uid="{00000000-0005-0000-0000-0000FA010000}"/>
    <cellStyle name="20% - Accent2 3 2" xfId="388" xr:uid="{00000000-0005-0000-0000-0000FB010000}"/>
    <cellStyle name="20% - Accent2 3 2 2" xfId="865" xr:uid="{00000000-0005-0000-0000-0000FC010000}"/>
    <cellStyle name="20% - Accent2 3 2 2 2" xfId="1817" xr:uid="{00000000-0005-0000-0000-0000FD010000}"/>
    <cellStyle name="20% - Accent2 3 2 2 2 2" xfId="5518" xr:uid="{00000000-0005-0000-0000-0000FE010000}"/>
    <cellStyle name="20% - Accent2 3 2 2 2_Sig Data Letters in Progress" xfId="5867" xr:uid="{00000000-0005-0000-0000-0000FF010000}"/>
    <cellStyle name="20% - Accent2 3 2 2 3" xfId="4566" xr:uid="{00000000-0005-0000-0000-000000020000}"/>
    <cellStyle name="20% - Accent2 3 2 2_Sig Data Letters in Progress" xfId="2164" xr:uid="{00000000-0005-0000-0000-000001020000}"/>
    <cellStyle name="20% - Accent2 3 2 3" xfId="1341" xr:uid="{00000000-0005-0000-0000-000002020000}"/>
    <cellStyle name="20% - Accent2 3 2 3 2" xfId="5042" xr:uid="{00000000-0005-0000-0000-000003020000}"/>
    <cellStyle name="20% - Accent2 3 2 3_Sig Data Letters in Progress" xfId="5868" xr:uid="{00000000-0005-0000-0000-000004020000}"/>
    <cellStyle name="20% - Accent2 3 2 4" xfId="4090" xr:uid="{00000000-0005-0000-0000-000005020000}"/>
    <cellStyle name="20% - Accent2 3 2_Sig Data Letters in Progress" xfId="2163" xr:uid="{00000000-0005-0000-0000-000006020000}"/>
    <cellStyle name="20% - Accent2 3 3" xfId="234" xr:uid="{00000000-0005-0000-0000-000007020000}"/>
    <cellStyle name="20% - Accent2 3 3 2" xfId="711" xr:uid="{00000000-0005-0000-0000-000008020000}"/>
    <cellStyle name="20% - Accent2 3 3 2 2" xfId="1663" xr:uid="{00000000-0005-0000-0000-000009020000}"/>
    <cellStyle name="20% - Accent2 3 3 2 2 2" xfId="5364" xr:uid="{00000000-0005-0000-0000-00000A020000}"/>
    <cellStyle name="20% - Accent2 3 3 2 2_Sig Data Letters in Progress" xfId="5869" xr:uid="{00000000-0005-0000-0000-00000B020000}"/>
    <cellStyle name="20% - Accent2 3 3 2 3" xfId="4412" xr:uid="{00000000-0005-0000-0000-00000C020000}"/>
    <cellStyle name="20% - Accent2 3 3 2_Sig Data Letters in Progress" xfId="2166" xr:uid="{00000000-0005-0000-0000-00000D020000}"/>
    <cellStyle name="20% - Accent2 3 3 3" xfId="1187" xr:uid="{00000000-0005-0000-0000-00000E020000}"/>
    <cellStyle name="20% - Accent2 3 3 3 2" xfId="4888" xr:uid="{00000000-0005-0000-0000-00000F020000}"/>
    <cellStyle name="20% - Accent2 3 3 3_Sig Data Letters in Progress" xfId="5870" xr:uid="{00000000-0005-0000-0000-000010020000}"/>
    <cellStyle name="20% - Accent2 3 3 4" xfId="3936" xr:uid="{00000000-0005-0000-0000-000011020000}"/>
    <cellStyle name="20% - Accent2 3 3_Sig Data Letters in Progress" xfId="2165" xr:uid="{00000000-0005-0000-0000-000012020000}"/>
    <cellStyle name="20% - Accent2 3 4" xfId="557" xr:uid="{00000000-0005-0000-0000-000013020000}"/>
    <cellStyle name="20% - Accent2 3 4 2" xfId="1509" xr:uid="{00000000-0005-0000-0000-000014020000}"/>
    <cellStyle name="20% - Accent2 3 4 2 2" xfId="5210" xr:uid="{00000000-0005-0000-0000-000015020000}"/>
    <cellStyle name="20% - Accent2 3 4 2_Sig Data Letters in Progress" xfId="5871" xr:uid="{00000000-0005-0000-0000-000016020000}"/>
    <cellStyle name="20% - Accent2 3 4 3" xfId="4258" xr:uid="{00000000-0005-0000-0000-000017020000}"/>
    <cellStyle name="20% - Accent2 3 4_Sig Data Letters in Progress" xfId="2167" xr:uid="{00000000-0005-0000-0000-000018020000}"/>
    <cellStyle name="20% - Accent2 3 5" xfId="1033" xr:uid="{00000000-0005-0000-0000-000019020000}"/>
    <cellStyle name="20% - Accent2 3 5 2" xfId="4734" xr:uid="{00000000-0005-0000-0000-00001A020000}"/>
    <cellStyle name="20% - Accent2 3 5_Sig Data Letters in Progress" xfId="5872" xr:uid="{00000000-0005-0000-0000-00001B020000}"/>
    <cellStyle name="20% - Accent2 3 6" xfId="3782" xr:uid="{00000000-0005-0000-0000-00001C020000}"/>
    <cellStyle name="20% - Accent2 3_Sig Data Letters in Progress" xfId="2162" xr:uid="{00000000-0005-0000-0000-00001D020000}"/>
    <cellStyle name="20% - Accent2 4" xfId="80" xr:uid="{00000000-0005-0000-0000-00001E020000}"/>
    <cellStyle name="20% - Accent2 4 2" xfId="402" xr:uid="{00000000-0005-0000-0000-00001F020000}"/>
    <cellStyle name="20% - Accent2 4 2 2" xfId="879" xr:uid="{00000000-0005-0000-0000-000020020000}"/>
    <cellStyle name="20% - Accent2 4 2 2 2" xfId="1831" xr:uid="{00000000-0005-0000-0000-000021020000}"/>
    <cellStyle name="20% - Accent2 4 2 2 2 2" xfId="5532" xr:uid="{00000000-0005-0000-0000-000022020000}"/>
    <cellStyle name="20% - Accent2 4 2 2 2_Sig Data Letters in Progress" xfId="5873" xr:uid="{00000000-0005-0000-0000-000023020000}"/>
    <cellStyle name="20% - Accent2 4 2 2 3" xfId="4580" xr:uid="{00000000-0005-0000-0000-000024020000}"/>
    <cellStyle name="20% - Accent2 4 2 2_Sig Data Letters in Progress" xfId="2170" xr:uid="{00000000-0005-0000-0000-000025020000}"/>
    <cellStyle name="20% - Accent2 4 2 3" xfId="1355" xr:uid="{00000000-0005-0000-0000-000026020000}"/>
    <cellStyle name="20% - Accent2 4 2 3 2" xfId="5056" xr:uid="{00000000-0005-0000-0000-000027020000}"/>
    <cellStyle name="20% - Accent2 4 2 3_Sig Data Letters in Progress" xfId="5874" xr:uid="{00000000-0005-0000-0000-000028020000}"/>
    <cellStyle name="20% - Accent2 4 2 4" xfId="4104" xr:uid="{00000000-0005-0000-0000-000029020000}"/>
    <cellStyle name="20% - Accent2 4 2_Sig Data Letters in Progress" xfId="2169" xr:uid="{00000000-0005-0000-0000-00002A020000}"/>
    <cellStyle name="20% - Accent2 4 3" xfId="248" xr:uid="{00000000-0005-0000-0000-00002B020000}"/>
    <cellStyle name="20% - Accent2 4 3 2" xfId="725" xr:uid="{00000000-0005-0000-0000-00002C020000}"/>
    <cellStyle name="20% - Accent2 4 3 2 2" xfId="1677" xr:uid="{00000000-0005-0000-0000-00002D020000}"/>
    <cellStyle name="20% - Accent2 4 3 2 2 2" xfId="5378" xr:uid="{00000000-0005-0000-0000-00002E020000}"/>
    <cellStyle name="20% - Accent2 4 3 2 2_Sig Data Letters in Progress" xfId="5875" xr:uid="{00000000-0005-0000-0000-00002F020000}"/>
    <cellStyle name="20% - Accent2 4 3 2 3" xfId="4426" xr:uid="{00000000-0005-0000-0000-000030020000}"/>
    <cellStyle name="20% - Accent2 4 3 2_Sig Data Letters in Progress" xfId="2172" xr:uid="{00000000-0005-0000-0000-000031020000}"/>
    <cellStyle name="20% - Accent2 4 3 3" xfId="1201" xr:uid="{00000000-0005-0000-0000-000032020000}"/>
    <cellStyle name="20% - Accent2 4 3 3 2" xfId="4902" xr:uid="{00000000-0005-0000-0000-000033020000}"/>
    <cellStyle name="20% - Accent2 4 3 3_Sig Data Letters in Progress" xfId="5876" xr:uid="{00000000-0005-0000-0000-000034020000}"/>
    <cellStyle name="20% - Accent2 4 3 4" xfId="3950" xr:uid="{00000000-0005-0000-0000-000035020000}"/>
    <cellStyle name="20% - Accent2 4 3_Sig Data Letters in Progress" xfId="2171" xr:uid="{00000000-0005-0000-0000-000036020000}"/>
    <cellStyle name="20% - Accent2 4 4" xfId="571" xr:uid="{00000000-0005-0000-0000-000037020000}"/>
    <cellStyle name="20% - Accent2 4 4 2" xfId="1523" xr:uid="{00000000-0005-0000-0000-000038020000}"/>
    <cellStyle name="20% - Accent2 4 4 2 2" xfId="5224" xr:uid="{00000000-0005-0000-0000-000039020000}"/>
    <cellStyle name="20% - Accent2 4 4 2_Sig Data Letters in Progress" xfId="5877" xr:uid="{00000000-0005-0000-0000-00003A020000}"/>
    <cellStyle name="20% - Accent2 4 4 3" xfId="4272" xr:uid="{00000000-0005-0000-0000-00003B020000}"/>
    <cellStyle name="20% - Accent2 4 4_Sig Data Letters in Progress" xfId="2173" xr:uid="{00000000-0005-0000-0000-00003C020000}"/>
    <cellStyle name="20% - Accent2 4 5" xfId="1047" xr:uid="{00000000-0005-0000-0000-00003D020000}"/>
    <cellStyle name="20% - Accent2 4 5 2" xfId="4748" xr:uid="{00000000-0005-0000-0000-00003E020000}"/>
    <cellStyle name="20% - Accent2 4 5_Sig Data Letters in Progress" xfId="5878" xr:uid="{00000000-0005-0000-0000-00003F020000}"/>
    <cellStyle name="20% - Accent2 4 6" xfId="3796" xr:uid="{00000000-0005-0000-0000-000040020000}"/>
    <cellStyle name="20% - Accent2 4_Sig Data Letters in Progress" xfId="2168" xr:uid="{00000000-0005-0000-0000-000041020000}"/>
    <cellStyle name="20% - Accent2 5" xfId="94" xr:uid="{00000000-0005-0000-0000-000042020000}"/>
    <cellStyle name="20% - Accent2 5 2" xfId="416" xr:uid="{00000000-0005-0000-0000-000043020000}"/>
    <cellStyle name="20% - Accent2 5 2 2" xfId="893" xr:uid="{00000000-0005-0000-0000-000044020000}"/>
    <cellStyle name="20% - Accent2 5 2 2 2" xfId="1845" xr:uid="{00000000-0005-0000-0000-000045020000}"/>
    <cellStyle name="20% - Accent2 5 2 2 2 2" xfId="5546" xr:uid="{00000000-0005-0000-0000-000046020000}"/>
    <cellStyle name="20% - Accent2 5 2 2 2_Sig Data Letters in Progress" xfId="5879" xr:uid="{00000000-0005-0000-0000-000047020000}"/>
    <cellStyle name="20% - Accent2 5 2 2 3" xfId="4594" xr:uid="{00000000-0005-0000-0000-000048020000}"/>
    <cellStyle name="20% - Accent2 5 2 2_Sig Data Letters in Progress" xfId="2176" xr:uid="{00000000-0005-0000-0000-000049020000}"/>
    <cellStyle name="20% - Accent2 5 2 3" xfId="1369" xr:uid="{00000000-0005-0000-0000-00004A020000}"/>
    <cellStyle name="20% - Accent2 5 2 3 2" xfId="5070" xr:uid="{00000000-0005-0000-0000-00004B020000}"/>
    <cellStyle name="20% - Accent2 5 2 3_Sig Data Letters in Progress" xfId="5880" xr:uid="{00000000-0005-0000-0000-00004C020000}"/>
    <cellStyle name="20% - Accent2 5 2 4" xfId="4118" xr:uid="{00000000-0005-0000-0000-00004D020000}"/>
    <cellStyle name="20% - Accent2 5 2_Sig Data Letters in Progress" xfId="2175" xr:uid="{00000000-0005-0000-0000-00004E020000}"/>
    <cellStyle name="20% - Accent2 5 3" xfId="262" xr:uid="{00000000-0005-0000-0000-00004F020000}"/>
    <cellStyle name="20% - Accent2 5 3 2" xfId="739" xr:uid="{00000000-0005-0000-0000-000050020000}"/>
    <cellStyle name="20% - Accent2 5 3 2 2" xfId="1691" xr:uid="{00000000-0005-0000-0000-000051020000}"/>
    <cellStyle name="20% - Accent2 5 3 2 2 2" xfId="5392" xr:uid="{00000000-0005-0000-0000-000052020000}"/>
    <cellStyle name="20% - Accent2 5 3 2 2_Sig Data Letters in Progress" xfId="5881" xr:uid="{00000000-0005-0000-0000-000053020000}"/>
    <cellStyle name="20% - Accent2 5 3 2 3" xfId="4440" xr:uid="{00000000-0005-0000-0000-000054020000}"/>
    <cellStyle name="20% - Accent2 5 3 2_Sig Data Letters in Progress" xfId="2178" xr:uid="{00000000-0005-0000-0000-000055020000}"/>
    <cellStyle name="20% - Accent2 5 3 3" xfId="1215" xr:uid="{00000000-0005-0000-0000-000056020000}"/>
    <cellStyle name="20% - Accent2 5 3 3 2" xfId="4916" xr:uid="{00000000-0005-0000-0000-000057020000}"/>
    <cellStyle name="20% - Accent2 5 3 3_Sig Data Letters in Progress" xfId="5882" xr:uid="{00000000-0005-0000-0000-000058020000}"/>
    <cellStyle name="20% - Accent2 5 3 4" xfId="3964" xr:uid="{00000000-0005-0000-0000-000059020000}"/>
    <cellStyle name="20% - Accent2 5 3_Sig Data Letters in Progress" xfId="2177" xr:uid="{00000000-0005-0000-0000-00005A020000}"/>
    <cellStyle name="20% - Accent2 5 4" xfId="585" xr:uid="{00000000-0005-0000-0000-00005B020000}"/>
    <cellStyle name="20% - Accent2 5 4 2" xfId="1537" xr:uid="{00000000-0005-0000-0000-00005C020000}"/>
    <cellStyle name="20% - Accent2 5 4 2 2" xfId="5238" xr:uid="{00000000-0005-0000-0000-00005D020000}"/>
    <cellStyle name="20% - Accent2 5 4 2_Sig Data Letters in Progress" xfId="5883" xr:uid="{00000000-0005-0000-0000-00005E020000}"/>
    <cellStyle name="20% - Accent2 5 4 3" xfId="4286" xr:uid="{00000000-0005-0000-0000-00005F020000}"/>
    <cellStyle name="20% - Accent2 5 4_Sig Data Letters in Progress" xfId="2179" xr:uid="{00000000-0005-0000-0000-000060020000}"/>
    <cellStyle name="20% - Accent2 5 5" xfId="1061" xr:uid="{00000000-0005-0000-0000-000061020000}"/>
    <cellStyle name="20% - Accent2 5 5 2" xfId="4762" xr:uid="{00000000-0005-0000-0000-000062020000}"/>
    <cellStyle name="20% - Accent2 5 5_Sig Data Letters in Progress" xfId="5884" xr:uid="{00000000-0005-0000-0000-000063020000}"/>
    <cellStyle name="20% - Accent2 5 6" xfId="3810" xr:uid="{00000000-0005-0000-0000-000064020000}"/>
    <cellStyle name="20% - Accent2 5_Sig Data Letters in Progress" xfId="2174" xr:uid="{00000000-0005-0000-0000-000065020000}"/>
    <cellStyle name="20% - Accent2 6" xfId="108" xr:uid="{00000000-0005-0000-0000-000066020000}"/>
    <cellStyle name="20% - Accent2 6 2" xfId="430" xr:uid="{00000000-0005-0000-0000-000067020000}"/>
    <cellStyle name="20% - Accent2 6 2 2" xfId="907" xr:uid="{00000000-0005-0000-0000-000068020000}"/>
    <cellStyle name="20% - Accent2 6 2 2 2" xfId="1859" xr:uid="{00000000-0005-0000-0000-000069020000}"/>
    <cellStyle name="20% - Accent2 6 2 2 2 2" xfId="5560" xr:uid="{00000000-0005-0000-0000-00006A020000}"/>
    <cellStyle name="20% - Accent2 6 2 2 2_Sig Data Letters in Progress" xfId="5885" xr:uid="{00000000-0005-0000-0000-00006B020000}"/>
    <cellStyle name="20% - Accent2 6 2 2 3" xfId="4608" xr:uid="{00000000-0005-0000-0000-00006C020000}"/>
    <cellStyle name="20% - Accent2 6 2 2_Sig Data Letters in Progress" xfId="2182" xr:uid="{00000000-0005-0000-0000-00006D020000}"/>
    <cellStyle name="20% - Accent2 6 2 3" xfId="1383" xr:uid="{00000000-0005-0000-0000-00006E020000}"/>
    <cellStyle name="20% - Accent2 6 2 3 2" xfId="5084" xr:uid="{00000000-0005-0000-0000-00006F020000}"/>
    <cellStyle name="20% - Accent2 6 2 3_Sig Data Letters in Progress" xfId="5886" xr:uid="{00000000-0005-0000-0000-000070020000}"/>
    <cellStyle name="20% - Accent2 6 2 4" xfId="4132" xr:uid="{00000000-0005-0000-0000-000071020000}"/>
    <cellStyle name="20% - Accent2 6 2_Sig Data Letters in Progress" xfId="2181" xr:uid="{00000000-0005-0000-0000-000072020000}"/>
    <cellStyle name="20% - Accent2 6 3" xfId="276" xr:uid="{00000000-0005-0000-0000-000073020000}"/>
    <cellStyle name="20% - Accent2 6 3 2" xfId="753" xr:uid="{00000000-0005-0000-0000-000074020000}"/>
    <cellStyle name="20% - Accent2 6 3 2 2" xfId="1705" xr:uid="{00000000-0005-0000-0000-000075020000}"/>
    <cellStyle name="20% - Accent2 6 3 2 2 2" xfId="5406" xr:uid="{00000000-0005-0000-0000-000076020000}"/>
    <cellStyle name="20% - Accent2 6 3 2 2_Sig Data Letters in Progress" xfId="5887" xr:uid="{00000000-0005-0000-0000-000077020000}"/>
    <cellStyle name="20% - Accent2 6 3 2 3" xfId="4454" xr:uid="{00000000-0005-0000-0000-000078020000}"/>
    <cellStyle name="20% - Accent2 6 3 2_Sig Data Letters in Progress" xfId="2184" xr:uid="{00000000-0005-0000-0000-000079020000}"/>
    <cellStyle name="20% - Accent2 6 3 3" xfId="1229" xr:uid="{00000000-0005-0000-0000-00007A020000}"/>
    <cellStyle name="20% - Accent2 6 3 3 2" xfId="4930" xr:uid="{00000000-0005-0000-0000-00007B020000}"/>
    <cellStyle name="20% - Accent2 6 3 3_Sig Data Letters in Progress" xfId="5888" xr:uid="{00000000-0005-0000-0000-00007C020000}"/>
    <cellStyle name="20% - Accent2 6 3 4" xfId="3978" xr:uid="{00000000-0005-0000-0000-00007D020000}"/>
    <cellStyle name="20% - Accent2 6 3_Sig Data Letters in Progress" xfId="2183" xr:uid="{00000000-0005-0000-0000-00007E020000}"/>
    <cellStyle name="20% - Accent2 6 4" xfId="599" xr:uid="{00000000-0005-0000-0000-00007F020000}"/>
    <cellStyle name="20% - Accent2 6 4 2" xfId="1551" xr:uid="{00000000-0005-0000-0000-000080020000}"/>
    <cellStyle name="20% - Accent2 6 4 2 2" xfId="5252" xr:uid="{00000000-0005-0000-0000-000081020000}"/>
    <cellStyle name="20% - Accent2 6 4 2_Sig Data Letters in Progress" xfId="5889" xr:uid="{00000000-0005-0000-0000-000082020000}"/>
    <cellStyle name="20% - Accent2 6 4 3" xfId="4300" xr:uid="{00000000-0005-0000-0000-000083020000}"/>
    <cellStyle name="20% - Accent2 6 4_Sig Data Letters in Progress" xfId="2185" xr:uid="{00000000-0005-0000-0000-000084020000}"/>
    <cellStyle name="20% - Accent2 6 5" xfId="1075" xr:uid="{00000000-0005-0000-0000-000085020000}"/>
    <cellStyle name="20% - Accent2 6 5 2" xfId="4776" xr:uid="{00000000-0005-0000-0000-000086020000}"/>
    <cellStyle name="20% - Accent2 6 5_Sig Data Letters in Progress" xfId="5890" xr:uid="{00000000-0005-0000-0000-000087020000}"/>
    <cellStyle name="20% - Accent2 6 6" xfId="3824" xr:uid="{00000000-0005-0000-0000-000088020000}"/>
    <cellStyle name="20% - Accent2 6_Sig Data Letters in Progress" xfId="2180" xr:uid="{00000000-0005-0000-0000-000089020000}"/>
    <cellStyle name="20% - Accent2 7" xfId="122" xr:uid="{00000000-0005-0000-0000-00008A020000}"/>
    <cellStyle name="20% - Accent2 7 2" xfId="444" xr:uid="{00000000-0005-0000-0000-00008B020000}"/>
    <cellStyle name="20% - Accent2 7 2 2" xfId="921" xr:uid="{00000000-0005-0000-0000-00008C020000}"/>
    <cellStyle name="20% - Accent2 7 2 2 2" xfId="1873" xr:uid="{00000000-0005-0000-0000-00008D020000}"/>
    <cellStyle name="20% - Accent2 7 2 2 2 2" xfId="5574" xr:uid="{00000000-0005-0000-0000-00008E020000}"/>
    <cellStyle name="20% - Accent2 7 2 2 2_Sig Data Letters in Progress" xfId="5891" xr:uid="{00000000-0005-0000-0000-00008F020000}"/>
    <cellStyle name="20% - Accent2 7 2 2 3" xfId="4622" xr:uid="{00000000-0005-0000-0000-000090020000}"/>
    <cellStyle name="20% - Accent2 7 2 2_Sig Data Letters in Progress" xfId="2188" xr:uid="{00000000-0005-0000-0000-000091020000}"/>
    <cellStyle name="20% - Accent2 7 2 3" xfId="1397" xr:uid="{00000000-0005-0000-0000-000092020000}"/>
    <cellStyle name="20% - Accent2 7 2 3 2" xfId="5098" xr:uid="{00000000-0005-0000-0000-000093020000}"/>
    <cellStyle name="20% - Accent2 7 2 3_Sig Data Letters in Progress" xfId="5892" xr:uid="{00000000-0005-0000-0000-000094020000}"/>
    <cellStyle name="20% - Accent2 7 2 4" xfId="4146" xr:uid="{00000000-0005-0000-0000-000095020000}"/>
    <cellStyle name="20% - Accent2 7 2_Sig Data Letters in Progress" xfId="2187" xr:uid="{00000000-0005-0000-0000-000096020000}"/>
    <cellStyle name="20% - Accent2 7 3" xfId="290" xr:uid="{00000000-0005-0000-0000-000097020000}"/>
    <cellStyle name="20% - Accent2 7 3 2" xfId="767" xr:uid="{00000000-0005-0000-0000-000098020000}"/>
    <cellStyle name="20% - Accent2 7 3 2 2" xfId="1719" xr:uid="{00000000-0005-0000-0000-000099020000}"/>
    <cellStyle name="20% - Accent2 7 3 2 2 2" xfId="5420" xr:uid="{00000000-0005-0000-0000-00009A020000}"/>
    <cellStyle name="20% - Accent2 7 3 2 2_Sig Data Letters in Progress" xfId="5893" xr:uid="{00000000-0005-0000-0000-00009B020000}"/>
    <cellStyle name="20% - Accent2 7 3 2 3" xfId="4468" xr:uid="{00000000-0005-0000-0000-00009C020000}"/>
    <cellStyle name="20% - Accent2 7 3 2_Sig Data Letters in Progress" xfId="2190" xr:uid="{00000000-0005-0000-0000-00009D020000}"/>
    <cellStyle name="20% - Accent2 7 3 3" xfId="1243" xr:uid="{00000000-0005-0000-0000-00009E020000}"/>
    <cellStyle name="20% - Accent2 7 3 3 2" xfId="4944" xr:uid="{00000000-0005-0000-0000-00009F020000}"/>
    <cellStyle name="20% - Accent2 7 3 3_Sig Data Letters in Progress" xfId="5894" xr:uid="{00000000-0005-0000-0000-0000A0020000}"/>
    <cellStyle name="20% - Accent2 7 3 4" xfId="3992" xr:uid="{00000000-0005-0000-0000-0000A1020000}"/>
    <cellStyle name="20% - Accent2 7 3_Sig Data Letters in Progress" xfId="2189" xr:uid="{00000000-0005-0000-0000-0000A2020000}"/>
    <cellStyle name="20% - Accent2 7 4" xfId="613" xr:uid="{00000000-0005-0000-0000-0000A3020000}"/>
    <cellStyle name="20% - Accent2 7 4 2" xfId="1565" xr:uid="{00000000-0005-0000-0000-0000A4020000}"/>
    <cellStyle name="20% - Accent2 7 4 2 2" xfId="5266" xr:uid="{00000000-0005-0000-0000-0000A5020000}"/>
    <cellStyle name="20% - Accent2 7 4 2_Sig Data Letters in Progress" xfId="5895" xr:uid="{00000000-0005-0000-0000-0000A6020000}"/>
    <cellStyle name="20% - Accent2 7 4 3" xfId="4314" xr:uid="{00000000-0005-0000-0000-0000A7020000}"/>
    <cellStyle name="20% - Accent2 7 4_Sig Data Letters in Progress" xfId="2191" xr:uid="{00000000-0005-0000-0000-0000A8020000}"/>
    <cellStyle name="20% - Accent2 7 5" xfId="1089" xr:uid="{00000000-0005-0000-0000-0000A9020000}"/>
    <cellStyle name="20% - Accent2 7 5 2" xfId="4790" xr:uid="{00000000-0005-0000-0000-0000AA020000}"/>
    <cellStyle name="20% - Accent2 7 5_Sig Data Letters in Progress" xfId="5896" xr:uid="{00000000-0005-0000-0000-0000AB020000}"/>
    <cellStyle name="20% - Accent2 7 6" xfId="3838" xr:uid="{00000000-0005-0000-0000-0000AC020000}"/>
    <cellStyle name="20% - Accent2 7_Sig Data Letters in Progress" xfId="2186" xr:uid="{00000000-0005-0000-0000-0000AD020000}"/>
    <cellStyle name="20% - Accent2 8" xfId="136" xr:uid="{00000000-0005-0000-0000-0000AE020000}"/>
    <cellStyle name="20% - Accent2 8 2" xfId="458" xr:uid="{00000000-0005-0000-0000-0000AF020000}"/>
    <cellStyle name="20% - Accent2 8 2 2" xfId="935" xr:uid="{00000000-0005-0000-0000-0000B0020000}"/>
    <cellStyle name="20% - Accent2 8 2 2 2" xfId="1887" xr:uid="{00000000-0005-0000-0000-0000B1020000}"/>
    <cellStyle name="20% - Accent2 8 2 2 2 2" xfId="5588" xr:uid="{00000000-0005-0000-0000-0000B2020000}"/>
    <cellStyle name="20% - Accent2 8 2 2 2_Sig Data Letters in Progress" xfId="5897" xr:uid="{00000000-0005-0000-0000-0000B3020000}"/>
    <cellStyle name="20% - Accent2 8 2 2 3" xfId="4636" xr:uid="{00000000-0005-0000-0000-0000B4020000}"/>
    <cellStyle name="20% - Accent2 8 2 2_Sig Data Letters in Progress" xfId="2194" xr:uid="{00000000-0005-0000-0000-0000B5020000}"/>
    <cellStyle name="20% - Accent2 8 2 3" xfId="1411" xr:uid="{00000000-0005-0000-0000-0000B6020000}"/>
    <cellStyle name="20% - Accent2 8 2 3 2" xfId="5112" xr:uid="{00000000-0005-0000-0000-0000B7020000}"/>
    <cellStyle name="20% - Accent2 8 2 3_Sig Data Letters in Progress" xfId="5898" xr:uid="{00000000-0005-0000-0000-0000B8020000}"/>
    <cellStyle name="20% - Accent2 8 2 4" xfId="4160" xr:uid="{00000000-0005-0000-0000-0000B9020000}"/>
    <cellStyle name="20% - Accent2 8 2_Sig Data Letters in Progress" xfId="2193" xr:uid="{00000000-0005-0000-0000-0000BA020000}"/>
    <cellStyle name="20% - Accent2 8 3" xfId="304" xr:uid="{00000000-0005-0000-0000-0000BB020000}"/>
    <cellStyle name="20% - Accent2 8 3 2" xfId="781" xr:uid="{00000000-0005-0000-0000-0000BC020000}"/>
    <cellStyle name="20% - Accent2 8 3 2 2" xfId="1733" xr:uid="{00000000-0005-0000-0000-0000BD020000}"/>
    <cellStyle name="20% - Accent2 8 3 2 2 2" xfId="5434" xr:uid="{00000000-0005-0000-0000-0000BE020000}"/>
    <cellStyle name="20% - Accent2 8 3 2 2_Sig Data Letters in Progress" xfId="5899" xr:uid="{00000000-0005-0000-0000-0000BF020000}"/>
    <cellStyle name="20% - Accent2 8 3 2 3" xfId="4482" xr:uid="{00000000-0005-0000-0000-0000C0020000}"/>
    <cellStyle name="20% - Accent2 8 3 2_Sig Data Letters in Progress" xfId="2196" xr:uid="{00000000-0005-0000-0000-0000C1020000}"/>
    <cellStyle name="20% - Accent2 8 3 3" xfId="1257" xr:uid="{00000000-0005-0000-0000-0000C2020000}"/>
    <cellStyle name="20% - Accent2 8 3 3 2" xfId="4958" xr:uid="{00000000-0005-0000-0000-0000C3020000}"/>
    <cellStyle name="20% - Accent2 8 3 3_Sig Data Letters in Progress" xfId="5900" xr:uid="{00000000-0005-0000-0000-0000C4020000}"/>
    <cellStyle name="20% - Accent2 8 3 4" xfId="4006" xr:uid="{00000000-0005-0000-0000-0000C5020000}"/>
    <cellStyle name="20% - Accent2 8 3_Sig Data Letters in Progress" xfId="2195" xr:uid="{00000000-0005-0000-0000-0000C6020000}"/>
    <cellStyle name="20% - Accent2 8 4" xfId="627" xr:uid="{00000000-0005-0000-0000-0000C7020000}"/>
    <cellStyle name="20% - Accent2 8 4 2" xfId="1579" xr:uid="{00000000-0005-0000-0000-0000C8020000}"/>
    <cellStyle name="20% - Accent2 8 4 2 2" xfId="5280" xr:uid="{00000000-0005-0000-0000-0000C9020000}"/>
    <cellStyle name="20% - Accent2 8 4 2_Sig Data Letters in Progress" xfId="5901" xr:uid="{00000000-0005-0000-0000-0000CA020000}"/>
    <cellStyle name="20% - Accent2 8 4 3" xfId="4328" xr:uid="{00000000-0005-0000-0000-0000CB020000}"/>
    <cellStyle name="20% - Accent2 8 4_Sig Data Letters in Progress" xfId="2197" xr:uid="{00000000-0005-0000-0000-0000CC020000}"/>
    <cellStyle name="20% - Accent2 8 5" xfId="1103" xr:uid="{00000000-0005-0000-0000-0000CD020000}"/>
    <cellStyle name="20% - Accent2 8 5 2" xfId="4804" xr:uid="{00000000-0005-0000-0000-0000CE020000}"/>
    <cellStyle name="20% - Accent2 8 5_Sig Data Letters in Progress" xfId="5902" xr:uid="{00000000-0005-0000-0000-0000CF020000}"/>
    <cellStyle name="20% - Accent2 8 6" xfId="3852" xr:uid="{00000000-0005-0000-0000-0000D0020000}"/>
    <cellStyle name="20% - Accent2 8_Sig Data Letters in Progress" xfId="2192" xr:uid="{00000000-0005-0000-0000-0000D1020000}"/>
    <cellStyle name="20% - Accent2 9" xfId="150" xr:uid="{00000000-0005-0000-0000-0000D2020000}"/>
    <cellStyle name="20% - Accent2 9 2" xfId="472" xr:uid="{00000000-0005-0000-0000-0000D3020000}"/>
    <cellStyle name="20% - Accent2 9 2 2" xfId="949" xr:uid="{00000000-0005-0000-0000-0000D4020000}"/>
    <cellStyle name="20% - Accent2 9 2 2 2" xfId="1901" xr:uid="{00000000-0005-0000-0000-0000D5020000}"/>
    <cellStyle name="20% - Accent2 9 2 2 2 2" xfId="5602" xr:uid="{00000000-0005-0000-0000-0000D6020000}"/>
    <cellStyle name="20% - Accent2 9 2 2 2_Sig Data Letters in Progress" xfId="5903" xr:uid="{00000000-0005-0000-0000-0000D7020000}"/>
    <cellStyle name="20% - Accent2 9 2 2 3" xfId="4650" xr:uid="{00000000-0005-0000-0000-0000D8020000}"/>
    <cellStyle name="20% - Accent2 9 2 2_Sig Data Letters in Progress" xfId="2200" xr:uid="{00000000-0005-0000-0000-0000D9020000}"/>
    <cellStyle name="20% - Accent2 9 2 3" xfId="1425" xr:uid="{00000000-0005-0000-0000-0000DA020000}"/>
    <cellStyle name="20% - Accent2 9 2 3 2" xfId="5126" xr:uid="{00000000-0005-0000-0000-0000DB020000}"/>
    <cellStyle name="20% - Accent2 9 2 3_Sig Data Letters in Progress" xfId="5904" xr:uid="{00000000-0005-0000-0000-0000DC020000}"/>
    <cellStyle name="20% - Accent2 9 2 4" xfId="4174" xr:uid="{00000000-0005-0000-0000-0000DD020000}"/>
    <cellStyle name="20% - Accent2 9 2_Sig Data Letters in Progress" xfId="2199" xr:uid="{00000000-0005-0000-0000-0000DE020000}"/>
    <cellStyle name="20% - Accent2 9 3" xfId="318" xr:uid="{00000000-0005-0000-0000-0000DF020000}"/>
    <cellStyle name="20% - Accent2 9 3 2" xfId="795" xr:uid="{00000000-0005-0000-0000-0000E0020000}"/>
    <cellStyle name="20% - Accent2 9 3 2 2" xfId="1747" xr:uid="{00000000-0005-0000-0000-0000E1020000}"/>
    <cellStyle name="20% - Accent2 9 3 2 2 2" xfId="5448" xr:uid="{00000000-0005-0000-0000-0000E2020000}"/>
    <cellStyle name="20% - Accent2 9 3 2 2_Sig Data Letters in Progress" xfId="5905" xr:uid="{00000000-0005-0000-0000-0000E3020000}"/>
    <cellStyle name="20% - Accent2 9 3 2 3" xfId="4496" xr:uid="{00000000-0005-0000-0000-0000E4020000}"/>
    <cellStyle name="20% - Accent2 9 3 2_Sig Data Letters in Progress" xfId="2202" xr:uid="{00000000-0005-0000-0000-0000E5020000}"/>
    <cellStyle name="20% - Accent2 9 3 3" xfId="1271" xr:uid="{00000000-0005-0000-0000-0000E6020000}"/>
    <cellStyle name="20% - Accent2 9 3 3 2" xfId="4972" xr:uid="{00000000-0005-0000-0000-0000E7020000}"/>
    <cellStyle name="20% - Accent2 9 3 3_Sig Data Letters in Progress" xfId="5906" xr:uid="{00000000-0005-0000-0000-0000E8020000}"/>
    <cellStyle name="20% - Accent2 9 3 4" xfId="4020" xr:uid="{00000000-0005-0000-0000-0000E9020000}"/>
    <cellStyle name="20% - Accent2 9 3_Sig Data Letters in Progress" xfId="2201" xr:uid="{00000000-0005-0000-0000-0000EA020000}"/>
    <cellStyle name="20% - Accent2 9 4" xfId="641" xr:uid="{00000000-0005-0000-0000-0000EB020000}"/>
    <cellStyle name="20% - Accent2 9 4 2" xfId="1593" xr:uid="{00000000-0005-0000-0000-0000EC020000}"/>
    <cellStyle name="20% - Accent2 9 4 2 2" xfId="5294" xr:uid="{00000000-0005-0000-0000-0000ED020000}"/>
    <cellStyle name="20% - Accent2 9 4 2_Sig Data Letters in Progress" xfId="5907" xr:uid="{00000000-0005-0000-0000-0000EE020000}"/>
    <cellStyle name="20% - Accent2 9 4 3" xfId="4342" xr:uid="{00000000-0005-0000-0000-0000EF020000}"/>
    <cellStyle name="20% - Accent2 9 4_Sig Data Letters in Progress" xfId="2203" xr:uid="{00000000-0005-0000-0000-0000F0020000}"/>
    <cellStyle name="20% - Accent2 9 5" xfId="1117" xr:uid="{00000000-0005-0000-0000-0000F1020000}"/>
    <cellStyle name="20% - Accent2 9 5 2" xfId="4818" xr:uid="{00000000-0005-0000-0000-0000F2020000}"/>
    <cellStyle name="20% - Accent2 9 5_Sig Data Letters in Progress" xfId="5908" xr:uid="{00000000-0005-0000-0000-0000F3020000}"/>
    <cellStyle name="20% - Accent2 9 6" xfId="3866" xr:uid="{00000000-0005-0000-0000-0000F4020000}"/>
    <cellStyle name="20% - Accent2 9_Sig Data Letters in Progress" xfId="2198" xr:uid="{00000000-0005-0000-0000-0000F5020000}"/>
    <cellStyle name="20% - Accent3" xfId="26" builtinId="38" customBuiltin="1"/>
    <cellStyle name="20% - Accent3 10" xfId="166" xr:uid="{00000000-0005-0000-0000-0000F7020000}"/>
    <cellStyle name="20% - Accent3 10 2" xfId="488" xr:uid="{00000000-0005-0000-0000-0000F8020000}"/>
    <cellStyle name="20% - Accent3 10 2 2" xfId="965" xr:uid="{00000000-0005-0000-0000-0000F9020000}"/>
    <cellStyle name="20% - Accent3 10 2 2 2" xfId="1917" xr:uid="{00000000-0005-0000-0000-0000FA020000}"/>
    <cellStyle name="20% - Accent3 10 2 2 2 2" xfId="5618" xr:uid="{00000000-0005-0000-0000-0000FB020000}"/>
    <cellStyle name="20% - Accent3 10 2 2 2_Sig Data Letters in Progress" xfId="5909" xr:uid="{00000000-0005-0000-0000-0000FC020000}"/>
    <cellStyle name="20% - Accent3 10 2 2 3" xfId="4666" xr:uid="{00000000-0005-0000-0000-0000FD020000}"/>
    <cellStyle name="20% - Accent3 10 2 2_Sig Data Letters in Progress" xfId="2206" xr:uid="{00000000-0005-0000-0000-0000FE020000}"/>
    <cellStyle name="20% - Accent3 10 2 3" xfId="1441" xr:uid="{00000000-0005-0000-0000-0000FF020000}"/>
    <cellStyle name="20% - Accent3 10 2 3 2" xfId="5142" xr:uid="{00000000-0005-0000-0000-000000030000}"/>
    <cellStyle name="20% - Accent3 10 2 3_Sig Data Letters in Progress" xfId="5910" xr:uid="{00000000-0005-0000-0000-000001030000}"/>
    <cellStyle name="20% - Accent3 10 2 4" xfId="4190" xr:uid="{00000000-0005-0000-0000-000002030000}"/>
    <cellStyle name="20% - Accent3 10 2_Sig Data Letters in Progress" xfId="2205" xr:uid="{00000000-0005-0000-0000-000003030000}"/>
    <cellStyle name="20% - Accent3 10 3" xfId="334" xr:uid="{00000000-0005-0000-0000-000004030000}"/>
    <cellStyle name="20% - Accent3 10 3 2" xfId="811" xr:uid="{00000000-0005-0000-0000-000005030000}"/>
    <cellStyle name="20% - Accent3 10 3 2 2" xfId="1763" xr:uid="{00000000-0005-0000-0000-000006030000}"/>
    <cellStyle name="20% - Accent3 10 3 2 2 2" xfId="5464" xr:uid="{00000000-0005-0000-0000-000007030000}"/>
    <cellStyle name="20% - Accent3 10 3 2 2_Sig Data Letters in Progress" xfId="5911" xr:uid="{00000000-0005-0000-0000-000008030000}"/>
    <cellStyle name="20% - Accent3 10 3 2 3" xfId="4512" xr:uid="{00000000-0005-0000-0000-000009030000}"/>
    <cellStyle name="20% - Accent3 10 3 2_Sig Data Letters in Progress" xfId="2208" xr:uid="{00000000-0005-0000-0000-00000A030000}"/>
    <cellStyle name="20% - Accent3 10 3 3" xfId="1287" xr:uid="{00000000-0005-0000-0000-00000B030000}"/>
    <cellStyle name="20% - Accent3 10 3 3 2" xfId="4988" xr:uid="{00000000-0005-0000-0000-00000C030000}"/>
    <cellStyle name="20% - Accent3 10 3 3_Sig Data Letters in Progress" xfId="5912" xr:uid="{00000000-0005-0000-0000-00000D030000}"/>
    <cellStyle name="20% - Accent3 10 3 4" xfId="4036" xr:uid="{00000000-0005-0000-0000-00000E030000}"/>
    <cellStyle name="20% - Accent3 10 3_Sig Data Letters in Progress" xfId="2207" xr:uid="{00000000-0005-0000-0000-00000F030000}"/>
    <cellStyle name="20% - Accent3 10 4" xfId="657" xr:uid="{00000000-0005-0000-0000-000010030000}"/>
    <cellStyle name="20% - Accent3 10 4 2" xfId="1609" xr:uid="{00000000-0005-0000-0000-000011030000}"/>
    <cellStyle name="20% - Accent3 10 4 2 2" xfId="5310" xr:uid="{00000000-0005-0000-0000-000012030000}"/>
    <cellStyle name="20% - Accent3 10 4 2_Sig Data Letters in Progress" xfId="5913" xr:uid="{00000000-0005-0000-0000-000013030000}"/>
    <cellStyle name="20% - Accent3 10 4 3" xfId="4358" xr:uid="{00000000-0005-0000-0000-000014030000}"/>
    <cellStyle name="20% - Accent3 10 4_Sig Data Letters in Progress" xfId="2209" xr:uid="{00000000-0005-0000-0000-000015030000}"/>
    <cellStyle name="20% - Accent3 10 5" xfId="1133" xr:uid="{00000000-0005-0000-0000-000016030000}"/>
    <cellStyle name="20% - Accent3 10 5 2" xfId="4834" xr:uid="{00000000-0005-0000-0000-000017030000}"/>
    <cellStyle name="20% - Accent3 10 5_Sig Data Letters in Progress" xfId="5914" xr:uid="{00000000-0005-0000-0000-000018030000}"/>
    <cellStyle name="20% - Accent3 10 6" xfId="3882" xr:uid="{00000000-0005-0000-0000-000019030000}"/>
    <cellStyle name="20% - Accent3 10_Sig Data Letters in Progress" xfId="2204" xr:uid="{00000000-0005-0000-0000-00001A030000}"/>
    <cellStyle name="20% - Accent3 11" xfId="359" xr:uid="{00000000-0005-0000-0000-00001B030000}"/>
    <cellStyle name="20% - Accent3 11 2" xfId="836" xr:uid="{00000000-0005-0000-0000-00001C030000}"/>
    <cellStyle name="20% - Accent3 11 2 2" xfId="1788" xr:uid="{00000000-0005-0000-0000-00001D030000}"/>
    <cellStyle name="20% - Accent3 11 2 2 2" xfId="5489" xr:uid="{00000000-0005-0000-0000-00001E030000}"/>
    <cellStyle name="20% - Accent3 11 2 2_Sig Data Letters in Progress" xfId="5915" xr:uid="{00000000-0005-0000-0000-00001F030000}"/>
    <cellStyle name="20% - Accent3 11 2 3" xfId="4537" xr:uid="{00000000-0005-0000-0000-000020030000}"/>
    <cellStyle name="20% - Accent3 11 2_Sig Data Letters in Progress" xfId="2211" xr:uid="{00000000-0005-0000-0000-000021030000}"/>
    <cellStyle name="20% - Accent3 11 3" xfId="1312" xr:uid="{00000000-0005-0000-0000-000022030000}"/>
    <cellStyle name="20% - Accent3 11 3 2" xfId="5013" xr:uid="{00000000-0005-0000-0000-000023030000}"/>
    <cellStyle name="20% - Accent3 11 3_Sig Data Letters in Progress" xfId="5916" xr:uid="{00000000-0005-0000-0000-000024030000}"/>
    <cellStyle name="20% - Accent3 11 4" xfId="4061" xr:uid="{00000000-0005-0000-0000-000025030000}"/>
    <cellStyle name="20% - Accent3 11_Sig Data Letters in Progress" xfId="2210" xr:uid="{00000000-0005-0000-0000-000026030000}"/>
    <cellStyle name="20% - Accent3 12" xfId="205" xr:uid="{00000000-0005-0000-0000-000027030000}"/>
    <cellStyle name="20% - Accent3 12 2" xfId="682" xr:uid="{00000000-0005-0000-0000-000028030000}"/>
    <cellStyle name="20% - Accent3 12 2 2" xfId="1634" xr:uid="{00000000-0005-0000-0000-000029030000}"/>
    <cellStyle name="20% - Accent3 12 2 2 2" xfId="5335" xr:uid="{00000000-0005-0000-0000-00002A030000}"/>
    <cellStyle name="20% - Accent3 12 2 2_Sig Data Letters in Progress" xfId="5917" xr:uid="{00000000-0005-0000-0000-00002B030000}"/>
    <cellStyle name="20% - Accent3 12 2 3" xfId="4383" xr:uid="{00000000-0005-0000-0000-00002C030000}"/>
    <cellStyle name="20% - Accent3 12 2_Sig Data Letters in Progress" xfId="2213" xr:uid="{00000000-0005-0000-0000-00002D030000}"/>
    <cellStyle name="20% - Accent3 12 3" xfId="1158" xr:uid="{00000000-0005-0000-0000-00002E030000}"/>
    <cellStyle name="20% - Accent3 12 3 2" xfId="4859" xr:uid="{00000000-0005-0000-0000-00002F030000}"/>
    <cellStyle name="20% - Accent3 12 3_Sig Data Letters in Progress" xfId="5918" xr:uid="{00000000-0005-0000-0000-000030030000}"/>
    <cellStyle name="20% - Accent3 12 4" xfId="3907" xr:uid="{00000000-0005-0000-0000-000031030000}"/>
    <cellStyle name="20% - Accent3 12_Sig Data Letters in Progress" xfId="2212" xr:uid="{00000000-0005-0000-0000-000032030000}"/>
    <cellStyle name="20% - Accent3 13" xfId="515" xr:uid="{00000000-0005-0000-0000-000033030000}"/>
    <cellStyle name="20% - Accent3 13 2" xfId="992" xr:uid="{00000000-0005-0000-0000-000034030000}"/>
    <cellStyle name="20% - Accent3 13 2 2" xfId="1944" xr:uid="{00000000-0005-0000-0000-000035030000}"/>
    <cellStyle name="20% - Accent3 13 2 2 2" xfId="5645" xr:uid="{00000000-0005-0000-0000-000036030000}"/>
    <cellStyle name="20% - Accent3 13 2 2_Sig Data Letters in Progress" xfId="5919" xr:uid="{00000000-0005-0000-0000-000037030000}"/>
    <cellStyle name="20% - Accent3 13 2 3" xfId="4693" xr:uid="{00000000-0005-0000-0000-000038030000}"/>
    <cellStyle name="20% - Accent3 13 2_Sig Data Letters in Progress" xfId="2215" xr:uid="{00000000-0005-0000-0000-000039030000}"/>
    <cellStyle name="20% - Accent3 13 3" xfId="1468" xr:uid="{00000000-0005-0000-0000-00003A030000}"/>
    <cellStyle name="20% - Accent3 13 3 2" xfId="5169" xr:uid="{00000000-0005-0000-0000-00003B030000}"/>
    <cellStyle name="20% - Accent3 13 3_Sig Data Letters in Progress" xfId="5920" xr:uid="{00000000-0005-0000-0000-00003C030000}"/>
    <cellStyle name="20% - Accent3 13 4" xfId="4217" xr:uid="{00000000-0005-0000-0000-00003D030000}"/>
    <cellStyle name="20% - Accent3 13_Sig Data Letters in Progress" xfId="2214" xr:uid="{00000000-0005-0000-0000-00003E030000}"/>
    <cellStyle name="20% - Accent3 14" xfId="528" xr:uid="{00000000-0005-0000-0000-00003F030000}"/>
    <cellStyle name="20% - Accent3 14 2" xfId="1480" xr:uid="{00000000-0005-0000-0000-000040030000}"/>
    <cellStyle name="20% - Accent3 14 2 2" xfId="5181" xr:uid="{00000000-0005-0000-0000-000041030000}"/>
    <cellStyle name="20% - Accent3 14 2_Sig Data Letters in Progress" xfId="5921" xr:uid="{00000000-0005-0000-0000-000042030000}"/>
    <cellStyle name="20% - Accent3 14 3" xfId="4229" xr:uid="{00000000-0005-0000-0000-000043030000}"/>
    <cellStyle name="20% - Accent3 14_Sig Data Letters in Progress" xfId="2216" xr:uid="{00000000-0005-0000-0000-000044030000}"/>
    <cellStyle name="20% - Accent3 15" xfId="1004" xr:uid="{00000000-0005-0000-0000-000045030000}"/>
    <cellStyle name="20% - Accent3 15 2" xfId="4705" xr:uid="{00000000-0005-0000-0000-000046030000}"/>
    <cellStyle name="20% - Accent3 15_Sig Data Letters in Progress" xfId="5922" xr:uid="{00000000-0005-0000-0000-000047030000}"/>
    <cellStyle name="20% - Accent3 16" xfId="2066" xr:uid="{00000000-0005-0000-0000-000048030000}"/>
    <cellStyle name="20% - Accent3 16 2" xfId="5767" xr:uid="{00000000-0005-0000-0000-000049030000}"/>
    <cellStyle name="20% - Accent3 16_Sig Data Letters in Progress" xfId="5923" xr:uid="{00000000-0005-0000-0000-00004A030000}"/>
    <cellStyle name="20% - Accent3 17" xfId="3744" xr:uid="{00000000-0005-0000-0000-00004B030000}"/>
    <cellStyle name="20% - Accent3 2" xfId="54" xr:uid="{00000000-0005-0000-0000-00004C030000}"/>
    <cellStyle name="20% - Accent3 2 2" xfId="376" xr:uid="{00000000-0005-0000-0000-00004D030000}"/>
    <cellStyle name="20% - Accent3 2 2 2" xfId="853" xr:uid="{00000000-0005-0000-0000-00004E030000}"/>
    <cellStyle name="20% - Accent3 2 2 2 2" xfId="1805" xr:uid="{00000000-0005-0000-0000-00004F030000}"/>
    <cellStyle name="20% - Accent3 2 2 2 2 2" xfId="5506" xr:uid="{00000000-0005-0000-0000-000050030000}"/>
    <cellStyle name="20% - Accent3 2 2 2 2_Sig Data Letters in Progress" xfId="5924" xr:uid="{00000000-0005-0000-0000-000051030000}"/>
    <cellStyle name="20% - Accent3 2 2 2 3" xfId="4554" xr:uid="{00000000-0005-0000-0000-000052030000}"/>
    <cellStyle name="20% - Accent3 2 2 2_Sig Data Letters in Progress" xfId="2219" xr:uid="{00000000-0005-0000-0000-000053030000}"/>
    <cellStyle name="20% - Accent3 2 2 3" xfId="1329" xr:uid="{00000000-0005-0000-0000-000054030000}"/>
    <cellStyle name="20% - Accent3 2 2 3 2" xfId="5030" xr:uid="{00000000-0005-0000-0000-000055030000}"/>
    <cellStyle name="20% - Accent3 2 2 3_Sig Data Letters in Progress" xfId="5925" xr:uid="{00000000-0005-0000-0000-000056030000}"/>
    <cellStyle name="20% - Accent3 2 2 4" xfId="3721" xr:uid="{00000000-0005-0000-0000-000057030000}"/>
    <cellStyle name="20% - Accent3 2 2 5" xfId="4078" xr:uid="{00000000-0005-0000-0000-000058030000}"/>
    <cellStyle name="20% - Accent3 2 2_Sig Data Letters in Progress" xfId="2218" xr:uid="{00000000-0005-0000-0000-000059030000}"/>
    <cellStyle name="20% - Accent3 2 3" xfId="222" xr:uid="{00000000-0005-0000-0000-00005A030000}"/>
    <cellStyle name="20% - Accent3 2 3 2" xfId="699" xr:uid="{00000000-0005-0000-0000-00005B030000}"/>
    <cellStyle name="20% - Accent3 2 3 2 2" xfId="1651" xr:uid="{00000000-0005-0000-0000-00005C030000}"/>
    <cellStyle name="20% - Accent3 2 3 2 2 2" xfId="5352" xr:uid="{00000000-0005-0000-0000-00005D030000}"/>
    <cellStyle name="20% - Accent3 2 3 2 2_Sig Data Letters in Progress" xfId="5926" xr:uid="{00000000-0005-0000-0000-00005E030000}"/>
    <cellStyle name="20% - Accent3 2 3 2 3" xfId="4400" xr:uid="{00000000-0005-0000-0000-00005F030000}"/>
    <cellStyle name="20% - Accent3 2 3 2_Sig Data Letters in Progress" xfId="2221" xr:uid="{00000000-0005-0000-0000-000060030000}"/>
    <cellStyle name="20% - Accent3 2 3 3" xfId="1175" xr:uid="{00000000-0005-0000-0000-000061030000}"/>
    <cellStyle name="20% - Accent3 2 3 3 2" xfId="4876" xr:uid="{00000000-0005-0000-0000-000062030000}"/>
    <cellStyle name="20% - Accent3 2 3 3_Sig Data Letters in Progress" xfId="5927" xr:uid="{00000000-0005-0000-0000-000063030000}"/>
    <cellStyle name="20% - Accent3 2 3 4" xfId="3924" xr:uid="{00000000-0005-0000-0000-000064030000}"/>
    <cellStyle name="20% - Accent3 2 3_Sig Data Letters in Progress" xfId="2220" xr:uid="{00000000-0005-0000-0000-000065030000}"/>
    <cellStyle name="20% - Accent3 2 4" xfId="545" xr:uid="{00000000-0005-0000-0000-000066030000}"/>
    <cellStyle name="20% - Accent3 2 4 2" xfId="1497" xr:uid="{00000000-0005-0000-0000-000067030000}"/>
    <cellStyle name="20% - Accent3 2 4 2 2" xfId="5198" xr:uid="{00000000-0005-0000-0000-000068030000}"/>
    <cellStyle name="20% - Accent3 2 4 2_Sig Data Letters in Progress" xfId="5928" xr:uid="{00000000-0005-0000-0000-000069030000}"/>
    <cellStyle name="20% - Accent3 2 4 3" xfId="4246" xr:uid="{00000000-0005-0000-0000-00006A030000}"/>
    <cellStyle name="20% - Accent3 2 4_Sig Data Letters in Progress" xfId="2222" xr:uid="{00000000-0005-0000-0000-00006B030000}"/>
    <cellStyle name="20% - Accent3 2 5" xfId="1021" xr:uid="{00000000-0005-0000-0000-00006C030000}"/>
    <cellStyle name="20% - Accent3 2 5 2" xfId="4722" xr:uid="{00000000-0005-0000-0000-00006D030000}"/>
    <cellStyle name="20% - Accent3 2 5_Sig Data Letters in Progress" xfId="5929" xr:uid="{00000000-0005-0000-0000-00006E030000}"/>
    <cellStyle name="20% - Accent3 2 6" xfId="3665" xr:uid="{00000000-0005-0000-0000-00006F030000}"/>
    <cellStyle name="20% - Accent3 2 7" xfId="3770" xr:uid="{00000000-0005-0000-0000-000070030000}"/>
    <cellStyle name="20% - Accent3 2_Sig Data Letters in Progress" xfId="2217" xr:uid="{00000000-0005-0000-0000-000071030000}"/>
    <cellStyle name="20% - Accent3 3" xfId="68" xr:uid="{00000000-0005-0000-0000-000072030000}"/>
    <cellStyle name="20% - Accent3 3 2" xfId="390" xr:uid="{00000000-0005-0000-0000-000073030000}"/>
    <cellStyle name="20% - Accent3 3 2 2" xfId="867" xr:uid="{00000000-0005-0000-0000-000074030000}"/>
    <cellStyle name="20% - Accent3 3 2 2 2" xfId="1819" xr:uid="{00000000-0005-0000-0000-000075030000}"/>
    <cellStyle name="20% - Accent3 3 2 2 2 2" xfId="5520" xr:uid="{00000000-0005-0000-0000-000076030000}"/>
    <cellStyle name="20% - Accent3 3 2 2 2_Sig Data Letters in Progress" xfId="5930" xr:uid="{00000000-0005-0000-0000-000077030000}"/>
    <cellStyle name="20% - Accent3 3 2 2 3" xfId="4568" xr:uid="{00000000-0005-0000-0000-000078030000}"/>
    <cellStyle name="20% - Accent3 3 2 2_Sig Data Letters in Progress" xfId="2225" xr:uid="{00000000-0005-0000-0000-000079030000}"/>
    <cellStyle name="20% - Accent3 3 2 3" xfId="1343" xr:uid="{00000000-0005-0000-0000-00007A030000}"/>
    <cellStyle name="20% - Accent3 3 2 3 2" xfId="5044" xr:uid="{00000000-0005-0000-0000-00007B030000}"/>
    <cellStyle name="20% - Accent3 3 2 3_Sig Data Letters in Progress" xfId="5931" xr:uid="{00000000-0005-0000-0000-00007C030000}"/>
    <cellStyle name="20% - Accent3 3 2 4" xfId="4092" xr:uid="{00000000-0005-0000-0000-00007D030000}"/>
    <cellStyle name="20% - Accent3 3 2_Sig Data Letters in Progress" xfId="2224" xr:uid="{00000000-0005-0000-0000-00007E030000}"/>
    <cellStyle name="20% - Accent3 3 3" xfId="236" xr:uid="{00000000-0005-0000-0000-00007F030000}"/>
    <cellStyle name="20% - Accent3 3 3 2" xfId="713" xr:uid="{00000000-0005-0000-0000-000080030000}"/>
    <cellStyle name="20% - Accent3 3 3 2 2" xfId="1665" xr:uid="{00000000-0005-0000-0000-000081030000}"/>
    <cellStyle name="20% - Accent3 3 3 2 2 2" xfId="5366" xr:uid="{00000000-0005-0000-0000-000082030000}"/>
    <cellStyle name="20% - Accent3 3 3 2 2_Sig Data Letters in Progress" xfId="5932" xr:uid="{00000000-0005-0000-0000-000083030000}"/>
    <cellStyle name="20% - Accent3 3 3 2 3" xfId="4414" xr:uid="{00000000-0005-0000-0000-000084030000}"/>
    <cellStyle name="20% - Accent3 3 3 2_Sig Data Letters in Progress" xfId="2227" xr:uid="{00000000-0005-0000-0000-000085030000}"/>
    <cellStyle name="20% - Accent3 3 3 3" xfId="1189" xr:uid="{00000000-0005-0000-0000-000086030000}"/>
    <cellStyle name="20% - Accent3 3 3 3 2" xfId="4890" xr:uid="{00000000-0005-0000-0000-000087030000}"/>
    <cellStyle name="20% - Accent3 3 3 3_Sig Data Letters in Progress" xfId="5933" xr:uid="{00000000-0005-0000-0000-000088030000}"/>
    <cellStyle name="20% - Accent3 3 3 4" xfId="3938" xr:uid="{00000000-0005-0000-0000-000089030000}"/>
    <cellStyle name="20% - Accent3 3 3_Sig Data Letters in Progress" xfId="2226" xr:uid="{00000000-0005-0000-0000-00008A030000}"/>
    <cellStyle name="20% - Accent3 3 4" xfId="559" xr:uid="{00000000-0005-0000-0000-00008B030000}"/>
    <cellStyle name="20% - Accent3 3 4 2" xfId="1511" xr:uid="{00000000-0005-0000-0000-00008C030000}"/>
    <cellStyle name="20% - Accent3 3 4 2 2" xfId="5212" xr:uid="{00000000-0005-0000-0000-00008D030000}"/>
    <cellStyle name="20% - Accent3 3 4 2_Sig Data Letters in Progress" xfId="5934" xr:uid="{00000000-0005-0000-0000-00008E030000}"/>
    <cellStyle name="20% - Accent3 3 4 3" xfId="4260" xr:uid="{00000000-0005-0000-0000-00008F030000}"/>
    <cellStyle name="20% - Accent3 3 4_Sig Data Letters in Progress" xfId="2228" xr:uid="{00000000-0005-0000-0000-000090030000}"/>
    <cellStyle name="20% - Accent3 3 5" xfId="1035" xr:uid="{00000000-0005-0000-0000-000091030000}"/>
    <cellStyle name="20% - Accent3 3 5 2" xfId="4736" xr:uid="{00000000-0005-0000-0000-000092030000}"/>
    <cellStyle name="20% - Accent3 3 5_Sig Data Letters in Progress" xfId="5935" xr:uid="{00000000-0005-0000-0000-000093030000}"/>
    <cellStyle name="20% - Accent3 3 6" xfId="3784" xr:uid="{00000000-0005-0000-0000-000094030000}"/>
    <cellStyle name="20% - Accent3 3_Sig Data Letters in Progress" xfId="2223" xr:uid="{00000000-0005-0000-0000-000095030000}"/>
    <cellStyle name="20% - Accent3 4" xfId="82" xr:uid="{00000000-0005-0000-0000-000096030000}"/>
    <cellStyle name="20% - Accent3 4 2" xfId="404" xr:uid="{00000000-0005-0000-0000-000097030000}"/>
    <cellStyle name="20% - Accent3 4 2 2" xfId="881" xr:uid="{00000000-0005-0000-0000-000098030000}"/>
    <cellStyle name="20% - Accent3 4 2 2 2" xfId="1833" xr:uid="{00000000-0005-0000-0000-000099030000}"/>
    <cellStyle name="20% - Accent3 4 2 2 2 2" xfId="5534" xr:uid="{00000000-0005-0000-0000-00009A030000}"/>
    <cellStyle name="20% - Accent3 4 2 2 2_Sig Data Letters in Progress" xfId="5936" xr:uid="{00000000-0005-0000-0000-00009B030000}"/>
    <cellStyle name="20% - Accent3 4 2 2 3" xfId="4582" xr:uid="{00000000-0005-0000-0000-00009C030000}"/>
    <cellStyle name="20% - Accent3 4 2 2_Sig Data Letters in Progress" xfId="2231" xr:uid="{00000000-0005-0000-0000-00009D030000}"/>
    <cellStyle name="20% - Accent3 4 2 3" xfId="1357" xr:uid="{00000000-0005-0000-0000-00009E030000}"/>
    <cellStyle name="20% - Accent3 4 2 3 2" xfId="5058" xr:uid="{00000000-0005-0000-0000-00009F030000}"/>
    <cellStyle name="20% - Accent3 4 2 3_Sig Data Letters in Progress" xfId="5937" xr:uid="{00000000-0005-0000-0000-0000A0030000}"/>
    <cellStyle name="20% - Accent3 4 2 4" xfId="4106" xr:uid="{00000000-0005-0000-0000-0000A1030000}"/>
    <cellStyle name="20% - Accent3 4 2_Sig Data Letters in Progress" xfId="2230" xr:uid="{00000000-0005-0000-0000-0000A2030000}"/>
    <cellStyle name="20% - Accent3 4 3" xfId="250" xr:uid="{00000000-0005-0000-0000-0000A3030000}"/>
    <cellStyle name="20% - Accent3 4 3 2" xfId="727" xr:uid="{00000000-0005-0000-0000-0000A4030000}"/>
    <cellStyle name="20% - Accent3 4 3 2 2" xfId="1679" xr:uid="{00000000-0005-0000-0000-0000A5030000}"/>
    <cellStyle name="20% - Accent3 4 3 2 2 2" xfId="5380" xr:uid="{00000000-0005-0000-0000-0000A6030000}"/>
    <cellStyle name="20% - Accent3 4 3 2 2_Sig Data Letters in Progress" xfId="5938" xr:uid="{00000000-0005-0000-0000-0000A7030000}"/>
    <cellStyle name="20% - Accent3 4 3 2 3" xfId="4428" xr:uid="{00000000-0005-0000-0000-0000A8030000}"/>
    <cellStyle name="20% - Accent3 4 3 2_Sig Data Letters in Progress" xfId="2233" xr:uid="{00000000-0005-0000-0000-0000A9030000}"/>
    <cellStyle name="20% - Accent3 4 3 3" xfId="1203" xr:uid="{00000000-0005-0000-0000-0000AA030000}"/>
    <cellStyle name="20% - Accent3 4 3 3 2" xfId="4904" xr:uid="{00000000-0005-0000-0000-0000AB030000}"/>
    <cellStyle name="20% - Accent3 4 3 3_Sig Data Letters in Progress" xfId="5939" xr:uid="{00000000-0005-0000-0000-0000AC030000}"/>
    <cellStyle name="20% - Accent3 4 3 4" xfId="3952" xr:uid="{00000000-0005-0000-0000-0000AD030000}"/>
    <cellStyle name="20% - Accent3 4 3_Sig Data Letters in Progress" xfId="2232" xr:uid="{00000000-0005-0000-0000-0000AE030000}"/>
    <cellStyle name="20% - Accent3 4 4" xfId="573" xr:uid="{00000000-0005-0000-0000-0000AF030000}"/>
    <cellStyle name="20% - Accent3 4 4 2" xfId="1525" xr:uid="{00000000-0005-0000-0000-0000B0030000}"/>
    <cellStyle name="20% - Accent3 4 4 2 2" xfId="5226" xr:uid="{00000000-0005-0000-0000-0000B1030000}"/>
    <cellStyle name="20% - Accent3 4 4 2_Sig Data Letters in Progress" xfId="5940" xr:uid="{00000000-0005-0000-0000-0000B2030000}"/>
    <cellStyle name="20% - Accent3 4 4 3" xfId="4274" xr:uid="{00000000-0005-0000-0000-0000B3030000}"/>
    <cellStyle name="20% - Accent3 4 4_Sig Data Letters in Progress" xfId="2234" xr:uid="{00000000-0005-0000-0000-0000B4030000}"/>
    <cellStyle name="20% - Accent3 4 5" xfId="1049" xr:uid="{00000000-0005-0000-0000-0000B5030000}"/>
    <cellStyle name="20% - Accent3 4 5 2" xfId="4750" xr:uid="{00000000-0005-0000-0000-0000B6030000}"/>
    <cellStyle name="20% - Accent3 4 5_Sig Data Letters in Progress" xfId="5941" xr:uid="{00000000-0005-0000-0000-0000B7030000}"/>
    <cellStyle name="20% - Accent3 4 6" xfId="3798" xr:uid="{00000000-0005-0000-0000-0000B8030000}"/>
    <cellStyle name="20% - Accent3 4_Sig Data Letters in Progress" xfId="2229" xr:uid="{00000000-0005-0000-0000-0000B9030000}"/>
    <cellStyle name="20% - Accent3 5" xfId="96" xr:uid="{00000000-0005-0000-0000-0000BA030000}"/>
    <cellStyle name="20% - Accent3 5 2" xfId="418" xr:uid="{00000000-0005-0000-0000-0000BB030000}"/>
    <cellStyle name="20% - Accent3 5 2 2" xfId="895" xr:uid="{00000000-0005-0000-0000-0000BC030000}"/>
    <cellStyle name="20% - Accent3 5 2 2 2" xfId="1847" xr:uid="{00000000-0005-0000-0000-0000BD030000}"/>
    <cellStyle name="20% - Accent3 5 2 2 2 2" xfId="5548" xr:uid="{00000000-0005-0000-0000-0000BE030000}"/>
    <cellStyle name="20% - Accent3 5 2 2 2_Sig Data Letters in Progress" xfId="5942" xr:uid="{00000000-0005-0000-0000-0000BF030000}"/>
    <cellStyle name="20% - Accent3 5 2 2 3" xfId="4596" xr:uid="{00000000-0005-0000-0000-0000C0030000}"/>
    <cellStyle name="20% - Accent3 5 2 2_Sig Data Letters in Progress" xfId="2237" xr:uid="{00000000-0005-0000-0000-0000C1030000}"/>
    <cellStyle name="20% - Accent3 5 2 3" xfId="1371" xr:uid="{00000000-0005-0000-0000-0000C2030000}"/>
    <cellStyle name="20% - Accent3 5 2 3 2" xfId="5072" xr:uid="{00000000-0005-0000-0000-0000C3030000}"/>
    <cellStyle name="20% - Accent3 5 2 3_Sig Data Letters in Progress" xfId="5943" xr:uid="{00000000-0005-0000-0000-0000C4030000}"/>
    <cellStyle name="20% - Accent3 5 2 4" xfId="4120" xr:uid="{00000000-0005-0000-0000-0000C5030000}"/>
    <cellStyle name="20% - Accent3 5 2_Sig Data Letters in Progress" xfId="2236" xr:uid="{00000000-0005-0000-0000-0000C6030000}"/>
    <cellStyle name="20% - Accent3 5 3" xfId="264" xr:uid="{00000000-0005-0000-0000-0000C7030000}"/>
    <cellStyle name="20% - Accent3 5 3 2" xfId="741" xr:uid="{00000000-0005-0000-0000-0000C8030000}"/>
    <cellStyle name="20% - Accent3 5 3 2 2" xfId="1693" xr:uid="{00000000-0005-0000-0000-0000C9030000}"/>
    <cellStyle name="20% - Accent3 5 3 2 2 2" xfId="5394" xr:uid="{00000000-0005-0000-0000-0000CA030000}"/>
    <cellStyle name="20% - Accent3 5 3 2 2_Sig Data Letters in Progress" xfId="5944" xr:uid="{00000000-0005-0000-0000-0000CB030000}"/>
    <cellStyle name="20% - Accent3 5 3 2 3" xfId="4442" xr:uid="{00000000-0005-0000-0000-0000CC030000}"/>
    <cellStyle name="20% - Accent3 5 3 2_Sig Data Letters in Progress" xfId="2239" xr:uid="{00000000-0005-0000-0000-0000CD030000}"/>
    <cellStyle name="20% - Accent3 5 3 3" xfId="1217" xr:uid="{00000000-0005-0000-0000-0000CE030000}"/>
    <cellStyle name="20% - Accent3 5 3 3 2" xfId="4918" xr:uid="{00000000-0005-0000-0000-0000CF030000}"/>
    <cellStyle name="20% - Accent3 5 3 3_Sig Data Letters in Progress" xfId="5945" xr:uid="{00000000-0005-0000-0000-0000D0030000}"/>
    <cellStyle name="20% - Accent3 5 3 4" xfId="3966" xr:uid="{00000000-0005-0000-0000-0000D1030000}"/>
    <cellStyle name="20% - Accent3 5 3_Sig Data Letters in Progress" xfId="2238" xr:uid="{00000000-0005-0000-0000-0000D2030000}"/>
    <cellStyle name="20% - Accent3 5 4" xfId="587" xr:uid="{00000000-0005-0000-0000-0000D3030000}"/>
    <cellStyle name="20% - Accent3 5 4 2" xfId="1539" xr:uid="{00000000-0005-0000-0000-0000D4030000}"/>
    <cellStyle name="20% - Accent3 5 4 2 2" xfId="5240" xr:uid="{00000000-0005-0000-0000-0000D5030000}"/>
    <cellStyle name="20% - Accent3 5 4 2_Sig Data Letters in Progress" xfId="5946" xr:uid="{00000000-0005-0000-0000-0000D6030000}"/>
    <cellStyle name="20% - Accent3 5 4 3" xfId="4288" xr:uid="{00000000-0005-0000-0000-0000D7030000}"/>
    <cellStyle name="20% - Accent3 5 4_Sig Data Letters in Progress" xfId="2240" xr:uid="{00000000-0005-0000-0000-0000D8030000}"/>
    <cellStyle name="20% - Accent3 5 5" xfId="1063" xr:uid="{00000000-0005-0000-0000-0000D9030000}"/>
    <cellStyle name="20% - Accent3 5 5 2" xfId="4764" xr:uid="{00000000-0005-0000-0000-0000DA030000}"/>
    <cellStyle name="20% - Accent3 5 5_Sig Data Letters in Progress" xfId="5947" xr:uid="{00000000-0005-0000-0000-0000DB030000}"/>
    <cellStyle name="20% - Accent3 5 6" xfId="3812" xr:uid="{00000000-0005-0000-0000-0000DC030000}"/>
    <cellStyle name="20% - Accent3 5_Sig Data Letters in Progress" xfId="2235" xr:uid="{00000000-0005-0000-0000-0000DD030000}"/>
    <cellStyle name="20% - Accent3 6" xfId="110" xr:uid="{00000000-0005-0000-0000-0000DE030000}"/>
    <cellStyle name="20% - Accent3 6 2" xfId="432" xr:uid="{00000000-0005-0000-0000-0000DF030000}"/>
    <cellStyle name="20% - Accent3 6 2 2" xfId="909" xr:uid="{00000000-0005-0000-0000-0000E0030000}"/>
    <cellStyle name="20% - Accent3 6 2 2 2" xfId="1861" xr:uid="{00000000-0005-0000-0000-0000E1030000}"/>
    <cellStyle name="20% - Accent3 6 2 2 2 2" xfId="5562" xr:uid="{00000000-0005-0000-0000-0000E2030000}"/>
    <cellStyle name="20% - Accent3 6 2 2 2_Sig Data Letters in Progress" xfId="5948" xr:uid="{00000000-0005-0000-0000-0000E3030000}"/>
    <cellStyle name="20% - Accent3 6 2 2 3" xfId="4610" xr:uid="{00000000-0005-0000-0000-0000E4030000}"/>
    <cellStyle name="20% - Accent3 6 2 2_Sig Data Letters in Progress" xfId="2243" xr:uid="{00000000-0005-0000-0000-0000E5030000}"/>
    <cellStyle name="20% - Accent3 6 2 3" xfId="1385" xr:uid="{00000000-0005-0000-0000-0000E6030000}"/>
    <cellStyle name="20% - Accent3 6 2 3 2" xfId="5086" xr:uid="{00000000-0005-0000-0000-0000E7030000}"/>
    <cellStyle name="20% - Accent3 6 2 3_Sig Data Letters in Progress" xfId="5949" xr:uid="{00000000-0005-0000-0000-0000E8030000}"/>
    <cellStyle name="20% - Accent3 6 2 4" xfId="4134" xr:uid="{00000000-0005-0000-0000-0000E9030000}"/>
    <cellStyle name="20% - Accent3 6 2_Sig Data Letters in Progress" xfId="2242" xr:uid="{00000000-0005-0000-0000-0000EA030000}"/>
    <cellStyle name="20% - Accent3 6 3" xfId="278" xr:uid="{00000000-0005-0000-0000-0000EB030000}"/>
    <cellStyle name="20% - Accent3 6 3 2" xfId="755" xr:uid="{00000000-0005-0000-0000-0000EC030000}"/>
    <cellStyle name="20% - Accent3 6 3 2 2" xfId="1707" xr:uid="{00000000-0005-0000-0000-0000ED030000}"/>
    <cellStyle name="20% - Accent3 6 3 2 2 2" xfId="5408" xr:uid="{00000000-0005-0000-0000-0000EE030000}"/>
    <cellStyle name="20% - Accent3 6 3 2 2_Sig Data Letters in Progress" xfId="5950" xr:uid="{00000000-0005-0000-0000-0000EF030000}"/>
    <cellStyle name="20% - Accent3 6 3 2 3" xfId="4456" xr:uid="{00000000-0005-0000-0000-0000F0030000}"/>
    <cellStyle name="20% - Accent3 6 3 2_Sig Data Letters in Progress" xfId="2245" xr:uid="{00000000-0005-0000-0000-0000F1030000}"/>
    <cellStyle name="20% - Accent3 6 3 3" xfId="1231" xr:uid="{00000000-0005-0000-0000-0000F2030000}"/>
    <cellStyle name="20% - Accent3 6 3 3 2" xfId="4932" xr:uid="{00000000-0005-0000-0000-0000F3030000}"/>
    <cellStyle name="20% - Accent3 6 3 3_Sig Data Letters in Progress" xfId="5951" xr:uid="{00000000-0005-0000-0000-0000F4030000}"/>
    <cellStyle name="20% - Accent3 6 3 4" xfId="3980" xr:uid="{00000000-0005-0000-0000-0000F5030000}"/>
    <cellStyle name="20% - Accent3 6 3_Sig Data Letters in Progress" xfId="2244" xr:uid="{00000000-0005-0000-0000-0000F6030000}"/>
    <cellStyle name="20% - Accent3 6 4" xfId="601" xr:uid="{00000000-0005-0000-0000-0000F7030000}"/>
    <cellStyle name="20% - Accent3 6 4 2" xfId="1553" xr:uid="{00000000-0005-0000-0000-0000F8030000}"/>
    <cellStyle name="20% - Accent3 6 4 2 2" xfId="5254" xr:uid="{00000000-0005-0000-0000-0000F9030000}"/>
    <cellStyle name="20% - Accent3 6 4 2_Sig Data Letters in Progress" xfId="5952" xr:uid="{00000000-0005-0000-0000-0000FA030000}"/>
    <cellStyle name="20% - Accent3 6 4 3" xfId="4302" xr:uid="{00000000-0005-0000-0000-0000FB030000}"/>
    <cellStyle name="20% - Accent3 6 4_Sig Data Letters in Progress" xfId="2246" xr:uid="{00000000-0005-0000-0000-0000FC030000}"/>
    <cellStyle name="20% - Accent3 6 5" xfId="1077" xr:uid="{00000000-0005-0000-0000-0000FD030000}"/>
    <cellStyle name="20% - Accent3 6 5 2" xfId="4778" xr:uid="{00000000-0005-0000-0000-0000FE030000}"/>
    <cellStyle name="20% - Accent3 6 5_Sig Data Letters in Progress" xfId="5953" xr:uid="{00000000-0005-0000-0000-0000FF030000}"/>
    <cellStyle name="20% - Accent3 6 6" xfId="3826" xr:uid="{00000000-0005-0000-0000-000000040000}"/>
    <cellStyle name="20% - Accent3 6_Sig Data Letters in Progress" xfId="2241" xr:uid="{00000000-0005-0000-0000-000001040000}"/>
    <cellStyle name="20% - Accent3 7" xfId="124" xr:uid="{00000000-0005-0000-0000-000002040000}"/>
    <cellStyle name="20% - Accent3 7 2" xfId="446" xr:uid="{00000000-0005-0000-0000-000003040000}"/>
    <cellStyle name="20% - Accent3 7 2 2" xfId="923" xr:uid="{00000000-0005-0000-0000-000004040000}"/>
    <cellStyle name="20% - Accent3 7 2 2 2" xfId="1875" xr:uid="{00000000-0005-0000-0000-000005040000}"/>
    <cellStyle name="20% - Accent3 7 2 2 2 2" xfId="5576" xr:uid="{00000000-0005-0000-0000-000006040000}"/>
    <cellStyle name="20% - Accent3 7 2 2 2_Sig Data Letters in Progress" xfId="5954" xr:uid="{00000000-0005-0000-0000-000007040000}"/>
    <cellStyle name="20% - Accent3 7 2 2 3" xfId="4624" xr:uid="{00000000-0005-0000-0000-000008040000}"/>
    <cellStyle name="20% - Accent3 7 2 2_Sig Data Letters in Progress" xfId="2249" xr:uid="{00000000-0005-0000-0000-000009040000}"/>
    <cellStyle name="20% - Accent3 7 2 3" xfId="1399" xr:uid="{00000000-0005-0000-0000-00000A040000}"/>
    <cellStyle name="20% - Accent3 7 2 3 2" xfId="5100" xr:uid="{00000000-0005-0000-0000-00000B040000}"/>
    <cellStyle name="20% - Accent3 7 2 3_Sig Data Letters in Progress" xfId="5955" xr:uid="{00000000-0005-0000-0000-00000C040000}"/>
    <cellStyle name="20% - Accent3 7 2 4" xfId="4148" xr:uid="{00000000-0005-0000-0000-00000D040000}"/>
    <cellStyle name="20% - Accent3 7 2_Sig Data Letters in Progress" xfId="2248" xr:uid="{00000000-0005-0000-0000-00000E040000}"/>
    <cellStyle name="20% - Accent3 7 3" xfId="292" xr:uid="{00000000-0005-0000-0000-00000F040000}"/>
    <cellStyle name="20% - Accent3 7 3 2" xfId="769" xr:uid="{00000000-0005-0000-0000-000010040000}"/>
    <cellStyle name="20% - Accent3 7 3 2 2" xfId="1721" xr:uid="{00000000-0005-0000-0000-000011040000}"/>
    <cellStyle name="20% - Accent3 7 3 2 2 2" xfId="5422" xr:uid="{00000000-0005-0000-0000-000012040000}"/>
    <cellStyle name="20% - Accent3 7 3 2 2_Sig Data Letters in Progress" xfId="5956" xr:uid="{00000000-0005-0000-0000-000013040000}"/>
    <cellStyle name="20% - Accent3 7 3 2 3" xfId="4470" xr:uid="{00000000-0005-0000-0000-000014040000}"/>
    <cellStyle name="20% - Accent3 7 3 2_Sig Data Letters in Progress" xfId="2251" xr:uid="{00000000-0005-0000-0000-000015040000}"/>
    <cellStyle name="20% - Accent3 7 3 3" xfId="1245" xr:uid="{00000000-0005-0000-0000-000016040000}"/>
    <cellStyle name="20% - Accent3 7 3 3 2" xfId="4946" xr:uid="{00000000-0005-0000-0000-000017040000}"/>
    <cellStyle name="20% - Accent3 7 3 3_Sig Data Letters in Progress" xfId="5957" xr:uid="{00000000-0005-0000-0000-000018040000}"/>
    <cellStyle name="20% - Accent3 7 3 4" xfId="3994" xr:uid="{00000000-0005-0000-0000-000019040000}"/>
    <cellStyle name="20% - Accent3 7 3_Sig Data Letters in Progress" xfId="2250" xr:uid="{00000000-0005-0000-0000-00001A040000}"/>
    <cellStyle name="20% - Accent3 7 4" xfId="615" xr:uid="{00000000-0005-0000-0000-00001B040000}"/>
    <cellStyle name="20% - Accent3 7 4 2" xfId="1567" xr:uid="{00000000-0005-0000-0000-00001C040000}"/>
    <cellStyle name="20% - Accent3 7 4 2 2" xfId="5268" xr:uid="{00000000-0005-0000-0000-00001D040000}"/>
    <cellStyle name="20% - Accent3 7 4 2_Sig Data Letters in Progress" xfId="5958" xr:uid="{00000000-0005-0000-0000-00001E040000}"/>
    <cellStyle name="20% - Accent3 7 4 3" xfId="4316" xr:uid="{00000000-0005-0000-0000-00001F040000}"/>
    <cellStyle name="20% - Accent3 7 4_Sig Data Letters in Progress" xfId="2252" xr:uid="{00000000-0005-0000-0000-000020040000}"/>
    <cellStyle name="20% - Accent3 7 5" xfId="1091" xr:uid="{00000000-0005-0000-0000-000021040000}"/>
    <cellStyle name="20% - Accent3 7 5 2" xfId="4792" xr:uid="{00000000-0005-0000-0000-000022040000}"/>
    <cellStyle name="20% - Accent3 7 5_Sig Data Letters in Progress" xfId="5959" xr:uid="{00000000-0005-0000-0000-000023040000}"/>
    <cellStyle name="20% - Accent3 7 6" xfId="3840" xr:uid="{00000000-0005-0000-0000-000024040000}"/>
    <cellStyle name="20% - Accent3 7_Sig Data Letters in Progress" xfId="2247" xr:uid="{00000000-0005-0000-0000-000025040000}"/>
    <cellStyle name="20% - Accent3 8" xfId="138" xr:uid="{00000000-0005-0000-0000-000026040000}"/>
    <cellStyle name="20% - Accent3 8 2" xfId="460" xr:uid="{00000000-0005-0000-0000-000027040000}"/>
    <cellStyle name="20% - Accent3 8 2 2" xfId="937" xr:uid="{00000000-0005-0000-0000-000028040000}"/>
    <cellStyle name="20% - Accent3 8 2 2 2" xfId="1889" xr:uid="{00000000-0005-0000-0000-000029040000}"/>
    <cellStyle name="20% - Accent3 8 2 2 2 2" xfId="5590" xr:uid="{00000000-0005-0000-0000-00002A040000}"/>
    <cellStyle name="20% - Accent3 8 2 2 2_Sig Data Letters in Progress" xfId="5960" xr:uid="{00000000-0005-0000-0000-00002B040000}"/>
    <cellStyle name="20% - Accent3 8 2 2 3" xfId="4638" xr:uid="{00000000-0005-0000-0000-00002C040000}"/>
    <cellStyle name="20% - Accent3 8 2 2_Sig Data Letters in Progress" xfId="2255" xr:uid="{00000000-0005-0000-0000-00002D040000}"/>
    <cellStyle name="20% - Accent3 8 2 3" xfId="1413" xr:uid="{00000000-0005-0000-0000-00002E040000}"/>
    <cellStyle name="20% - Accent3 8 2 3 2" xfId="5114" xr:uid="{00000000-0005-0000-0000-00002F040000}"/>
    <cellStyle name="20% - Accent3 8 2 3_Sig Data Letters in Progress" xfId="5961" xr:uid="{00000000-0005-0000-0000-000030040000}"/>
    <cellStyle name="20% - Accent3 8 2 4" xfId="4162" xr:uid="{00000000-0005-0000-0000-000031040000}"/>
    <cellStyle name="20% - Accent3 8 2_Sig Data Letters in Progress" xfId="2254" xr:uid="{00000000-0005-0000-0000-000032040000}"/>
    <cellStyle name="20% - Accent3 8 3" xfId="306" xr:uid="{00000000-0005-0000-0000-000033040000}"/>
    <cellStyle name="20% - Accent3 8 3 2" xfId="783" xr:uid="{00000000-0005-0000-0000-000034040000}"/>
    <cellStyle name="20% - Accent3 8 3 2 2" xfId="1735" xr:uid="{00000000-0005-0000-0000-000035040000}"/>
    <cellStyle name="20% - Accent3 8 3 2 2 2" xfId="5436" xr:uid="{00000000-0005-0000-0000-000036040000}"/>
    <cellStyle name="20% - Accent3 8 3 2 2_Sig Data Letters in Progress" xfId="5962" xr:uid="{00000000-0005-0000-0000-000037040000}"/>
    <cellStyle name="20% - Accent3 8 3 2 3" xfId="4484" xr:uid="{00000000-0005-0000-0000-000038040000}"/>
    <cellStyle name="20% - Accent3 8 3 2_Sig Data Letters in Progress" xfId="2257" xr:uid="{00000000-0005-0000-0000-000039040000}"/>
    <cellStyle name="20% - Accent3 8 3 3" xfId="1259" xr:uid="{00000000-0005-0000-0000-00003A040000}"/>
    <cellStyle name="20% - Accent3 8 3 3 2" xfId="4960" xr:uid="{00000000-0005-0000-0000-00003B040000}"/>
    <cellStyle name="20% - Accent3 8 3 3_Sig Data Letters in Progress" xfId="5963" xr:uid="{00000000-0005-0000-0000-00003C040000}"/>
    <cellStyle name="20% - Accent3 8 3 4" xfId="4008" xr:uid="{00000000-0005-0000-0000-00003D040000}"/>
    <cellStyle name="20% - Accent3 8 3_Sig Data Letters in Progress" xfId="2256" xr:uid="{00000000-0005-0000-0000-00003E040000}"/>
    <cellStyle name="20% - Accent3 8 4" xfId="629" xr:uid="{00000000-0005-0000-0000-00003F040000}"/>
    <cellStyle name="20% - Accent3 8 4 2" xfId="1581" xr:uid="{00000000-0005-0000-0000-000040040000}"/>
    <cellStyle name="20% - Accent3 8 4 2 2" xfId="5282" xr:uid="{00000000-0005-0000-0000-000041040000}"/>
    <cellStyle name="20% - Accent3 8 4 2_Sig Data Letters in Progress" xfId="5964" xr:uid="{00000000-0005-0000-0000-000042040000}"/>
    <cellStyle name="20% - Accent3 8 4 3" xfId="4330" xr:uid="{00000000-0005-0000-0000-000043040000}"/>
    <cellStyle name="20% - Accent3 8 4_Sig Data Letters in Progress" xfId="2258" xr:uid="{00000000-0005-0000-0000-000044040000}"/>
    <cellStyle name="20% - Accent3 8 5" xfId="1105" xr:uid="{00000000-0005-0000-0000-000045040000}"/>
    <cellStyle name="20% - Accent3 8 5 2" xfId="4806" xr:uid="{00000000-0005-0000-0000-000046040000}"/>
    <cellStyle name="20% - Accent3 8 5_Sig Data Letters in Progress" xfId="5965" xr:uid="{00000000-0005-0000-0000-000047040000}"/>
    <cellStyle name="20% - Accent3 8 6" xfId="3854" xr:uid="{00000000-0005-0000-0000-000048040000}"/>
    <cellStyle name="20% - Accent3 8_Sig Data Letters in Progress" xfId="2253" xr:uid="{00000000-0005-0000-0000-000049040000}"/>
    <cellStyle name="20% - Accent3 9" xfId="152" xr:uid="{00000000-0005-0000-0000-00004A040000}"/>
    <cellStyle name="20% - Accent3 9 2" xfId="474" xr:uid="{00000000-0005-0000-0000-00004B040000}"/>
    <cellStyle name="20% - Accent3 9 2 2" xfId="951" xr:uid="{00000000-0005-0000-0000-00004C040000}"/>
    <cellStyle name="20% - Accent3 9 2 2 2" xfId="1903" xr:uid="{00000000-0005-0000-0000-00004D040000}"/>
    <cellStyle name="20% - Accent3 9 2 2 2 2" xfId="5604" xr:uid="{00000000-0005-0000-0000-00004E040000}"/>
    <cellStyle name="20% - Accent3 9 2 2 2_Sig Data Letters in Progress" xfId="5966" xr:uid="{00000000-0005-0000-0000-00004F040000}"/>
    <cellStyle name="20% - Accent3 9 2 2 3" xfId="4652" xr:uid="{00000000-0005-0000-0000-000050040000}"/>
    <cellStyle name="20% - Accent3 9 2 2_Sig Data Letters in Progress" xfId="2261" xr:uid="{00000000-0005-0000-0000-000051040000}"/>
    <cellStyle name="20% - Accent3 9 2 3" xfId="1427" xr:uid="{00000000-0005-0000-0000-000052040000}"/>
    <cellStyle name="20% - Accent3 9 2 3 2" xfId="5128" xr:uid="{00000000-0005-0000-0000-000053040000}"/>
    <cellStyle name="20% - Accent3 9 2 3_Sig Data Letters in Progress" xfId="5967" xr:uid="{00000000-0005-0000-0000-000054040000}"/>
    <cellStyle name="20% - Accent3 9 2 4" xfId="4176" xr:uid="{00000000-0005-0000-0000-000055040000}"/>
    <cellStyle name="20% - Accent3 9 2_Sig Data Letters in Progress" xfId="2260" xr:uid="{00000000-0005-0000-0000-000056040000}"/>
    <cellStyle name="20% - Accent3 9 3" xfId="320" xr:uid="{00000000-0005-0000-0000-000057040000}"/>
    <cellStyle name="20% - Accent3 9 3 2" xfId="797" xr:uid="{00000000-0005-0000-0000-000058040000}"/>
    <cellStyle name="20% - Accent3 9 3 2 2" xfId="1749" xr:uid="{00000000-0005-0000-0000-000059040000}"/>
    <cellStyle name="20% - Accent3 9 3 2 2 2" xfId="5450" xr:uid="{00000000-0005-0000-0000-00005A040000}"/>
    <cellStyle name="20% - Accent3 9 3 2 2_Sig Data Letters in Progress" xfId="5968" xr:uid="{00000000-0005-0000-0000-00005B040000}"/>
    <cellStyle name="20% - Accent3 9 3 2 3" xfId="4498" xr:uid="{00000000-0005-0000-0000-00005C040000}"/>
    <cellStyle name="20% - Accent3 9 3 2_Sig Data Letters in Progress" xfId="2263" xr:uid="{00000000-0005-0000-0000-00005D040000}"/>
    <cellStyle name="20% - Accent3 9 3 3" xfId="1273" xr:uid="{00000000-0005-0000-0000-00005E040000}"/>
    <cellStyle name="20% - Accent3 9 3 3 2" xfId="4974" xr:uid="{00000000-0005-0000-0000-00005F040000}"/>
    <cellStyle name="20% - Accent3 9 3 3_Sig Data Letters in Progress" xfId="5969" xr:uid="{00000000-0005-0000-0000-000060040000}"/>
    <cellStyle name="20% - Accent3 9 3 4" xfId="4022" xr:uid="{00000000-0005-0000-0000-000061040000}"/>
    <cellStyle name="20% - Accent3 9 3_Sig Data Letters in Progress" xfId="2262" xr:uid="{00000000-0005-0000-0000-000062040000}"/>
    <cellStyle name="20% - Accent3 9 4" xfId="643" xr:uid="{00000000-0005-0000-0000-000063040000}"/>
    <cellStyle name="20% - Accent3 9 4 2" xfId="1595" xr:uid="{00000000-0005-0000-0000-000064040000}"/>
    <cellStyle name="20% - Accent3 9 4 2 2" xfId="5296" xr:uid="{00000000-0005-0000-0000-000065040000}"/>
    <cellStyle name="20% - Accent3 9 4 2_Sig Data Letters in Progress" xfId="5970" xr:uid="{00000000-0005-0000-0000-000066040000}"/>
    <cellStyle name="20% - Accent3 9 4 3" xfId="4344" xr:uid="{00000000-0005-0000-0000-000067040000}"/>
    <cellStyle name="20% - Accent3 9 4_Sig Data Letters in Progress" xfId="2264" xr:uid="{00000000-0005-0000-0000-000068040000}"/>
    <cellStyle name="20% - Accent3 9 5" xfId="1119" xr:uid="{00000000-0005-0000-0000-000069040000}"/>
    <cellStyle name="20% - Accent3 9 5 2" xfId="4820" xr:uid="{00000000-0005-0000-0000-00006A040000}"/>
    <cellStyle name="20% - Accent3 9 5_Sig Data Letters in Progress" xfId="5971" xr:uid="{00000000-0005-0000-0000-00006B040000}"/>
    <cellStyle name="20% - Accent3 9 6" xfId="3868" xr:uid="{00000000-0005-0000-0000-00006C040000}"/>
    <cellStyle name="20% - Accent3 9_Sig Data Letters in Progress" xfId="2259" xr:uid="{00000000-0005-0000-0000-00006D040000}"/>
    <cellStyle name="20% - Accent4" xfId="30" builtinId="42" customBuiltin="1"/>
    <cellStyle name="20% - Accent4 10" xfId="168" xr:uid="{00000000-0005-0000-0000-00006F040000}"/>
    <cellStyle name="20% - Accent4 10 2" xfId="490" xr:uid="{00000000-0005-0000-0000-000070040000}"/>
    <cellStyle name="20% - Accent4 10 2 2" xfId="967" xr:uid="{00000000-0005-0000-0000-000071040000}"/>
    <cellStyle name="20% - Accent4 10 2 2 2" xfId="1919" xr:uid="{00000000-0005-0000-0000-000072040000}"/>
    <cellStyle name="20% - Accent4 10 2 2 2 2" xfId="5620" xr:uid="{00000000-0005-0000-0000-000073040000}"/>
    <cellStyle name="20% - Accent4 10 2 2 2_Sig Data Letters in Progress" xfId="5972" xr:uid="{00000000-0005-0000-0000-000074040000}"/>
    <cellStyle name="20% - Accent4 10 2 2 3" xfId="4668" xr:uid="{00000000-0005-0000-0000-000075040000}"/>
    <cellStyle name="20% - Accent4 10 2 2_Sig Data Letters in Progress" xfId="2267" xr:uid="{00000000-0005-0000-0000-000076040000}"/>
    <cellStyle name="20% - Accent4 10 2 3" xfId="1443" xr:uid="{00000000-0005-0000-0000-000077040000}"/>
    <cellStyle name="20% - Accent4 10 2 3 2" xfId="5144" xr:uid="{00000000-0005-0000-0000-000078040000}"/>
    <cellStyle name="20% - Accent4 10 2 3_Sig Data Letters in Progress" xfId="5973" xr:uid="{00000000-0005-0000-0000-000079040000}"/>
    <cellStyle name="20% - Accent4 10 2 4" xfId="4192" xr:uid="{00000000-0005-0000-0000-00007A040000}"/>
    <cellStyle name="20% - Accent4 10 2_Sig Data Letters in Progress" xfId="2266" xr:uid="{00000000-0005-0000-0000-00007B040000}"/>
    <cellStyle name="20% - Accent4 10 3" xfId="336" xr:uid="{00000000-0005-0000-0000-00007C040000}"/>
    <cellStyle name="20% - Accent4 10 3 2" xfId="813" xr:uid="{00000000-0005-0000-0000-00007D040000}"/>
    <cellStyle name="20% - Accent4 10 3 2 2" xfId="1765" xr:uid="{00000000-0005-0000-0000-00007E040000}"/>
    <cellStyle name="20% - Accent4 10 3 2 2 2" xfId="5466" xr:uid="{00000000-0005-0000-0000-00007F040000}"/>
    <cellStyle name="20% - Accent4 10 3 2 2_Sig Data Letters in Progress" xfId="5974" xr:uid="{00000000-0005-0000-0000-000080040000}"/>
    <cellStyle name="20% - Accent4 10 3 2 3" xfId="4514" xr:uid="{00000000-0005-0000-0000-000081040000}"/>
    <cellStyle name="20% - Accent4 10 3 2_Sig Data Letters in Progress" xfId="2269" xr:uid="{00000000-0005-0000-0000-000082040000}"/>
    <cellStyle name="20% - Accent4 10 3 3" xfId="1289" xr:uid="{00000000-0005-0000-0000-000083040000}"/>
    <cellStyle name="20% - Accent4 10 3 3 2" xfId="4990" xr:uid="{00000000-0005-0000-0000-000084040000}"/>
    <cellStyle name="20% - Accent4 10 3 3_Sig Data Letters in Progress" xfId="5975" xr:uid="{00000000-0005-0000-0000-000085040000}"/>
    <cellStyle name="20% - Accent4 10 3 4" xfId="4038" xr:uid="{00000000-0005-0000-0000-000086040000}"/>
    <cellStyle name="20% - Accent4 10 3_Sig Data Letters in Progress" xfId="2268" xr:uid="{00000000-0005-0000-0000-000087040000}"/>
    <cellStyle name="20% - Accent4 10 4" xfId="659" xr:uid="{00000000-0005-0000-0000-000088040000}"/>
    <cellStyle name="20% - Accent4 10 4 2" xfId="1611" xr:uid="{00000000-0005-0000-0000-000089040000}"/>
    <cellStyle name="20% - Accent4 10 4 2 2" xfId="5312" xr:uid="{00000000-0005-0000-0000-00008A040000}"/>
    <cellStyle name="20% - Accent4 10 4 2_Sig Data Letters in Progress" xfId="5976" xr:uid="{00000000-0005-0000-0000-00008B040000}"/>
    <cellStyle name="20% - Accent4 10 4 3" xfId="4360" xr:uid="{00000000-0005-0000-0000-00008C040000}"/>
    <cellStyle name="20% - Accent4 10 4_Sig Data Letters in Progress" xfId="2270" xr:uid="{00000000-0005-0000-0000-00008D040000}"/>
    <cellStyle name="20% - Accent4 10 5" xfId="1135" xr:uid="{00000000-0005-0000-0000-00008E040000}"/>
    <cellStyle name="20% - Accent4 10 5 2" xfId="4836" xr:uid="{00000000-0005-0000-0000-00008F040000}"/>
    <cellStyle name="20% - Accent4 10 5_Sig Data Letters in Progress" xfId="5977" xr:uid="{00000000-0005-0000-0000-000090040000}"/>
    <cellStyle name="20% - Accent4 10 6" xfId="3884" xr:uid="{00000000-0005-0000-0000-000091040000}"/>
    <cellStyle name="20% - Accent4 10_Sig Data Letters in Progress" xfId="2265" xr:uid="{00000000-0005-0000-0000-000092040000}"/>
    <cellStyle name="20% - Accent4 11" xfId="361" xr:uid="{00000000-0005-0000-0000-000093040000}"/>
    <cellStyle name="20% - Accent4 11 2" xfId="838" xr:uid="{00000000-0005-0000-0000-000094040000}"/>
    <cellStyle name="20% - Accent4 11 2 2" xfId="1790" xr:uid="{00000000-0005-0000-0000-000095040000}"/>
    <cellStyle name="20% - Accent4 11 2 2 2" xfId="5491" xr:uid="{00000000-0005-0000-0000-000096040000}"/>
    <cellStyle name="20% - Accent4 11 2 2_Sig Data Letters in Progress" xfId="5978" xr:uid="{00000000-0005-0000-0000-000097040000}"/>
    <cellStyle name="20% - Accent4 11 2 3" xfId="4539" xr:uid="{00000000-0005-0000-0000-000098040000}"/>
    <cellStyle name="20% - Accent4 11 2_Sig Data Letters in Progress" xfId="2272" xr:uid="{00000000-0005-0000-0000-000099040000}"/>
    <cellStyle name="20% - Accent4 11 3" xfId="1314" xr:uid="{00000000-0005-0000-0000-00009A040000}"/>
    <cellStyle name="20% - Accent4 11 3 2" xfId="5015" xr:uid="{00000000-0005-0000-0000-00009B040000}"/>
    <cellStyle name="20% - Accent4 11 3_Sig Data Letters in Progress" xfId="5979" xr:uid="{00000000-0005-0000-0000-00009C040000}"/>
    <cellStyle name="20% - Accent4 11 4" xfId="4063" xr:uid="{00000000-0005-0000-0000-00009D040000}"/>
    <cellStyle name="20% - Accent4 11_Sig Data Letters in Progress" xfId="2271" xr:uid="{00000000-0005-0000-0000-00009E040000}"/>
    <cellStyle name="20% - Accent4 12" xfId="207" xr:uid="{00000000-0005-0000-0000-00009F040000}"/>
    <cellStyle name="20% - Accent4 12 2" xfId="684" xr:uid="{00000000-0005-0000-0000-0000A0040000}"/>
    <cellStyle name="20% - Accent4 12 2 2" xfId="1636" xr:uid="{00000000-0005-0000-0000-0000A1040000}"/>
    <cellStyle name="20% - Accent4 12 2 2 2" xfId="5337" xr:uid="{00000000-0005-0000-0000-0000A2040000}"/>
    <cellStyle name="20% - Accent4 12 2 2_Sig Data Letters in Progress" xfId="5980" xr:uid="{00000000-0005-0000-0000-0000A3040000}"/>
    <cellStyle name="20% - Accent4 12 2 3" xfId="4385" xr:uid="{00000000-0005-0000-0000-0000A4040000}"/>
    <cellStyle name="20% - Accent4 12 2_Sig Data Letters in Progress" xfId="2274" xr:uid="{00000000-0005-0000-0000-0000A5040000}"/>
    <cellStyle name="20% - Accent4 12 3" xfId="1160" xr:uid="{00000000-0005-0000-0000-0000A6040000}"/>
    <cellStyle name="20% - Accent4 12 3 2" xfId="4861" xr:uid="{00000000-0005-0000-0000-0000A7040000}"/>
    <cellStyle name="20% - Accent4 12 3_Sig Data Letters in Progress" xfId="5981" xr:uid="{00000000-0005-0000-0000-0000A8040000}"/>
    <cellStyle name="20% - Accent4 12 4" xfId="3909" xr:uid="{00000000-0005-0000-0000-0000A9040000}"/>
    <cellStyle name="20% - Accent4 12_Sig Data Letters in Progress" xfId="2273" xr:uid="{00000000-0005-0000-0000-0000AA040000}"/>
    <cellStyle name="20% - Accent4 13" xfId="517" xr:uid="{00000000-0005-0000-0000-0000AB040000}"/>
    <cellStyle name="20% - Accent4 13 2" xfId="994" xr:uid="{00000000-0005-0000-0000-0000AC040000}"/>
    <cellStyle name="20% - Accent4 13 2 2" xfId="1946" xr:uid="{00000000-0005-0000-0000-0000AD040000}"/>
    <cellStyle name="20% - Accent4 13 2 2 2" xfId="5647" xr:uid="{00000000-0005-0000-0000-0000AE040000}"/>
    <cellStyle name="20% - Accent4 13 2 2_Sig Data Letters in Progress" xfId="5982" xr:uid="{00000000-0005-0000-0000-0000AF040000}"/>
    <cellStyle name="20% - Accent4 13 2 3" xfId="4695" xr:uid="{00000000-0005-0000-0000-0000B0040000}"/>
    <cellStyle name="20% - Accent4 13 2_Sig Data Letters in Progress" xfId="2276" xr:uid="{00000000-0005-0000-0000-0000B1040000}"/>
    <cellStyle name="20% - Accent4 13 3" xfId="1470" xr:uid="{00000000-0005-0000-0000-0000B2040000}"/>
    <cellStyle name="20% - Accent4 13 3 2" xfId="5171" xr:uid="{00000000-0005-0000-0000-0000B3040000}"/>
    <cellStyle name="20% - Accent4 13 3_Sig Data Letters in Progress" xfId="5983" xr:uid="{00000000-0005-0000-0000-0000B4040000}"/>
    <cellStyle name="20% - Accent4 13 4" xfId="4219" xr:uid="{00000000-0005-0000-0000-0000B5040000}"/>
    <cellStyle name="20% - Accent4 13_Sig Data Letters in Progress" xfId="2275" xr:uid="{00000000-0005-0000-0000-0000B6040000}"/>
    <cellStyle name="20% - Accent4 14" xfId="530" xr:uid="{00000000-0005-0000-0000-0000B7040000}"/>
    <cellStyle name="20% - Accent4 14 2" xfId="1482" xr:uid="{00000000-0005-0000-0000-0000B8040000}"/>
    <cellStyle name="20% - Accent4 14 2 2" xfId="5183" xr:uid="{00000000-0005-0000-0000-0000B9040000}"/>
    <cellStyle name="20% - Accent4 14 2_Sig Data Letters in Progress" xfId="5984" xr:uid="{00000000-0005-0000-0000-0000BA040000}"/>
    <cellStyle name="20% - Accent4 14 3" xfId="4231" xr:uid="{00000000-0005-0000-0000-0000BB040000}"/>
    <cellStyle name="20% - Accent4 14_Sig Data Letters in Progress" xfId="2277" xr:uid="{00000000-0005-0000-0000-0000BC040000}"/>
    <cellStyle name="20% - Accent4 15" xfId="1006" xr:uid="{00000000-0005-0000-0000-0000BD040000}"/>
    <cellStyle name="20% - Accent4 15 2" xfId="4707" xr:uid="{00000000-0005-0000-0000-0000BE040000}"/>
    <cellStyle name="20% - Accent4 15_Sig Data Letters in Progress" xfId="5985" xr:uid="{00000000-0005-0000-0000-0000BF040000}"/>
    <cellStyle name="20% - Accent4 16" xfId="2068" xr:uid="{00000000-0005-0000-0000-0000C0040000}"/>
    <cellStyle name="20% - Accent4 16 2" xfId="5769" xr:uid="{00000000-0005-0000-0000-0000C1040000}"/>
    <cellStyle name="20% - Accent4 16_Sig Data Letters in Progress" xfId="5986" xr:uid="{00000000-0005-0000-0000-0000C2040000}"/>
    <cellStyle name="20% - Accent4 17" xfId="3746" xr:uid="{00000000-0005-0000-0000-0000C3040000}"/>
    <cellStyle name="20% - Accent4 2" xfId="56" xr:uid="{00000000-0005-0000-0000-0000C4040000}"/>
    <cellStyle name="20% - Accent4 2 2" xfId="378" xr:uid="{00000000-0005-0000-0000-0000C5040000}"/>
    <cellStyle name="20% - Accent4 2 2 2" xfId="855" xr:uid="{00000000-0005-0000-0000-0000C6040000}"/>
    <cellStyle name="20% - Accent4 2 2 2 2" xfId="1807" xr:uid="{00000000-0005-0000-0000-0000C7040000}"/>
    <cellStyle name="20% - Accent4 2 2 2 2 2" xfId="5508" xr:uid="{00000000-0005-0000-0000-0000C8040000}"/>
    <cellStyle name="20% - Accent4 2 2 2 2_Sig Data Letters in Progress" xfId="5987" xr:uid="{00000000-0005-0000-0000-0000C9040000}"/>
    <cellStyle name="20% - Accent4 2 2 2 3" xfId="4556" xr:uid="{00000000-0005-0000-0000-0000CA040000}"/>
    <cellStyle name="20% - Accent4 2 2 2_Sig Data Letters in Progress" xfId="2280" xr:uid="{00000000-0005-0000-0000-0000CB040000}"/>
    <cellStyle name="20% - Accent4 2 2 3" xfId="1331" xr:uid="{00000000-0005-0000-0000-0000CC040000}"/>
    <cellStyle name="20% - Accent4 2 2 3 2" xfId="5032" xr:uid="{00000000-0005-0000-0000-0000CD040000}"/>
    <cellStyle name="20% - Accent4 2 2 3_Sig Data Letters in Progress" xfId="5988" xr:uid="{00000000-0005-0000-0000-0000CE040000}"/>
    <cellStyle name="20% - Accent4 2 2 4" xfId="3722" xr:uid="{00000000-0005-0000-0000-0000CF040000}"/>
    <cellStyle name="20% - Accent4 2 2 5" xfId="4080" xr:uid="{00000000-0005-0000-0000-0000D0040000}"/>
    <cellStyle name="20% - Accent4 2 2_Sig Data Letters in Progress" xfId="2279" xr:uid="{00000000-0005-0000-0000-0000D1040000}"/>
    <cellStyle name="20% - Accent4 2 3" xfId="224" xr:uid="{00000000-0005-0000-0000-0000D2040000}"/>
    <cellStyle name="20% - Accent4 2 3 2" xfId="701" xr:uid="{00000000-0005-0000-0000-0000D3040000}"/>
    <cellStyle name="20% - Accent4 2 3 2 2" xfId="1653" xr:uid="{00000000-0005-0000-0000-0000D4040000}"/>
    <cellStyle name="20% - Accent4 2 3 2 2 2" xfId="5354" xr:uid="{00000000-0005-0000-0000-0000D5040000}"/>
    <cellStyle name="20% - Accent4 2 3 2 2_Sig Data Letters in Progress" xfId="5989" xr:uid="{00000000-0005-0000-0000-0000D6040000}"/>
    <cellStyle name="20% - Accent4 2 3 2 3" xfId="4402" xr:uid="{00000000-0005-0000-0000-0000D7040000}"/>
    <cellStyle name="20% - Accent4 2 3 2_Sig Data Letters in Progress" xfId="2282" xr:uid="{00000000-0005-0000-0000-0000D8040000}"/>
    <cellStyle name="20% - Accent4 2 3 3" xfId="1177" xr:uid="{00000000-0005-0000-0000-0000D9040000}"/>
    <cellStyle name="20% - Accent4 2 3 3 2" xfId="4878" xr:uid="{00000000-0005-0000-0000-0000DA040000}"/>
    <cellStyle name="20% - Accent4 2 3 3_Sig Data Letters in Progress" xfId="5990" xr:uid="{00000000-0005-0000-0000-0000DB040000}"/>
    <cellStyle name="20% - Accent4 2 3 4" xfId="3926" xr:uid="{00000000-0005-0000-0000-0000DC040000}"/>
    <cellStyle name="20% - Accent4 2 3_Sig Data Letters in Progress" xfId="2281" xr:uid="{00000000-0005-0000-0000-0000DD040000}"/>
    <cellStyle name="20% - Accent4 2 4" xfId="547" xr:uid="{00000000-0005-0000-0000-0000DE040000}"/>
    <cellStyle name="20% - Accent4 2 4 2" xfId="1499" xr:uid="{00000000-0005-0000-0000-0000DF040000}"/>
    <cellStyle name="20% - Accent4 2 4 2 2" xfId="5200" xr:uid="{00000000-0005-0000-0000-0000E0040000}"/>
    <cellStyle name="20% - Accent4 2 4 2_Sig Data Letters in Progress" xfId="5991" xr:uid="{00000000-0005-0000-0000-0000E1040000}"/>
    <cellStyle name="20% - Accent4 2 4 3" xfId="4248" xr:uid="{00000000-0005-0000-0000-0000E2040000}"/>
    <cellStyle name="20% - Accent4 2 4_Sig Data Letters in Progress" xfId="2283" xr:uid="{00000000-0005-0000-0000-0000E3040000}"/>
    <cellStyle name="20% - Accent4 2 5" xfId="1023" xr:uid="{00000000-0005-0000-0000-0000E4040000}"/>
    <cellStyle name="20% - Accent4 2 5 2" xfId="4724" xr:uid="{00000000-0005-0000-0000-0000E5040000}"/>
    <cellStyle name="20% - Accent4 2 5_Sig Data Letters in Progress" xfId="5992" xr:uid="{00000000-0005-0000-0000-0000E6040000}"/>
    <cellStyle name="20% - Accent4 2 6" xfId="3666" xr:uid="{00000000-0005-0000-0000-0000E7040000}"/>
    <cellStyle name="20% - Accent4 2 7" xfId="3772" xr:uid="{00000000-0005-0000-0000-0000E8040000}"/>
    <cellStyle name="20% - Accent4 2_Sig Data Letters in Progress" xfId="2278" xr:uid="{00000000-0005-0000-0000-0000E9040000}"/>
    <cellStyle name="20% - Accent4 3" xfId="70" xr:uid="{00000000-0005-0000-0000-0000EA040000}"/>
    <cellStyle name="20% - Accent4 3 2" xfId="392" xr:uid="{00000000-0005-0000-0000-0000EB040000}"/>
    <cellStyle name="20% - Accent4 3 2 2" xfId="869" xr:uid="{00000000-0005-0000-0000-0000EC040000}"/>
    <cellStyle name="20% - Accent4 3 2 2 2" xfId="1821" xr:uid="{00000000-0005-0000-0000-0000ED040000}"/>
    <cellStyle name="20% - Accent4 3 2 2 2 2" xfId="5522" xr:uid="{00000000-0005-0000-0000-0000EE040000}"/>
    <cellStyle name="20% - Accent4 3 2 2 2_Sig Data Letters in Progress" xfId="5993" xr:uid="{00000000-0005-0000-0000-0000EF040000}"/>
    <cellStyle name="20% - Accent4 3 2 2 3" xfId="4570" xr:uid="{00000000-0005-0000-0000-0000F0040000}"/>
    <cellStyle name="20% - Accent4 3 2 2_Sig Data Letters in Progress" xfId="2286" xr:uid="{00000000-0005-0000-0000-0000F1040000}"/>
    <cellStyle name="20% - Accent4 3 2 3" xfId="1345" xr:uid="{00000000-0005-0000-0000-0000F2040000}"/>
    <cellStyle name="20% - Accent4 3 2 3 2" xfId="5046" xr:uid="{00000000-0005-0000-0000-0000F3040000}"/>
    <cellStyle name="20% - Accent4 3 2 3_Sig Data Letters in Progress" xfId="5994" xr:uid="{00000000-0005-0000-0000-0000F4040000}"/>
    <cellStyle name="20% - Accent4 3 2 4" xfId="4094" xr:uid="{00000000-0005-0000-0000-0000F5040000}"/>
    <cellStyle name="20% - Accent4 3 2_Sig Data Letters in Progress" xfId="2285" xr:uid="{00000000-0005-0000-0000-0000F6040000}"/>
    <cellStyle name="20% - Accent4 3 3" xfId="238" xr:uid="{00000000-0005-0000-0000-0000F7040000}"/>
    <cellStyle name="20% - Accent4 3 3 2" xfId="715" xr:uid="{00000000-0005-0000-0000-0000F8040000}"/>
    <cellStyle name="20% - Accent4 3 3 2 2" xfId="1667" xr:uid="{00000000-0005-0000-0000-0000F9040000}"/>
    <cellStyle name="20% - Accent4 3 3 2 2 2" xfId="5368" xr:uid="{00000000-0005-0000-0000-0000FA040000}"/>
    <cellStyle name="20% - Accent4 3 3 2 2_Sig Data Letters in Progress" xfId="5995" xr:uid="{00000000-0005-0000-0000-0000FB040000}"/>
    <cellStyle name="20% - Accent4 3 3 2 3" xfId="4416" xr:uid="{00000000-0005-0000-0000-0000FC040000}"/>
    <cellStyle name="20% - Accent4 3 3 2_Sig Data Letters in Progress" xfId="2288" xr:uid="{00000000-0005-0000-0000-0000FD040000}"/>
    <cellStyle name="20% - Accent4 3 3 3" xfId="1191" xr:uid="{00000000-0005-0000-0000-0000FE040000}"/>
    <cellStyle name="20% - Accent4 3 3 3 2" xfId="4892" xr:uid="{00000000-0005-0000-0000-0000FF040000}"/>
    <cellStyle name="20% - Accent4 3 3 3_Sig Data Letters in Progress" xfId="5996" xr:uid="{00000000-0005-0000-0000-000000050000}"/>
    <cellStyle name="20% - Accent4 3 3 4" xfId="3940" xr:uid="{00000000-0005-0000-0000-000001050000}"/>
    <cellStyle name="20% - Accent4 3 3_Sig Data Letters in Progress" xfId="2287" xr:uid="{00000000-0005-0000-0000-000002050000}"/>
    <cellStyle name="20% - Accent4 3 4" xfId="561" xr:uid="{00000000-0005-0000-0000-000003050000}"/>
    <cellStyle name="20% - Accent4 3 4 2" xfId="1513" xr:uid="{00000000-0005-0000-0000-000004050000}"/>
    <cellStyle name="20% - Accent4 3 4 2 2" xfId="5214" xr:uid="{00000000-0005-0000-0000-000005050000}"/>
    <cellStyle name="20% - Accent4 3 4 2_Sig Data Letters in Progress" xfId="5997" xr:uid="{00000000-0005-0000-0000-000006050000}"/>
    <cellStyle name="20% - Accent4 3 4 3" xfId="4262" xr:uid="{00000000-0005-0000-0000-000007050000}"/>
    <cellStyle name="20% - Accent4 3 4_Sig Data Letters in Progress" xfId="2289" xr:uid="{00000000-0005-0000-0000-000008050000}"/>
    <cellStyle name="20% - Accent4 3 5" xfId="1037" xr:uid="{00000000-0005-0000-0000-000009050000}"/>
    <cellStyle name="20% - Accent4 3 5 2" xfId="4738" xr:uid="{00000000-0005-0000-0000-00000A050000}"/>
    <cellStyle name="20% - Accent4 3 5_Sig Data Letters in Progress" xfId="5998" xr:uid="{00000000-0005-0000-0000-00000B050000}"/>
    <cellStyle name="20% - Accent4 3 6" xfId="3786" xr:uid="{00000000-0005-0000-0000-00000C050000}"/>
    <cellStyle name="20% - Accent4 3_Sig Data Letters in Progress" xfId="2284" xr:uid="{00000000-0005-0000-0000-00000D050000}"/>
    <cellStyle name="20% - Accent4 4" xfId="84" xr:uid="{00000000-0005-0000-0000-00000E050000}"/>
    <cellStyle name="20% - Accent4 4 2" xfId="406" xr:uid="{00000000-0005-0000-0000-00000F050000}"/>
    <cellStyle name="20% - Accent4 4 2 2" xfId="883" xr:uid="{00000000-0005-0000-0000-000010050000}"/>
    <cellStyle name="20% - Accent4 4 2 2 2" xfId="1835" xr:uid="{00000000-0005-0000-0000-000011050000}"/>
    <cellStyle name="20% - Accent4 4 2 2 2 2" xfId="5536" xr:uid="{00000000-0005-0000-0000-000012050000}"/>
    <cellStyle name="20% - Accent4 4 2 2 2_Sig Data Letters in Progress" xfId="5999" xr:uid="{00000000-0005-0000-0000-000013050000}"/>
    <cellStyle name="20% - Accent4 4 2 2 3" xfId="4584" xr:uid="{00000000-0005-0000-0000-000014050000}"/>
    <cellStyle name="20% - Accent4 4 2 2_Sig Data Letters in Progress" xfId="2292" xr:uid="{00000000-0005-0000-0000-000015050000}"/>
    <cellStyle name="20% - Accent4 4 2 3" xfId="1359" xr:uid="{00000000-0005-0000-0000-000016050000}"/>
    <cellStyle name="20% - Accent4 4 2 3 2" xfId="5060" xr:uid="{00000000-0005-0000-0000-000017050000}"/>
    <cellStyle name="20% - Accent4 4 2 3_Sig Data Letters in Progress" xfId="6000" xr:uid="{00000000-0005-0000-0000-000018050000}"/>
    <cellStyle name="20% - Accent4 4 2 4" xfId="4108" xr:uid="{00000000-0005-0000-0000-000019050000}"/>
    <cellStyle name="20% - Accent4 4 2_Sig Data Letters in Progress" xfId="2291" xr:uid="{00000000-0005-0000-0000-00001A050000}"/>
    <cellStyle name="20% - Accent4 4 3" xfId="252" xr:uid="{00000000-0005-0000-0000-00001B050000}"/>
    <cellStyle name="20% - Accent4 4 3 2" xfId="729" xr:uid="{00000000-0005-0000-0000-00001C050000}"/>
    <cellStyle name="20% - Accent4 4 3 2 2" xfId="1681" xr:uid="{00000000-0005-0000-0000-00001D050000}"/>
    <cellStyle name="20% - Accent4 4 3 2 2 2" xfId="5382" xr:uid="{00000000-0005-0000-0000-00001E050000}"/>
    <cellStyle name="20% - Accent4 4 3 2 2_Sig Data Letters in Progress" xfId="6001" xr:uid="{00000000-0005-0000-0000-00001F050000}"/>
    <cellStyle name="20% - Accent4 4 3 2 3" xfId="4430" xr:uid="{00000000-0005-0000-0000-000020050000}"/>
    <cellStyle name="20% - Accent4 4 3 2_Sig Data Letters in Progress" xfId="2294" xr:uid="{00000000-0005-0000-0000-000021050000}"/>
    <cellStyle name="20% - Accent4 4 3 3" xfId="1205" xr:uid="{00000000-0005-0000-0000-000022050000}"/>
    <cellStyle name="20% - Accent4 4 3 3 2" xfId="4906" xr:uid="{00000000-0005-0000-0000-000023050000}"/>
    <cellStyle name="20% - Accent4 4 3 3_Sig Data Letters in Progress" xfId="6002" xr:uid="{00000000-0005-0000-0000-000024050000}"/>
    <cellStyle name="20% - Accent4 4 3 4" xfId="3954" xr:uid="{00000000-0005-0000-0000-000025050000}"/>
    <cellStyle name="20% - Accent4 4 3_Sig Data Letters in Progress" xfId="2293" xr:uid="{00000000-0005-0000-0000-000026050000}"/>
    <cellStyle name="20% - Accent4 4 4" xfId="575" xr:uid="{00000000-0005-0000-0000-000027050000}"/>
    <cellStyle name="20% - Accent4 4 4 2" xfId="1527" xr:uid="{00000000-0005-0000-0000-000028050000}"/>
    <cellStyle name="20% - Accent4 4 4 2 2" xfId="5228" xr:uid="{00000000-0005-0000-0000-000029050000}"/>
    <cellStyle name="20% - Accent4 4 4 2_Sig Data Letters in Progress" xfId="6003" xr:uid="{00000000-0005-0000-0000-00002A050000}"/>
    <cellStyle name="20% - Accent4 4 4 3" xfId="4276" xr:uid="{00000000-0005-0000-0000-00002B050000}"/>
    <cellStyle name="20% - Accent4 4 4_Sig Data Letters in Progress" xfId="2295" xr:uid="{00000000-0005-0000-0000-00002C050000}"/>
    <cellStyle name="20% - Accent4 4 5" xfId="1051" xr:uid="{00000000-0005-0000-0000-00002D050000}"/>
    <cellStyle name="20% - Accent4 4 5 2" xfId="4752" xr:uid="{00000000-0005-0000-0000-00002E050000}"/>
    <cellStyle name="20% - Accent4 4 5_Sig Data Letters in Progress" xfId="6004" xr:uid="{00000000-0005-0000-0000-00002F050000}"/>
    <cellStyle name="20% - Accent4 4 6" xfId="3800" xr:uid="{00000000-0005-0000-0000-000030050000}"/>
    <cellStyle name="20% - Accent4 4_Sig Data Letters in Progress" xfId="2290" xr:uid="{00000000-0005-0000-0000-000031050000}"/>
    <cellStyle name="20% - Accent4 5" xfId="98" xr:uid="{00000000-0005-0000-0000-000032050000}"/>
    <cellStyle name="20% - Accent4 5 2" xfId="420" xr:uid="{00000000-0005-0000-0000-000033050000}"/>
    <cellStyle name="20% - Accent4 5 2 2" xfId="897" xr:uid="{00000000-0005-0000-0000-000034050000}"/>
    <cellStyle name="20% - Accent4 5 2 2 2" xfId="1849" xr:uid="{00000000-0005-0000-0000-000035050000}"/>
    <cellStyle name="20% - Accent4 5 2 2 2 2" xfId="5550" xr:uid="{00000000-0005-0000-0000-000036050000}"/>
    <cellStyle name="20% - Accent4 5 2 2 2_Sig Data Letters in Progress" xfId="6005" xr:uid="{00000000-0005-0000-0000-000037050000}"/>
    <cellStyle name="20% - Accent4 5 2 2 3" xfId="4598" xr:uid="{00000000-0005-0000-0000-000038050000}"/>
    <cellStyle name="20% - Accent4 5 2 2_Sig Data Letters in Progress" xfId="2298" xr:uid="{00000000-0005-0000-0000-000039050000}"/>
    <cellStyle name="20% - Accent4 5 2 3" xfId="1373" xr:uid="{00000000-0005-0000-0000-00003A050000}"/>
    <cellStyle name="20% - Accent4 5 2 3 2" xfId="5074" xr:uid="{00000000-0005-0000-0000-00003B050000}"/>
    <cellStyle name="20% - Accent4 5 2 3_Sig Data Letters in Progress" xfId="6006" xr:uid="{00000000-0005-0000-0000-00003C050000}"/>
    <cellStyle name="20% - Accent4 5 2 4" xfId="4122" xr:uid="{00000000-0005-0000-0000-00003D050000}"/>
    <cellStyle name="20% - Accent4 5 2_Sig Data Letters in Progress" xfId="2297" xr:uid="{00000000-0005-0000-0000-00003E050000}"/>
    <cellStyle name="20% - Accent4 5 3" xfId="266" xr:uid="{00000000-0005-0000-0000-00003F050000}"/>
    <cellStyle name="20% - Accent4 5 3 2" xfId="743" xr:uid="{00000000-0005-0000-0000-000040050000}"/>
    <cellStyle name="20% - Accent4 5 3 2 2" xfId="1695" xr:uid="{00000000-0005-0000-0000-000041050000}"/>
    <cellStyle name="20% - Accent4 5 3 2 2 2" xfId="5396" xr:uid="{00000000-0005-0000-0000-000042050000}"/>
    <cellStyle name="20% - Accent4 5 3 2 2_Sig Data Letters in Progress" xfId="6007" xr:uid="{00000000-0005-0000-0000-000043050000}"/>
    <cellStyle name="20% - Accent4 5 3 2 3" xfId="4444" xr:uid="{00000000-0005-0000-0000-000044050000}"/>
    <cellStyle name="20% - Accent4 5 3 2_Sig Data Letters in Progress" xfId="2300" xr:uid="{00000000-0005-0000-0000-000045050000}"/>
    <cellStyle name="20% - Accent4 5 3 3" xfId="1219" xr:uid="{00000000-0005-0000-0000-000046050000}"/>
    <cellStyle name="20% - Accent4 5 3 3 2" xfId="4920" xr:uid="{00000000-0005-0000-0000-000047050000}"/>
    <cellStyle name="20% - Accent4 5 3 3_Sig Data Letters in Progress" xfId="6008" xr:uid="{00000000-0005-0000-0000-000048050000}"/>
    <cellStyle name="20% - Accent4 5 3 4" xfId="3968" xr:uid="{00000000-0005-0000-0000-000049050000}"/>
    <cellStyle name="20% - Accent4 5 3_Sig Data Letters in Progress" xfId="2299" xr:uid="{00000000-0005-0000-0000-00004A050000}"/>
    <cellStyle name="20% - Accent4 5 4" xfId="589" xr:uid="{00000000-0005-0000-0000-00004B050000}"/>
    <cellStyle name="20% - Accent4 5 4 2" xfId="1541" xr:uid="{00000000-0005-0000-0000-00004C050000}"/>
    <cellStyle name="20% - Accent4 5 4 2 2" xfId="5242" xr:uid="{00000000-0005-0000-0000-00004D050000}"/>
    <cellStyle name="20% - Accent4 5 4 2_Sig Data Letters in Progress" xfId="6009" xr:uid="{00000000-0005-0000-0000-00004E050000}"/>
    <cellStyle name="20% - Accent4 5 4 3" xfId="4290" xr:uid="{00000000-0005-0000-0000-00004F050000}"/>
    <cellStyle name="20% - Accent4 5 4_Sig Data Letters in Progress" xfId="2301" xr:uid="{00000000-0005-0000-0000-000050050000}"/>
    <cellStyle name="20% - Accent4 5 5" xfId="1065" xr:uid="{00000000-0005-0000-0000-000051050000}"/>
    <cellStyle name="20% - Accent4 5 5 2" xfId="4766" xr:uid="{00000000-0005-0000-0000-000052050000}"/>
    <cellStyle name="20% - Accent4 5 5_Sig Data Letters in Progress" xfId="6010" xr:uid="{00000000-0005-0000-0000-000053050000}"/>
    <cellStyle name="20% - Accent4 5 6" xfId="3814" xr:uid="{00000000-0005-0000-0000-000054050000}"/>
    <cellStyle name="20% - Accent4 5_Sig Data Letters in Progress" xfId="2296" xr:uid="{00000000-0005-0000-0000-000055050000}"/>
    <cellStyle name="20% - Accent4 6" xfId="112" xr:uid="{00000000-0005-0000-0000-000056050000}"/>
    <cellStyle name="20% - Accent4 6 2" xfId="434" xr:uid="{00000000-0005-0000-0000-000057050000}"/>
    <cellStyle name="20% - Accent4 6 2 2" xfId="911" xr:uid="{00000000-0005-0000-0000-000058050000}"/>
    <cellStyle name="20% - Accent4 6 2 2 2" xfId="1863" xr:uid="{00000000-0005-0000-0000-000059050000}"/>
    <cellStyle name="20% - Accent4 6 2 2 2 2" xfId="5564" xr:uid="{00000000-0005-0000-0000-00005A050000}"/>
    <cellStyle name="20% - Accent4 6 2 2 2_Sig Data Letters in Progress" xfId="6011" xr:uid="{00000000-0005-0000-0000-00005B050000}"/>
    <cellStyle name="20% - Accent4 6 2 2 3" xfId="4612" xr:uid="{00000000-0005-0000-0000-00005C050000}"/>
    <cellStyle name="20% - Accent4 6 2 2_Sig Data Letters in Progress" xfId="2304" xr:uid="{00000000-0005-0000-0000-00005D050000}"/>
    <cellStyle name="20% - Accent4 6 2 3" xfId="1387" xr:uid="{00000000-0005-0000-0000-00005E050000}"/>
    <cellStyle name="20% - Accent4 6 2 3 2" xfId="5088" xr:uid="{00000000-0005-0000-0000-00005F050000}"/>
    <cellStyle name="20% - Accent4 6 2 3_Sig Data Letters in Progress" xfId="6012" xr:uid="{00000000-0005-0000-0000-000060050000}"/>
    <cellStyle name="20% - Accent4 6 2 4" xfId="4136" xr:uid="{00000000-0005-0000-0000-000061050000}"/>
    <cellStyle name="20% - Accent4 6 2_Sig Data Letters in Progress" xfId="2303" xr:uid="{00000000-0005-0000-0000-000062050000}"/>
    <cellStyle name="20% - Accent4 6 3" xfId="280" xr:uid="{00000000-0005-0000-0000-000063050000}"/>
    <cellStyle name="20% - Accent4 6 3 2" xfId="757" xr:uid="{00000000-0005-0000-0000-000064050000}"/>
    <cellStyle name="20% - Accent4 6 3 2 2" xfId="1709" xr:uid="{00000000-0005-0000-0000-000065050000}"/>
    <cellStyle name="20% - Accent4 6 3 2 2 2" xfId="5410" xr:uid="{00000000-0005-0000-0000-000066050000}"/>
    <cellStyle name="20% - Accent4 6 3 2 2_Sig Data Letters in Progress" xfId="6013" xr:uid="{00000000-0005-0000-0000-000067050000}"/>
    <cellStyle name="20% - Accent4 6 3 2 3" xfId="4458" xr:uid="{00000000-0005-0000-0000-000068050000}"/>
    <cellStyle name="20% - Accent4 6 3 2_Sig Data Letters in Progress" xfId="2306" xr:uid="{00000000-0005-0000-0000-000069050000}"/>
    <cellStyle name="20% - Accent4 6 3 3" xfId="1233" xr:uid="{00000000-0005-0000-0000-00006A050000}"/>
    <cellStyle name="20% - Accent4 6 3 3 2" xfId="4934" xr:uid="{00000000-0005-0000-0000-00006B050000}"/>
    <cellStyle name="20% - Accent4 6 3 3_Sig Data Letters in Progress" xfId="6014" xr:uid="{00000000-0005-0000-0000-00006C050000}"/>
    <cellStyle name="20% - Accent4 6 3 4" xfId="3982" xr:uid="{00000000-0005-0000-0000-00006D050000}"/>
    <cellStyle name="20% - Accent4 6 3_Sig Data Letters in Progress" xfId="2305" xr:uid="{00000000-0005-0000-0000-00006E050000}"/>
    <cellStyle name="20% - Accent4 6 4" xfId="603" xr:uid="{00000000-0005-0000-0000-00006F050000}"/>
    <cellStyle name="20% - Accent4 6 4 2" xfId="1555" xr:uid="{00000000-0005-0000-0000-000070050000}"/>
    <cellStyle name="20% - Accent4 6 4 2 2" xfId="5256" xr:uid="{00000000-0005-0000-0000-000071050000}"/>
    <cellStyle name="20% - Accent4 6 4 2_Sig Data Letters in Progress" xfId="6015" xr:uid="{00000000-0005-0000-0000-000072050000}"/>
    <cellStyle name="20% - Accent4 6 4 3" xfId="4304" xr:uid="{00000000-0005-0000-0000-000073050000}"/>
    <cellStyle name="20% - Accent4 6 4_Sig Data Letters in Progress" xfId="2307" xr:uid="{00000000-0005-0000-0000-000074050000}"/>
    <cellStyle name="20% - Accent4 6 5" xfId="1079" xr:uid="{00000000-0005-0000-0000-000075050000}"/>
    <cellStyle name="20% - Accent4 6 5 2" xfId="4780" xr:uid="{00000000-0005-0000-0000-000076050000}"/>
    <cellStyle name="20% - Accent4 6 5_Sig Data Letters in Progress" xfId="6016" xr:uid="{00000000-0005-0000-0000-000077050000}"/>
    <cellStyle name="20% - Accent4 6 6" xfId="3828" xr:uid="{00000000-0005-0000-0000-000078050000}"/>
    <cellStyle name="20% - Accent4 6_Sig Data Letters in Progress" xfId="2302" xr:uid="{00000000-0005-0000-0000-000079050000}"/>
    <cellStyle name="20% - Accent4 7" xfId="126" xr:uid="{00000000-0005-0000-0000-00007A050000}"/>
    <cellStyle name="20% - Accent4 7 2" xfId="448" xr:uid="{00000000-0005-0000-0000-00007B050000}"/>
    <cellStyle name="20% - Accent4 7 2 2" xfId="925" xr:uid="{00000000-0005-0000-0000-00007C050000}"/>
    <cellStyle name="20% - Accent4 7 2 2 2" xfId="1877" xr:uid="{00000000-0005-0000-0000-00007D050000}"/>
    <cellStyle name="20% - Accent4 7 2 2 2 2" xfId="5578" xr:uid="{00000000-0005-0000-0000-00007E050000}"/>
    <cellStyle name="20% - Accent4 7 2 2 2_Sig Data Letters in Progress" xfId="6017" xr:uid="{00000000-0005-0000-0000-00007F050000}"/>
    <cellStyle name="20% - Accent4 7 2 2 3" xfId="4626" xr:uid="{00000000-0005-0000-0000-000080050000}"/>
    <cellStyle name="20% - Accent4 7 2 2_Sig Data Letters in Progress" xfId="2310" xr:uid="{00000000-0005-0000-0000-000081050000}"/>
    <cellStyle name="20% - Accent4 7 2 3" xfId="1401" xr:uid="{00000000-0005-0000-0000-000082050000}"/>
    <cellStyle name="20% - Accent4 7 2 3 2" xfId="5102" xr:uid="{00000000-0005-0000-0000-000083050000}"/>
    <cellStyle name="20% - Accent4 7 2 3_Sig Data Letters in Progress" xfId="6018" xr:uid="{00000000-0005-0000-0000-000084050000}"/>
    <cellStyle name="20% - Accent4 7 2 4" xfId="4150" xr:uid="{00000000-0005-0000-0000-000085050000}"/>
    <cellStyle name="20% - Accent4 7 2_Sig Data Letters in Progress" xfId="2309" xr:uid="{00000000-0005-0000-0000-000086050000}"/>
    <cellStyle name="20% - Accent4 7 3" xfId="294" xr:uid="{00000000-0005-0000-0000-000087050000}"/>
    <cellStyle name="20% - Accent4 7 3 2" xfId="771" xr:uid="{00000000-0005-0000-0000-000088050000}"/>
    <cellStyle name="20% - Accent4 7 3 2 2" xfId="1723" xr:uid="{00000000-0005-0000-0000-000089050000}"/>
    <cellStyle name="20% - Accent4 7 3 2 2 2" xfId="5424" xr:uid="{00000000-0005-0000-0000-00008A050000}"/>
    <cellStyle name="20% - Accent4 7 3 2 2_Sig Data Letters in Progress" xfId="6019" xr:uid="{00000000-0005-0000-0000-00008B050000}"/>
    <cellStyle name="20% - Accent4 7 3 2 3" xfId="4472" xr:uid="{00000000-0005-0000-0000-00008C050000}"/>
    <cellStyle name="20% - Accent4 7 3 2_Sig Data Letters in Progress" xfId="2312" xr:uid="{00000000-0005-0000-0000-00008D050000}"/>
    <cellStyle name="20% - Accent4 7 3 3" xfId="1247" xr:uid="{00000000-0005-0000-0000-00008E050000}"/>
    <cellStyle name="20% - Accent4 7 3 3 2" xfId="4948" xr:uid="{00000000-0005-0000-0000-00008F050000}"/>
    <cellStyle name="20% - Accent4 7 3 3_Sig Data Letters in Progress" xfId="6020" xr:uid="{00000000-0005-0000-0000-000090050000}"/>
    <cellStyle name="20% - Accent4 7 3 4" xfId="3996" xr:uid="{00000000-0005-0000-0000-000091050000}"/>
    <cellStyle name="20% - Accent4 7 3_Sig Data Letters in Progress" xfId="2311" xr:uid="{00000000-0005-0000-0000-000092050000}"/>
    <cellStyle name="20% - Accent4 7 4" xfId="617" xr:uid="{00000000-0005-0000-0000-000093050000}"/>
    <cellStyle name="20% - Accent4 7 4 2" xfId="1569" xr:uid="{00000000-0005-0000-0000-000094050000}"/>
    <cellStyle name="20% - Accent4 7 4 2 2" xfId="5270" xr:uid="{00000000-0005-0000-0000-000095050000}"/>
    <cellStyle name="20% - Accent4 7 4 2_Sig Data Letters in Progress" xfId="6021" xr:uid="{00000000-0005-0000-0000-000096050000}"/>
    <cellStyle name="20% - Accent4 7 4 3" xfId="4318" xr:uid="{00000000-0005-0000-0000-000097050000}"/>
    <cellStyle name="20% - Accent4 7 4_Sig Data Letters in Progress" xfId="2313" xr:uid="{00000000-0005-0000-0000-000098050000}"/>
    <cellStyle name="20% - Accent4 7 5" xfId="1093" xr:uid="{00000000-0005-0000-0000-000099050000}"/>
    <cellStyle name="20% - Accent4 7 5 2" xfId="4794" xr:uid="{00000000-0005-0000-0000-00009A050000}"/>
    <cellStyle name="20% - Accent4 7 5_Sig Data Letters in Progress" xfId="6022" xr:uid="{00000000-0005-0000-0000-00009B050000}"/>
    <cellStyle name="20% - Accent4 7 6" xfId="3842" xr:uid="{00000000-0005-0000-0000-00009C050000}"/>
    <cellStyle name="20% - Accent4 7_Sig Data Letters in Progress" xfId="2308" xr:uid="{00000000-0005-0000-0000-00009D050000}"/>
    <cellStyle name="20% - Accent4 8" xfId="140" xr:uid="{00000000-0005-0000-0000-00009E050000}"/>
    <cellStyle name="20% - Accent4 8 2" xfId="462" xr:uid="{00000000-0005-0000-0000-00009F050000}"/>
    <cellStyle name="20% - Accent4 8 2 2" xfId="939" xr:uid="{00000000-0005-0000-0000-0000A0050000}"/>
    <cellStyle name="20% - Accent4 8 2 2 2" xfId="1891" xr:uid="{00000000-0005-0000-0000-0000A1050000}"/>
    <cellStyle name="20% - Accent4 8 2 2 2 2" xfId="5592" xr:uid="{00000000-0005-0000-0000-0000A2050000}"/>
    <cellStyle name="20% - Accent4 8 2 2 2_Sig Data Letters in Progress" xfId="6023" xr:uid="{00000000-0005-0000-0000-0000A3050000}"/>
    <cellStyle name="20% - Accent4 8 2 2 3" xfId="4640" xr:uid="{00000000-0005-0000-0000-0000A4050000}"/>
    <cellStyle name="20% - Accent4 8 2 2_Sig Data Letters in Progress" xfId="2316" xr:uid="{00000000-0005-0000-0000-0000A5050000}"/>
    <cellStyle name="20% - Accent4 8 2 3" xfId="1415" xr:uid="{00000000-0005-0000-0000-0000A6050000}"/>
    <cellStyle name="20% - Accent4 8 2 3 2" xfId="5116" xr:uid="{00000000-0005-0000-0000-0000A7050000}"/>
    <cellStyle name="20% - Accent4 8 2 3_Sig Data Letters in Progress" xfId="6024" xr:uid="{00000000-0005-0000-0000-0000A8050000}"/>
    <cellStyle name="20% - Accent4 8 2 4" xfId="4164" xr:uid="{00000000-0005-0000-0000-0000A9050000}"/>
    <cellStyle name="20% - Accent4 8 2_Sig Data Letters in Progress" xfId="2315" xr:uid="{00000000-0005-0000-0000-0000AA050000}"/>
    <cellStyle name="20% - Accent4 8 3" xfId="308" xr:uid="{00000000-0005-0000-0000-0000AB050000}"/>
    <cellStyle name="20% - Accent4 8 3 2" xfId="785" xr:uid="{00000000-0005-0000-0000-0000AC050000}"/>
    <cellStyle name="20% - Accent4 8 3 2 2" xfId="1737" xr:uid="{00000000-0005-0000-0000-0000AD050000}"/>
    <cellStyle name="20% - Accent4 8 3 2 2 2" xfId="5438" xr:uid="{00000000-0005-0000-0000-0000AE050000}"/>
    <cellStyle name="20% - Accent4 8 3 2 2_Sig Data Letters in Progress" xfId="6025" xr:uid="{00000000-0005-0000-0000-0000AF050000}"/>
    <cellStyle name="20% - Accent4 8 3 2 3" xfId="4486" xr:uid="{00000000-0005-0000-0000-0000B0050000}"/>
    <cellStyle name="20% - Accent4 8 3 2_Sig Data Letters in Progress" xfId="2318" xr:uid="{00000000-0005-0000-0000-0000B1050000}"/>
    <cellStyle name="20% - Accent4 8 3 3" xfId="1261" xr:uid="{00000000-0005-0000-0000-0000B2050000}"/>
    <cellStyle name="20% - Accent4 8 3 3 2" xfId="4962" xr:uid="{00000000-0005-0000-0000-0000B3050000}"/>
    <cellStyle name="20% - Accent4 8 3 3_Sig Data Letters in Progress" xfId="6026" xr:uid="{00000000-0005-0000-0000-0000B4050000}"/>
    <cellStyle name="20% - Accent4 8 3 4" xfId="4010" xr:uid="{00000000-0005-0000-0000-0000B5050000}"/>
    <cellStyle name="20% - Accent4 8 3_Sig Data Letters in Progress" xfId="2317" xr:uid="{00000000-0005-0000-0000-0000B6050000}"/>
    <cellStyle name="20% - Accent4 8 4" xfId="631" xr:uid="{00000000-0005-0000-0000-0000B7050000}"/>
    <cellStyle name="20% - Accent4 8 4 2" xfId="1583" xr:uid="{00000000-0005-0000-0000-0000B8050000}"/>
    <cellStyle name="20% - Accent4 8 4 2 2" xfId="5284" xr:uid="{00000000-0005-0000-0000-0000B9050000}"/>
    <cellStyle name="20% - Accent4 8 4 2_Sig Data Letters in Progress" xfId="6027" xr:uid="{00000000-0005-0000-0000-0000BA050000}"/>
    <cellStyle name="20% - Accent4 8 4 3" xfId="4332" xr:uid="{00000000-0005-0000-0000-0000BB050000}"/>
    <cellStyle name="20% - Accent4 8 4_Sig Data Letters in Progress" xfId="2319" xr:uid="{00000000-0005-0000-0000-0000BC050000}"/>
    <cellStyle name="20% - Accent4 8 5" xfId="1107" xr:uid="{00000000-0005-0000-0000-0000BD050000}"/>
    <cellStyle name="20% - Accent4 8 5 2" xfId="4808" xr:uid="{00000000-0005-0000-0000-0000BE050000}"/>
    <cellStyle name="20% - Accent4 8 5_Sig Data Letters in Progress" xfId="6028" xr:uid="{00000000-0005-0000-0000-0000BF050000}"/>
    <cellStyle name="20% - Accent4 8 6" xfId="3856" xr:uid="{00000000-0005-0000-0000-0000C0050000}"/>
    <cellStyle name="20% - Accent4 8_Sig Data Letters in Progress" xfId="2314" xr:uid="{00000000-0005-0000-0000-0000C1050000}"/>
    <cellStyle name="20% - Accent4 9" xfId="154" xr:uid="{00000000-0005-0000-0000-0000C2050000}"/>
    <cellStyle name="20% - Accent4 9 2" xfId="476" xr:uid="{00000000-0005-0000-0000-0000C3050000}"/>
    <cellStyle name="20% - Accent4 9 2 2" xfId="953" xr:uid="{00000000-0005-0000-0000-0000C4050000}"/>
    <cellStyle name="20% - Accent4 9 2 2 2" xfId="1905" xr:uid="{00000000-0005-0000-0000-0000C5050000}"/>
    <cellStyle name="20% - Accent4 9 2 2 2 2" xfId="5606" xr:uid="{00000000-0005-0000-0000-0000C6050000}"/>
    <cellStyle name="20% - Accent4 9 2 2 2_Sig Data Letters in Progress" xfId="6029" xr:uid="{00000000-0005-0000-0000-0000C7050000}"/>
    <cellStyle name="20% - Accent4 9 2 2 3" xfId="4654" xr:uid="{00000000-0005-0000-0000-0000C8050000}"/>
    <cellStyle name="20% - Accent4 9 2 2_Sig Data Letters in Progress" xfId="2322" xr:uid="{00000000-0005-0000-0000-0000C9050000}"/>
    <cellStyle name="20% - Accent4 9 2 3" xfId="1429" xr:uid="{00000000-0005-0000-0000-0000CA050000}"/>
    <cellStyle name="20% - Accent4 9 2 3 2" xfId="5130" xr:uid="{00000000-0005-0000-0000-0000CB050000}"/>
    <cellStyle name="20% - Accent4 9 2 3_Sig Data Letters in Progress" xfId="6030" xr:uid="{00000000-0005-0000-0000-0000CC050000}"/>
    <cellStyle name="20% - Accent4 9 2 4" xfId="4178" xr:uid="{00000000-0005-0000-0000-0000CD050000}"/>
    <cellStyle name="20% - Accent4 9 2_Sig Data Letters in Progress" xfId="2321" xr:uid="{00000000-0005-0000-0000-0000CE050000}"/>
    <cellStyle name="20% - Accent4 9 3" xfId="322" xr:uid="{00000000-0005-0000-0000-0000CF050000}"/>
    <cellStyle name="20% - Accent4 9 3 2" xfId="799" xr:uid="{00000000-0005-0000-0000-0000D0050000}"/>
    <cellStyle name="20% - Accent4 9 3 2 2" xfId="1751" xr:uid="{00000000-0005-0000-0000-0000D1050000}"/>
    <cellStyle name="20% - Accent4 9 3 2 2 2" xfId="5452" xr:uid="{00000000-0005-0000-0000-0000D2050000}"/>
    <cellStyle name="20% - Accent4 9 3 2 2_Sig Data Letters in Progress" xfId="6031" xr:uid="{00000000-0005-0000-0000-0000D3050000}"/>
    <cellStyle name="20% - Accent4 9 3 2 3" xfId="4500" xr:uid="{00000000-0005-0000-0000-0000D4050000}"/>
    <cellStyle name="20% - Accent4 9 3 2_Sig Data Letters in Progress" xfId="2324" xr:uid="{00000000-0005-0000-0000-0000D5050000}"/>
    <cellStyle name="20% - Accent4 9 3 3" xfId="1275" xr:uid="{00000000-0005-0000-0000-0000D6050000}"/>
    <cellStyle name="20% - Accent4 9 3 3 2" xfId="4976" xr:uid="{00000000-0005-0000-0000-0000D7050000}"/>
    <cellStyle name="20% - Accent4 9 3 3_Sig Data Letters in Progress" xfId="6032" xr:uid="{00000000-0005-0000-0000-0000D8050000}"/>
    <cellStyle name="20% - Accent4 9 3 4" xfId="4024" xr:uid="{00000000-0005-0000-0000-0000D9050000}"/>
    <cellStyle name="20% - Accent4 9 3_Sig Data Letters in Progress" xfId="2323" xr:uid="{00000000-0005-0000-0000-0000DA050000}"/>
    <cellStyle name="20% - Accent4 9 4" xfId="645" xr:uid="{00000000-0005-0000-0000-0000DB050000}"/>
    <cellStyle name="20% - Accent4 9 4 2" xfId="1597" xr:uid="{00000000-0005-0000-0000-0000DC050000}"/>
    <cellStyle name="20% - Accent4 9 4 2 2" xfId="5298" xr:uid="{00000000-0005-0000-0000-0000DD050000}"/>
    <cellStyle name="20% - Accent4 9 4 2_Sig Data Letters in Progress" xfId="6033" xr:uid="{00000000-0005-0000-0000-0000DE050000}"/>
    <cellStyle name="20% - Accent4 9 4 3" xfId="4346" xr:uid="{00000000-0005-0000-0000-0000DF050000}"/>
    <cellStyle name="20% - Accent4 9 4_Sig Data Letters in Progress" xfId="2325" xr:uid="{00000000-0005-0000-0000-0000E0050000}"/>
    <cellStyle name="20% - Accent4 9 5" xfId="1121" xr:uid="{00000000-0005-0000-0000-0000E1050000}"/>
    <cellStyle name="20% - Accent4 9 5 2" xfId="4822" xr:uid="{00000000-0005-0000-0000-0000E2050000}"/>
    <cellStyle name="20% - Accent4 9 5_Sig Data Letters in Progress" xfId="6034" xr:uid="{00000000-0005-0000-0000-0000E3050000}"/>
    <cellStyle name="20% - Accent4 9 6" xfId="3870" xr:uid="{00000000-0005-0000-0000-0000E4050000}"/>
    <cellStyle name="20% - Accent4 9_Sig Data Letters in Progress" xfId="2320" xr:uid="{00000000-0005-0000-0000-0000E5050000}"/>
    <cellStyle name="20% - Accent5" xfId="34" builtinId="46" customBuiltin="1"/>
    <cellStyle name="20% - Accent5 10" xfId="170" xr:uid="{00000000-0005-0000-0000-0000E7050000}"/>
    <cellStyle name="20% - Accent5 10 2" xfId="492" xr:uid="{00000000-0005-0000-0000-0000E8050000}"/>
    <cellStyle name="20% - Accent5 10 2 2" xfId="969" xr:uid="{00000000-0005-0000-0000-0000E9050000}"/>
    <cellStyle name="20% - Accent5 10 2 2 2" xfId="1921" xr:uid="{00000000-0005-0000-0000-0000EA050000}"/>
    <cellStyle name="20% - Accent5 10 2 2 2 2" xfId="5622" xr:uid="{00000000-0005-0000-0000-0000EB050000}"/>
    <cellStyle name="20% - Accent5 10 2 2 2_Sig Data Letters in Progress" xfId="6035" xr:uid="{00000000-0005-0000-0000-0000EC050000}"/>
    <cellStyle name="20% - Accent5 10 2 2 3" xfId="4670" xr:uid="{00000000-0005-0000-0000-0000ED050000}"/>
    <cellStyle name="20% - Accent5 10 2 2_Sig Data Letters in Progress" xfId="2328" xr:uid="{00000000-0005-0000-0000-0000EE050000}"/>
    <cellStyle name="20% - Accent5 10 2 3" xfId="1445" xr:uid="{00000000-0005-0000-0000-0000EF050000}"/>
    <cellStyle name="20% - Accent5 10 2 3 2" xfId="5146" xr:uid="{00000000-0005-0000-0000-0000F0050000}"/>
    <cellStyle name="20% - Accent5 10 2 3_Sig Data Letters in Progress" xfId="6036" xr:uid="{00000000-0005-0000-0000-0000F1050000}"/>
    <cellStyle name="20% - Accent5 10 2 4" xfId="4194" xr:uid="{00000000-0005-0000-0000-0000F2050000}"/>
    <cellStyle name="20% - Accent5 10 2_Sig Data Letters in Progress" xfId="2327" xr:uid="{00000000-0005-0000-0000-0000F3050000}"/>
    <cellStyle name="20% - Accent5 10 3" xfId="338" xr:uid="{00000000-0005-0000-0000-0000F4050000}"/>
    <cellStyle name="20% - Accent5 10 3 2" xfId="815" xr:uid="{00000000-0005-0000-0000-0000F5050000}"/>
    <cellStyle name="20% - Accent5 10 3 2 2" xfId="1767" xr:uid="{00000000-0005-0000-0000-0000F6050000}"/>
    <cellStyle name="20% - Accent5 10 3 2 2 2" xfId="5468" xr:uid="{00000000-0005-0000-0000-0000F7050000}"/>
    <cellStyle name="20% - Accent5 10 3 2 2_Sig Data Letters in Progress" xfId="6037" xr:uid="{00000000-0005-0000-0000-0000F8050000}"/>
    <cellStyle name="20% - Accent5 10 3 2 3" xfId="4516" xr:uid="{00000000-0005-0000-0000-0000F9050000}"/>
    <cellStyle name="20% - Accent5 10 3 2_Sig Data Letters in Progress" xfId="2330" xr:uid="{00000000-0005-0000-0000-0000FA050000}"/>
    <cellStyle name="20% - Accent5 10 3 3" xfId="1291" xr:uid="{00000000-0005-0000-0000-0000FB050000}"/>
    <cellStyle name="20% - Accent5 10 3 3 2" xfId="4992" xr:uid="{00000000-0005-0000-0000-0000FC050000}"/>
    <cellStyle name="20% - Accent5 10 3 3_Sig Data Letters in Progress" xfId="6038" xr:uid="{00000000-0005-0000-0000-0000FD050000}"/>
    <cellStyle name="20% - Accent5 10 3 4" xfId="4040" xr:uid="{00000000-0005-0000-0000-0000FE050000}"/>
    <cellStyle name="20% - Accent5 10 3_Sig Data Letters in Progress" xfId="2329" xr:uid="{00000000-0005-0000-0000-0000FF050000}"/>
    <cellStyle name="20% - Accent5 10 4" xfId="661" xr:uid="{00000000-0005-0000-0000-000000060000}"/>
    <cellStyle name="20% - Accent5 10 4 2" xfId="1613" xr:uid="{00000000-0005-0000-0000-000001060000}"/>
    <cellStyle name="20% - Accent5 10 4 2 2" xfId="5314" xr:uid="{00000000-0005-0000-0000-000002060000}"/>
    <cellStyle name="20% - Accent5 10 4 2_Sig Data Letters in Progress" xfId="6039" xr:uid="{00000000-0005-0000-0000-000003060000}"/>
    <cellStyle name="20% - Accent5 10 4 3" xfId="4362" xr:uid="{00000000-0005-0000-0000-000004060000}"/>
    <cellStyle name="20% - Accent5 10 4_Sig Data Letters in Progress" xfId="2331" xr:uid="{00000000-0005-0000-0000-000005060000}"/>
    <cellStyle name="20% - Accent5 10 5" xfId="1137" xr:uid="{00000000-0005-0000-0000-000006060000}"/>
    <cellStyle name="20% - Accent5 10 5 2" xfId="4838" xr:uid="{00000000-0005-0000-0000-000007060000}"/>
    <cellStyle name="20% - Accent5 10 5_Sig Data Letters in Progress" xfId="6040" xr:uid="{00000000-0005-0000-0000-000008060000}"/>
    <cellStyle name="20% - Accent5 10 6" xfId="3886" xr:uid="{00000000-0005-0000-0000-000009060000}"/>
    <cellStyle name="20% - Accent5 10_Sig Data Letters in Progress" xfId="2326" xr:uid="{00000000-0005-0000-0000-00000A060000}"/>
    <cellStyle name="20% - Accent5 11" xfId="363" xr:uid="{00000000-0005-0000-0000-00000B060000}"/>
    <cellStyle name="20% - Accent5 11 2" xfId="840" xr:uid="{00000000-0005-0000-0000-00000C060000}"/>
    <cellStyle name="20% - Accent5 11 2 2" xfId="1792" xr:uid="{00000000-0005-0000-0000-00000D060000}"/>
    <cellStyle name="20% - Accent5 11 2 2 2" xfId="5493" xr:uid="{00000000-0005-0000-0000-00000E060000}"/>
    <cellStyle name="20% - Accent5 11 2 2_Sig Data Letters in Progress" xfId="6041" xr:uid="{00000000-0005-0000-0000-00000F060000}"/>
    <cellStyle name="20% - Accent5 11 2 3" xfId="4541" xr:uid="{00000000-0005-0000-0000-000010060000}"/>
    <cellStyle name="20% - Accent5 11 2_Sig Data Letters in Progress" xfId="2333" xr:uid="{00000000-0005-0000-0000-000011060000}"/>
    <cellStyle name="20% - Accent5 11 3" xfId="1316" xr:uid="{00000000-0005-0000-0000-000012060000}"/>
    <cellStyle name="20% - Accent5 11 3 2" xfId="5017" xr:uid="{00000000-0005-0000-0000-000013060000}"/>
    <cellStyle name="20% - Accent5 11 3_Sig Data Letters in Progress" xfId="6042" xr:uid="{00000000-0005-0000-0000-000014060000}"/>
    <cellStyle name="20% - Accent5 11 4" xfId="4065" xr:uid="{00000000-0005-0000-0000-000015060000}"/>
    <cellStyle name="20% - Accent5 11_Sig Data Letters in Progress" xfId="2332" xr:uid="{00000000-0005-0000-0000-000016060000}"/>
    <cellStyle name="20% - Accent5 12" xfId="209" xr:uid="{00000000-0005-0000-0000-000017060000}"/>
    <cellStyle name="20% - Accent5 12 2" xfId="686" xr:uid="{00000000-0005-0000-0000-000018060000}"/>
    <cellStyle name="20% - Accent5 12 2 2" xfId="1638" xr:uid="{00000000-0005-0000-0000-000019060000}"/>
    <cellStyle name="20% - Accent5 12 2 2 2" xfId="5339" xr:uid="{00000000-0005-0000-0000-00001A060000}"/>
    <cellStyle name="20% - Accent5 12 2 2_Sig Data Letters in Progress" xfId="6043" xr:uid="{00000000-0005-0000-0000-00001B060000}"/>
    <cellStyle name="20% - Accent5 12 2 3" xfId="4387" xr:uid="{00000000-0005-0000-0000-00001C060000}"/>
    <cellStyle name="20% - Accent5 12 2_Sig Data Letters in Progress" xfId="2335" xr:uid="{00000000-0005-0000-0000-00001D060000}"/>
    <cellStyle name="20% - Accent5 12 3" xfId="1162" xr:uid="{00000000-0005-0000-0000-00001E060000}"/>
    <cellStyle name="20% - Accent5 12 3 2" xfId="4863" xr:uid="{00000000-0005-0000-0000-00001F060000}"/>
    <cellStyle name="20% - Accent5 12 3_Sig Data Letters in Progress" xfId="6044" xr:uid="{00000000-0005-0000-0000-000020060000}"/>
    <cellStyle name="20% - Accent5 12 4" xfId="3911" xr:uid="{00000000-0005-0000-0000-000021060000}"/>
    <cellStyle name="20% - Accent5 12_Sig Data Letters in Progress" xfId="2334" xr:uid="{00000000-0005-0000-0000-000022060000}"/>
    <cellStyle name="20% - Accent5 13" xfId="519" xr:uid="{00000000-0005-0000-0000-000023060000}"/>
    <cellStyle name="20% - Accent5 13 2" xfId="996" xr:uid="{00000000-0005-0000-0000-000024060000}"/>
    <cellStyle name="20% - Accent5 13 2 2" xfId="1948" xr:uid="{00000000-0005-0000-0000-000025060000}"/>
    <cellStyle name="20% - Accent5 13 2 2 2" xfId="5649" xr:uid="{00000000-0005-0000-0000-000026060000}"/>
    <cellStyle name="20% - Accent5 13 2 2_Sig Data Letters in Progress" xfId="6045" xr:uid="{00000000-0005-0000-0000-000027060000}"/>
    <cellStyle name="20% - Accent5 13 2 3" xfId="4697" xr:uid="{00000000-0005-0000-0000-000028060000}"/>
    <cellStyle name="20% - Accent5 13 2_Sig Data Letters in Progress" xfId="2337" xr:uid="{00000000-0005-0000-0000-000029060000}"/>
    <cellStyle name="20% - Accent5 13 3" xfId="1472" xr:uid="{00000000-0005-0000-0000-00002A060000}"/>
    <cellStyle name="20% - Accent5 13 3 2" xfId="5173" xr:uid="{00000000-0005-0000-0000-00002B060000}"/>
    <cellStyle name="20% - Accent5 13 3_Sig Data Letters in Progress" xfId="6046" xr:uid="{00000000-0005-0000-0000-00002C060000}"/>
    <cellStyle name="20% - Accent5 13 4" xfId="4221" xr:uid="{00000000-0005-0000-0000-00002D060000}"/>
    <cellStyle name="20% - Accent5 13_Sig Data Letters in Progress" xfId="2336" xr:uid="{00000000-0005-0000-0000-00002E060000}"/>
    <cellStyle name="20% - Accent5 14" xfId="532" xr:uid="{00000000-0005-0000-0000-00002F060000}"/>
    <cellStyle name="20% - Accent5 14 2" xfId="1484" xr:uid="{00000000-0005-0000-0000-000030060000}"/>
    <cellStyle name="20% - Accent5 14 2 2" xfId="5185" xr:uid="{00000000-0005-0000-0000-000031060000}"/>
    <cellStyle name="20% - Accent5 14 2_Sig Data Letters in Progress" xfId="6047" xr:uid="{00000000-0005-0000-0000-000032060000}"/>
    <cellStyle name="20% - Accent5 14 3" xfId="4233" xr:uid="{00000000-0005-0000-0000-000033060000}"/>
    <cellStyle name="20% - Accent5 14_Sig Data Letters in Progress" xfId="2338" xr:uid="{00000000-0005-0000-0000-000034060000}"/>
    <cellStyle name="20% - Accent5 15" xfId="1008" xr:uid="{00000000-0005-0000-0000-000035060000}"/>
    <cellStyle name="20% - Accent5 15 2" xfId="4709" xr:uid="{00000000-0005-0000-0000-000036060000}"/>
    <cellStyle name="20% - Accent5 15_Sig Data Letters in Progress" xfId="6048" xr:uid="{00000000-0005-0000-0000-000037060000}"/>
    <cellStyle name="20% - Accent5 16" xfId="2070" xr:uid="{00000000-0005-0000-0000-000038060000}"/>
    <cellStyle name="20% - Accent5 16 2" xfId="5771" xr:uid="{00000000-0005-0000-0000-000039060000}"/>
    <cellStyle name="20% - Accent5 16_Sig Data Letters in Progress" xfId="6049" xr:uid="{00000000-0005-0000-0000-00003A060000}"/>
    <cellStyle name="20% - Accent5 17" xfId="3748" xr:uid="{00000000-0005-0000-0000-00003B060000}"/>
    <cellStyle name="20% - Accent5 2" xfId="58" xr:uid="{00000000-0005-0000-0000-00003C060000}"/>
    <cellStyle name="20% - Accent5 2 2" xfId="380" xr:uid="{00000000-0005-0000-0000-00003D060000}"/>
    <cellStyle name="20% - Accent5 2 2 2" xfId="857" xr:uid="{00000000-0005-0000-0000-00003E060000}"/>
    <cellStyle name="20% - Accent5 2 2 2 2" xfId="1809" xr:uid="{00000000-0005-0000-0000-00003F060000}"/>
    <cellStyle name="20% - Accent5 2 2 2 2 2" xfId="5510" xr:uid="{00000000-0005-0000-0000-000040060000}"/>
    <cellStyle name="20% - Accent5 2 2 2 2_Sig Data Letters in Progress" xfId="6050" xr:uid="{00000000-0005-0000-0000-000041060000}"/>
    <cellStyle name="20% - Accent5 2 2 2 3" xfId="4558" xr:uid="{00000000-0005-0000-0000-000042060000}"/>
    <cellStyle name="20% - Accent5 2 2 2_Sig Data Letters in Progress" xfId="2341" xr:uid="{00000000-0005-0000-0000-000043060000}"/>
    <cellStyle name="20% - Accent5 2 2 3" xfId="1333" xr:uid="{00000000-0005-0000-0000-000044060000}"/>
    <cellStyle name="20% - Accent5 2 2 3 2" xfId="5034" xr:uid="{00000000-0005-0000-0000-000045060000}"/>
    <cellStyle name="20% - Accent5 2 2 3_Sig Data Letters in Progress" xfId="6051" xr:uid="{00000000-0005-0000-0000-000046060000}"/>
    <cellStyle name="20% - Accent5 2 2 4" xfId="3723" xr:uid="{00000000-0005-0000-0000-000047060000}"/>
    <cellStyle name="20% - Accent5 2 2 5" xfId="4082" xr:uid="{00000000-0005-0000-0000-000048060000}"/>
    <cellStyle name="20% - Accent5 2 2_Sig Data Letters in Progress" xfId="2340" xr:uid="{00000000-0005-0000-0000-000049060000}"/>
    <cellStyle name="20% - Accent5 2 3" xfId="226" xr:uid="{00000000-0005-0000-0000-00004A060000}"/>
    <cellStyle name="20% - Accent5 2 3 2" xfId="703" xr:uid="{00000000-0005-0000-0000-00004B060000}"/>
    <cellStyle name="20% - Accent5 2 3 2 2" xfId="1655" xr:uid="{00000000-0005-0000-0000-00004C060000}"/>
    <cellStyle name="20% - Accent5 2 3 2 2 2" xfId="5356" xr:uid="{00000000-0005-0000-0000-00004D060000}"/>
    <cellStyle name="20% - Accent5 2 3 2 2_Sig Data Letters in Progress" xfId="6052" xr:uid="{00000000-0005-0000-0000-00004E060000}"/>
    <cellStyle name="20% - Accent5 2 3 2 3" xfId="4404" xr:uid="{00000000-0005-0000-0000-00004F060000}"/>
    <cellStyle name="20% - Accent5 2 3 2_Sig Data Letters in Progress" xfId="2343" xr:uid="{00000000-0005-0000-0000-000050060000}"/>
    <cellStyle name="20% - Accent5 2 3 3" xfId="1179" xr:uid="{00000000-0005-0000-0000-000051060000}"/>
    <cellStyle name="20% - Accent5 2 3 3 2" xfId="4880" xr:uid="{00000000-0005-0000-0000-000052060000}"/>
    <cellStyle name="20% - Accent5 2 3 3_Sig Data Letters in Progress" xfId="6053" xr:uid="{00000000-0005-0000-0000-000053060000}"/>
    <cellStyle name="20% - Accent5 2 3 4" xfId="3928" xr:uid="{00000000-0005-0000-0000-000054060000}"/>
    <cellStyle name="20% - Accent5 2 3_Sig Data Letters in Progress" xfId="2342" xr:uid="{00000000-0005-0000-0000-000055060000}"/>
    <cellStyle name="20% - Accent5 2 4" xfId="549" xr:uid="{00000000-0005-0000-0000-000056060000}"/>
    <cellStyle name="20% - Accent5 2 4 2" xfId="1501" xr:uid="{00000000-0005-0000-0000-000057060000}"/>
    <cellStyle name="20% - Accent5 2 4 2 2" xfId="5202" xr:uid="{00000000-0005-0000-0000-000058060000}"/>
    <cellStyle name="20% - Accent5 2 4 2_Sig Data Letters in Progress" xfId="6054" xr:uid="{00000000-0005-0000-0000-000059060000}"/>
    <cellStyle name="20% - Accent5 2 4 3" xfId="4250" xr:uid="{00000000-0005-0000-0000-00005A060000}"/>
    <cellStyle name="20% - Accent5 2 4_Sig Data Letters in Progress" xfId="2344" xr:uid="{00000000-0005-0000-0000-00005B060000}"/>
    <cellStyle name="20% - Accent5 2 5" xfId="1025" xr:uid="{00000000-0005-0000-0000-00005C060000}"/>
    <cellStyle name="20% - Accent5 2 5 2" xfId="4726" xr:uid="{00000000-0005-0000-0000-00005D060000}"/>
    <cellStyle name="20% - Accent5 2 5_Sig Data Letters in Progress" xfId="6055" xr:uid="{00000000-0005-0000-0000-00005E060000}"/>
    <cellStyle name="20% - Accent5 2 6" xfId="3667" xr:uid="{00000000-0005-0000-0000-00005F060000}"/>
    <cellStyle name="20% - Accent5 2 7" xfId="3774" xr:uid="{00000000-0005-0000-0000-000060060000}"/>
    <cellStyle name="20% - Accent5 2_Sig Data Letters in Progress" xfId="2339" xr:uid="{00000000-0005-0000-0000-000061060000}"/>
    <cellStyle name="20% - Accent5 3" xfId="72" xr:uid="{00000000-0005-0000-0000-000062060000}"/>
    <cellStyle name="20% - Accent5 3 2" xfId="394" xr:uid="{00000000-0005-0000-0000-000063060000}"/>
    <cellStyle name="20% - Accent5 3 2 2" xfId="871" xr:uid="{00000000-0005-0000-0000-000064060000}"/>
    <cellStyle name="20% - Accent5 3 2 2 2" xfId="1823" xr:uid="{00000000-0005-0000-0000-000065060000}"/>
    <cellStyle name="20% - Accent5 3 2 2 2 2" xfId="5524" xr:uid="{00000000-0005-0000-0000-000066060000}"/>
    <cellStyle name="20% - Accent5 3 2 2 2_Sig Data Letters in Progress" xfId="6056" xr:uid="{00000000-0005-0000-0000-000067060000}"/>
    <cellStyle name="20% - Accent5 3 2 2 3" xfId="4572" xr:uid="{00000000-0005-0000-0000-000068060000}"/>
    <cellStyle name="20% - Accent5 3 2 2_Sig Data Letters in Progress" xfId="2347" xr:uid="{00000000-0005-0000-0000-000069060000}"/>
    <cellStyle name="20% - Accent5 3 2 3" xfId="1347" xr:uid="{00000000-0005-0000-0000-00006A060000}"/>
    <cellStyle name="20% - Accent5 3 2 3 2" xfId="5048" xr:uid="{00000000-0005-0000-0000-00006B060000}"/>
    <cellStyle name="20% - Accent5 3 2 3_Sig Data Letters in Progress" xfId="6057" xr:uid="{00000000-0005-0000-0000-00006C060000}"/>
    <cellStyle name="20% - Accent5 3 2 4" xfId="4096" xr:uid="{00000000-0005-0000-0000-00006D060000}"/>
    <cellStyle name="20% - Accent5 3 2_Sig Data Letters in Progress" xfId="2346" xr:uid="{00000000-0005-0000-0000-00006E060000}"/>
    <cellStyle name="20% - Accent5 3 3" xfId="240" xr:uid="{00000000-0005-0000-0000-00006F060000}"/>
    <cellStyle name="20% - Accent5 3 3 2" xfId="717" xr:uid="{00000000-0005-0000-0000-000070060000}"/>
    <cellStyle name="20% - Accent5 3 3 2 2" xfId="1669" xr:uid="{00000000-0005-0000-0000-000071060000}"/>
    <cellStyle name="20% - Accent5 3 3 2 2 2" xfId="5370" xr:uid="{00000000-0005-0000-0000-000072060000}"/>
    <cellStyle name="20% - Accent5 3 3 2 2_Sig Data Letters in Progress" xfId="6058" xr:uid="{00000000-0005-0000-0000-000073060000}"/>
    <cellStyle name="20% - Accent5 3 3 2 3" xfId="4418" xr:uid="{00000000-0005-0000-0000-000074060000}"/>
    <cellStyle name="20% - Accent5 3 3 2_Sig Data Letters in Progress" xfId="2349" xr:uid="{00000000-0005-0000-0000-000075060000}"/>
    <cellStyle name="20% - Accent5 3 3 3" xfId="1193" xr:uid="{00000000-0005-0000-0000-000076060000}"/>
    <cellStyle name="20% - Accent5 3 3 3 2" xfId="4894" xr:uid="{00000000-0005-0000-0000-000077060000}"/>
    <cellStyle name="20% - Accent5 3 3 3_Sig Data Letters in Progress" xfId="6059" xr:uid="{00000000-0005-0000-0000-000078060000}"/>
    <cellStyle name="20% - Accent5 3 3 4" xfId="3942" xr:uid="{00000000-0005-0000-0000-000079060000}"/>
    <cellStyle name="20% - Accent5 3 3_Sig Data Letters in Progress" xfId="2348" xr:uid="{00000000-0005-0000-0000-00007A060000}"/>
    <cellStyle name="20% - Accent5 3 4" xfId="563" xr:uid="{00000000-0005-0000-0000-00007B060000}"/>
    <cellStyle name="20% - Accent5 3 4 2" xfId="1515" xr:uid="{00000000-0005-0000-0000-00007C060000}"/>
    <cellStyle name="20% - Accent5 3 4 2 2" xfId="5216" xr:uid="{00000000-0005-0000-0000-00007D060000}"/>
    <cellStyle name="20% - Accent5 3 4 2_Sig Data Letters in Progress" xfId="6060" xr:uid="{00000000-0005-0000-0000-00007E060000}"/>
    <cellStyle name="20% - Accent5 3 4 3" xfId="4264" xr:uid="{00000000-0005-0000-0000-00007F060000}"/>
    <cellStyle name="20% - Accent5 3 4_Sig Data Letters in Progress" xfId="2350" xr:uid="{00000000-0005-0000-0000-000080060000}"/>
    <cellStyle name="20% - Accent5 3 5" xfId="1039" xr:uid="{00000000-0005-0000-0000-000081060000}"/>
    <cellStyle name="20% - Accent5 3 5 2" xfId="4740" xr:uid="{00000000-0005-0000-0000-000082060000}"/>
    <cellStyle name="20% - Accent5 3 5_Sig Data Letters in Progress" xfId="6061" xr:uid="{00000000-0005-0000-0000-000083060000}"/>
    <cellStyle name="20% - Accent5 3 6" xfId="3788" xr:uid="{00000000-0005-0000-0000-000084060000}"/>
    <cellStyle name="20% - Accent5 3_Sig Data Letters in Progress" xfId="2345" xr:uid="{00000000-0005-0000-0000-000085060000}"/>
    <cellStyle name="20% - Accent5 4" xfId="86" xr:uid="{00000000-0005-0000-0000-000086060000}"/>
    <cellStyle name="20% - Accent5 4 2" xfId="408" xr:uid="{00000000-0005-0000-0000-000087060000}"/>
    <cellStyle name="20% - Accent5 4 2 2" xfId="885" xr:uid="{00000000-0005-0000-0000-000088060000}"/>
    <cellStyle name="20% - Accent5 4 2 2 2" xfId="1837" xr:uid="{00000000-0005-0000-0000-000089060000}"/>
    <cellStyle name="20% - Accent5 4 2 2 2 2" xfId="5538" xr:uid="{00000000-0005-0000-0000-00008A060000}"/>
    <cellStyle name="20% - Accent5 4 2 2 2_Sig Data Letters in Progress" xfId="6062" xr:uid="{00000000-0005-0000-0000-00008B060000}"/>
    <cellStyle name="20% - Accent5 4 2 2 3" xfId="4586" xr:uid="{00000000-0005-0000-0000-00008C060000}"/>
    <cellStyle name="20% - Accent5 4 2 2_Sig Data Letters in Progress" xfId="2353" xr:uid="{00000000-0005-0000-0000-00008D060000}"/>
    <cellStyle name="20% - Accent5 4 2 3" xfId="1361" xr:uid="{00000000-0005-0000-0000-00008E060000}"/>
    <cellStyle name="20% - Accent5 4 2 3 2" xfId="5062" xr:uid="{00000000-0005-0000-0000-00008F060000}"/>
    <cellStyle name="20% - Accent5 4 2 3_Sig Data Letters in Progress" xfId="6063" xr:uid="{00000000-0005-0000-0000-000090060000}"/>
    <cellStyle name="20% - Accent5 4 2 4" xfId="4110" xr:uid="{00000000-0005-0000-0000-000091060000}"/>
    <cellStyle name="20% - Accent5 4 2_Sig Data Letters in Progress" xfId="2352" xr:uid="{00000000-0005-0000-0000-000092060000}"/>
    <cellStyle name="20% - Accent5 4 3" xfId="254" xr:uid="{00000000-0005-0000-0000-000093060000}"/>
    <cellStyle name="20% - Accent5 4 3 2" xfId="731" xr:uid="{00000000-0005-0000-0000-000094060000}"/>
    <cellStyle name="20% - Accent5 4 3 2 2" xfId="1683" xr:uid="{00000000-0005-0000-0000-000095060000}"/>
    <cellStyle name="20% - Accent5 4 3 2 2 2" xfId="5384" xr:uid="{00000000-0005-0000-0000-000096060000}"/>
    <cellStyle name="20% - Accent5 4 3 2 2_Sig Data Letters in Progress" xfId="6064" xr:uid="{00000000-0005-0000-0000-000097060000}"/>
    <cellStyle name="20% - Accent5 4 3 2 3" xfId="4432" xr:uid="{00000000-0005-0000-0000-000098060000}"/>
    <cellStyle name="20% - Accent5 4 3 2_Sig Data Letters in Progress" xfId="2355" xr:uid="{00000000-0005-0000-0000-000099060000}"/>
    <cellStyle name="20% - Accent5 4 3 3" xfId="1207" xr:uid="{00000000-0005-0000-0000-00009A060000}"/>
    <cellStyle name="20% - Accent5 4 3 3 2" xfId="4908" xr:uid="{00000000-0005-0000-0000-00009B060000}"/>
    <cellStyle name="20% - Accent5 4 3 3_Sig Data Letters in Progress" xfId="6065" xr:uid="{00000000-0005-0000-0000-00009C060000}"/>
    <cellStyle name="20% - Accent5 4 3 4" xfId="3956" xr:uid="{00000000-0005-0000-0000-00009D060000}"/>
    <cellStyle name="20% - Accent5 4 3_Sig Data Letters in Progress" xfId="2354" xr:uid="{00000000-0005-0000-0000-00009E060000}"/>
    <cellStyle name="20% - Accent5 4 4" xfId="577" xr:uid="{00000000-0005-0000-0000-00009F060000}"/>
    <cellStyle name="20% - Accent5 4 4 2" xfId="1529" xr:uid="{00000000-0005-0000-0000-0000A0060000}"/>
    <cellStyle name="20% - Accent5 4 4 2 2" xfId="5230" xr:uid="{00000000-0005-0000-0000-0000A1060000}"/>
    <cellStyle name="20% - Accent5 4 4 2_Sig Data Letters in Progress" xfId="6066" xr:uid="{00000000-0005-0000-0000-0000A2060000}"/>
    <cellStyle name="20% - Accent5 4 4 3" xfId="4278" xr:uid="{00000000-0005-0000-0000-0000A3060000}"/>
    <cellStyle name="20% - Accent5 4 4_Sig Data Letters in Progress" xfId="2356" xr:uid="{00000000-0005-0000-0000-0000A4060000}"/>
    <cellStyle name="20% - Accent5 4 5" xfId="1053" xr:uid="{00000000-0005-0000-0000-0000A5060000}"/>
    <cellStyle name="20% - Accent5 4 5 2" xfId="4754" xr:uid="{00000000-0005-0000-0000-0000A6060000}"/>
    <cellStyle name="20% - Accent5 4 5_Sig Data Letters in Progress" xfId="6067" xr:uid="{00000000-0005-0000-0000-0000A7060000}"/>
    <cellStyle name="20% - Accent5 4 6" xfId="3802" xr:uid="{00000000-0005-0000-0000-0000A8060000}"/>
    <cellStyle name="20% - Accent5 4_Sig Data Letters in Progress" xfId="2351" xr:uid="{00000000-0005-0000-0000-0000A9060000}"/>
    <cellStyle name="20% - Accent5 5" xfId="100" xr:uid="{00000000-0005-0000-0000-0000AA060000}"/>
    <cellStyle name="20% - Accent5 5 2" xfId="422" xr:uid="{00000000-0005-0000-0000-0000AB060000}"/>
    <cellStyle name="20% - Accent5 5 2 2" xfId="899" xr:uid="{00000000-0005-0000-0000-0000AC060000}"/>
    <cellStyle name="20% - Accent5 5 2 2 2" xfId="1851" xr:uid="{00000000-0005-0000-0000-0000AD060000}"/>
    <cellStyle name="20% - Accent5 5 2 2 2 2" xfId="5552" xr:uid="{00000000-0005-0000-0000-0000AE060000}"/>
    <cellStyle name="20% - Accent5 5 2 2 2_Sig Data Letters in Progress" xfId="6068" xr:uid="{00000000-0005-0000-0000-0000AF060000}"/>
    <cellStyle name="20% - Accent5 5 2 2 3" xfId="4600" xr:uid="{00000000-0005-0000-0000-0000B0060000}"/>
    <cellStyle name="20% - Accent5 5 2 2_Sig Data Letters in Progress" xfId="2359" xr:uid="{00000000-0005-0000-0000-0000B1060000}"/>
    <cellStyle name="20% - Accent5 5 2 3" xfId="1375" xr:uid="{00000000-0005-0000-0000-0000B2060000}"/>
    <cellStyle name="20% - Accent5 5 2 3 2" xfId="5076" xr:uid="{00000000-0005-0000-0000-0000B3060000}"/>
    <cellStyle name="20% - Accent5 5 2 3_Sig Data Letters in Progress" xfId="6069" xr:uid="{00000000-0005-0000-0000-0000B4060000}"/>
    <cellStyle name="20% - Accent5 5 2 4" xfId="4124" xr:uid="{00000000-0005-0000-0000-0000B5060000}"/>
    <cellStyle name="20% - Accent5 5 2_Sig Data Letters in Progress" xfId="2358" xr:uid="{00000000-0005-0000-0000-0000B6060000}"/>
    <cellStyle name="20% - Accent5 5 3" xfId="268" xr:uid="{00000000-0005-0000-0000-0000B7060000}"/>
    <cellStyle name="20% - Accent5 5 3 2" xfId="745" xr:uid="{00000000-0005-0000-0000-0000B8060000}"/>
    <cellStyle name="20% - Accent5 5 3 2 2" xfId="1697" xr:uid="{00000000-0005-0000-0000-0000B9060000}"/>
    <cellStyle name="20% - Accent5 5 3 2 2 2" xfId="5398" xr:uid="{00000000-0005-0000-0000-0000BA060000}"/>
    <cellStyle name="20% - Accent5 5 3 2 2_Sig Data Letters in Progress" xfId="6070" xr:uid="{00000000-0005-0000-0000-0000BB060000}"/>
    <cellStyle name="20% - Accent5 5 3 2 3" xfId="4446" xr:uid="{00000000-0005-0000-0000-0000BC060000}"/>
    <cellStyle name="20% - Accent5 5 3 2_Sig Data Letters in Progress" xfId="2361" xr:uid="{00000000-0005-0000-0000-0000BD060000}"/>
    <cellStyle name="20% - Accent5 5 3 3" xfId="1221" xr:uid="{00000000-0005-0000-0000-0000BE060000}"/>
    <cellStyle name="20% - Accent5 5 3 3 2" xfId="4922" xr:uid="{00000000-0005-0000-0000-0000BF060000}"/>
    <cellStyle name="20% - Accent5 5 3 3_Sig Data Letters in Progress" xfId="6071" xr:uid="{00000000-0005-0000-0000-0000C0060000}"/>
    <cellStyle name="20% - Accent5 5 3 4" xfId="3970" xr:uid="{00000000-0005-0000-0000-0000C1060000}"/>
    <cellStyle name="20% - Accent5 5 3_Sig Data Letters in Progress" xfId="2360" xr:uid="{00000000-0005-0000-0000-0000C2060000}"/>
    <cellStyle name="20% - Accent5 5 4" xfId="591" xr:uid="{00000000-0005-0000-0000-0000C3060000}"/>
    <cellStyle name="20% - Accent5 5 4 2" xfId="1543" xr:uid="{00000000-0005-0000-0000-0000C4060000}"/>
    <cellStyle name="20% - Accent5 5 4 2 2" xfId="5244" xr:uid="{00000000-0005-0000-0000-0000C5060000}"/>
    <cellStyle name="20% - Accent5 5 4 2_Sig Data Letters in Progress" xfId="6072" xr:uid="{00000000-0005-0000-0000-0000C6060000}"/>
    <cellStyle name="20% - Accent5 5 4 3" xfId="4292" xr:uid="{00000000-0005-0000-0000-0000C7060000}"/>
    <cellStyle name="20% - Accent5 5 4_Sig Data Letters in Progress" xfId="2362" xr:uid="{00000000-0005-0000-0000-0000C8060000}"/>
    <cellStyle name="20% - Accent5 5 5" xfId="1067" xr:uid="{00000000-0005-0000-0000-0000C9060000}"/>
    <cellStyle name="20% - Accent5 5 5 2" xfId="4768" xr:uid="{00000000-0005-0000-0000-0000CA060000}"/>
    <cellStyle name="20% - Accent5 5 5_Sig Data Letters in Progress" xfId="6073" xr:uid="{00000000-0005-0000-0000-0000CB060000}"/>
    <cellStyle name="20% - Accent5 5 6" xfId="3816" xr:uid="{00000000-0005-0000-0000-0000CC060000}"/>
    <cellStyle name="20% - Accent5 5_Sig Data Letters in Progress" xfId="2357" xr:uid="{00000000-0005-0000-0000-0000CD060000}"/>
    <cellStyle name="20% - Accent5 6" xfId="114" xr:uid="{00000000-0005-0000-0000-0000CE060000}"/>
    <cellStyle name="20% - Accent5 6 2" xfId="436" xr:uid="{00000000-0005-0000-0000-0000CF060000}"/>
    <cellStyle name="20% - Accent5 6 2 2" xfId="913" xr:uid="{00000000-0005-0000-0000-0000D0060000}"/>
    <cellStyle name="20% - Accent5 6 2 2 2" xfId="1865" xr:uid="{00000000-0005-0000-0000-0000D1060000}"/>
    <cellStyle name="20% - Accent5 6 2 2 2 2" xfId="5566" xr:uid="{00000000-0005-0000-0000-0000D2060000}"/>
    <cellStyle name="20% - Accent5 6 2 2 2_Sig Data Letters in Progress" xfId="6074" xr:uid="{00000000-0005-0000-0000-0000D3060000}"/>
    <cellStyle name="20% - Accent5 6 2 2 3" xfId="4614" xr:uid="{00000000-0005-0000-0000-0000D4060000}"/>
    <cellStyle name="20% - Accent5 6 2 2_Sig Data Letters in Progress" xfId="2365" xr:uid="{00000000-0005-0000-0000-0000D5060000}"/>
    <cellStyle name="20% - Accent5 6 2 3" xfId="1389" xr:uid="{00000000-0005-0000-0000-0000D6060000}"/>
    <cellStyle name="20% - Accent5 6 2 3 2" xfId="5090" xr:uid="{00000000-0005-0000-0000-0000D7060000}"/>
    <cellStyle name="20% - Accent5 6 2 3_Sig Data Letters in Progress" xfId="6075" xr:uid="{00000000-0005-0000-0000-0000D8060000}"/>
    <cellStyle name="20% - Accent5 6 2 4" xfId="4138" xr:uid="{00000000-0005-0000-0000-0000D9060000}"/>
    <cellStyle name="20% - Accent5 6 2_Sig Data Letters in Progress" xfId="2364" xr:uid="{00000000-0005-0000-0000-0000DA060000}"/>
    <cellStyle name="20% - Accent5 6 3" xfId="282" xr:uid="{00000000-0005-0000-0000-0000DB060000}"/>
    <cellStyle name="20% - Accent5 6 3 2" xfId="759" xr:uid="{00000000-0005-0000-0000-0000DC060000}"/>
    <cellStyle name="20% - Accent5 6 3 2 2" xfId="1711" xr:uid="{00000000-0005-0000-0000-0000DD060000}"/>
    <cellStyle name="20% - Accent5 6 3 2 2 2" xfId="5412" xr:uid="{00000000-0005-0000-0000-0000DE060000}"/>
    <cellStyle name="20% - Accent5 6 3 2 2_Sig Data Letters in Progress" xfId="6076" xr:uid="{00000000-0005-0000-0000-0000DF060000}"/>
    <cellStyle name="20% - Accent5 6 3 2 3" xfId="4460" xr:uid="{00000000-0005-0000-0000-0000E0060000}"/>
    <cellStyle name="20% - Accent5 6 3 2_Sig Data Letters in Progress" xfId="2367" xr:uid="{00000000-0005-0000-0000-0000E1060000}"/>
    <cellStyle name="20% - Accent5 6 3 3" xfId="1235" xr:uid="{00000000-0005-0000-0000-0000E2060000}"/>
    <cellStyle name="20% - Accent5 6 3 3 2" xfId="4936" xr:uid="{00000000-0005-0000-0000-0000E3060000}"/>
    <cellStyle name="20% - Accent5 6 3 3_Sig Data Letters in Progress" xfId="6077" xr:uid="{00000000-0005-0000-0000-0000E4060000}"/>
    <cellStyle name="20% - Accent5 6 3 4" xfId="3984" xr:uid="{00000000-0005-0000-0000-0000E5060000}"/>
    <cellStyle name="20% - Accent5 6 3_Sig Data Letters in Progress" xfId="2366" xr:uid="{00000000-0005-0000-0000-0000E6060000}"/>
    <cellStyle name="20% - Accent5 6 4" xfId="605" xr:uid="{00000000-0005-0000-0000-0000E7060000}"/>
    <cellStyle name="20% - Accent5 6 4 2" xfId="1557" xr:uid="{00000000-0005-0000-0000-0000E8060000}"/>
    <cellStyle name="20% - Accent5 6 4 2 2" xfId="5258" xr:uid="{00000000-0005-0000-0000-0000E9060000}"/>
    <cellStyle name="20% - Accent5 6 4 2_Sig Data Letters in Progress" xfId="6078" xr:uid="{00000000-0005-0000-0000-0000EA060000}"/>
    <cellStyle name="20% - Accent5 6 4 3" xfId="4306" xr:uid="{00000000-0005-0000-0000-0000EB060000}"/>
    <cellStyle name="20% - Accent5 6 4_Sig Data Letters in Progress" xfId="2368" xr:uid="{00000000-0005-0000-0000-0000EC060000}"/>
    <cellStyle name="20% - Accent5 6 5" xfId="1081" xr:uid="{00000000-0005-0000-0000-0000ED060000}"/>
    <cellStyle name="20% - Accent5 6 5 2" xfId="4782" xr:uid="{00000000-0005-0000-0000-0000EE060000}"/>
    <cellStyle name="20% - Accent5 6 5_Sig Data Letters in Progress" xfId="6079" xr:uid="{00000000-0005-0000-0000-0000EF060000}"/>
    <cellStyle name="20% - Accent5 6 6" xfId="3830" xr:uid="{00000000-0005-0000-0000-0000F0060000}"/>
    <cellStyle name="20% - Accent5 6_Sig Data Letters in Progress" xfId="2363" xr:uid="{00000000-0005-0000-0000-0000F1060000}"/>
    <cellStyle name="20% - Accent5 7" xfId="128" xr:uid="{00000000-0005-0000-0000-0000F2060000}"/>
    <cellStyle name="20% - Accent5 7 2" xfId="450" xr:uid="{00000000-0005-0000-0000-0000F3060000}"/>
    <cellStyle name="20% - Accent5 7 2 2" xfId="927" xr:uid="{00000000-0005-0000-0000-0000F4060000}"/>
    <cellStyle name="20% - Accent5 7 2 2 2" xfId="1879" xr:uid="{00000000-0005-0000-0000-0000F5060000}"/>
    <cellStyle name="20% - Accent5 7 2 2 2 2" xfId="5580" xr:uid="{00000000-0005-0000-0000-0000F6060000}"/>
    <cellStyle name="20% - Accent5 7 2 2 2_Sig Data Letters in Progress" xfId="6080" xr:uid="{00000000-0005-0000-0000-0000F7060000}"/>
    <cellStyle name="20% - Accent5 7 2 2 3" xfId="4628" xr:uid="{00000000-0005-0000-0000-0000F8060000}"/>
    <cellStyle name="20% - Accent5 7 2 2_Sig Data Letters in Progress" xfId="2371" xr:uid="{00000000-0005-0000-0000-0000F9060000}"/>
    <cellStyle name="20% - Accent5 7 2 3" xfId="1403" xr:uid="{00000000-0005-0000-0000-0000FA060000}"/>
    <cellStyle name="20% - Accent5 7 2 3 2" xfId="5104" xr:uid="{00000000-0005-0000-0000-0000FB060000}"/>
    <cellStyle name="20% - Accent5 7 2 3_Sig Data Letters in Progress" xfId="6081" xr:uid="{00000000-0005-0000-0000-0000FC060000}"/>
    <cellStyle name="20% - Accent5 7 2 4" xfId="4152" xr:uid="{00000000-0005-0000-0000-0000FD060000}"/>
    <cellStyle name="20% - Accent5 7 2_Sig Data Letters in Progress" xfId="2370" xr:uid="{00000000-0005-0000-0000-0000FE060000}"/>
    <cellStyle name="20% - Accent5 7 3" xfId="296" xr:uid="{00000000-0005-0000-0000-0000FF060000}"/>
    <cellStyle name="20% - Accent5 7 3 2" xfId="773" xr:uid="{00000000-0005-0000-0000-000000070000}"/>
    <cellStyle name="20% - Accent5 7 3 2 2" xfId="1725" xr:uid="{00000000-0005-0000-0000-000001070000}"/>
    <cellStyle name="20% - Accent5 7 3 2 2 2" xfId="5426" xr:uid="{00000000-0005-0000-0000-000002070000}"/>
    <cellStyle name="20% - Accent5 7 3 2 2_Sig Data Letters in Progress" xfId="6082" xr:uid="{00000000-0005-0000-0000-000003070000}"/>
    <cellStyle name="20% - Accent5 7 3 2 3" xfId="4474" xr:uid="{00000000-0005-0000-0000-000004070000}"/>
    <cellStyle name="20% - Accent5 7 3 2_Sig Data Letters in Progress" xfId="2373" xr:uid="{00000000-0005-0000-0000-000005070000}"/>
    <cellStyle name="20% - Accent5 7 3 3" xfId="1249" xr:uid="{00000000-0005-0000-0000-000006070000}"/>
    <cellStyle name="20% - Accent5 7 3 3 2" xfId="4950" xr:uid="{00000000-0005-0000-0000-000007070000}"/>
    <cellStyle name="20% - Accent5 7 3 3_Sig Data Letters in Progress" xfId="6083" xr:uid="{00000000-0005-0000-0000-000008070000}"/>
    <cellStyle name="20% - Accent5 7 3 4" xfId="3998" xr:uid="{00000000-0005-0000-0000-000009070000}"/>
    <cellStyle name="20% - Accent5 7 3_Sig Data Letters in Progress" xfId="2372" xr:uid="{00000000-0005-0000-0000-00000A070000}"/>
    <cellStyle name="20% - Accent5 7 4" xfId="619" xr:uid="{00000000-0005-0000-0000-00000B070000}"/>
    <cellStyle name="20% - Accent5 7 4 2" xfId="1571" xr:uid="{00000000-0005-0000-0000-00000C070000}"/>
    <cellStyle name="20% - Accent5 7 4 2 2" xfId="5272" xr:uid="{00000000-0005-0000-0000-00000D070000}"/>
    <cellStyle name="20% - Accent5 7 4 2_Sig Data Letters in Progress" xfId="6084" xr:uid="{00000000-0005-0000-0000-00000E070000}"/>
    <cellStyle name="20% - Accent5 7 4 3" xfId="4320" xr:uid="{00000000-0005-0000-0000-00000F070000}"/>
    <cellStyle name="20% - Accent5 7 4_Sig Data Letters in Progress" xfId="2374" xr:uid="{00000000-0005-0000-0000-000010070000}"/>
    <cellStyle name="20% - Accent5 7 5" xfId="1095" xr:uid="{00000000-0005-0000-0000-000011070000}"/>
    <cellStyle name="20% - Accent5 7 5 2" xfId="4796" xr:uid="{00000000-0005-0000-0000-000012070000}"/>
    <cellStyle name="20% - Accent5 7 5_Sig Data Letters in Progress" xfId="6085" xr:uid="{00000000-0005-0000-0000-000013070000}"/>
    <cellStyle name="20% - Accent5 7 6" xfId="3844" xr:uid="{00000000-0005-0000-0000-000014070000}"/>
    <cellStyle name="20% - Accent5 7_Sig Data Letters in Progress" xfId="2369" xr:uid="{00000000-0005-0000-0000-000015070000}"/>
    <cellStyle name="20% - Accent5 8" xfId="142" xr:uid="{00000000-0005-0000-0000-000016070000}"/>
    <cellStyle name="20% - Accent5 8 2" xfId="464" xr:uid="{00000000-0005-0000-0000-000017070000}"/>
    <cellStyle name="20% - Accent5 8 2 2" xfId="941" xr:uid="{00000000-0005-0000-0000-000018070000}"/>
    <cellStyle name="20% - Accent5 8 2 2 2" xfId="1893" xr:uid="{00000000-0005-0000-0000-000019070000}"/>
    <cellStyle name="20% - Accent5 8 2 2 2 2" xfId="5594" xr:uid="{00000000-0005-0000-0000-00001A070000}"/>
    <cellStyle name="20% - Accent5 8 2 2 2_Sig Data Letters in Progress" xfId="6086" xr:uid="{00000000-0005-0000-0000-00001B070000}"/>
    <cellStyle name="20% - Accent5 8 2 2 3" xfId="4642" xr:uid="{00000000-0005-0000-0000-00001C070000}"/>
    <cellStyle name="20% - Accent5 8 2 2_Sig Data Letters in Progress" xfId="2377" xr:uid="{00000000-0005-0000-0000-00001D070000}"/>
    <cellStyle name="20% - Accent5 8 2 3" xfId="1417" xr:uid="{00000000-0005-0000-0000-00001E070000}"/>
    <cellStyle name="20% - Accent5 8 2 3 2" xfId="5118" xr:uid="{00000000-0005-0000-0000-00001F070000}"/>
    <cellStyle name="20% - Accent5 8 2 3_Sig Data Letters in Progress" xfId="6087" xr:uid="{00000000-0005-0000-0000-000020070000}"/>
    <cellStyle name="20% - Accent5 8 2 4" xfId="4166" xr:uid="{00000000-0005-0000-0000-000021070000}"/>
    <cellStyle name="20% - Accent5 8 2_Sig Data Letters in Progress" xfId="2376" xr:uid="{00000000-0005-0000-0000-000022070000}"/>
    <cellStyle name="20% - Accent5 8 3" xfId="310" xr:uid="{00000000-0005-0000-0000-000023070000}"/>
    <cellStyle name="20% - Accent5 8 3 2" xfId="787" xr:uid="{00000000-0005-0000-0000-000024070000}"/>
    <cellStyle name="20% - Accent5 8 3 2 2" xfId="1739" xr:uid="{00000000-0005-0000-0000-000025070000}"/>
    <cellStyle name="20% - Accent5 8 3 2 2 2" xfId="5440" xr:uid="{00000000-0005-0000-0000-000026070000}"/>
    <cellStyle name="20% - Accent5 8 3 2 2_Sig Data Letters in Progress" xfId="6088" xr:uid="{00000000-0005-0000-0000-000027070000}"/>
    <cellStyle name="20% - Accent5 8 3 2 3" xfId="4488" xr:uid="{00000000-0005-0000-0000-000028070000}"/>
    <cellStyle name="20% - Accent5 8 3 2_Sig Data Letters in Progress" xfId="2379" xr:uid="{00000000-0005-0000-0000-000029070000}"/>
    <cellStyle name="20% - Accent5 8 3 3" xfId="1263" xr:uid="{00000000-0005-0000-0000-00002A070000}"/>
    <cellStyle name="20% - Accent5 8 3 3 2" xfId="4964" xr:uid="{00000000-0005-0000-0000-00002B070000}"/>
    <cellStyle name="20% - Accent5 8 3 3_Sig Data Letters in Progress" xfId="6089" xr:uid="{00000000-0005-0000-0000-00002C070000}"/>
    <cellStyle name="20% - Accent5 8 3 4" xfId="4012" xr:uid="{00000000-0005-0000-0000-00002D070000}"/>
    <cellStyle name="20% - Accent5 8 3_Sig Data Letters in Progress" xfId="2378" xr:uid="{00000000-0005-0000-0000-00002E070000}"/>
    <cellStyle name="20% - Accent5 8 4" xfId="633" xr:uid="{00000000-0005-0000-0000-00002F070000}"/>
    <cellStyle name="20% - Accent5 8 4 2" xfId="1585" xr:uid="{00000000-0005-0000-0000-000030070000}"/>
    <cellStyle name="20% - Accent5 8 4 2 2" xfId="5286" xr:uid="{00000000-0005-0000-0000-000031070000}"/>
    <cellStyle name="20% - Accent5 8 4 2_Sig Data Letters in Progress" xfId="6090" xr:uid="{00000000-0005-0000-0000-000032070000}"/>
    <cellStyle name="20% - Accent5 8 4 3" xfId="4334" xr:uid="{00000000-0005-0000-0000-000033070000}"/>
    <cellStyle name="20% - Accent5 8 4_Sig Data Letters in Progress" xfId="2380" xr:uid="{00000000-0005-0000-0000-000034070000}"/>
    <cellStyle name="20% - Accent5 8 5" xfId="1109" xr:uid="{00000000-0005-0000-0000-000035070000}"/>
    <cellStyle name="20% - Accent5 8 5 2" xfId="4810" xr:uid="{00000000-0005-0000-0000-000036070000}"/>
    <cellStyle name="20% - Accent5 8 5_Sig Data Letters in Progress" xfId="6091" xr:uid="{00000000-0005-0000-0000-000037070000}"/>
    <cellStyle name="20% - Accent5 8 6" xfId="3858" xr:uid="{00000000-0005-0000-0000-000038070000}"/>
    <cellStyle name="20% - Accent5 8_Sig Data Letters in Progress" xfId="2375" xr:uid="{00000000-0005-0000-0000-000039070000}"/>
    <cellStyle name="20% - Accent5 9" xfId="156" xr:uid="{00000000-0005-0000-0000-00003A070000}"/>
    <cellStyle name="20% - Accent5 9 2" xfId="478" xr:uid="{00000000-0005-0000-0000-00003B070000}"/>
    <cellStyle name="20% - Accent5 9 2 2" xfId="955" xr:uid="{00000000-0005-0000-0000-00003C070000}"/>
    <cellStyle name="20% - Accent5 9 2 2 2" xfId="1907" xr:uid="{00000000-0005-0000-0000-00003D070000}"/>
    <cellStyle name="20% - Accent5 9 2 2 2 2" xfId="5608" xr:uid="{00000000-0005-0000-0000-00003E070000}"/>
    <cellStyle name="20% - Accent5 9 2 2 2_Sig Data Letters in Progress" xfId="6092" xr:uid="{00000000-0005-0000-0000-00003F070000}"/>
    <cellStyle name="20% - Accent5 9 2 2 3" xfId="4656" xr:uid="{00000000-0005-0000-0000-000040070000}"/>
    <cellStyle name="20% - Accent5 9 2 2_Sig Data Letters in Progress" xfId="2383" xr:uid="{00000000-0005-0000-0000-000041070000}"/>
    <cellStyle name="20% - Accent5 9 2 3" xfId="1431" xr:uid="{00000000-0005-0000-0000-000042070000}"/>
    <cellStyle name="20% - Accent5 9 2 3 2" xfId="5132" xr:uid="{00000000-0005-0000-0000-000043070000}"/>
    <cellStyle name="20% - Accent5 9 2 3_Sig Data Letters in Progress" xfId="6093" xr:uid="{00000000-0005-0000-0000-000044070000}"/>
    <cellStyle name="20% - Accent5 9 2 4" xfId="4180" xr:uid="{00000000-0005-0000-0000-000045070000}"/>
    <cellStyle name="20% - Accent5 9 2_Sig Data Letters in Progress" xfId="2382" xr:uid="{00000000-0005-0000-0000-000046070000}"/>
    <cellStyle name="20% - Accent5 9 3" xfId="324" xr:uid="{00000000-0005-0000-0000-000047070000}"/>
    <cellStyle name="20% - Accent5 9 3 2" xfId="801" xr:uid="{00000000-0005-0000-0000-000048070000}"/>
    <cellStyle name="20% - Accent5 9 3 2 2" xfId="1753" xr:uid="{00000000-0005-0000-0000-000049070000}"/>
    <cellStyle name="20% - Accent5 9 3 2 2 2" xfId="5454" xr:uid="{00000000-0005-0000-0000-00004A070000}"/>
    <cellStyle name="20% - Accent5 9 3 2 2_Sig Data Letters in Progress" xfId="6094" xr:uid="{00000000-0005-0000-0000-00004B070000}"/>
    <cellStyle name="20% - Accent5 9 3 2 3" xfId="4502" xr:uid="{00000000-0005-0000-0000-00004C070000}"/>
    <cellStyle name="20% - Accent5 9 3 2_Sig Data Letters in Progress" xfId="2385" xr:uid="{00000000-0005-0000-0000-00004D070000}"/>
    <cellStyle name="20% - Accent5 9 3 3" xfId="1277" xr:uid="{00000000-0005-0000-0000-00004E070000}"/>
    <cellStyle name="20% - Accent5 9 3 3 2" xfId="4978" xr:uid="{00000000-0005-0000-0000-00004F070000}"/>
    <cellStyle name="20% - Accent5 9 3 3_Sig Data Letters in Progress" xfId="6095" xr:uid="{00000000-0005-0000-0000-000050070000}"/>
    <cellStyle name="20% - Accent5 9 3 4" xfId="4026" xr:uid="{00000000-0005-0000-0000-000051070000}"/>
    <cellStyle name="20% - Accent5 9 3_Sig Data Letters in Progress" xfId="2384" xr:uid="{00000000-0005-0000-0000-000052070000}"/>
    <cellStyle name="20% - Accent5 9 4" xfId="647" xr:uid="{00000000-0005-0000-0000-000053070000}"/>
    <cellStyle name="20% - Accent5 9 4 2" xfId="1599" xr:uid="{00000000-0005-0000-0000-000054070000}"/>
    <cellStyle name="20% - Accent5 9 4 2 2" xfId="5300" xr:uid="{00000000-0005-0000-0000-000055070000}"/>
    <cellStyle name="20% - Accent5 9 4 2_Sig Data Letters in Progress" xfId="6096" xr:uid="{00000000-0005-0000-0000-000056070000}"/>
    <cellStyle name="20% - Accent5 9 4 3" xfId="4348" xr:uid="{00000000-0005-0000-0000-000057070000}"/>
    <cellStyle name="20% - Accent5 9 4_Sig Data Letters in Progress" xfId="2386" xr:uid="{00000000-0005-0000-0000-000058070000}"/>
    <cellStyle name="20% - Accent5 9 5" xfId="1123" xr:uid="{00000000-0005-0000-0000-000059070000}"/>
    <cellStyle name="20% - Accent5 9 5 2" xfId="4824" xr:uid="{00000000-0005-0000-0000-00005A070000}"/>
    <cellStyle name="20% - Accent5 9 5_Sig Data Letters in Progress" xfId="6097" xr:uid="{00000000-0005-0000-0000-00005B070000}"/>
    <cellStyle name="20% - Accent5 9 6" xfId="3872" xr:uid="{00000000-0005-0000-0000-00005C070000}"/>
    <cellStyle name="20% - Accent5 9_Sig Data Letters in Progress" xfId="2381" xr:uid="{00000000-0005-0000-0000-00005D070000}"/>
    <cellStyle name="20% - Accent6" xfId="38" builtinId="50" customBuiltin="1"/>
    <cellStyle name="20% - Accent6 10" xfId="172" xr:uid="{00000000-0005-0000-0000-00005F070000}"/>
    <cellStyle name="20% - Accent6 10 2" xfId="494" xr:uid="{00000000-0005-0000-0000-000060070000}"/>
    <cellStyle name="20% - Accent6 10 2 2" xfId="971" xr:uid="{00000000-0005-0000-0000-000061070000}"/>
    <cellStyle name="20% - Accent6 10 2 2 2" xfId="1923" xr:uid="{00000000-0005-0000-0000-000062070000}"/>
    <cellStyle name="20% - Accent6 10 2 2 2 2" xfId="5624" xr:uid="{00000000-0005-0000-0000-000063070000}"/>
    <cellStyle name="20% - Accent6 10 2 2 2_Sig Data Letters in Progress" xfId="6098" xr:uid="{00000000-0005-0000-0000-000064070000}"/>
    <cellStyle name="20% - Accent6 10 2 2 3" xfId="4672" xr:uid="{00000000-0005-0000-0000-000065070000}"/>
    <cellStyle name="20% - Accent6 10 2 2_Sig Data Letters in Progress" xfId="2389" xr:uid="{00000000-0005-0000-0000-000066070000}"/>
    <cellStyle name="20% - Accent6 10 2 3" xfId="1447" xr:uid="{00000000-0005-0000-0000-000067070000}"/>
    <cellStyle name="20% - Accent6 10 2 3 2" xfId="5148" xr:uid="{00000000-0005-0000-0000-000068070000}"/>
    <cellStyle name="20% - Accent6 10 2 3_Sig Data Letters in Progress" xfId="6099" xr:uid="{00000000-0005-0000-0000-000069070000}"/>
    <cellStyle name="20% - Accent6 10 2 4" xfId="4196" xr:uid="{00000000-0005-0000-0000-00006A070000}"/>
    <cellStyle name="20% - Accent6 10 2_Sig Data Letters in Progress" xfId="2388" xr:uid="{00000000-0005-0000-0000-00006B070000}"/>
    <cellStyle name="20% - Accent6 10 3" xfId="340" xr:uid="{00000000-0005-0000-0000-00006C070000}"/>
    <cellStyle name="20% - Accent6 10 3 2" xfId="817" xr:uid="{00000000-0005-0000-0000-00006D070000}"/>
    <cellStyle name="20% - Accent6 10 3 2 2" xfId="1769" xr:uid="{00000000-0005-0000-0000-00006E070000}"/>
    <cellStyle name="20% - Accent6 10 3 2 2 2" xfId="5470" xr:uid="{00000000-0005-0000-0000-00006F070000}"/>
    <cellStyle name="20% - Accent6 10 3 2 2_Sig Data Letters in Progress" xfId="6100" xr:uid="{00000000-0005-0000-0000-000070070000}"/>
    <cellStyle name="20% - Accent6 10 3 2 3" xfId="4518" xr:uid="{00000000-0005-0000-0000-000071070000}"/>
    <cellStyle name="20% - Accent6 10 3 2_Sig Data Letters in Progress" xfId="2391" xr:uid="{00000000-0005-0000-0000-000072070000}"/>
    <cellStyle name="20% - Accent6 10 3 3" xfId="1293" xr:uid="{00000000-0005-0000-0000-000073070000}"/>
    <cellStyle name="20% - Accent6 10 3 3 2" xfId="4994" xr:uid="{00000000-0005-0000-0000-000074070000}"/>
    <cellStyle name="20% - Accent6 10 3 3_Sig Data Letters in Progress" xfId="6101" xr:uid="{00000000-0005-0000-0000-000075070000}"/>
    <cellStyle name="20% - Accent6 10 3 4" xfId="4042" xr:uid="{00000000-0005-0000-0000-000076070000}"/>
    <cellStyle name="20% - Accent6 10 3_Sig Data Letters in Progress" xfId="2390" xr:uid="{00000000-0005-0000-0000-000077070000}"/>
    <cellStyle name="20% - Accent6 10 4" xfId="663" xr:uid="{00000000-0005-0000-0000-000078070000}"/>
    <cellStyle name="20% - Accent6 10 4 2" xfId="1615" xr:uid="{00000000-0005-0000-0000-000079070000}"/>
    <cellStyle name="20% - Accent6 10 4 2 2" xfId="5316" xr:uid="{00000000-0005-0000-0000-00007A070000}"/>
    <cellStyle name="20% - Accent6 10 4 2_Sig Data Letters in Progress" xfId="6102" xr:uid="{00000000-0005-0000-0000-00007B070000}"/>
    <cellStyle name="20% - Accent6 10 4 3" xfId="4364" xr:uid="{00000000-0005-0000-0000-00007C070000}"/>
    <cellStyle name="20% - Accent6 10 4_Sig Data Letters in Progress" xfId="2392" xr:uid="{00000000-0005-0000-0000-00007D070000}"/>
    <cellStyle name="20% - Accent6 10 5" xfId="1139" xr:uid="{00000000-0005-0000-0000-00007E070000}"/>
    <cellStyle name="20% - Accent6 10 5 2" xfId="4840" xr:uid="{00000000-0005-0000-0000-00007F070000}"/>
    <cellStyle name="20% - Accent6 10 5_Sig Data Letters in Progress" xfId="6103" xr:uid="{00000000-0005-0000-0000-000080070000}"/>
    <cellStyle name="20% - Accent6 10 6" xfId="3888" xr:uid="{00000000-0005-0000-0000-000081070000}"/>
    <cellStyle name="20% - Accent6 10_Sig Data Letters in Progress" xfId="2387" xr:uid="{00000000-0005-0000-0000-000082070000}"/>
    <cellStyle name="20% - Accent6 11" xfId="365" xr:uid="{00000000-0005-0000-0000-000083070000}"/>
    <cellStyle name="20% - Accent6 11 2" xfId="842" xr:uid="{00000000-0005-0000-0000-000084070000}"/>
    <cellStyle name="20% - Accent6 11 2 2" xfId="1794" xr:uid="{00000000-0005-0000-0000-000085070000}"/>
    <cellStyle name="20% - Accent6 11 2 2 2" xfId="5495" xr:uid="{00000000-0005-0000-0000-000086070000}"/>
    <cellStyle name="20% - Accent6 11 2 2_Sig Data Letters in Progress" xfId="6104" xr:uid="{00000000-0005-0000-0000-000087070000}"/>
    <cellStyle name="20% - Accent6 11 2 3" xfId="4543" xr:uid="{00000000-0005-0000-0000-000088070000}"/>
    <cellStyle name="20% - Accent6 11 2_Sig Data Letters in Progress" xfId="2394" xr:uid="{00000000-0005-0000-0000-000089070000}"/>
    <cellStyle name="20% - Accent6 11 3" xfId="1318" xr:uid="{00000000-0005-0000-0000-00008A070000}"/>
    <cellStyle name="20% - Accent6 11 3 2" xfId="5019" xr:uid="{00000000-0005-0000-0000-00008B070000}"/>
    <cellStyle name="20% - Accent6 11 3_Sig Data Letters in Progress" xfId="6105" xr:uid="{00000000-0005-0000-0000-00008C070000}"/>
    <cellStyle name="20% - Accent6 11 4" xfId="4067" xr:uid="{00000000-0005-0000-0000-00008D070000}"/>
    <cellStyle name="20% - Accent6 11_Sig Data Letters in Progress" xfId="2393" xr:uid="{00000000-0005-0000-0000-00008E070000}"/>
    <cellStyle name="20% - Accent6 12" xfId="211" xr:uid="{00000000-0005-0000-0000-00008F070000}"/>
    <cellStyle name="20% - Accent6 12 2" xfId="688" xr:uid="{00000000-0005-0000-0000-000090070000}"/>
    <cellStyle name="20% - Accent6 12 2 2" xfId="1640" xr:uid="{00000000-0005-0000-0000-000091070000}"/>
    <cellStyle name="20% - Accent6 12 2 2 2" xfId="5341" xr:uid="{00000000-0005-0000-0000-000092070000}"/>
    <cellStyle name="20% - Accent6 12 2 2_Sig Data Letters in Progress" xfId="6106" xr:uid="{00000000-0005-0000-0000-000093070000}"/>
    <cellStyle name="20% - Accent6 12 2 3" xfId="4389" xr:uid="{00000000-0005-0000-0000-000094070000}"/>
    <cellStyle name="20% - Accent6 12 2_Sig Data Letters in Progress" xfId="2396" xr:uid="{00000000-0005-0000-0000-000095070000}"/>
    <cellStyle name="20% - Accent6 12 3" xfId="1164" xr:uid="{00000000-0005-0000-0000-000096070000}"/>
    <cellStyle name="20% - Accent6 12 3 2" xfId="4865" xr:uid="{00000000-0005-0000-0000-000097070000}"/>
    <cellStyle name="20% - Accent6 12 3_Sig Data Letters in Progress" xfId="6107" xr:uid="{00000000-0005-0000-0000-000098070000}"/>
    <cellStyle name="20% - Accent6 12 4" xfId="3913" xr:uid="{00000000-0005-0000-0000-000099070000}"/>
    <cellStyle name="20% - Accent6 12_Sig Data Letters in Progress" xfId="2395" xr:uid="{00000000-0005-0000-0000-00009A070000}"/>
    <cellStyle name="20% - Accent6 13" xfId="521" xr:uid="{00000000-0005-0000-0000-00009B070000}"/>
    <cellStyle name="20% - Accent6 13 2" xfId="998" xr:uid="{00000000-0005-0000-0000-00009C070000}"/>
    <cellStyle name="20% - Accent6 13 2 2" xfId="1950" xr:uid="{00000000-0005-0000-0000-00009D070000}"/>
    <cellStyle name="20% - Accent6 13 2 2 2" xfId="5651" xr:uid="{00000000-0005-0000-0000-00009E070000}"/>
    <cellStyle name="20% - Accent6 13 2 2_Sig Data Letters in Progress" xfId="6108" xr:uid="{00000000-0005-0000-0000-00009F070000}"/>
    <cellStyle name="20% - Accent6 13 2 3" xfId="4699" xr:uid="{00000000-0005-0000-0000-0000A0070000}"/>
    <cellStyle name="20% - Accent6 13 2_Sig Data Letters in Progress" xfId="2398" xr:uid="{00000000-0005-0000-0000-0000A1070000}"/>
    <cellStyle name="20% - Accent6 13 3" xfId="1474" xr:uid="{00000000-0005-0000-0000-0000A2070000}"/>
    <cellStyle name="20% - Accent6 13 3 2" xfId="5175" xr:uid="{00000000-0005-0000-0000-0000A3070000}"/>
    <cellStyle name="20% - Accent6 13 3_Sig Data Letters in Progress" xfId="6109" xr:uid="{00000000-0005-0000-0000-0000A4070000}"/>
    <cellStyle name="20% - Accent6 13 4" xfId="4223" xr:uid="{00000000-0005-0000-0000-0000A5070000}"/>
    <cellStyle name="20% - Accent6 13_Sig Data Letters in Progress" xfId="2397" xr:uid="{00000000-0005-0000-0000-0000A6070000}"/>
    <cellStyle name="20% - Accent6 14" xfId="534" xr:uid="{00000000-0005-0000-0000-0000A7070000}"/>
    <cellStyle name="20% - Accent6 14 2" xfId="1486" xr:uid="{00000000-0005-0000-0000-0000A8070000}"/>
    <cellStyle name="20% - Accent6 14 2 2" xfId="5187" xr:uid="{00000000-0005-0000-0000-0000A9070000}"/>
    <cellStyle name="20% - Accent6 14 2_Sig Data Letters in Progress" xfId="6110" xr:uid="{00000000-0005-0000-0000-0000AA070000}"/>
    <cellStyle name="20% - Accent6 14 3" xfId="4235" xr:uid="{00000000-0005-0000-0000-0000AB070000}"/>
    <cellStyle name="20% - Accent6 14_Sig Data Letters in Progress" xfId="2399" xr:uid="{00000000-0005-0000-0000-0000AC070000}"/>
    <cellStyle name="20% - Accent6 15" xfId="1010" xr:uid="{00000000-0005-0000-0000-0000AD070000}"/>
    <cellStyle name="20% - Accent6 15 2" xfId="4711" xr:uid="{00000000-0005-0000-0000-0000AE070000}"/>
    <cellStyle name="20% - Accent6 15_Sig Data Letters in Progress" xfId="6111" xr:uid="{00000000-0005-0000-0000-0000AF070000}"/>
    <cellStyle name="20% - Accent6 16" xfId="2072" xr:uid="{00000000-0005-0000-0000-0000B0070000}"/>
    <cellStyle name="20% - Accent6 16 2" xfId="5773" xr:uid="{00000000-0005-0000-0000-0000B1070000}"/>
    <cellStyle name="20% - Accent6 16_Sig Data Letters in Progress" xfId="6112" xr:uid="{00000000-0005-0000-0000-0000B2070000}"/>
    <cellStyle name="20% - Accent6 17" xfId="3750" xr:uid="{00000000-0005-0000-0000-0000B3070000}"/>
    <cellStyle name="20% - Accent6 2" xfId="60" xr:uid="{00000000-0005-0000-0000-0000B4070000}"/>
    <cellStyle name="20% - Accent6 2 2" xfId="382" xr:uid="{00000000-0005-0000-0000-0000B5070000}"/>
    <cellStyle name="20% - Accent6 2 2 2" xfId="859" xr:uid="{00000000-0005-0000-0000-0000B6070000}"/>
    <cellStyle name="20% - Accent6 2 2 2 2" xfId="1811" xr:uid="{00000000-0005-0000-0000-0000B7070000}"/>
    <cellStyle name="20% - Accent6 2 2 2 2 2" xfId="5512" xr:uid="{00000000-0005-0000-0000-0000B8070000}"/>
    <cellStyle name="20% - Accent6 2 2 2 2_Sig Data Letters in Progress" xfId="6113" xr:uid="{00000000-0005-0000-0000-0000B9070000}"/>
    <cellStyle name="20% - Accent6 2 2 2 3" xfId="4560" xr:uid="{00000000-0005-0000-0000-0000BA070000}"/>
    <cellStyle name="20% - Accent6 2 2 2_Sig Data Letters in Progress" xfId="2402" xr:uid="{00000000-0005-0000-0000-0000BB070000}"/>
    <cellStyle name="20% - Accent6 2 2 3" xfId="1335" xr:uid="{00000000-0005-0000-0000-0000BC070000}"/>
    <cellStyle name="20% - Accent6 2 2 3 2" xfId="5036" xr:uid="{00000000-0005-0000-0000-0000BD070000}"/>
    <cellStyle name="20% - Accent6 2 2 3_Sig Data Letters in Progress" xfId="6114" xr:uid="{00000000-0005-0000-0000-0000BE070000}"/>
    <cellStyle name="20% - Accent6 2 2 4" xfId="3724" xr:uid="{00000000-0005-0000-0000-0000BF070000}"/>
    <cellStyle name="20% - Accent6 2 2 5" xfId="4084" xr:uid="{00000000-0005-0000-0000-0000C0070000}"/>
    <cellStyle name="20% - Accent6 2 2_Sig Data Letters in Progress" xfId="2401" xr:uid="{00000000-0005-0000-0000-0000C1070000}"/>
    <cellStyle name="20% - Accent6 2 3" xfId="228" xr:uid="{00000000-0005-0000-0000-0000C2070000}"/>
    <cellStyle name="20% - Accent6 2 3 2" xfId="705" xr:uid="{00000000-0005-0000-0000-0000C3070000}"/>
    <cellStyle name="20% - Accent6 2 3 2 2" xfId="1657" xr:uid="{00000000-0005-0000-0000-0000C4070000}"/>
    <cellStyle name="20% - Accent6 2 3 2 2 2" xfId="5358" xr:uid="{00000000-0005-0000-0000-0000C5070000}"/>
    <cellStyle name="20% - Accent6 2 3 2 2_Sig Data Letters in Progress" xfId="6115" xr:uid="{00000000-0005-0000-0000-0000C6070000}"/>
    <cellStyle name="20% - Accent6 2 3 2 3" xfId="4406" xr:uid="{00000000-0005-0000-0000-0000C7070000}"/>
    <cellStyle name="20% - Accent6 2 3 2_Sig Data Letters in Progress" xfId="2404" xr:uid="{00000000-0005-0000-0000-0000C8070000}"/>
    <cellStyle name="20% - Accent6 2 3 3" xfId="1181" xr:uid="{00000000-0005-0000-0000-0000C9070000}"/>
    <cellStyle name="20% - Accent6 2 3 3 2" xfId="4882" xr:uid="{00000000-0005-0000-0000-0000CA070000}"/>
    <cellStyle name="20% - Accent6 2 3 3_Sig Data Letters in Progress" xfId="6116" xr:uid="{00000000-0005-0000-0000-0000CB070000}"/>
    <cellStyle name="20% - Accent6 2 3 4" xfId="3930" xr:uid="{00000000-0005-0000-0000-0000CC070000}"/>
    <cellStyle name="20% - Accent6 2 3_Sig Data Letters in Progress" xfId="2403" xr:uid="{00000000-0005-0000-0000-0000CD070000}"/>
    <cellStyle name="20% - Accent6 2 4" xfId="551" xr:uid="{00000000-0005-0000-0000-0000CE070000}"/>
    <cellStyle name="20% - Accent6 2 4 2" xfId="1503" xr:uid="{00000000-0005-0000-0000-0000CF070000}"/>
    <cellStyle name="20% - Accent6 2 4 2 2" xfId="5204" xr:uid="{00000000-0005-0000-0000-0000D0070000}"/>
    <cellStyle name="20% - Accent6 2 4 2_Sig Data Letters in Progress" xfId="6117" xr:uid="{00000000-0005-0000-0000-0000D1070000}"/>
    <cellStyle name="20% - Accent6 2 4 3" xfId="4252" xr:uid="{00000000-0005-0000-0000-0000D2070000}"/>
    <cellStyle name="20% - Accent6 2 4_Sig Data Letters in Progress" xfId="2405" xr:uid="{00000000-0005-0000-0000-0000D3070000}"/>
    <cellStyle name="20% - Accent6 2 5" xfId="1027" xr:uid="{00000000-0005-0000-0000-0000D4070000}"/>
    <cellStyle name="20% - Accent6 2 5 2" xfId="4728" xr:uid="{00000000-0005-0000-0000-0000D5070000}"/>
    <cellStyle name="20% - Accent6 2 5_Sig Data Letters in Progress" xfId="6118" xr:uid="{00000000-0005-0000-0000-0000D6070000}"/>
    <cellStyle name="20% - Accent6 2 6" xfId="3668" xr:uid="{00000000-0005-0000-0000-0000D7070000}"/>
    <cellStyle name="20% - Accent6 2 7" xfId="3776" xr:uid="{00000000-0005-0000-0000-0000D8070000}"/>
    <cellStyle name="20% - Accent6 2_Sig Data Letters in Progress" xfId="2400" xr:uid="{00000000-0005-0000-0000-0000D9070000}"/>
    <cellStyle name="20% - Accent6 3" xfId="74" xr:uid="{00000000-0005-0000-0000-0000DA070000}"/>
    <cellStyle name="20% - Accent6 3 2" xfId="396" xr:uid="{00000000-0005-0000-0000-0000DB070000}"/>
    <cellStyle name="20% - Accent6 3 2 2" xfId="873" xr:uid="{00000000-0005-0000-0000-0000DC070000}"/>
    <cellStyle name="20% - Accent6 3 2 2 2" xfId="1825" xr:uid="{00000000-0005-0000-0000-0000DD070000}"/>
    <cellStyle name="20% - Accent6 3 2 2 2 2" xfId="5526" xr:uid="{00000000-0005-0000-0000-0000DE070000}"/>
    <cellStyle name="20% - Accent6 3 2 2 2_Sig Data Letters in Progress" xfId="6119" xr:uid="{00000000-0005-0000-0000-0000DF070000}"/>
    <cellStyle name="20% - Accent6 3 2 2 3" xfId="4574" xr:uid="{00000000-0005-0000-0000-0000E0070000}"/>
    <cellStyle name="20% - Accent6 3 2 2_Sig Data Letters in Progress" xfId="2408" xr:uid="{00000000-0005-0000-0000-0000E1070000}"/>
    <cellStyle name="20% - Accent6 3 2 3" xfId="1349" xr:uid="{00000000-0005-0000-0000-0000E2070000}"/>
    <cellStyle name="20% - Accent6 3 2 3 2" xfId="5050" xr:uid="{00000000-0005-0000-0000-0000E3070000}"/>
    <cellStyle name="20% - Accent6 3 2 3_Sig Data Letters in Progress" xfId="6120" xr:uid="{00000000-0005-0000-0000-0000E4070000}"/>
    <cellStyle name="20% - Accent6 3 2 4" xfId="4098" xr:uid="{00000000-0005-0000-0000-0000E5070000}"/>
    <cellStyle name="20% - Accent6 3 2_Sig Data Letters in Progress" xfId="2407" xr:uid="{00000000-0005-0000-0000-0000E6070000}"/>
    <cellStyle name="20% - Accent6 3 3" xfId="242" xr:uid="{00000000-0005-0000-0000-0000E7070000}"/>
    <cellStyle name="20% - Accent6 3 3 2" xfId="719" xr:uid="{00000000-0005-0000-0000-0000E8070000}"/>
    <cellStyle name="20% - Accent6 3 3 2 2" xfId="1671" xr:uid="{00000000-0005-0000-0000-0000E9070000}"/>
    <cellStyle name="20% - Accent6 3 3 2 2 2" xfId="5372" xr:uid="{00000000-0005-0000-0000-0000EA070000}"/>
    <cellStyle name="20% - Accent6 3 3 2 2_Sig Data Letters in Progress" xfId="6121" xr:uid="{00000000-0005-0000-0000-0000EB070000}"/>
    <cellStyle name="20% - Accent6 3 3 2 3" xfId="4420" xr:uid="{00000000-0005-0000-0000-0000EC070000}"/>
    <cellStyle name="20% - Accent6 3 3 2_Sig Data Letters in Progress" xfId="2410" xr:uid="{00000000-0005-0000-0000-0000ED070000}"/>
    <cellStyle name="20% - Accent6 3 3 3" xfId="1195" xr:uid="{00000000-0005-0000-0000-0000EE070000}"/>
    <cellStyle name="20% - Accent6 3 3 3 2" xfId="4896" xr:uid="{00000000-0005-0000-0000-0000EF070000}"/>
    <cellStyle name="20% - Accent6 3 3 3_Sig Data Letters in Progress" xfId="6122" xr:uid="{00000000-0005-0000-0000-0000F0070000}"/>
    <cellStyle name="20% - Accent6 3 3 4" xfId="3944" xr:uid="{00000000-0005-0000-0000-0000F1070000}"/>
    <cellStyle name="20% - Accent6 3 3_Sig Data Letters in Progress" xfId="2409" xr:uid="{00000000-0005-0000-0000-0000F2070000}"/>
    <cellStyle name="20% - Accent6 3 4" xfId="565" xr:uid="{00000000-0005-0000-0000-0000F3070000}"/>
    <cellStyle name="20% - Accent6 3 4 2" xfId="1517" xr:uid="{00000000-0005-0000-0000-0000F4070000}"/>
    <cellStyle name="20% - Accent6 3 4 2 2" xfId="5218" xr:uid="{00000000-0005-0000-0000-0000F5070000}"/>
    <cellStyle name="20% - Accent6 3 4 2_Sig Data Letters in Progress" xfId="6123" xr:uid="{00000000-0005-0000-0000-0000F6070000}"/>
    <cellStyle name="20% - Accent6 3 4 3" xfId="4266" xr:uid="{00000000-0005-0000-0000-0000F7070000}"/>
    <cellStyle name="20% - Accent6 3 4_Sig Data Letters in Progress" xfId="2411" xr:uid="{00000000-0005-0000-0000-0000F8070000}"/>
    <cellStyle name="20% - Accent6 3 5" xfId="1041" xr:uid="{00000000-0005-0000-0000-0000F9070000}"/>
    <cellStyle name="20% - Accent6 3 5 2" xfId="4742" xr:uid="{00000000-0005-0000-0000-0000FA070000}"/>
    <cellStyle name="20% - Accent6 3 5_Sig Data Letters in Progress" xfId="6124" xr:uid="{00000000-0005-0000-0000-0000FB070000}"/>
    <cellStyle name="20% - Accent6 3 6" xfId="3790" xr:uid="{00000000-0005-0000-0000-0000FC070000}"/>
    <cellStyle name="20% - Accent6 3_Sig Data Letters in Progress" xfId="2406" xr:uid="{00000000-0005-0000-0000-0000FD070000}"/>
    <cellStyle name="20% - Accent6 4" xfId="88" xr:uid="{00000000-0005-0000-0000-0000FE070000}"/>
    <cellStyle name="20% - Accent6 4 2" xfId="410" xr:uid="{00000000-0005-0000-0000-0000FF070000}"/>
    <cellStyle name="20% - Accent6 4 2 2" xfId="887" xr:uid="{00000000-0005-0000-0000-000000080000}"/>
    <cellStyle name="20% - Accent6 4 2 2 2" xfId="1839" xr:uid="{00000000-0005-0000-0000-000001080000}"/>
    <cellStyle name="20% - Accent6 4 2 2 2 2" xfId="5540" xr:uid="{00000000-0005-0000-0000-000002080000}"/>
    <cellStyle name="20% - Accent6 4 2 2 2_Sig Data Letters in Progress" xfId="6125" xr:uid="{00000000-0005-0000-0000-000003080000}"/>
    <cellStyle name="20% - Accent6 4 2 2 3" xfId="4588" xr:uid="{00000000-0005-0000-0000-000004080000}"/>
    <cellStyle name="20% - Accent6 4 2 2_Sig Data Letters in Progress" xfId="2414" xr:uid="{00000000-0005-0000-0000-000005080000}"/>
    <cellStyle name="20% - Accent6 4 2 3" xfId="1363" xr:uid="{00000000-0005-0000-0000-000006080000}"/>
    <cellStyle name="20% - Accent6 4 2 3 2" xfId="5064" xr:uid="{00000000-0005-0000-0000-000007080000}"/>
    <cellStyle name="20% - Accent6 4 2 3_Sig Data Letters in Progress" xfId="6126" xr:uid="{00000000-0005-0000-0000-000008080000}"/>
    <cellStyle name="20% - Accent6 4 2 4" xfId="4112" xr:uid="{00000000-0005-0000-0000-000009080000}"/>
    <cellStyle name="20% - Accent6 4 2_Sig Data Letters in Progress" xfId="2413" xr:uid="{00000000-0005-0000-0000-00000A080000}"/>
    <cellStyle name="20% - Accent6 4 3" xfId="256" xr:uid="{00000000-0005-0000-0000-00000B080000}"/>
    <cellStyle name="20% - Accent6 4 3 2" xfId="733" xr:uid="{00000000-0005-0000-0000-00000C080000}"/>
    <cellStyle name="20% - Accent6 4 3 2 2" xfId="1685" xr:uid="{00000000-0005-0000-0000-00000D080000}"/>
    <cellStyle name="20% - Accent6 4 3 2 2 2" xfId="5386" xr:uid="{00000000-0005-0000-0000-00000E080000}"/>
    <cellStyle name="20% - Accent6 4 3 2 2_Sig Data Letters in Progress" xfId="6127" xr:uid="{00000000-0005-0000-0000-00000F080000}"/>
    <cellStyle name="20% - Accent6 4 3 2 3" xfId="4434" xr:uid="{00000000-0005-0000-0000-000010080000}"/>
    <cellStyle name="20% - Accent6 4 3 2_Sig Data Letters in Progress" xfId="2416" xr:uid="{00000000-0005-0000-0000-000011080000}"/>
    <cellStyle name="20% - Accent6 4 3 3" xfId="1209" xr:uid="{00000000-0005-0000-0000-000012080000}"/>
    <cellStyle name="20% - Accent6 4 3 3 2" xfId="4910" xr:uid="{00000000-0005-0000-0000-000013080000}"/>
    <cellStyle name="20% - Accent6 4 3 3_Sig Data Letters in Progress" xfId="6128" xr:uid="{00000000-0005-0000-0000-000014080000}"/>
    <cellStyle name="20% - Accent6 4 3 4" xfId="3958" xr:uid="{00000000-0005-0000-0000-000015080000}"/>
    <cellStyle name="20% - Accent6 4 3_Sig Data Letters in Progress" xfId="2415" xr:uid="{00000000-0005-0000-0000-000016080000}"/>
    <cellStyle name="20% - Accent6 4 4" xfId="579" xr:uid="{00000000-0005-0000-0000-000017080000}"/>
    <cellStyle name="20% - Accent6 4 4 2" xfId="1531" xr:uid="{00000000-0005-0000-0000-000018080000}"/>
    <cellStyle name="20% - Accent6 4 4 2 2" xfId="5232" xr:uid="{00000000-0005-0000-0000-000019080000}"/>
    <cellStyle name="20% - Accent6 4 4 2_Sig Data Letters in Progress" xfId="6129" xr:uid="{00000000-0005-0000-0000-00001A080000}"/>
    <cellStyle name="20% - Accent6 4 4 3" xfId="4280" xr:uid="{00000000-0005-0000-0000-00001B080000}"/>
    <cellStyle name="20% - Accent6 4 4_Sig Data Letters in Progress" xfId="2417" xr:uid="{00000000-0005-0000-0000-00001C080000}"/>
    <cellStyle name="20% - Accent6 4 5" xfId="1055" xr:uid="{00000000-0005-0000-0000-00001D080000}"/>
    <cellStyle name="20% - Accent6 4 5 2" xfId="4756" xr:uid="{00000000-0005-0000-0000-00001E080000}"/>
    <cellStyle name="20% - Accent6 4 5_Sig Data Letters in Progress" xfId="6130" xr:uid="{00000000-0005-0000-0000-00001F080000}"/>
    <cellStyle name="20% - Accent6 4 6" xfId="3804" xr:uid="{00000000-0005-0000-0000-000020080000}"/>
    <cellStyle name="20% - Accent6 4_Sig Data Letters in Progress" xfId="2412" xr:uid="{00000000-0005-0000-0000-000021080000}"/>
    <cellStyle name="20% - Accent6 5" xfId="102" xr:uid="{00000000-0005-0000-0000-000022080000}"/>
    <cellStyle name="20% - Accent6 5 2" xfId="424" xr:uid="{00000000-0005-0000-0000-000023080000}"/>
    <cellStyle name="20% - Accent6 5 2 2" xfId="901" xr:uid="{00000000-0005-0000-0000-000024080000}"/>
    <cellStyle name="20% - Accent6 5 2 2 2" xfId="1853" xr:uid="{00000000-0005-0000-0000-000025080000}"/>
    <cellStyle name="20% - Accent6 5 2 2 2 2" xfId="5554" xr:uid="{00000000-0005-0000-0000-000026080000}"/>
    <cellStyle name="20% - Accent6 5 2 2 2_Sig Data Letters in Progress" xfId="6131" xr:uid="{00000000-0005-0000-0000-000027080000}"/>
    <cellStyle name="20% - Accent6 5 2 2 3" xfId="4602" xr:uid="{00000000-0005-0000-0000-000028080000}"/>
    <cellStyle name="20% - Accent6 5 2 2_Sig Data Letters in Progress" xfId="2420" xr:uid="{00000000-0005-0000-0000-000029080000}"/>
    <cellStyle name="20% - Accent6 5 2 3" xfId="1377" xr:uid="{00000000-0005-0000-0000-00002A080000}"/>
    <cellStyle name="20% - Accent6 5 2 3 2" xfId="5078" xr:uid="{00000000-0005-0000-0000-00002B080000}"/>
    <cellStyle name="20% - Accent6 5 2 3_Sig Data Letters in Progress" xfId="6132" xr:uid="{00000000-0005-0000-0000-00002C080000}"/>
    <cellStyle name="20% - Accent6 5 2 4" xfId="4126" xr:uid="{00000000-0005-0000-0000-00002D080000}"/>
    <cellStyle name="20% - Accent6 5 2_Sig Data Letters in Progress" xfId="2419" xr:uid="{00000000-0005-0000-0000-00002E080000}"/>
    <cellStyle name="20% - Accent6 5 3" xfId="270" xr:uid="{00000000-0005-0000-0000-00002F080000}"/>
    <cellStyle name="20% - Accent6 5 3 2" xfId="747" xr:uid="{00000000-0005-0000-0000-000030080000}"/>
    <cellStyle name="20% - Accent6 5 3 2 2" xfId="1699" xr:uid="{00000000-0005-0000-0000-000031080000}"/>
    <cellStyle name="20% - Accent6 5 3 2 2 2" xfId="5400" xr:uid="{00000000-0005-0000-0000-000032080000}"/>
    <cellStyle name="20% - Accent6 5 3 2 2_Sig Data Letters in Progress" xfId="6133" xr:uid="{00000000-0005-0000-0000-000033080000}"/>
    <cellStyle name="20% - Accent6 5 3 2 3" xfId="4448" xr:uid="{00000000-0005-0000-0000-000034080000}"/>
    <cellStyle name="20% - Accent6 5 3 2_Sig Data Letters in Progress" xfId="2422" xr:uid="{00000000-0005-0000-0000-000035080000}"/>
    <cellStyle name="20% - Accent6 5 3 3" xfId="1223" xr:uid="{00000000-0005-0000-0000-000036080000}"/>
    <cellStyle name="20% - Accent6 5 3 3 2" xfId="4924" xr:uid="{00000000-0005-0000-0000-000037080000}"/>
    <cellStyle name="20% - Accent6 5 3 3_Sig Data Letters in Progress" xfId="6134" xr:uid="{00000000-0005-0000-0000-000038080000}"/>
    <cellStyle name="20% - Accent6 5 3 4" xfId="3972" xr:uid="{00000000-0005-0000-0000-000039080000}"/>
    <cellStyle name="20% - Accent6 5 3_Sig Data Letters in Progress" xfId="2421" xr:uid="{00000000-0005-0000-0000-00003A080000}"/>
    <cellStyle name="20% - Accent6 5 4" xfId="593" xr:uid="{00000000-0005-0000-0000-00003B080000}"/>
    <cellStyle name="20% - Accent6 5 4 2" xfId="1545" xr:uid="{00000000-0005-0000-0000-00003C080000}"/>
    <cellStyle name="20% - Accent6 5 4 2 2" xfId="5246" xr:uid="{00000000-0005-0000-0000-00003D080000}"/>
    <cellStyle name="20% - Accent6 5 4 2_Sig Data Letters in Progress" xfId="6135" xr:uid="{00000000-0005-0000-0000-00003E080000}"/>
    <cellStyle name="20% - Accent6 5 4 3" xfId="4294" xr:uid="{00000000-0005-0000-0000-00003F080000}"/>
    <cellStyle name="20% - Accent6 5 4_Sig Data Letters in Progress" xfId="2423" xr:uid="{00000000-0005-0000-0000-000040080000}"/>
    <cellStyle name="20% - Accent6 5 5" xfId="1069" xr:uid="{00000000-0005-0000-0000-000041080000}"/>
    <cellStyle name="20% - Accent6 5 5 2" xfId="4770" xr:uid="{00000000-0005-0000-0000-000042080000}"/>
    <cellStyle name="20% - Accent6 5 5_Sig Data Letters in Progress" xfId="6136" xr:uid="{00000000-0005-0000-0000-000043080000}"/>
    <cellStyle name="20% - Accent6 5 6" xfId="3818" xr:uid="{00000000-0005-0000-0000-000044080000}"/>
    <cellStyle name="20% - Accent6 5_Sig Data Letters in Progress" xfId="2418" xr:uid="{00000000-0005-0000-0000-000045080000}"/>
    <cellStyle name="20% - Accent6 6" xfId="116" xr:uid="{00000000-0005-0000-0000-000046080000}"/>
    <cellStyle name="20% - Accent6 6 2" xfId="438" xr:uid="{00000000-0005-0000-0000-000047080000}"/>
    <cellStyle name="20% - Accent6 6 2 2" xfId="915" xr:uid="{00000000-0005-0000-0000-000048080000}"/>
    <cellStyle name="20% - Accent6 6 2 2 2" xfId="1867" xr:uid="{00000000-0005-0000-0000-000049080000}"/>
    <cellStyle name="20% - Accent6 6 2 2 2 2" xfId="5568" xr:uid="{00000000-0005-0000-0000-00004A080000}"/>
    <cellStyle name="20% - Accent6 6 2 2 2_Sig Data Letters in Progress" xfId="6137" xr:uid="{00000000-0005-0000-0000-00004B080000}"/>
    <cellStyle name="20% - Accent6 6 2 2 3" xfId="4616" xr:uid="{00000000-0005-0000-0000-00004C080000}"/>
    <cellStyle name="20% - Accent6 6 2 2_Sig Data Letters in Progress" xfId="2426" xr:uid="{00000000-0005-0000-0000-00004D080000}"/>
    <cellStyle name="20% - Accent6 6 2 3" xfId="1391" xr:uid="{00000000-0005-0000-0000-00004E080000}"/>
    <cellStyle name="20% - Accent6 6 2 3 2" xfId="5092" xr:uid="{00000000-0005-0000-0000-00004F080000}"/>
    <cellStyle name="20% - Accent6 6 2 3_Sig Data Letters in Progress" xfId="6138" xr:uid="{00000000-0005-0000-0000-000050080000}"/>
    <cellStyle name="20% - Accent6 6 2 4" xfId="4140" xr:uid="{00000000-0005-0000-0000-000051080000}"/>
    <cellStyle name="20% - Accent6 6 2_Sig Data Letters in Progress" xfId="2425" xr:uid="{00000000-0005-0000-0000-000052080000}"/>
    <cellStyle name="20% - Accent6 6 3" xfId="284" xr:uid="{00000000-0005-0000-0000-000053080000}"/>
    <cellStyle name="20% - Accent6 6 3 2" xfId="761" xr:uid="{00000000-0005-0000-0000-000054080000}"/>
    <cellStyle name="20% - Accent6 6 3 2 2" xfId="1713" xr:uid="{00000000-0005-0000-0000-000055080000}"/>
    <cellStyle name="20% - Accent6 6 3 2 2 2" xfId="5414" xr:uid="{00000000-0005-0000-0000-000056080000}"/>
    <cellStyle name="20% - Accent6 6 3 2 2_Sig Data Letters in Progress" xfId="6139" xr:uid="{00000000-0005-0000-0000-000057080000}"/>
    <cellStyle name="20% - Accent6 6 3 2 3" xfId="4462" xr:uid="{00000000-0005-0000-0000-000058080000}"/>
    <cellStyle name="20% - Accent6 6 3 2_Sig Data Letters in Progress" xfId="2428" xr:uid="{00000000-0005-0000-0000-000059080000}"/>
    <cellStyle name="20% - Accent6 6 3 3" xfId="1237" xr:uid="{00000000-0005-0000-0000-00005A080000}"/>
    <cellStyle name="20% - Accent6 6 3 3 2" xfId="4938" xr:uid="{00000000-0005-0000-0000-00005B080000}"/>
    <cellStyle name="20% - Accent6 6 3 3_Sig Data Letters in Progress" xfId="6140" xr:uid="{00000000-0005-0000-0000-00005C080000}"/>
    <cellStyle name="20% - Accent6 6 3 4" xfId="3986" xr:uid="{00000000-0005-0000-0000-00005D080000}"/>
    <cellStyle name="20% - Accent6 6 3_Sig Data Letters in Progress" xfId="2427" xr:uid="{00000000-0005-0000-0000-00005E080000}"/>
    <cellStyle name="20% - Accent6 6 4" xfId="607" xr:uid="{00000000-0005-0000-0000-00005F080000}"/>
    <cellStyle name="20% - Accent6 6 4 2" xfId="1559" xr:uid="{00000000-0005-0000-0000-000060080000}"/>
    <cellStyle name="20% - Accent6 6 4 2 2" xfId="5260" xr:uid="{00000000-0005-0000-0000-000061080000}"/>
    <cellStyle name="20% - Accent6 6 4 2_Sig Data Letters in Progress" xfId="6141" xr:uid="{00000000-0005-0000-0000-000062080000}"/>
    <cellStyle name="20% - Accent6 6 4 3" xfId="4308" xr:uid="{00000000-0005-0000-0000-000063080000}"/>
    <cellStyle name="20% - Accent6 6 4_Sig Data Letters in Progress" xfId="2429" xr:uid="{00000000-0005-0000-0000-000064080000}"/>
    <cellStyle name="20% - Accent6 6 5" xfId="1083" xr:uid="{00000000-0005-0000-0000-000065080000}"/>
    <cellStyle name="20% - Accent6 6 5 2" xfId="4784" xr:uid="{00000000-0005-0000-0000-000066080000}"/>
    <cellStyle name="20% - Accent6 6 5_Sig Data Letters in Progress" xfId="6142" xr:uid="{00000000-0005-0000-0000-000067080000}"/>
    <cellStyle name="20% - Accent6 6 6" xfId="3832" xr:uid="{00000000-0005-0000-0000-000068080000}"/>
    <cellStyle name="20% - Accent6 6_Sig Data Letters in Progress" xfId="2424" xr:uid="{00000000-0005-0000-0000-000069080000}"/>
    <cellStyle name="20% - Accent6 7" xfId="130" xr:uid="{00000000-0005-0000-0000-00006A080000}"/>
    <cellStyle name="20% - Accent6 7 2" xfId="452" xr:uid="{00000000-0005-0000-0000-00006B080000}"/>
    <cellStyle name="20% - Accent6 7 2 2" xfId="929" xr:uid="{00000000-0005-0000-0000-00006C080000}"/>
    <cellStyle name="20% - Accent6 7 2 2 2" xfId="1881" xr:uid="{00000000-0005-0000-0000-00006D080000}"/>
    <cellStyle name="20% - Accent6 7 2 2 2 2" xfId="5582" xr:uid="{00000000-0005-0000-0000-00006E080000}"/>
    <cellStyle name="20% - Accent6 7 2 2 2_Sig Data Letters in Progress" xfId="6143" xr:uid="{00000000-0005-0000-0000-00006F080000}"/>
    <cellStyle name="20% - Accent6 7 2 2 3" xfId="4630" xr:uid="{00000000-0005-0000-0000-000070080000}"/>
    <cellStyle name="20% - Accent6 7 2 2_Sig Data Letters in Progress" xfId="2432" xr:uid="{00000000-0005-0000-0000-000071080000}"/>
    <cellStyle name="20% - Accent6 7 2 3" xfId="1405" xr:uid="{00000000-0005-0000-0000-000072080000}"/>
    <cellStyle name="20% - Accent6 7 2 3 2" xfId="5106" xr:uid="{00000000-0005-0000-0000-000073080000}"/>
    <cellStyle name="20% - Accent6 7 2 3_Sig Data Letters in Progress" xfId="6144" xr:uid="{00000000-0005-0000-0000-000074080000}"/>
    <cellStyle name="20% - Accent6 7 2 4" xfId="4154" xr:uid="{00000000-0005-0000-0000-000075080000}"/>
    <cellStyle name="20% - Accent6 7 2_Sig Data Letters in Progress" xfId="2431" xr:uid="{00000000-0005-0000-0000-000076080000}"/>
    <cellStyle name="20% - Accent6 7 3" xfId="298" xr:uid="{00000000-0005-0000-0000-000077080000}"/>
    <cellStyle name="20% - Accent6 7 3 2" xfId="775" xr:uid="{00000000-0005-0000-0000-000078080000}"/>
    <cellStyle name="20% - Accent6 7 3 2 2" xfId="1727" xr:uid="{00000000-0005-0000-0000-000079080000}"/>
    <cellStyle name="20% - Accent6 7 3 2 2 2" xfId="5428" xr:uid="{00000000-0005-0000-0000-00007A080000}"/>
    <cellStyle name="20% - Accent6 7 3 2 2_Sig Data Letters in Progress" xfId="6145" xr:uid="{00000000-0005-0000-0000-00007B080000}"/>
    <cellStyle name="20% - Accent6 7 3 2 3" xfId="4476" xr:uid="{00000000-0005-0000-0000-00007C080000}"/>
    <cellStyle name="20% - Accent6 7 3 2_Sig Data Letters in Progress" xfId="2434" xr:uid="{00000000-0005-0000-0000-00007D080000}"/>
    <cellStyle name="20% - Accent6 7 3 3" xfId="1251" xr:uid="{00000000-0005-0000-0000-00007E080000}"/>
    <cellStyle name="20% - Accent6 7 3 3 2" xfId="4952" xr:uid="{00000000-0005-0000-0000-00007F080000}"/>
    <cellStyle name="20% - Accent6 7 3 3_Sig Data Letters in Progress" xfId="6146" xr:uid="{00000000-0005-0000-0000-000080080000}"/>
    <cellStyle name="20% - Accent6 7 3 4" xfId="4000" xr:uid="{00000000-0005-0000-0000-000081080000}"/>
    <cellStyle name="20% - Accent6 7 3_Sig Data Letters in Progress" xfId="2433" xr:uid="{00000000-0005-0000-0000-000082080000}"/>
    <cellStyle name="20% - Accent6 7 4" xfId="621" xr:uid="{00000000-0005-0000-0000-000083080000}"/>
    <cellStyle name="20% - Accent6 7 4 2" xfId="1573" xr:uid="{00000000-0005-0000-0000-000084080000}"/>
    <cellStyle name="20% - Accent6 7 4 2 2" xfId="5274" xr:uid="{00000000-0005-0000-0000-000085080000}"/>
    <cellStyle name="20% - Accent6 7 4 2_Sig Data Letters in Progress" xfId="6147" xr:uid="{00000000-0005-0000-0000-000086080000}"/>
    <cellStyle name="20% - Accent6 7 4 3" xfId="4322" xr:uid="{00000000-0005-0000-0000-000087080000}"/>
    <cellStyle name="20% - Accent6 7 4_Sig Data Letters in Progress" xfId="2435" xr:uid="{00000000-0005-0000-0000-000088080000}"/>
    <cellStyle name="20% - Accent6 7 5" xfId="1097" xr:uid="{00000000-0005-0000-0000-000089080000}"/>
    <cellStyle name="20% - Accent6 7 5 2" xfId="4798" xr:uid="{00000000-0005-0000-0000-00008A080000}"/>
    <cellStyle name="20% - Accent6 7 5_Sig Data Letters in Progress" xfId="6148" xr:uid="{00000000-0005-0000-0000-00008B080000}"/>
    <cellStyle name="20% - Accent6 7 6" xfId="3846" xr:uid="{00000000-0005-0000-0000-00008C080000}"/>
    <cellStyle name="20% - Accent6 7_Sig Data Letters in Progress" xfId="2430" xr:uid="{00000000-0005-0000-0000-00008D080000}"/>
    <cellStyle name="20% - Accent6 8" xfId="144" xr:uid="{00000000-0005-0000-0000-00008E080000}"/>
    <cellStyle name="20% - Accent6 8 2" xfId="466" xr:uid="{00000000-0005-0000-0000-00008F080000}"/>
    <cellStyle name="20% - Accent6 8 2 2" xfId="943" xr:uid="{00000000-0005-0000-0000-000090080000}"/>
    <cellStyle name="20% - Accent6 8 2 2 2" xfId="1895" xr:uid="{00000000-0005-0000-0000-000091080000}"/>
    <cellStyle name="20% - Accent6 8 2 2 2 2" xfId="5596" xr:uid="{00000000-0005-0000-0000-000092080000}"/>
    <cellStyle name="20% - Accent6 8 2 2 2_Sig Data Letters in Progress" xfId="6149" xr:uid="{00000000-0005-0000-0000-000093080000}"/>
    <cellStyle name="20% - Accent6 8 2 2 3" xfId="4644" xr:uid="{00000000-0005-0000-0000-000094080000}"/>
    <cellStyle name="20% - Accent6 8 2 2_Sig Data Letters in Progress" xfId="2438" xr:uid="{00000000-0005-0000-0000-000095080000}"/>
    <cellStyle name="20% - Accent6 8 2 3" xfId="1419" xr:uid="{00000000-0005-0000-0000-000096080000}"/>
    <cellStyle name="20% - Accent6 8 2 3 2" xfId="5120" xr:uid="{00000000-0005-0000-0000-000097080000}"/>
    <cellStyle name="20% - Accent6 8 2 3_Sig Data Letters in Progress" xfId="6150" xr:uid="{00000000-0005-0000-0000-000098080000}"/>
    <cellStyle name="20% - Accent6 8 2 4" xfId="4168" xr:uid="{00000000-0005-0000-0000-000099080000}"/>
    <cellStyle name="20% - Accent6 8 2_Sig Data Letters in Progress" xfId="2437" xr:uid="{00000000-0005-0000-0000-00009A080000}"/>
    <cellStyle name="20% - Accent6 8 3" xfId="312" xr:uid="{00000000-0005-0000-0000-00009B080000}"/>
    <cellStyle name="20% - Accent6 8 3 2" xfId="789" xr:uid="{00000000-0005-0000-0000-00009C080000}"/>
    <cellStyle name="20% - Accent6 8 3 2 2" xfId="1741" xr:uid="{00000000-0005-0000-0000-00009D080000}"/>
    <cellStyle name="20% - Accent6 8 3 2 2 2" xfId="5442" xr:uid="{00000000-0005-0000-0000-00009E080000}"/>
    <cellStyle name="20% - Accent6 8 3 2 2_Sig Data Letters in Progress" xfId="6151" xr:uid="{00000000-0005-0000-0000-00009F080000}"/>
    <cellStyle name="20% - Accent6 8 3 2 3" xfId="4490" xr:uid="{00000000-0005-0000-0000-0000A0080000}"/>
    <cellStyle name="20% - Accent6 8 3 2_Sig Data Letters in Progress" xfId="2440" xr:uid="{00000000-0005-0000-0000-0000A1080000}"/>
    <cellStyle name="20% - Accent6 8 3 3" xfId="1265" xr:uid="{00000000-0005-0000-0000-0000A2080000}"/>
    <cellStyle name="20% - Accent6 8 3 3 2" xfId="4966" xr:uid="{00000000-0005-0000-0000-0000A3080000}"/>
    <cellStyle name="20% - Accent6 8 3 3_Sig Data Letters in Progress" xfId="6152" xr:uid="{00000000-0005-0000-0000-0000A4080000}"/>
    <cellStyle name="20% - Accent6 8 3 4" xfId="4014" xr:uid="{00000000-0005-0000-0000-0000A5080000}"/>
    <cellStyle name="20% - Accent6 8 3_Sig Data Letters in Progress" xfId="2439" xr:uid="{00000000-0005-0000-0000-0000A6080000}"/>
    <cellStyle name="20% - Accent6 8 4" xfId="635" xr:uid="{00000000-0005-0000-0000-0000A7080000}"/>
    <cellStyle name="20% - Accent6 8 4 2" xfId="1587" xr:uid="{00000000-0005-0000-0000-0000A8080000}"/>
    <cellStyle name="20% - Accent6 8 4 2 2" xfId="5288" xr:uid="{00000000-0005-0000-0000-0000A9080000}"/>
    <cellStyle name="20% - Accent6 8 4 2_Sig Data Letters in Progress" xfId="6153" xr:uid="{00000000-0005-0000-0000-0000AA080000}"/>
    <cellStyle name="20% - Accent6 8 4 3" xfId="4336" xr:uid="{00000000-0005-0000-0000-0000AB080000}"/>
    <cellStyle name="20% - Accent6 8 4_Sig Data Letters in Progress" xfId="2441" xr:uid="{00000000-0005-0000-0000-0000AC080000}"/>
    <cellStyle name="20% - Accent6 8 5" xfId="1111" xr:uid="{00000000-0005-0000-0000-0000AD080000}"/>
    <cellStyle name="20% - Accent6 8 5 2" xfId="4812" xr:uid="{00000000-0005-0000-0000-0000AE080000}"/>
    <cellStyle name="20% - Accent6 8 5_Sig Data Letters in Progress" xfId="6154" xr:uid="{00000000-0005-0000-0000-0000AF080000}"/>
    <cellStyle name="20% - Accent6 8 6" xfId="3860" xr:uid="{00000000-0005-0000-0000-0000B0080000}"/>
    <cellStyle name="20% - Accent6 8_Sig Data Letters in Progress" xfId="2436" xr:uid="{00000000-0005-0000-0000-0000B1080000}"/>
    <cellStyle name="20% - Accent6 9" xfId="158" xr:uid="{00000000-0005-0000-0000-0000B2080000}"/>
    <cellStyle name="20% - Accent6 9 2" xfId="480" xr:uid="{00000000-0005-0000-0000-0000B3080000}"/>
    <cellStyle name="20% - Accent6 9 2 2" xfId="957" xr:uid="{00000000-0005-0000-0000-0000B4080000}"/>
    <cellStyle name="20% - Accent6 9 2 2 2" xfId="1909" xr:uid="{00000000-0005-0000-0000-0000B5080000}"/>
    <cellStyle name="20% - Accent6 9 2 2 2 2" xfId="5610" xr:uid="{00000000-0005-0000-0000-0000B6080000}"/>
    <cellStyle name="20% - Accent6 9 2 2 2_Sig Data Letters in Progress" xfId="6155" xr:uid="{00000000-0005-0000-0000-0000B7080000}"/>
    <cellStyle name="20% - Accent6 9 2 2 3" xfId="4658" xr:uid="{00000000-0005-0000-0000-0000B8080000}"/>
    <cellStyle name="20% - Accent6 9 2 2_Sig Data Letters in Progress" xfId="2444" xr:uid="{00000000-0005-0000-0000-0000B9080000}"/>
    <cellStyle name="20% - Accent6 9 2 3" xfId="1433" xr:uid="{00000000-0005-0000-0000-0000BA080000}"/>
    <cellStyle name="20% - Accent6 9 2 3 2" xfId="5134" xr:uid="{00000000-0005-0000-0000-0000BB080000}"/>
    <cellStyle name="20% - Accent6 9 2 3_Sig Data Letters in Progress" xfId="6156" xr:uid="{00000000-0005-0000-0000-0000BC080000}"/>
    <cellStyle name="20% - Accent6 9 2 4" xfId="4182" xr:uid="{00000000-0005-0000-0000-0000BD080000}"/>
    <cellStyle name="20% - Accent6 9 2_Sig Data Letters in Progress" xfId="2443" xr:uid="{00000000-0005-0000-0000-0000BE080000}"/>
    <cellStyle name="20% - Accent6 9 3" xfId="326" xr:uid="{00000000-0005-0000-0000-0000BF080000}"/>
    <cellStyle name="20% - Accent6 9 3 2" xfId="803" xr:uid="{00000000-0005-0000-0000-0000C0080000}"/>
    <cellStyle name="20% - Accent6 9 3 2 2" xfId="1755" xr:uid="{00000000-0005-0000-0000-0000C1080000}"/>
    <cellStyle name="20% - Accent6 9 3 2 2 2" xfId="5456" xr:uid="{00000000-0005-0000-0000-0000C2080000}"/>
    <cellStyle name="20% - Accent6 9 3 2 2_Sig Data Letters in Progress" xfId="6157" xr:uid="{00000000-0005-0000-0000-0000C3080000}"/>
    <cellStyle name="20% - Accent6 9 3 2 3" xfId="4504" xr:uid="{00000000-0005-0000-0000-0000C4080000}"/>
    <cellStyle name="20% - Accent6 9 3 2_Sig Data Letters in Progress" xfId="2446" xr:uid="{00000000-0005-0000-0000-0000C5080000}"/>
    <cellStyle name="20% - Accent6 9 3 3" xfId="1279" xr:uid="{00000000-0005-0000-0000-0000C6080000}"/>
    <cellStyle name="20% - Accent6 9 3 3 2" xfId="4980" xr:uid="{00000000-0005-0000-0000-0000C7080000}"/>
    <cellStyle name="20% - Accent6 9 3 3_Sig Data Letters in Progress" xfId="6158" xr:uid="{00000000-0005-0000-0000-0000C8080000}"/>
    <cellStyle name="20% - Accent6 9 3 4" xfId="4028" xr:uid="{00000000-0005-0000-0000-0000C9080000}"/>
    <cellStyle name="20% - Accent6 9 3_Sig Data Letters in Progress" xfId="2445" xr:uid="{00000000-0005-0000-0000-0000CA080000}"/>
    <cellStyle name="20% - Accent6 9 4" xfId="649" xr:uid="{00000000-0005-0000-0000-0000CB080000}"/>
    <cellStyle name="20% - Accent6 9 4 2" xfId="1601" xr:uid="{00000000-0005-0000-0000-0000CC080000}"/>
    <cellStyle name="20% - Accent6 9 4 2 2" xfId="5302" xr:uid="{00000000-0005-0000-0000-0000CD080000}"/>
    <cellStyle name="20% - Accent6 9 4 2_Sig Data Letters in Progress" xfId="6159" xr:uid="{00000000-0005-0000-0000-0000CE080000}"/>
    <cellStyle name="20% - Accent6 9 4 3" xfId="4350" xr:uid="{00000000-0005-0000-0000-0000CF080000}"/>
    <cellStyle name="20% - Accent6 9 4_Sig Data Letters in Progress" xfId="2447" xr:uid="{00000000-0005-0000-0000-0000D0080000}"/>
    <cellStyle name="20% - Accent6 9 5" xfId="1125" xr:uid="{00000000-0005-0000-0000-0000D1080000}"/>
    <cellStyle name="20% - Accent6 9 5 2" xfId="4826" xr:uid="{00000000-0005-0000-0000-0000D2080000}"/>
    <cellStyle name="20% - Accent6 9 5_Sig Data Letters in Progress" xfId="6160" xr:uid="{00000000-0005-0000-0000-0000D3080000}"/>
    <cellStyle name="20% - Accent6 9 6" xfId="3874" xr:uid="{00000000-0005-0000-0000-0000D4080000}"/>
    <cellStyle name="20% - Accent6 9_Sig Data Letters in Progress" xfId="2442" xr:uid="{00000000-0005-0000-0000-0000D5080000}"/>
    <cellStyle name="40 % - Accent1" xfId="2448" xr:uid="{00000000-0005-0000-0000-0000D6080000}"/>
    <cellStyle name="40 % - Accent2" xfId="2449" xr:uid="{00000000-0005-0000-0000-0000D7080000}"/>
    <cellStyle name="40 % - Accent3" xfId="2450" xr:uid="{00000000-0005-0000-0000-0000D8080000}"/>
    <cellStyle name="40 % - Accent4" xfId="2451" xr:uid="{00000000-0005-0000-0000-0000D9080000}"/>
    <cellStyle name="40 % - Accent5" xfId="2452" xr:uid="{00000000-0005-0000-0000-0000DA080000}"/>
    <cellStyle name="40 % - Accent6" xfId="2453" xr:uid="{00000000-0005-0000-0000-0000DB080000}"/>
    <cellStyle name="40% - Accent1" xfId="19" builtinId="31" customBuiltin="1"/>
    <cellStyle name="40% - Accent1 10" xfId="163" xr:uid="{00000000-0005-0000-0000-0000DD080000}"/>
    <cellStyle name="40% - Accent1 10 2" xfId="485" xr:uid="{00000000-0005-0000-0000-0000DE080000}"/>
    <cellStyle name="40% - Accent1 10 2 2" xfId="962" xr:uid="{00000000-0005-0000-0000-0000DF080000}"/>
    <cellStyle name="40% - Accent1 10 2 2 2" xfId="1914" xr:uid="{00000000-0005-0000-0000-0000E0080000}"/>
    <cellStyle name="40% - Accent1 10 2 2 2 2" xfId="5615" xr:uid="{00000000-0005-0000-0000-0000E1080000}"/>
    <cellStyle name="40% - Accent1 10 2 2 2_Sig Data Letters in Progress" xfId="6161" xr:uid="{00000000-0005-0000-0000-0000E2080000}"/>
    <cellStyle name="40% - Accent1 10 2 2 3" xfId="4663" xr:uid="{00000000-0005-0000-0000-0000E3080000}"/>
    <cellStyle name="40% - Accent1 10 2 2_Sig Data Letters in Progress" xfId="2456" xr:uid="{00000000-0005-0000-0000-0000E4080000}"/>
    <cellStyle name="40% - Accent1 10 2 3" xfId="1438" xr:uid="{00000000-0005-0000-0000-0000E5080000}"/>
    <cellStyle name="40% - Accent1 10 2 3 2" xfId="5139" xr:uid="{00000000-0005-0000-0000-0000E6080000}"/>
    <cellStyle name="40% - Accent1 10 2 3_Sig Data Letters in Progress" xfId="6162" xr:uid="{00000000-0005-0000-0000-0000E7080000}"/>
    <cellStyle name="40% - Accent1 10 2 4" xfId="4187" xr:uid="{00000000-0005-0000-0000-0000E8080000}"/>
    <cellStyle name="40% - Accent1 10 2_Sig Data Letters in Progress" xfId="2455" xr:uid="{00000000-0005-0000-0000-0000E9080000}"/>
    <cellStyle name="40% - Accent1 10 3" xfId="331" xr:uid="{00000000-0005-0000-0000-0000EA080000}"/>
    <cellStyle name="40% - Accent1 10 3 2" xfId="808" xr:uid="{00000000-0005-0000-0000-0000EB080000}"/>
    <cellStyle name="40% - Accent1 10 3 2 2" xfId="1760" xr:uid="{00000000-0005-0000-0000-0000EC080000}"/>
    <cellStyle name="40% - Accent1 10 3 2 2 2" xfId="5461" xr:uid="{00000000-0005-0000-0000-0000ED080000}"/>
    <cellStyle name="40% - Accent1 10 3 2 2_Sig Data Letters in Progress" xfId="6163" xr:uid="{00000000-0005-0000-0000-0000EE080000}"/>
    <cellStyle name="40% - Accent1 10 3 2 3" xfId="4509" xr:uid="{00000000-0005-0000-0000-0000EF080000}"/>
    <cellStyle name="40% - Accent1 10 3 2_Sig Data Letters in Progress" xfId="2458" xr:uid="{00000000-0005-0000-0000-0000F0080000}"/>
    <cellStyle name="40% - Accent1 10 3 3" xfId="1284" xr:uid="{00000000-0005-0000-0000-0000F1080000}"/>
    <cellStyle name="40% - Accent1 10 3 3 2" xfId="4985" xr:uid="{00000000-0005-0000-0000-0000F2080000}"/>
    <cellStyle name="40% - Accent1 10 3 3_Sig Data Letters in Progress" xfId="6164" xr:uid="{00000000-0005-0000-0000-0000F3080000}"/>
    <cellStyle name="40% - Accent1 10 3 4" xfId="4033" xr:uid="{00000000-0005-0000-0000-0000F4080000}"/>
    <cellStyle name="40% - Accent1 10 3_Sig Data Letters in Progress" xfId="2457" xr:uid="{00000000-0005-0000-0000-0000F5080000}"/>
    <cellStyle name="40% - Accent1 10 4" xfId="654" xr:uid="{00000000-0005-0000-0000-0000F6080000}"/>
    <cellStyle name="40% - Accent1 10 4 2" xfId="1606" xr:uid="{00000000-0005-0000-0000-0000F7080000}"/>
    <cellStyle name="40% - Accent1 10 4 2 2" xfId="5307" xr:uid="{00000000-0005-0000-0000-0000F8080000}"/>
    <cellStyle name="40% - Accent1 10 4 2_Sig Data Letters in Progress" xfId="6165" xr:uid="{00000000-0005-0000-0000-0000F9080000}"/>
    <cellStyle name="40% - Accent1 10 4 3" xfId="4355" xr:uid="{00000000-0005-0000-0000-0000FA080000}"/>
    <cellStyle name="40% - Accent1 10 4_Sig Data Letters in Progress" xfId="2459" xr:uid="{00000000-0005-0000-0000-0000FB080000}"/>
    <cellStyle name="40% - Accent1 10 5" xfId="1130" xr:uid="{00000000-0005-0000-0000-0000FC080000}"/>
    <cellStyle name="40% - Accent1 10 5 2" xfId="4831" xr:uid="{00000000-0005-0000-0000-0000FD080000}"/>
    <cellStyle name="40% - Accent1 10 5_Sig Data Letters in Progress" xfId="6166" xr:uid="{00000000-0005-0000-0000-0000FE080000}"/>
    <cellStyle name="40% - Accent1 10 6" xfId="3879" xr:uid="{00000000-0005-0000-0000-0000FF080000}"/>
    <cellStyle name="40% - Accent1 10_Sig Data Letters in Progress" xfId="2454" xr:uid="{00000000-0005-0000-0000-000000090000}"/>
    <cellStyle name="40% - Accent1 11" xfId="356" xr:uid="{00000000-0005-0000-0000-000001090000}"/>
    <cellStyle name="40% - Accent1 11 2" xfId="833" xr:uid="{00000000-0005-0000-0000-000002090000}"/>
    <cellStyle name="40% - Accent1 11 2 2" xfId="1785" xr:uid="{00000000-0005-0000-0000-000003090000}"/>
    <cellStyle name="40% - Accent1 11 2 2 2" xfId="5486" xr:uid="{00000000-0005-0000-0000-000004090000}"/>
    <cellStyle name="40% - Accent1 11 2 2_Sig Data Letters in Progress" xfId="6167" xr:uid="{00000000-0005-0000-0000-000005090000}"/>
    <cellStyle name="40% - Accent1 11 2 3" xfId="4534" xr:uid="{00000000-0005-0000-0000-000006090000}"/>
    <cellStyle name="40% - Accent1 11 2_Sig Data Letters in Progress" xfId="2461" xr:uid="{00000000-0005-0000-0000-000007090000}"/>
    <cellStyle name="40% - Accent1 11 3" xfId="1309" xr:uid="{00000000-0005-0000-0000-000008090000}"/>
    <cellStyle name="40% - Accent1 11 3 2" xfId="5010" xr:uid="{00000000-0005-0000-0000-000009090000}"/>
    <cellStyle name="40% - Accent1 11 3_Sig Data Letters in Progress" xfId="6168" xr:uid="{00000000-0005-0000-0000-00000A090000}"/>
    <cellStyle name="40% - Accent1 11 4" xfId="4058" xr:uid="{00000000-0005-0000-0000-00000B090000}"/>
    <cellStyle name="40% - Accent1 11_Sig Data Letters in Progress" xfId="2460" xr:uid="{00000000-0005-0000-0000-00000C090000}"/>
    <cellStyle name="40% - Accent1 12" xfId="202" xr:uid="{00000000-0005-0000-0000-00000D090000}"/>
    <cellStyle name="40% - Accent1 12 2" xfId="679" xr:uid="{00000000-0005-0000-0000-00000E090000}"/>
    <cellStyle name="40% - Accent1 12 2 2" xfId="1631" xr:uid="{00000000-0005-0000-0000-00000F090000}"/>
    <cellStyle name="40% - Accent1 12 2 2 2" xfId="5332" xr:uid="{00000000-0005-0000-0000-000010090000}"/>
    <cellStyle name="40% - Accent1 12 2 2_Sig Data Letters in Progress" xfId="6169" xr:uid="{00000000-0005-0000-0000-000011090000}"/>
    <cellStyle name="40% - Accent1 12 2 3" xfId="4380" xr:uid="{00000000-0005-0000-0000-000012090000}"/>
    <cellStyle name="40% - Accent1 12 2_Sig Data Letters in Progress" xfId="2463" xr:uid="{00000000-0005-0000-0000-000013090000}"/>
    <cellStyle name="40% - Accent1 12 3" xfId="1155" xr:uid="{00000000-0005-0000-0000-000014090000}"/>
    <cellStyle name="40% - Accent1 12 3 2" xfId="4856" xr:uid="{00000000-0005-0000-0000-000015090000}"/>
    <cellStyle name="40% - Accent1 12 3_Sig Data Letters in Progress" xfId="6170" xr:uid="{00000000-0005-0000-0000-000016090000}"/>
    <cellStyle name="40% - Accent1 12 4" xfId="3904" xr:uid="{00000000-0005-0000-0000-000017090000}"/>
    <cellStyle name="40% - Accent1 12_Sig Data Letters in Progress" xfId="2462" xr:uid="{00000000-0005-0000-0000-000018090000}"/>
    <cellStyle name="40% - Accent1 13" xfId="512" xr:uid="{00000000-0005-0000-0000-000019090000}"/>
    <cellStyle name="40% - Accent1 13 2" xfId="989" xr:uid="{00000000-0005-0000-0000-00001A090000}"/>
    <cellStyle name="40% - Accent1 13 2 2" xfId="1941" xr:uid="{00000000-0005-0000-0000-00001B090000}"/>
    <cellStyle name="40% - Accent1 13 2 2 2" xfId="5642" xr:uid="{00000000-0005-0000-0000-00001C090000}"/>
    <cellStyle name="40% - Accent1 13 2 2_Sig Data Letters in Progress" xfId="6171" xr:uid="{00000000-0005-0000-0000-00001D090000}"/>
    <cellStyle name="40% - Accent1 13 2 3" xfId="4690" xr:uid="{00000000-0005-0000-0000-00001E090000}"/>
    <cellStyle name="40% - Accent1 13 2_Sig Data Letters in Progress" xfId="2465" xr:uid="{00000000-0005-0000-0000-00001F090000}"/>
    <cellStyle name="40% - Accent1 13 3" xfId="1465" xr:uid="{00000000-0005-0000-0000-000020090000}"/>
    <cellStyle name="40% - Accent1 13 3 2" xfId="5166" xr:uid="{00000000-0005-0000-0000-000021090000}"/>
    <cellStyle name="40% - Accent1 13 3_Sig Data Letters in Progress" xfId="6172" xr:uid="{00000000-0005-0000-0000-000022090000}"/>
    <cellStyle name="40% - Accent1 13 4" xfId="4214" xr:uid="{00000000-0005-0000-0000-000023090000}"/>
    <cellStyle name="40% - Accent1 13_Sig Data Letters in Progress" xfId="2464" xr:uid="{00000000-0005-0000-0000-000024090000}"/>
    <cellStyle name="40% - Accent1 14" xfId="525" xr:uid="{00000000-0005-0000-0000-000025090000}"/>
    <cellStyle name="40% - Accent1 14 2" xfId="1477" xr:uid="{00000000-0005-0000-0000-000026090000}"/>
    <cellStyle name="40% - Accent1 14 2 2" xfId="5178" xr:uid="{00000000-0005-0000-0000-000027090000}"/>
    <cellStyle name="40% - Accent1 14 2_Sig Data Letters in Progress" xfId="6173" xr:uid="{00000000-0005-0000-0000-000028090000}"/>
    <cellStyle name="40% - Accent1 14 3" xfId="4226" xr:uid="{00000000-0005-0000-0000-000029090000}"/>
    <cellStyle name="40% - Accent1 14_Sig Data Letters in Progress" xfId="2466" xr:uid="{00000000-0005-0000-0000-00002A090000}"/>
    <cellStyle name="40% - Accent1 15" xfId="1001" xr:uid="{00000000-0005-0000-0000-00002B090000}"/>
    <cellStyle name="40% - Accent1 15 2" xfId="4702" xr:uid="{00000000-0005-0000-0000-00002C090000}"/>
    <cellStyle name="40% - Accent1 15_Sig Data Letters in Progress" xfId="6174" xr:uid="{00000000-0005-0000-0000-00002D090000}"/>
    <cellStyle name="40% - Accent1 16" xfId="2063" xr:uid="{00000000-0005-0000-0000-00002E090000}"/>
    <cellStyle name="40% - Accent1 16 2" xfId="5764" xr:uid="{00000000-0005-0000-0000-00002F090000}"/>
    <cellStyle name="40% - Accent1 16_Sig Data Letters in Progress" xfId="6175" xr:uid="{00000000-0005-0000-0000-000030090000}"/>
    <cellStyle name="40% - Accent1 17" xfId="3741" xr:uid="{00000000-0005-0000-0000-000031090000}"/>
    <cellStyle name="40% - Accent1 2" xfId="51" xr:uid="{00000000-0005-0000-0000-000032090000}"/>
    <cellStyle name="40% - Accent1 2 2" xfId="373" xr:uid="{00000000-0005-0000-0000-000033090000}"/>
    <cellStyle name="40% - Accent1 2 2 2" xfId="850" xr:uid="{00000000-0005-0000-0000-000034090000}"/>
    <cellStyle name="40% - Accent1 2 2 2 2" xfId="1802" xr:uid="{00000000-0005-0000-0000-000035090000}"/>
    <cellStyle name="40% - Accent1 2 2 2 2 2" xfId="5503" xr:uid="{00000000-0005-0000-0000-000036090000}"/>
    <cellStyle name="40% - Accent1 2 2 2 2_Sig Data Letters in Progress" xfId="6176" xr:uid="{00000000-0005-0000-0000-000037090000}"/>
    <cellStyle name="40% - Accent1 2 2 2 3" xfId="4551" xr:uid="{00000000-0005-0000-0000-000038090000}"/>
    <cellStyle name="40% - Accent1 2 2 2_Sig Data Letters in Progress" xfId="2469" xr:uid="{00000000-0005-0000-0000-000039090000}"/>
    <cellStyle name="40% - Accent1 2 2 3" xfId="1326" xr:uid="{00000000-0005-0000-0000-00003A090000}"/>
    <cellStyle name="40% - Accent1 2 2 3 2" xfId="5027" xr:uid="{00000000-0005-0000-0000-00003B090000}"/>
    <cellStyle name="40% - Accent1 2 2 3_Sig Data Letters in Progress" xfId="6177" xr:uid="{00000000-0005-0000-0000-00003C090000}"/>
    <cellStyle name="40% - Accent1 2 2 4" xfId="3725" xr:uid="{00000000-0005-0000-0000-00003D090000}"/>
    <cellStyle name="40% - Accent1 2 2 5" xfId="4075" xr:uid="{00000000-0005-0000-0000-00003E090000}"/>
    <cellStyle name="40% - Accent1 2 2_Sig Data Letters in Progress" xfId="2468" xr:uid="{00000000-0005-0000-0000-00003F090000}"/>
    <cellStyle name="40% - Accent1 2 3" xfId="219" xr:uid="{00000000-0005-0000-0000-000040090000}"/>
    <cellStyle name="40% - Accent1 2 3 2" xfId="696" xr:uid="{00000000-0005-0000-0000-000041090000}"/>
    <cellStyle name="40% - Accent1 2 3 2 2" xfId="1648" xr:uid="{00000000-0005-0000-0000-000042090000}"/>
    <cellStyle name="40% - Accent1 2 3 2 2 2" xfId="5349" xr:uid="{00000000-0005-0000-0000-000043090000}"/>
    <cellStyle name="40% - Accent1 2 3 2 2_Sig Data Letters in Progress" xfId="6178" xr:uid="{00000000-0005-0000-0000-000044090000}"/>
    <cellStyle name="40% - Accent1 2 3 2 3" xfId="4397" xr:uid="{00000000-0005-0000-0000-000045090000}"/>
    <cellStyle name="40% - Accent1 2 3 2_Sig Data Letters in Progress" xfId="2471" xr:uid="{00000000-0005-0000-0000-000046090000}"/>
    <cellStyle name="40% - Accent1 2 3 3" xfId="1172" xr:uid="{00000000-0005-0000-0000-000047090000}"/>
    <cellStyle name="40% - Accent1 2 3 3 2" xfId="4873" xr:uid="{00000000-0005-0000-0000-000048090000}"/>
    <cellStyle name="40% - Accent1 2 3 3_Sig Data Letters in Progress" xfId="6179" xr:uid="{00000000-0005-0000-0000-000049090000}"/>
    <cellStyle name="40% - Accent1 2 3 4" xfId="3921" xr:uid="{00000000-0005-0000-0000-00004A090000}"/>
    <cellStyle name="40% - Accent1 2 3_Sig Data Letters in Progress" xfId="2470" xr:uid="{00000000-0005-0000-0000-00004B090000}"/>
    <cellStyle name="40% - Accent1 2 4" xfId="542" xr:uid="{00000000-0005-0000-0000-00004C090000}"/>
    <cellStyle name="40% - Accent1 2 4 2" xfId="1494" xr:uid="{00000000-0005-0000-0000-00004D090000}"/>
    <cellStyle name="40% - Accent1 2 4 2 2" xfId="5195" xr:uid="{00000000-0005-0000-0000-00004E090000}"/>
    <cellStyle name="40% - Accent1 2 4 2_Sig Data Letters in Progress" xfId="6180" xr:uid="{00000000-0005-0000-0000-00004F090000}"/>
    <cellStyle name="40% - Accent1 2 4 3" xfId="4243" xr:uid="{00000000-0005-0000-0000-000050090000}"/>
    <cellStyle name="40% - Accent1 2 4_Sig Data Letters in Progress" xfId="2472" xr:uid="{00000000-0005-0000-0000-000051090000}"/>
    <cellStyle name="40% - Accent1 2 5" xfId="1018" xr:uid="{00000000-0005-0000-0000-000052090000}"/>
    <cellStyle name="40% - Accent1 2 5 2" xfId="4719" xr:uid="{00000000-0005-0000-0000-000053090000}"/>
    <cellStyle name="40% - Accent1 2 5_Sig Data Letters in Progress" xfId="6181" xr:uid="{00000000-0005-0000-0000-000054090000}"/>
    <cellStyle name="40% - Accent1 2 6" xfId="3669" xr:uid="{00000000-0005-0000-0000-000055090000}"/>
    <cellStyle name="40% - Accent1 2 7" xfId="3767" xr:uid="{00000000-0005-0000-0000-000056090000}"/>
    <cellStyle name="40% - Accent1 2_Sig Data Letters in Progress" xfId="2467" xr:uid="{00000000-0005-0000-0000-000057090000}"/>
    <cellStyle name="40% - Accent1 3" xfId="65" xr:uid="{00000000-0005-0000-0000-000058090000}"/>
    <cellStyle name="40% - Accent1 3 2" xfId="387" xr:uid="{00000000-0005-0000-0000-000059090000}"/>
    <cellStyle name="40% - Accent1 3 2 2" xfId="864" xr:uid="{00000000-0005-0000-0000-00005A090000}"/>
    <cellStyle name="40% - Accent1 3 2 2 2" xfId="1816" xr:uid="{00000000-0005-0000-0000-00005B090000}"/>
    <cellStyle name="40% - Accent1 3 2 2 2 2" xfId="5517" xr:uid="{00000000-0005-0000-0000-00005C090000}"/>
    <cellStyle name="40% - Accent1 3 2 2 2_Sig Data Letters in Progress" xfId="6182" xr:uid="{00000000-0005-0000-0000-00005D090000}"/>
    <cellStyle name="40% - Accent1 3 2 2 3" xfId="4565" xr:uid="{00000000-0005-0000-0000-00005E090000}"/>
    <cellStyle name="40% - Accent1 3 2 2_Sig Data Letters in Progress" xfId="2475" xr:uid="{00000000-0005-0000-0000-00005F090000}"/>
    <cellStyle name="40% - Accent1 3 2 3" xfId="1340" xr:uid="{00000000-0005-0000-0000-000060090000}"/>
    <cellStyle name="40% - Accent1 3 2 3 2" xfId="5041" xr:uid="{00000000-0005-0000-0000-000061090000}"/>
    <cellStyle name="40% - Accent1 3 2 3_Sig Data Letters in Progress" xfId="6183" xr:uid="{00000000-0005-0000-0000-000062090000}"/>
    <cellStyle name="40% - Accent1 3 2 4" xfId="4089" xr:uid="{00000000-0005-0000-0000-000063090000}"/>
    <cellStyle name="40% - Accent1 3 2_Sig Data Letters in Progress" xfId="2474" xr:uid="{00000000-0005-0000-0000-000064090000}"/>
    <cellStyle name="40% - Accent1 3 3" xfId="233" xr:uid="{00000000-0005-0000-0000-000065090000}"/>
    <cellStyle name="40% - Accent1 3 3 2" xfId="710" xr:uid="{00000000-0005-0000-0000-000066090000}"/>
    <cellStyle name="40% - Accent1 3 3 2 2" xfId="1662" xr:uid="{00000000-0005-0000-0000-000067090000}"/>
    <cellStyle name="40% - Accent1 3 3 2 2 2" xfId="5363" xr:uid="{00000000-0005-0000-0000-000068090000}"/>
    <cellStyle name="40% - Accent1 3 3 2 2_Sig Data Letters in Progress" xfId="6184" xr:uid="{00000000-0005-0000-0000-000069090000}"/>
    <cellStyle name="40% - Accent1 3 3 2 3" xfId="4411" xr:uid="{00000000-0005-0000-0000-00006A090000}"/>
    <cellStyle name="40% - Accent1 3 3 2_Sig Data Letters in Progress" xfId="2477" xr:uid="{00000000-0005-0000-0000-00006B090000}"/>
    <cellStyle name="40% - Accent1 3 3 3" xfId="1186" xr:uid="{00000000-0005-0000-0000-00006C090000}"/>
    <cellStyle name="40% - Accent1 3 3 3 2" xfId="4887" xr:uid="{00000000-0005-0000-0000-00006D090000}"/>
    <cellStyle name="40% - Accent1 3 3 3_Sig Data Letters in Progress" xfId="6185" xr:uid="{00000000-0005-0000-0000-00006E090000}"/>
    <cellStyle name="40% - Accent1 3 3 4" xfId="3935" xr:uid="{00000000-0005-0000-0000-00006F090000}"/>
    <cellStyle name="40% - Accent1 3 3_Sig Data Letters in Progress" xfId="2476" xr:uid="{00000000-0005-0000-0000-000070090000}"/>
    <cellStyle name="40% - Accent1 3 4" xfId="556" xr:uid="{00000000-0005-0000-0000-000071090000}"/>
    <cellStyle name="40% - Accent1 3 4 2" xfId="1508" xr:uid="{00000000-0005-0000-0000-000072090000}"/>
    <cellStyle name="40% - Accent1 3 4 2 2" xfId="5209" xr:uid="{00000000-0005-0000-0000-000073090000}"/>
    <cellStyle name="40% - Accent1 3 4 2_Sig Data Letters in Progress" xfId="6186" xr:uid="{00000000-0005-0000-0000-000074090000}"/>
    <cellStyle name="40% - Accent1 3 4 3" xfId="4257" xr:uid="{00000000-0005-0000-0000-000075090000}"/>
    <cellStyle name="40% - Accent1 3 4_Sig Data Letters in Progress" xfId="2478" xr:uid="{00000000-0005-0000-0000-000076090000}"/>
    <cellStyle name="40% - Accent1 3 5" xfId="1032" xr:uid="{00000000-0005-0000-0000-000077090000}"/>
    <cellStyle name="40% - Accent1 3 5 2" xfId="4733" xr:uid="{00000000-0005-0000-0000-000078090000}"/>
    <cellStyle name="40% - Accent1 3 5_Sig Data Letters in Progress" xfId="6187" xr:uid="{00000000-0005-0000-0000-000079090000}"/>
    <cellStyle name="40% - Accent1 3 6" xfId="3781" xr:uid="{00000000-0005-0000-0000-00007A090000}"/>
    <cellStyle name="40% - Accent1 3_Sig Data Letters in Progress" xfId="2473" xr:uid="{00000000-0005-0000-0000-00007B090000}"/>
    <cellStyle name="40% - Accent1 4" xfId="79" xr:uid="{00000000-0005-0000-0000-00007C090000}"/>
    <cellStyle name="40% - Accent1 4 2" xfId="401" xr:uid="{00000000-0005-0000-0000-00007D090000}"/>
    <cellStyle name="40% - Accent1 4 2 2" xfId="878" xr:uid="{00000000-0005-0000-0000-00007E090000}"/>
    <cellStyle name="40% - Accent1 4 2 2 2" xfId="1830" xr:uid="{00000000-0005-0000-0000-00007F090000}"/>
    <cellStyle name="40% - Accent1 4 2 2 2 2" xfId="5531" xr:uid="{00000000-0005-0000-0000-000080090000}"/>
    <cellStyle name="40% - Accent1 4 2 2 2_Sig Data Letters in Progress" xfId="6188" xr:uid="{00000000-0005-0000-0000-000081090000}"/>
    <cellStyle name="40% - Accent1 4 2 2 3" xfId="4579" xr:uid="{00000000-0005-0000-0000-000082090000}"/>
    <cellStyle name="40% - Accent1 4 2 2_Sig Data Letters in Progress" xfId="2481" xr:uid="{00000000-0005-0000-0000-000083090000}"/>
    <cellStyle name="40% - Accent1 4 2 3" xfId="1354" xr:uid="{00000000-0005-0000-0000-000084090000}"/>
    <cellStyle name="40% - Accent1 4 2 3 2" xfId="5055" xr:uid="{00000000-0005-0000-0000-000085090000}"/>
    <cellStyle name="40% - Accent1 4 2 3_Sig Data Letters in Progress" xfId="6189" xr:uid="{00000000-0005-0000-0000-000086090000}"/>
    <cellStyle name="40% - Accent1 4 2 4" xfId="4103" xr:uid="{00000000-0005-0000-0000-000087090000}"/>
    <cellStyle name="40% - Accent1 4 2_Sig Data Letters in Progress" xfId="2480" xr:uid="{00000000-0005-0000-0000-000088090000}"/>
    <cellStyle name="40% - Accent1 4 3" xfId="247" xr:uid="{00000000-0005-0000-0000-000089090000}"/>
    <cellStyle name="40% - Accent1 4 3 2" xfId="724" xr:uid="{00000000-0005-0000-0000-00008A090000}"/>
    <cellStyle name="40% - Accent1 4 3 2 2" xfId="1676" xr:uid="{00000000-0005-0000-0000-00008B090000}"/>
    <cellStyle name="40% - Accent1 4 3 2 2 2" xfId="5377" xr:uid="{00000000-0005-0000-0000-00008C090000}"/>
    <cellStyle name="40% - Accent1 4 3 2 2_Sig Data Letters in Progress" xfId="6190" xr:uid="{00000000-0005-0000-0000-00008D090000}"/>
    <cellStyle name="40% - Accent1 4 3 2 3" xfId="4425" xr:uid="{00000000-0005-0000-0000-00008E090000}"/>
    <cellStyle name="40% - Accent1 4 3 2_Sig Data Letters in Progress" xfId="2483" xr:uid="{00000000-0005-0000-0000-00008F090000}"/>
    <cellStyle name="40% - Accent1 4 3 3" xfId="1200" xr:uid="{00000000-0005-0000-0000-000090090000}"/>
    <cellStyle name="40% - Accent1 4 3 3 2" xfId="4901" xr:uid="{00000000-0005-0000-0000-000091090000}"/>
    <cellStyle name="40% - Accent1 4 3 3_Sig Data Letters in Progress" xfId="6191" xr:uid="{00000000-0005-0000-0000-000092090000}"/>
    <cellStyle name="40% - Accent1 4 3 4" xfId="3949" xr:uid="{00000000-0005-0000-0000-000093090000}"/>
    <cellStyle name="40% - Accent1 4 3_Sig Data Letters in Progress" xfId="2482" xr:uid="{00000000-0005-0000-0000-000094090000}"/>
    <cellStyle name="40% - Accent1 4 4" xfId="570" xr:uid="{00000000-0005-0000-0000-000095090000}"/>
    <cellStyle name="40% - Accent1 4 4 2" xfId="1522" xr:uid="{00000000-0005-0000-0000-000096090000}"/>
    <cellStyle name="40% - Accent1 4 4 2 2" xfId="5223" xr:uid="{00000000-0005-0000-0000-000097090000}"/>
    <cellStyle name="40% - Accent1 4 4 2_Sig Data Letters in Progress" xfId="6192" xr:uid="{00000000-0005-0000-0000-000098090000}"/>
    <cellStyle name="40% - Accent1 4 4 3" xfId="4271" xr:uid="{00000000-0005-0000-0000-000099090000}"/>
    <cellStyle name="40% - Accent1 4 4_Sig Data Letters in Progress" xfId="2484" xr:uid="{00000000-0005-0000-0000-00009A090000}"/>
    <cellStyle name="40% - Accent1 4 5" xfId="1046" xr:uid="{00000000-0005-0000-0000-00009B090000}"/>
    <cellStyle name="40% - Accent1 4 5 2" xfId="4747" xr:uid="{00000000-0005-0000-0000-00009C090000}"/>
    <cellStyle name="40% - Accent1 4 5_Sig Data Letters in Progress" xfId="6193" xr:uid="{00000000-0005-0000-0000-00009D090000}"/>
    <cellStyle name="40% - Accent1 4 6" xfId="3795" xr:uid="{00000000-0005-0000-0000-00009E090000}"/>
    <cellStyle name="40% - Accent1 4_Sig Data Letters in Progress" xfId="2479" xr:uid="{00000000-0005-0000-0000-00009F090000}"/>
    <cellStyle name="40% - Accent1 5" xfId="93" xr:uid="{00000000-0005-0000-0000-0000A0090000}"/>
    <cellStyle name="40% - Accent1 5 2" xfId="415" xr:uid="{00000000-0005-0000-0000-0000A1090000}"/>
    <cellStyle name="40% - Accent1 5 2 2" xfId="892" xr:uid="{00000000-0005-0000-0000-0000A2090000}"/>
    <cellStyle name="40% - Accent1 5 2 2 2" xfId="1844" xr:uid="{00000000-0005-0000-0000-0000A3090000}"/>
    <cellStyle name="40% - Accent1 5 2 2 2 2" xfId="5545" xr:uid="{00000000-0005-0000-0000-0000A4090000}"/>
    <cellStyle name="40% - Accent1 5 2 2 2_Sig Data Letters in Progress" xfId="6194" xr:uid="{00000000-0005-0000-0000-0000A5090000}"/>
    <cellStyle name="40% - Accent1 5 2 2 3" xfId="4593" xr:uid="{00000000-0005-0000-0000-0000A6090000}"/>
    <cellStyle name="40% - Accent1 5 2 2_Sig Data Letters in Progress" xfId="2487" xr:uid="{00000000-0005-0000-0000-0000A7090000}"/>
    <cellStyle name="40% - Accent1 5 2 3" xfId="1368" xr:uid="{00000000-0005-0000-0000-0000A8090000}"/>
    <cellStyle name="40% - Accent1 5 2 3 2" xfId="5069" xr:uid="{00000000-0005-0000-0000-0000A9090000}"/>
    <cellStyle name="40% - Accent1 5 2 3_Sig Data Letters in Progress" xfId="6195" xr:uid="{00000000-0005-0000-0000-0000AA090000}"/>
    <cellStyle name="40% - Accent1 5 2 4" xfId="4117" xr:uid="{00000000-0005-0000-0000-0000AB090000}"/>
    <cellStyle name="40% - Accent1 5 2_Sig Data Letters in Progress" xfId="2486" xr:uid="{00000000-0005-0000-0000-0000AC090000}"/>
    <cellStyle name="40% - Accent1 5 3" xfId="261" xr:uid="{00000000-0005-0000-0000-0000AD090000}"/>
    <cellStyle name="40% - Accent1 5 3 2" xfId="738" xr:uid="{00000000-0005-0000-0000-0000AE090000}"/>
    <cellStyle name="40% - Accent1 5 3 2 2" xfId="1690" xr:uid="{00000000-0005-0000-0000-0000AF090000}"/>
    <cellStyle name="40% - Accent1 5 3 2 2 2" xfId="5391" xr:uid="{00000000-0005-0000-0000-0000B0090000}"/>
    <cellStyle name="40% - Accent1 5 3 2 2_Sig Data Letters in Progress" xfId="6196" xr:uid="{00000000-0005-0000-0000-0000B1090000}"/>
    <cellStyle name="40% - Accent1 5 3 2 3" xfId="4439" xr:uid="{00000000-0005-0000-0000-0000B2090000}"/>
    <cellStyle name="40% - Accent1 5 3 2_Sig Data Letters in Progress" xfId="2489" xr:uid="{00000000-0005-0000-0000-0000B3090000}"/>
    <cellStyle name="40% - Accent1 5 3 3" xfId="1214" xr:uid="{00000000-0005-0000-0000-0000B4090000}"/>
    <cellStyle name="40% - Accent1 5 3 3 2" xfId="4915" xr:uid="{00000000-0005-0000-0000-0000B5090000}"/>
    <cellStyle name="40% - Accent1 5 3 3_Sig Data Letters in Progress" xfId="6197" xr:uid="{00000000-0005-0000-0000-0000B6090000}"/>
    <cellStyle name="40% - Accent1 5 3 4" xfId="3963" xr:uid="{00000000-0005-0000-0000-0000B7090000}"/>
    <cellStyle name="40% - Accent1 5 3_Sig Data Letters in Progress" xfId="2488" xr:uid="{00000000-0005-0000-0000-0000B8090000}"/>
    <cellStyle name="40% - Accent1 5 4" xfId="584" xr:uid="{00000000-0005-0000-0000-0000B9090000}"/>
    <cellStyle name="40% - Accent1 5 4 2" xfId="1536" xr:uid="{00000000-0005-0000-0000-0000BA090000}"/>
    <cellStyle name="40% - Accent1 5 4 2 2" xfId="5237" xr:uid="{00000000-0005-0000-0000-0000BB090000}"/>
    <cellStyle name="40% - Accent1 5 4 2_Sig Data Letters in Progress" xfId="6198" xr:uid="{00000000-0005-0000-0000-0000BC090000}"/>
    <cellStyle name="40% - Accent1 5 4 3" xfId="4285" xr:uid="{00000000-0005-0000-0000-0000BD090000}"/>
    <cellStyle name="40% - Accent1 5 4_Sig Data Letters in Progress" xfId="2490" xr:uid="{00000000-0005-0000-0000-0000BE090000}"/>
    <cellStyle name="40% - Accent1 5 5" xfId="1060" xr:uid="{00000000-0005-0000-0000-0000BF090000}"/>
    <cellStyle name="40% - Accent1 5 5 2" xfId="4761" xr:uid="{00000000-0005-0000-0000-0000C0090000}"/>
    <cellStyle name="40% - Accent1 5 5_Sig Data Letters in Progress" xfId="6199" xr:uid="{00000000-0005-0000-0000-0000C1090000}"/>
    <cellStyle name="40% - Accent1 5 6" xfId="3809" xr:uid="{00000000-0005-0000-0000-0000C2090000}"/>
    <cellStyle name="40% - Accent1 5_Sig Data Letters in Progress" xfId="2485" xr:uid="{00000000-0005-0000-0000-0000C3090000}"/>
    <cellStyle name="40% - Accent1 6" xfId="107" xr:uid="{00000000-0005-0000-0000-0000C4090000}"/>
    <cellStyle name="40% - Accent1 6 2" xfId="429" xr:uid="{00000000-0005-0000-0000-0000C5090000}"/>
    <cellStyle name="40% - Accent1 6 2 2" xfId="906" xr:uid="{00000000-0005-0000-0000-0000C6090000}"/>
    <cellStyle name="40% - Accent1 6 2 2 2" xfId="1858" xr:uid="{00000000-0005-0000-0000-0000C7090000}"/>
    <cellStyle name="40% - Accent1 6 2 2 2 2" xfId="5559" xr:uid="{00000000-0005-0000-0000-0000C8090000}"/>
    <cellStyle name="40% - Accent1 6 2 2 2_Sig Data Letters in Progress" xfId="6200" xr:uid="{00000000-0005-0000-0000-0000C9090000}"/>
    <cellStyle name="40% - Accent1 6 2 2 3" xfId="4607" xr:uid="{00000000-0005-0000-0000-0000CA090000}"/>
    <cellStyle name="40% - Accent1 6 2 2_Sig Data Letters in Progress" xfId="2493" xr:uid="{00000000-0005-0000-0000-0000CB090000}"/>
    <cellStyle name="40% - Accent1 6 2 3" xfId="1382" xr:uid="{00000000-0005-0000-0000-0000CC090000}"/>
    <cellStyle name="40% - Accent1 6 2 3 2" xfId="5083" xr:uid="{00000000-0005-0000-0000-0000CD090000}"/>
    <cellStyle name="40% - Accent1 6 2 3_Sig Data Letters in Progress" xfId="6201" xr:uid="{00000000-0005-0000-0000-0000CE090000}"/>
    <cellStyle name="40% - Accent1 6 2 4" xfId="4131" xr:uid="{00000000-0005-0000-0000-0000CF090000}"/>
    <cellStyle name="40% - Accent1 6 2_Sig Data Letters in Progress" xfId="2492" xr:uid="{00000000-0005-0000-0000-0000D0090000}"/>
    <cellStyle name="40% - Accent1 6 3" xfId="275" xr:uid="{00000000-0005-0000-0000-0000D1090000}"/>
    <cellStyle name="40% - Accent1 6 3 2" xfId="752" xr:uid="{00000000-0005-0000-0000-0000D2090000}"/>
    <cellStyle name="40% - Accent1 6 3 2 2" xfId="1704" xr:uid="{00000000-0005-0000-0000-0000D3090000}"/>
    <cellStyle name="40% - Accent1 6 3 2 2 2" xfId="5405" xr:uid="{00000000-0005-0000-0000-0000D4090000}"/>
    <cellStyle name="40% - Accent1 6 3 2 2_Sig Data Letters in Progress" xfId="6202" xr:uid="{00000000-0005-0000-0000-0000D5090000}"/>
    <cellStyle name="40% - Accent1 6 3 2 3" xfId="4453" xr:uid="{00000000-0005-0000-0000-0000D6090000}"/>
    <cellStyle name="40% - Accent1 6 3 2_Sig Data Letters in Progress" xfId="2495" xr:uid="{00000000-0005-0000-0000-0000D7090000}"/>
    <cellStyle name="40% - Accent1 6 3 3" xfId="1228" xr:uid="{00000000-0005-0000-0000-0000D8090000}"/>
    <cellStyle name="40% - Accent1 6 3 3 2" xfId="4929" xr:uid="{00000000-0005-0000-0000-0000D9090000}"/>
    <cellStyle name="40% - Accent1 6 3 3_Sig Data Letters in Progress" xfId="6203" xr:uid="{00000000-0005-0000-0000-0000DA090000}"/>
    <cellStyle name="40% - Accent1 6 3 4" xfId="3977" xr:uid="{00000000-0005-0000-0000-0000DB090000}"/>
    <cellStyle name="40% - Accent1 6 3_Sig Data Letters in Progress" xfId="2494" xr:uid="{00000000-0005-0000-0000-0000DC090000}"/>
    <cellStyle name="40% - Accent1 6 4" xfId="598" xr:uid="{00000000-0005-0000-0000-0000DD090000}"/>
    <cellStyle name="40% - Accent1 6 4 2" xfId="1550" xr:uid="{00000000-0005-0000-0000-0000DE090000}"/>
    <cellStyle name="40% - Accent1 6 4 2 2" xfId="5251" xr:uid="{00000000-0005-0000-0000-0000DF090000}"/>
    <cellStyle name="40% - Accent1 6 4 2_Sig Data Letters in Progress" xfId="6204" xr:uid="{00000000-0005-0000-0000-0000E0090000}"/>
    <cellStyle name="40% - Accent1 6 4 3" xfId="4299" xr:uid="{00000000-0005-0000-0000-0000E1090000}"/>
    <cellStyle name="40% - Accent1 6 4_Sig Data Letters in Progress" xfId="2496" xr:uid="{00000000-0005-0000-0000-0000E2090000}"/>
    <cellStyle name="40% - Accent1 6 5" xfId="1074" xr:uid="{00000000-0005-0000-0000-0000E3090000}"/>
    <cellStyle name="40% - Accent1 6 5 2" xfId="4775" xr:uid="{00000000-0005-0000-0000-0000E4090000}"/>
    <cellStyle name="40% - Accent1 6 5_Sig Data Letters in Progress" xfId="6205" xr:uid="{00000000-0005-0000-0000-0000E5090000}"/>
    <cellStyle name="40% - Accent1 6 6" xfId="3823" xr:uid="{00000000-0005-0000-0000-0000E6090000}"/>
    <cellStyle name="40% - Accent1 6_Sig Data Letters in Progress" xfId="2491" xr:uid="{00000000-0005-0000-0000-0000E7090000}"/>
    <cellStyle name="40% - Accent1 7" xfId="121" xr:uid="{00000000-0005-0000-0000-0000E8090000}"/>
    <cellStyle name="40% - Accent1 7 2" xfId="443" xr:uid="{00000000-0005-0000-0000-0000E9090000}"/>
    <cellStyle name="40% - Accent1 7 2 2" xfId="920" xr:uid="{00000000-0005-0000-0000-0000EA090000}"/>
    <cellStyle name="40% - Accent1 7 2 2 2" xfId="1872" xr:uid="{00000000-0005-0000-0000-0000EB090000}"/>
    <cellStyle name="40% - Accent1 7 2 2 2 2" xfId="5573" xr:uid="{00000000-0005-0000-0000-0000EC090000}"/>
    <cellStyle name="40% - Accent1 7 2 2 2_Sig Data Letters in Progress" xfId="6206" xr:uid="{00000000-0005-0000-0000-0000ED090000}"/>
    <cellStyle name="40% - Accent1 7 2 2 3" xfId="4621" xr:uid="{00000000-0005-0000-0000-0000EE090000}"/>
    <cellStyle name="40% - Accent1 7 2 2_Sig Data Letters in Progress" xfId="2499" xr:uid="{00000000-0005-0000-0000-0000EF090000}"/>
    <cellStyle name="40% - Accent1 7 2 3" xfId="1396" xr:uid="{00000000-0005-0000-0000-0000F0090000}"/>
    <cellStyle name="40% - Accent1 7 2 3 2" xfId="5097" xr:uid="{00000000-0005-0000-0000-0000F1090000}"/>
    <cellStyle name="40% - Accent1 7 2 3_Sig Data Letters in Progress" xfId="6207" xr:uid="{00000000-0005-0000-0000-0000F2090000}"/>
    <cellStyle name="40% - Accent1 7 2 4" xfId="4145" xr:uid="{00000000-0005-0000-0000-0000F3090000}"/>
    <cellStyle name="40% - Accent1 7 2_Sig Data Letters in Progress" xfId="2498" xr:uid="{00000000-0005-0000-0000-0000F4090000}"/>
    <cellStyle name="40% - Accent1 7 3" xfId="289" xr:uid="{00000000-0005-0000-0000-0000F5090000}"/>
    <cellStyle name="40% - Accent1 7 3 2" xfId="766" xr:uid="{00000000-0005-0000-0000-0000F6090000}"/>
    <cellStyle name="40% - Accent1 7 3 2 2" xfId="1718" xr:uid="{00000000-0005-0000-0000-0000F7090000}"/>
    <cellStyle name="40% - Accent1 7 3 2 2 2" xfId="5419" xr:uid="{00000000-0005-0000-0000-0000F8090000}"/>
    <cellStyle name="40% - Accent1 7 3 2 2_Sig Data Letters in Progress" xfId="6208" xr:uid="{00000000-0005-0000-0000-0000F9090000}"/>
    <cellStyle name="40% - Accent1 7 3 2 3" xfId="4467" xr:uid="{00000000-0005-0000-0000-0000FA090000}"/>
    <cellStyle name="40% - Accent1 7 3 2_Sig Data Letters in Progress" xfId="2501" xr:uid="{00000000-0005-0000-0000-0000FB090000}"/>
    <cellStyle name="40% - Accent1 7 3 3" xfId="1242" xr:uid="{00000000-0005-0000-0000-0000FC090000}"/>
    <cellStyle name="40% - Accent1 7 3 3 2" xfId="4943" xr:uid="{00000000-0005-0000-0000-0000FD090000}"/>
    <cellStyle name="40% - Accent1 7 3 3_Sig Data Letters in Progress" xfId="6209" xr:uid="{00000000-0005-0000-0000-0000FE090000}"/>
    <cellStyle name="40% - Accent1 7 3 4" xfId="3991" xr:uid="{00000000-0005-0000-0000-0000FF090000}"/>
    <cellStyle name="40% - Accent1 7 3_Sig Data Letters in Progress" xfId="2500" xr:uid="{00000000-0005-0000-0000-0000000A0000}"/>
    <cellStyle name="40% - Accent1 7 4" xfId="612" xr:uid="{00000000-0005-0000-0000-0000010A0000}"/>
    <cellStyle name="40% - Accent1 7 4 2" xfId="1564" xr:uid="{00000000-0005-0000-0000-0000020A0000}"/>
    <cellStyle name="40% - Accent1 7 4 2 2" xfId="5265" xr:uid="{00000000-0005-0000-0000-0000030A0000}"/>
    <cellStyle name="40% - Accent1 7 4 2_Sig Data Letters in Progress" xfId="6210" xr:uid="{00000000-0005-0000-0000-0000040A0000}"/>
    <cellStyle name="40% - Accent1 7 4 3" xfId="4313" xr:uid="{00000000-0005-0000-0000-0000050A0000}"/>
    <cellStyle name="40% - Accent1 7 4_Sig Data Letters in Progress" xfId="2502" xr:uid="{00000000-0005-0000-0000-0000060A0000}"/>
    <cellStyle name="40% - Accent1 7 5" xfId="1088" xr:uid="{00000000-0005-0000-0000-0000070A0000}"/>
    <cellStyle name="40% - Accent1 7 5 2" xfId="4789" xr:uid="{00000000-0005-0000-0000-0000080A0000}"/>
    <cellStyle name="40% - Accent1 7 5_Sig Data Letters in Progress" xfId="6211" xr:uid="{00000000-0005-0000-0000-0000090A0000}"/>
    <cellStyle name="40% - Accent1 7 6" xfId="3837" xr:uid="{00000000-0005-0000-0000-00000A0A0000}"/>
    <cellStyle name="40% - Accent1 7_Sig Data Letters in Progress" xfId="2497" xr:uid="{00000000-0005-0000-0000-00000B0A0000}"/>
    <cellStyle name="40% - Accent1 8" xfId="135" xr:uid="{00000000-0005-0000-0000-00000C0A0000}"/>
    <cellStyle name="40% - Accent1 8 2" xfId="457" xr:uid="{00000000-0005-0000-0000-00000D0A0000}"/>
    <cellStyle name="40% - Accent1 8 2 2" xfId="934" xr:uid="{00000000-0005-0000-0000-00000E0A0000}"/>
    <cellStyle name="40% - Accent1 8 2 2 2" xfId="1886" xr:uid="{00000000-0005-0000-0000-00000F0A0000}"/>
    <cellStyle name="40% - Accent1 8 2 2 2 2" xfId="5587" xr:uid="{00000000-0005-0000-0000-0000100A0000}"/>
    <cellStyle name="40% - Accent1 8 2 2 2_Sig Data Letters in Progress" xfId="6212" xr:uid="{00000000-0005-0000-0000-0000110A0000}"/>
    <cellStyle name="40% - Accent1 8 2 2 3" xfId="4635" xr:uid="{00000000-0005-0000-0000-0000120A0000}"/>
    <cellStyle name="40% - Accent1 8 2 2_Sig Data Letters in Progress" xfId="2505" xr:uid="{00000000-0005-0000-0000-0000130A0000}"/>
    <cellStyle name="40% - Accent1 8 2 3" xfId="1410" xr:uid="{00000000-0005-0000-0000-0000140A0000}"/>
    <cellStyle name="40% - Accent1 8 2 3 2" xfId="5111" xr:uid="{00000000-0005-0000-0000-0000150A0000}"/>
    <cellStyle name="40% - Accent1 8 2 3_Sig Data Letters in Progress" xfId="6213" xr:uid="{00000000-0005-0000-0000-0000160A0000}"/>
    <cellStyle name="40% - Accent1 8 2 4" xfId="4159" xr:uid="{00000000-0005-0000-0000-0000170A0000}"/>
    <cellStyle name="40% - Accent1 8 2_Sig Data Letters in Progress" xfId="2504" xr:uid="{00000000-0005-0000-0000-0000180A0000}"/>
    <cellStyle name="40% - Accent1 8 3" xfId="303" xr:uid="{00000000-0005-0000-0000-0000190A0000}"/>
    <cellStyle name="40% - Accent1 8 3 2" xfId="780" xr:uid="{00000000-0005-0000-0000-00001A0A0000}"/>
    <cellStyle name="40% - Accent1 8 3 2 2" xfId="1732" xr:uid="{00000000-0005-0000-0000-00001B0A0000}"/>
    <cellStyle name="40% - Accent1 8 3 2 2 2" xfId="5433" xr:uid="{00000000-0005-0000-0000-00001C0A0000}"/>
    <cellStyle name="40% - Accent1 8 3 2 2_Sig Data Letters in Progress" xfId="6214" xr:uid="{00000000-0005-0000-0000-00001D0A0000}"/>
    <cellStyle name="40% - Accent1 8 3 2 3" xfId="4481" xr:uid="{00000000-0005-0000-0000-00001E0A0000}"/>
    <cellStyle name="40% - Accent1 8 3 2_Sig Data Letters in Progress" xfId="2507" xr:uid="{00000000-0005-0000-0000-00001F0A0000}"/>
    <cellStyle name="40% - Accent1 8 3 3" xfId="1256" xr:uid="{00000000-0005-0000-0000-0000200A0000}"/>
    <cellStyle name="40% - Accent1 8 3 3 2" xfId="4957" xr:uid="{00000000-0005-0000-0000-0000210A0000}"/>
    <cellStyle name="40% - Accent1 8 3 3_Sig Data Letters in Progress" xfId="6215" xr:uid="{00000000-0005-0000-0000-0000220A0000}"/>
    <cellStyle name="40% - Accent1 8 3 4" xfId="4005" xr:uid="{00000000-0005-0000-0000-0000230A0000}"/>
    <cellStyle name="40% - Accent1 8 3_Sig Data Letters in Progress" xfId="2506" xr:uid="{00000000-0005-0000-0000-0000240A0000}"/>
    <cellStyle name="40% - Accent1 8 4" xfId="626" xr:uid="{00000000-0005-0000-0000-0000250A0000}"/>
    <cellStyle name="40% - Accent1 8 4 2" xfId="1578" xr:uid="{00000000-0005-0000-0000-0000260A0000}"/>
    <cellStyle name="40% - Accent1 8 4 2 2" xfId="5279" xr:uid="{00000000-0005-0000-0000-0000270A0000}"/>
    <cellStyle name="40% - Accent1 8 4 2_Sig Data Letters in Progress" xfId="6216" xr:uid="{00000000-0005-0000-0000-0000280A0000}"/>
    <cellStyle name="40% - Accent1 8 4 3" xfId="4327" xr:uid="{00000000-0005-0000-0000-0000290A0000}"/>
    <cellStyle name="40% - Accent1 8 4_Sig Data Letters in Progress" xfId="2508" xr:uid="{00000000-0005-0000-0000-00002A0A0000}"/>
    <cellStyle name="40% - Accent1 8 5" xfId="1102" xr:uid="{00000000-0005-0000-0000-00002B0A0000}"/>
    <cellStyle name="40% - Accent1 8 5 2" xfId="4803" xr:uid="{00000000-0005-0000-0000-00002C0A0000}"/>
    <cellStyle name="40% - Accent1 8 5_Sig Data Letters in Progress" xfId="6217" xr:uid="{00000000-0005-0000-0000-00002D0A0000}"/>
    <cellStyle name="40% - Accent1 8 6" xfId="3851" xr:uid="{00000000-0005-0000-0000-00002E0A0000}"/>
    <cellStyle name="40% - Accent1 8_Sig Data Letters in Progress" xfId="2503" xr:uid="{00000000-0005-0000-0000-00002F0A0000}"/>
    <cellStyle name="40% - Accent1 9" xfId="149" xr:uid="{00000000-0005-0000-0000-0000300A0000}"/>
    <cellStyle name="40% - Accent1 9 2" xfId="471" xr:uid="{00000000-0005-0000-0000-0000310A0000}"/>
    <cellStyle name="40% - Accent1 9 2 2" xfId="948" xr:uid="{00000000-0005-0000-0000-0000320A0000}"/>
    <cellStyle name="40% - Accent1 9 2 2 2" xfId="1900" xr:uid="{00000000-0005-0000-0000-0000330A0000}"/>
    <cellStyle name="40% - Accent1 9 2 2 2 2" xfId="5601" xr:uid="{00000000-0005-0000-0000-0000340A0000}"/>
    <cellStyle name="40% - Accent1 9 2 2 2_Sig Data Letters in Progress" xfId="6218" xr:uid="{00000000-0005-0000-0000-0000350A0000}"/>
    <cellStyle name="40% - Accent1 9 2 2 3" xfId="4649" xr:uid="{00000000-0005-0000-0000-0000360A0000}"/>
    <cellStyle name="40% - Accent1 9 2 2_Sig Data Letters in Progress" xfId="2511" xr:uid="{00000000-0005-0000-0000-0000370A0000}"/>
    <cellStyle name="40% - Accent1 9 2 3" xfId="1424" xr:uid="{00000000-0005-0000-0000-0000380A0000}"/>
    <cellStyle name="40% - Accent1 9 2 3 2" xfId="5125" xr:uid="{00000000-0005-0000-0000-0000390A0000}"/>
    <cellStyle name="40% - Accent1 9 2 3_Sig Data Letters in Progress" xfId="6219" xr:uid="{00000000-0005-0000-0000-00003A0A0000}"/>
    <cellStyle name="40% - Accent1 9 2 4" xfId="4173" xr:uid="{00000000-0005-0000-0000-00003B0A0000}"/>
    <cellStyle name="40% - Accent1 9 2_Sig Data Letters in Progress" xfId="2510" xr:uid="{00000000-0005-0000-0000-00003C0A0000}"/>
    <cellStyle name="40% - Accent1 9 3" xfId="317" xr:uid="{00000000-0005-0000-0000-00003D0A0000}"/>
    <cellStyle name="40% - Accent1 9 3 2" xfId="794" xr:uid="{00000000-0005-0000-0000-00003E0A0000}"/>
    <cellStyle name="40% - Accent1 9 3 2 2" xfId="1746" xr:uid="{00000000-0005-0000-0000-00003F0A0000}"/>
    <cellStyle name="40% - Accent1 9 3 2 2 2" xfId="5447" xr:uid="{00000000-0005-0000-0000-0000400A0000}"/>
    <cellStyle name="40% - Accent1 9 3 2 2_Sig Data Letters in Progress" xfId="6220" xr:uid="{00000000-0005-0000-0000-0000410A0000}"/>
    <cellStyle name="40% - Accent1 9 3 2 3" xfId="4495" xr:uid="{00000000-0005-0000-0000-0000420A0000}"/>
    <cellStyle name="40% - Accent1 9 3 2_Sig Data Letters in Progress" xfId="2513" xr:uid="{00000000-0005-0000-0000-0000430A0000}"/>
    <cellStyle name="40% - Accent1 9 3 3" xfId="1270" xr:uid="{00000000-0005-0000-0000-0000440A0000}"/>
    <cellStyle name="40% - Accent1 9 3 3 2" xfId="4971" xr:uid="{00000000-0005-0000-0000-0000450A0000}"/>
    <cellStyle name="40% - Accent1 9 3 3_Sig Data Letters in Progress" xfId="6221" xr:uid="{00000000-0005-0000-0000-0000460A0000}"/>
    <cellStyle name="40% - Accent1 9 3 4" xfId="4019" xr:uid="{00000000-0005-0000-0000-0000470A0000}"/>
    <cellStyle name="40% - Accent1 9 3_Sig Data Letters in Progress" xfId="2512" xr:uid="{00000000-0005-0000-0000-0000480A0000}"/>
    <cellStyle name="40% - Accent1 9 4" xfId="640" xr:uid="{00000000-0005-0000-0000-0000490A0000}"/>
    <cellStyle name="40% - Accent1 9 4 2" xfId="1592" xr:uid="{00000000-0005-0000-0000-00004A0A0000}"/>
    <cellStyle name="40% - Accent1 9 4 2 2" xfId="5293" xr:uid="{00000000-0005-0000-0000-00004B0A0000}"/>
    <cellStyle name="40% - Accent1 9 4 2_Sig Data Letters in Progress" xfId="6222" xr:uid="{00000000-0005-0000-0000-00004C0A0000}"/>
    <cellStyle name="40% - Accent1 9 4 3" xfId="4341" xr:uid="{00000000-0005-0000-0000-00004D0A0000}"/>
    <cellStyle name="40% - Accent1 9 4_Sig Data Letters in Progress" xfId="2514" xr:uid="{00000000-0005-0000-0000-00004E0A0000}"/>
    <cellStyle name="40% - Accent1 9 5" xfId="1116" xr:uid="{00000000-0005-0000-0000-00004F0A0000}"/>
    <cellStyle name="40% - Accent1 9 5 2" xfId="4817" xr:uid="{00000000-0005-0000-0000-0000500A0000}"/>
    <cellStyle name="40% - Accent1 9 5_Sig Data Letters in Progress" xfId="6223" xr:uid="{00000000-0005-0000-0000-0000510A0000}"/>
    <cellStyle name="40% - Accent1 9 6" xfId="3865" xr:uid="{00000000-0005-0000-0000-0000520A0000}"/>
    <cellStyle name="40% - Accent1 9_Sig Data Letters in Progress" xfId="2509" xr:uid="{00000000-0005-0000-0000-0000530A0000}"/>
    <cellStyle name="40% - Accent2" xfId="23" builtinId="35" customBuiltin="1"/>
    <cellStyle name="40% - Accent2 10" xfId="165" xr:uid="{00000000-0005-0000-0000-0000550A0000}"/>
    <cellStyle name="40% - Accent2 10 2" xfId="487" xr:uid="{00000000-0005-0000-0000-0000560A0000}"/>
    <cellStyle name="40% - Accent2 10 2 2" xfId="964" xr:uid="{00000000-0005-0000-0000-0000570A0000}"/>
    <cellStyle name="40% - Accent2 10 2 2 2" xfId="1916" xr:uid="{00000000-0005-0000-0000-0000580A0000}"/>
    <cellStyle name="40% - Accent2 10 2 2 2 2" xfId="5617" xr:uid="{00000000-0005-0000-0000-0000590A0000}"/>
    <cellStyle name="40% - Accent2 10 2 2 2_Sig Data Letters in Progress" xfId="6224" xr:uid="{00000000-0005-0000-0000-00005A0A0000}"/>
    <cellStyle name="40% - Accent2 10 2 2 3" xfId="4665" xr:uid="{00000000-0005-0000-0000-00005B0A0000}"/>
    <cellStyle name="40% - Accent2 10 2 2_Sig Data Letters in Progress" xfId="2517" xr:uid="{00000000-0005-0000-0000-00005C0A0000}"/>
    <cellStyle name="40% - Accent2 10 2 3" xfId="1440" xr:uid="{00000000-0005-0000-0000-00005D0A0000}"/>
    <cellStyle name="40% - Accent2 10 2 3 2" xfId="5141" xr:uid="{00000000-0005-0000-0000-00005E0A0000}"/>
    <cellStyle name="40% - Accent2 10 2 3_Sig Data Letters in Progress" xfId="6225" xr:uid="{00000000-0005-0000-0000-00005F0A0000}"/>
    <cellStyle name="40% - Accent2 10 2 4" xfId="4189" xr:uid="{00000000-0005-0000-0000-0000600A0000}"/>
    <cellStyle name="40% - Accent2 10 2_Sig Data Letters in Progress" xfId="2516" xr:uid="{00000000-0005-0000-0000-0000610A0000}"/>
    <cellStyle name="40% - Accent2 10 3" xfId="333" xr:uid="{00000000-0005-0000-0000-0000620A0000}"/>
    <cellStyle name="40% - Accent2 10 3 2" xfId="810" xr:uid="{00000000-0005-0000-0000-0000630A0000}"/>
    <cellStyle name="40% - Accent2 10 3 2 2" xfId="1762" xr:uid="{00000000-0005-0000-0000-0000640A0000}"/>
    <cellStyle name="40% - Accent2 10 3 2 2 2" xfId="5463" xr:uid="{00000000-0005-0000-0000-0000650A0000}"/>
    <cellStyle name="40% - Accent2 10 3 2 2_Sig Data Letters in Progress" xfId="6226" xr:uid="{00000000-0005-0000-0000-0000660A0000}"/>
    <cellStyle name="40% - Accent2 10 3 2 3" xfId="4511" xr:uid="{00000000-0005-0000-0000-0000670A0000}"/>
    <cellStyle name="40% - Accent2 10 3 2_Sig Data Letters in Progress" xfId="2519" xr:uid="{00000000-0005-0000-0000-0000680A0000}"/>
    <cellStyle name="40% - Accent2 10 3 3" xfId="1286" xr:uid="{00000000-0005-0000-0000-0000690A0000}"/>
    <cellStyle name="40% - Accent2 10 3 3 2" xfId="4987" xr:uid="{00000000-0005-0000-0000-00006A0A0000}"/>
    <cellStyle name="40% - Accent2 10 3 3_Sig Data Letters in Progress" xfId="6227" xr:uid="{00000000-0005-0000-0000-00006B0A0000}"/>
    <cellStyle name="40% - Accent2 10 3 4" xfId="4035" xr:uid="{00000000-0005-0000-0000-00006C0A0000}"/>
    <cellStyle name="40% - Accent2 10 3_Sig Data Letters in Progress" xfId="2518" xr:uid="{00000000-0005-0000-0000-00006D0A0000}"/>
    <cellStyle name="40% - Accent2 10 4" xfId="656" xr:uid="{00000000-0005-0000-0000-00006E0A0000}"/>
    <cellStyle name="40% - Accent2 10 4 2" xfId="1608" xr:uid="{00000000-0005-0000-0000-00006F0A0000}"/>
    <cellStyle name="40% - Accent2 10 4 2 2" xfId="5309" xr:uid="{00000000-0005-0000-0000-0000700A0000}"/>
    <cellStyle name="40% - Accent2 10 4 2_Sig Data Letters in Progress" xfId="6228" xr:uid="{00000000-0005-0000-0000-0000710A0000}"/>
    <cellStyle name="40% - Accent2 10 4 3" xfId="4357" xr:uid="{00000000-0005-0000-0000-0000720A0000}"/>
    <cellStyle name="40% - Accent2 10 4_Sig Data Letters in Progress" xfId="2520" xr:uid="{00000000-0005-0000-0000-0000730A0000}"/>
    <cellStyle name="40% - Accent2 10 5" xfId="1132" xr:uid="{00000000-0005-0000-0000-0000740A0000}"/>
    <cellStyle name="40% - Accent2 10 5 2" xfId="4833" xr:uid="{00000000-0005-0000-0000-0000750A0000}"/>
    <cellStyle name="40% - Accent2 10 5_Sig Data Letters in Progress" xfId="6229" xr:uid="{00000000-0005-0000-0000-0000760A0000}"/>
    <cellStyle name="40% - Accent2 10 6" xfId="3881" xr:uid="{00000000-0005-0000-0000-0000770A0000}"/>
    <cellStyle name="40% - Accent2 10_Sig Data Letters in Progress" xfId="2515" xr:uid="{00000000-0005-0000-0000-0000780A0000}"/>
    <cellStyle name="40% - Accent2 11" xfId="358" xr:uid="{00000000-0005-0000-0000-0000790A0000}"/>
    <cellStyle name="40% - Accent2 11 2" xfId="835" xr:uid="{00000000-0005-0000-0000-00007A0A0000}"/>
    <cellStyle name="40% - Accent2 11 2 2" xfId="1787" xr:uid="{00000000-0005-0000-0000-00007B0A0000}"/>
    <cellStyle name="40% - Accent2 11 2 2 2" xfId="5488" xr:uid="{00000000-0005-0000-0000-00007C0A0000}"/>
    <cellStyle name="40% - Accent2 11 2 2_Sig Data Letters in Progress" xfId="6230" xr:uid="{00000000-0005-0000-0000-00007D0A0000}"/>
    <cellStyle name="40% - Accent2 11 2 3" xfId="4536" xr:uid="{00000000-0005-0000-0000-00007E0A0000}"/>
    <cellStyle name="40% - Accent2 11 2_Sig Data Letters in Progress" xfId="2522" xr:uid="{00000000-0005-0000-0000-00007F0A0000}"/>
    <cellStyle name="40% - Accent2 11 3" xfId="1311" xr:uid="{00000000-0005-0000-0000-0000800A0000}"/>
    <cellStyle name="40% - Accent2 11 3 2" xfId="5012" xr:uid="{00000000-0005-0000-0000-0000810A0000}"/>
    <cellStyle name="40% - Accent2 11 3_Sig Data Letters in Progress" xfId="6231" xr:uid="{00000000-0005-0000-0000-0000820A0000}"/>
    <cellStyle name="40% - Accent2 11 4" xfId="4060" xr:uid="{00000000-0005-0000-0000-0000830A0000}"/>
    <cellStyle name="40% - Accent2 11_Sig Data Letters in Progress" xfId="2521" xr:uid="{00000000-0005-0000-0000-0000840A0000}"/>
    <cellStyle name="40% - Accent2 12" xfId="204" xr:uid="{00000000-0005-0000-0000-0000850A0000}"/>
    <cellStyle name="40% - Accent2 12 2" xfId="681" xr:uid="{00000000-0005-0000-0000-0000860A0000}"/>
    <cellStyle name="40% - Accent2 12 2 2" xfId="1633" xr:uid="{00000000-0005-0000-0000-0000870A0000}"/>
    <cellStyle name="40% - Accent2 12 2 2 2" xfId="5334" xr:uid="{00000000-0005-0000-0000-0000880A0000}"/>
    <cellStyle name="40% - Accent2 12 2 2_Sig Data Letters in Progress" xfId="6232" xr:uid="{00000000-0005-0000-0000-0000890A0000}"/>
    <cellStyle name="40% - Accent2 12 2 3" xfId="4382" xr:uid="{00000000-0005-0000-0000-00008A0A0000}"/>
    <cellStyle name="40% - Accent2 12 2_Sig Data Letters in Progress" xfId="2524" xr:uid="{00000000-0005-0000-0000-00008B0A0000}"/>
    <cellStyle name="40% - Accent2 12 3" xfId="1157" xr:uid="{00000000-0005-0000-0000-00008C0A0000}"/>
    <cellStyle name="40% - Accent2 12 3 2" xfId="4858" xr:uid="{00000000-0005-0000-0000-00008D0A0000}"/>
    <cellStyle name="40% - Accent2 12 3_Sig Data Letters in Progress" xfId="6233" xr:uid="{00000000-0005-0000-0000-00008E0A0000}"/>
    <cellStyle name="40% - Accent2 12 4" xfId="3906" xr:uid="{00000000-0005-0000-0000-00008F0A0000}"/>
    <cellStyle name="40% - Accent2 12_Sig Data Letters in Progress" xfId="2523" xr:uid="{00000000-0005-0000-0000-0000900A0000}"/>
    <cellStyle name="40% - Accent2 13" xfId="514" xr:uid="{00000000-0005-0000-0000-0000910A0000}"/>
    <cellStyle name="40% - Accent2 13 2" xfId="991" xr:uid="{00000000-0005-0000-0000-0000920A0000}"/>
    <cellStyle name="40% - Accent2 13 2 2" xfId="1943" xr:uid="{00000000-0005-0000-0000-0000930A0000}"/>
    <cellStyle name="40% - Accent2 13 2 2 2" xfId="5644" xr:uid="{00000000-0005-0000-0000-0000940A0000}"/>
    <cellStyle name="40% - Accent2 13 2 2_Sig Data Letters in Progress" xfId="6234" xr:uid="{00000000-0005-0000-0000-0000950A0000}"/>
    <cellStyle name="40% - Accent2 13 2 3" xfId="4692" xr:uid="{00000000-0005-0000-0000-0000960A0000}"/>
    <cellStyle name="40% - Accent2 13 2_Sig Data Letters in Progress" xfId="2526" xr:uid="{00000000-0005-0000-0000-0000970A0000}"/>
    <cellStyle name="40% - Accent2 13 3" xfId="1467" xr:uid="{00000000-0005-0000-0000-0000980A0000}"/>
    <cellStyle name="40% - Accent2 13 3 2" xfId="5168" xr:uid="{00000000-0005-0000-0000-0000990A0000}"/>
    <cellStyle name="40% - Accent2 13 3_Sig Data Letters in Progress" xfId="6235" xr:uid="{00000000-0005-0000-0000-00009A0A0000}"/>
    <cellStyle name="40% - Accent2 13 4" xfId="4216" xr:uid="{00000000-0005-0000-0000-00009B0A0000}"/>
    <cellStyle name="40% - Accent2 13_Sig Data Letters in Progress" xfId="2525" xr:uid="{00000000-0005-0000-0000-00009C0A0000}"/>
    <cellStyle name="40% - Accent2 14" xfId="527" xr:uid="{00000000-0005-0000-0000-00009D0A0000}"/>
    <cellStyle name="40% - Accent2 14 2" xfId="1479" xr:uid="{00000000-0005-0000-0000-00009E0A0000}"/>
    <cellStyle name="40% - Accent2 14 2 2" xfId="5180" xr:uid="{00000000-0005-0000-0000-00009F0A0000}"/>
    <cellStyle name="40% - Accent2 14 2_Sig Data Letters in Progress" xfId="6236" xr:uid="{00000000-0005-0000-0000-0000A00A0000}"/>
    <cellStyle name="40% - Accent2 14 3" xfId="4228" xr:uid="{00000000-0005-0000-0000-0000A10A0000}"/>
    <cellStyle name="40% - Accent2 14_Sig Data Letters in Progress" xfId="2527" xr:uid="{00000000-0005-0000-0000-0000A20A0000}"/>
    <cellStyle name="40% - Accent2 15" xfId="1003" xr:uid="{00000000-0005-0000-0000-0000A30A0000}"/>
    <cellStyle name="40% - Accent2 15 2" xfId="4704" xr:uid="{00000000-0005-0000-0000-0000A40A0000}"/>
    <cellStyle name="40% - Accent2 15_Sig Data Letters in Progress" xfId="6237" xr:uid="{00000000-0005-0000-0000-0000A50A0000}"/>
    <cellStyle name="40% - Accent2 16" xfId="2065" xr:uid="{00000000-0005-0000-0000-0000A60A0000}"/>
    <cellStyle name="40% - Accent2 16 2" xfId="5766" xr:uid="{00000000-0005-0000-0000-0000A70A0000}"/>
    <cellStyle name="40% - Accent2 16_Sig Data Letters in Progress" xfId="6238" xr:uid="{00000000-0005-0000-0000-0000A80A0000}"/>
    <cellStyle name="40% - Accent2 17" xfId="3743" xr:uid="{00000000-0005-0000-0000-0000A90A0000}"/>
    <cellStyle name="40% - Accent2 2" xfId="53" xr:uid="{00000000-0005-0000-0000-0000AA0A0000}"/>
    <cellStyle name="40% - Accent2 2 2" xfId="375" xr:uid="{00000000-0005-0000-0000-0000AB0A0000}"/>
    <cellStyle name="40% - Accent2 2 2 2" xfId="852" xr:uid="{00000000-0005-0000-0000-0000AC0A0000}"/>
    <cellStyle name="40% - Accent2 2 2 2 2" xfId="1804" xr:uid="{00000000-0005-0000-0000-0000AD0A0000}"/>
    <cellStyle name="40% - Accent2 2 2 2 2 2" xfId="5505" xr:uid="{00000000-0005-0000-0000-0000AE0A0000}"/>
    <cellStyle name="40% - Accent2 2 2 2 2_Sig Data Letters in Progress" xfId="6239" xr:uid="{00000000-0005-0000-0000-0000AF0A0000}"/>
    <cellStyle name="40% - Accent2 2 2 2 3" xfId="4553" xr:uid="{00000000-0005-0000-0000-0000B00A0000}"/>
    <cellStyle name="40% - Accent2 2 2 2_Sig Data Letters in Progress" xfId="2530" xr:uid="{00000000-0005-0000-0000-0000B10A0000}"/>
    <cellStyle name="40% - Accent2 2 2 3" xfId="1328" xr:uid="{00000000-0005-0000-0000-0000B20A0000}"/>
    <cellStyle name="40% - Accent2 2 2 3 2" xfId="5029" xr:uid="{00000000-0005-0000-0000-0000B30A0000}"/>
    <cellStyle name="40% - Accent2 2 2 3_Sig Data Letters in Progress" xfId="6240" xr:uid="{00000000-0005-0000-0000-0000B40A0000}"/>
    <cellStyle name="40% - Accent2 2 2 4" xfId="3726" xr:uid="{00000000-0005-0000-0000-0000B50A0000}"/>
    <cellStyle name="40% - Accent2 2 2 5" xfId="4077" xr:uid="{00000000-0005-0000-0000-0000B60A0000}"/>
    <cellStyle name="40% - Accent2 2 2_Sig Data Letters in Progress" xfId="2529" xr:uid="{00000000-0005-0000-0000-0000B70A0000}"/>
    <cellStyle name="40% - Accent2 2 3" xfId="221" xr:uid="{00000000-0005-0000-0000-0000B80A0000}"/>
    <cellStyle name="40% - Accent2 2 3 2" xfId="698" xr:uid="{00000000-0005-0000-0000-0000B90A0000}"/>
    <cellStyle name="40% - Accent2 2 3 2 2" xfId="1650" xr:uid="{00000000-0005-0000-0000-0000BA0A0000}"/>
    <cellStyle name="40% - Accent2 2 3 2 2 2" xfId="5351" xr:uid="{00000000-0005-0000-0000-0000BB0A0000}"/>
    <cellStyle name="40% - Accent2 2 3 2 2_Sig Data Letters in Progress" xfId="6241" xr:uid="{00000000-0005-0000-0000-0000BC0A0000}"/>
    <cellStyle name="40% - Accent2 2 3 2 3" xfId="4399" xr:uid="{00000000-0005-0000-0000-0000BD0A0000}"/>
    <cellStyle name="40% - Accent2 2 3 2_Sig Data Letters in Progress" xfId="2532" xr:uid="{00000000-0005-0000-0000-0000BE0A0000}"/>
    <cellStyle name="40% - Accent2 2 3 3" xfId="1174" xr:uid="{00000000-0005-0000-0000-0000BF0A0000}"/>
    <cellStyle name="40% - Accent2 2 3 3 2" xfId="4875" xr:uid="{00000000-0005-0000-0000-0000C00A0000}"/>
    <cellStyle name="40% - Accent2 2 3 3_Sig Data Letters in Progress" xfId="6242" xr:uid="{00000000-0005-0000-0000-0000C10A0000}"/>
    <cellStyle name="40% - Accent2 2 3 4" xfId="3923" xr:uid="{00000000-0005-0000-0000-0000C20A0000}"/>
    <cellStyle name="40% - Accent2 2 3_Sig Data Letters in Progress" xfId="2531" xr:uid="{00000000-0005-0000-0000-0000C30A0000}"/>
    <cellStyle name="40% - Accent2 2 4" xfId="544" xr:uid="{00000000-0005-0000-0000-0000C40A0000}"/>
    <cellStyle name="40% - Accent2 2 4 2" xfId="1496" xr:uid="{00000000-0005-0000-0000-0000C50A0000}"/>
    <cellStyle name="40% - Accent2 2 4 2 2" xfId="5197" xr:uid="{00000000-0005-0000-0000-0000C60A0000}"/>
    <cellStyle name="40% - Accent2 2 4 2_Sig Data Letters in Progress" xfId="6243" xr:uid="{00000000-0005-0000-0000-0000C70A0000}"/>
    <cellStyle name="40% - Accent2 2 4 3" xfId="4245" xr:uid="{00000000-0005-0000-0000-0000C80A0000}"/>
    <cellStyle name="40% - Accent2 2 4_Sig Data Letters in Progress" xfId="2533" xr:uid="{00000000-0005-0000-0000-0000C90A0000}"/>
    <cellStyle name="40% - Accent2 2 5" xfId="1020" xr:uid="{00000000-0005-0000-0000-0000CA0A0000}"/>
    <cellStyle name="40% - Accent2 2 5 2" xfId="4721" xr:uid="{00000000-0005-0000-0000-0000CB0A0000}"/>
    <cellStyle name="40% - Accent2 2 5_Sig Data Letters in Progress" xfId="6244" xr:uid="{00000000-0005-0000-0000-0000CC0A0000}"/>
    <cellStyle name="40% - Accent2 2 6" xfId="3670" xr:uid="{00000000-0005-0000-0000-0000CD0A0000}"/>
    <cellStyle name="40% - Accent2 2 7" xfId="3769" xr:uid="{00000000-0005-0000-0000-0000CE0A0000}"/>
    <cellStyle name="40% - Accent2 2_Sig Data Letters in Progress" xfId="2528" xr:uid="{00000000-0005-0000-0000-0000CF0A0000}"/>
    <cellStyle name="40% - Accent2 3" xfId="67" xr:uid="{00000000-0005-0000-0000-0000D00A0000}"/>
    <cellStyle name="40% - Accent2 3 2" xfId="389" xr:uid="{00000000-0005-0000-0000-0000D10A0000}"/>
    <cellStyle name="40% - Accent2 3 2 2" xfId="866" xr:uid="{00000000-0005-0000-0000-0000D20A0000}"/>
    <cellStyle name="40% - Accent2 3 2 2 2" xfId="1818" xr:uid="{00000000-0005-0000-0000-0000D30A0000}"/>
    <cellStyle name="40% - Accent2 3 2 2 2 2" xfId="5519" xr:uid="{00000000-0005-0000-0000-0000D40A0000}"/>
    <cellStyle name="40% - Accent2 3 2 2 2_Sig Data Letters in Progress" xfId="6245" xr:uid="{00000000-0005-0000-0000-0000D50A0000}"/>
    <cellStyle name="40% - Accent2 3 2 2 3" xfId="4567" xr:uid="{00000000-0005-0000-0000-0000D60A0000}"/>
    <cellStyle name="40% - Accent2 3 2 2_Sig Data Letters in Progress" xfId="2536" xr:uid="{00000000-0005-0000-0000-0000D70A0000}"/>
    <cellStyle name="40% - Accent2 3 2 3" xfId="1342" xr:uid="{00000000-0005-0000-0000-0000D80A0000}"/>
    <cellStyle name="40% - Accent2 3 2 3 2" xfId="5043" xr:uid="{00000000-0005-0000-0000-0000D90A0000}"/>
    <cellStyle name="40% - Accent2 3 2 3_Sig Data Letters in Progress" xfId="6246" xr:uid="{00000000-0005-0000-0000-0000DA0A0000}"/>
    <cellStyle name="40% - Accent2 3 2 4" xfId="4091" xr:uid="{00000000-0005-0000-0000-0000DB0A0000}"/>
    <cellStyle name="40% - Accent2 3 2_Sig Data Letters in Progress" xfId="2535" xr:uid="{00000000-0005-0000-0000-0000DC0A0000}"/>
    <cellStyle name="40% - Accent2 3 3" xfId="235" xr:uid="{00000000-0005-0000-0000-0000DD0A0000}"/>
    <cellStyle name="40% - Accent2 3 3 2" xfId="712" xr:uid="{00000000-0005-0000-0000-0000DE0A0000}"/>
    <cellStyle name="40% - Accent2 3 3 2 2" xfId="1664" xr:uid="{00000000-0005-0000-0000-0000DF0A0000}"/>
    <cellStyle name="40% - Accent2 3 3 2 2 2" xfId="5365" xr:uid="{00000000-0005-0000-0000-0000E00A0000}"/>
    <cellStyle name="40% - Accent2 3 3 2 2_Sig Data Letters in Progress" xfId="6247" xr:uid="{00000000-0005-0000-0000-0000E10A0000}"/>
    <cellStyle name="40% - Accent2 3 3 2 3" xfId="4413" xr:uid="{00000000-0005-0000-0000-0000E20A0000}"/>
    <cellStyle name="40% - Accent2 3 3 2_Sig Data Letters in Progress" xfId="2538" xr:uid="{00000000-0005-0000-0000-0000E30A0000}"/>
    <cellStyle name="40% - Accent2 3 3 3" xfId="1188" xr:uid="{00000000-0005-0000-0000-0000E40A0000}"/>
    <cellStyle name="40% - Accent2 3 3 3 2" xfId="4889" xr:uid="{00000000-0005-0000-0000-0000E50A0000}"/>
    <cellStyle name="40% - Accent2 3 3 3_Sig Data Letters in Progress" xfId="6248" xr:uid="{00000000-0005-0000-0000-0000E60A0000}"/>
    <cellStyle name="40% - Accent2 3 3 4" xfId="3937" xr:uid="{00000000-0005-0000-0000-0000E70A0000}"/>
    <cellStyle name="40% - Accent2 3 3_Sig Data Letters in Progress" xfId="2537" xr:uid="{00000000-0005-0000-0000-0000E80A0000}"/>
    <cellStyle name="40% - Accent2 3 4" xfId="558" xr:uid="{00000000-0005-0000-0000-0000E90A0000}"/>
    <cellStyle name="40% - Accent2 3 4 2" xfId="1510" xr:uid="{00000000-0005-0000-0000-0000EA0A0000}"/>
    <cellStyle name="40% - Accent2 3 4 2 2" xfId="5211" xr:uid="{00000000-0005-0000-0000-0000EB0A0000}"/>
    <cellStyle name="40% - Accent2 3 4 2_Sig Data Letters in Progress" xfId="6249" xr:uid="{00000000-0005-0000-0000-0000EC0A0000}"/>
    <cellStyle name="40% - Accent2 3 4 3" xfId="4259" xr:uid="{00000000-0005-0000-0000-0000ED0A0000}"/>
    <cellStyle name="40% - Accent2 3 4_Sig Data Letters in Progress" xfId="2539" xr:uid="{00000000-0005-0000-0000-0000EE0A0000}"/>
    <cellStyle name="40% - Accent2 3 5" xfId="1034" xr:uid="{00000000-0005-0000-0000-0000EF0A0000}"/>
    <cellStyle name="40% - Accent2 3 5 2" xfId="4735" xr:uid="{00000000-0005-0000-0000-0000F00A0000}"/>
    <cellStyle name="40% - Accent2 3 5_Sig Data Letters in Progress" xfId="6250" xr:uid="{00000000-0005-0000-0000-0000F10A0000}"/>
    <cellStyle name="40% - Accent2 3 6" xfId="3783" xr:uid="{00000000-0005-0000-0000-0000F20A0000}"/>
    <cellStyle name="40% - Accent2 3_Sig Data Letters in Progress" xfId="2534" xr:uid="{00000000-0005-0000-0000-0000F30A0000}"/>
    <cellStyle name="40% - Accent2 4" xfId="81" xr:uid="{00000000-0005-0000-0000-0000F40A0000}"/>
    <cellStyle name="40% - Accent2 4 2" xfId="403" xr:uid="{00000000-0005-0000-0000-0000F50A0000}"/>
    <cellStyle name="40% - Accent2 4 2 2" xfId="880" xr:uid="{00000000-0005-0000-0000-0000F60A0000}"/>
    <cellStyle name="40% - Accent2 4 2 2 2" xfId="1832" xr:uid="{00000000-0005-0000-0000-0000F70A0000}"/>
    <cellStyle name="40% - Accent2 4 2 2 2 2" xfId="5533" xr:uid="{00000000-0005-0000-0000-0000F80A0000}"/>
    <cellStyle name="40% - Accent2 4 2 2 2_Sig Data Letters in Progress" xfId="6251" xr:uid="{00000000-0005-0000-0000-0000F90A0000}"/>
    <cellStyle name="40% - Accent2 4 2 2 3" xfId="4581" xr:uid="{00000000-0005-0000-0000-0000FA0A0000}"/>
    <cellStyle name="40% - Accent2 4 2 2_Sig Data Letters in Progress" xfId="2542" xr:uid="{00000000-0005-0000-0000-0000FB0A0000}"/>
    <cellStyle name="40% - Accent2 4 2 3" xfId="1356" xr:uid="{00000000-0005-0000-0000-0000FC0A0000}"/>
    <cellStyle name="40% - Accent2 4 2 3 2" xfId="5057" xr:uid="{00000000-0005-0000-0000-0000FD0A0000}"/>
    <cellStyle name="40% - Accent2 4 2 3_Sig Data Letters in Progress" xfId="6252" xr:uid="{00000000-0005-0000-0000-0000FE0A0000}"/>
    <cellStyle name="40% - Accent2 4 2 4" xfId="4105" xr:uid="{00000000-0005-0000-0000-0000FF0A0000}"/>
    <cellStyle name="40% - Accent2 4 2_Sig Data Letters in Progress" xfId="2541" xr:uid="{00000000-0005-0000-0000-0000000B0000}"/>
    <cellStyle name="40% - Accent2 4 3" xfId="249" xr:uid="{00000000-0005-0000-0000-0000010B0000}"/>
    <cellStyle name="40% - Accent2 4 3 2" xfId="726" xr:uid="{00000000-0005-0000-0000-0000020B0000}"/>
    <cellStyle name="40% - Accent2 4 3 2 2" xfId="1678" xr:uid="{00000000-0005-0000-0000-0000030B0000}"/>
    <cellStyle name="40% - Accent2 4 3 2 2 2" xfId="5379" xr:uid="{00000000-0005-0000-0000-0000040B0000}"/>
    <cellStyle name="40% - Accent2 4 3 2 2_Sig Data Letters in Progress" xfId="6253" xr:uid="{00000000-0005-0000-0000-0000050B0000}"/>
    <cellStyle name="40% - Accent2 4 3 2 3" xfId="4427" xr:uid="{00000000-0005-0000-0000-0000060B0000}"/>
    <cellStyle name="40% - Accent2 4 3 2_Sig Data Letters in Progress" xfId="2544" xr:uid="{00000000-0005-0000-0000-0000070B0000}"/>
    <cellStyle name="40% - Accent2 4 3 3" xfId="1202" xr:uid="{00000000-0005-0000-0000-0000080B0000}"/>
    <cellStyle name="40% - Accent2 4 3 3 2" xfId="4903" xr:uid="{00000000-0005-0000-0000-0000090B0000}"/>
    <cellStyle name="40% - Accent2 4 3 3_Sig Data Letters in Progress" xfId="6254" xr:uid="{00000000-0005-0000-0000-00000A0B0000}"/>
    <cellStyle name="40% - Accent2 4 3 4" xfId="3951" xr:uid="{00000000-0005-0000-0000-00000B0B0000}"/>
    <cellStyle name="40% - Accent2 4 3_Sig Data Letters in Progress" xfId="2543" xr:uid="{00000000-0005-0000-0000-00000C0B0000}"/>
    <cellStyle name="40% - Accent2 4 4" xfId="572" xr:uid="{00000000-0005-0000-0000-00000D0B0000}"/>
    <cellStyle name="40% - Accent2 4 4 2" xfId="1524" xr:uid="{00000000-0005-0000-0000-00000E0B0000}"/>
    <cellStyle name="40% - Accent2 4 4 2 2" xfId="5225" xr:uid="{00000000-0005-0000-0000-00000F0B0000}"/>
    <cellStyle name="40% - Accent2 4 4 2_Sig Data Letters in Progress" xfId="6255" xr:uid="{00000000-0005-0000-0000-0000100B0000}"/>
    <cellStyle name="40% - Accent2 4 4 3" xfId="4273" xr:uid="{00000000-0005-0000-0000-0000110B0000}"/>
    <cellStyle name="40% - Accent2 4 4_Sig Data Letters in Progress" xfId="2545" xr:uid="{00000000-0005-0000-0000-0000120B0000}"/>
    <cellStyle name="40% - Accent2 4 5" xfId="1048" xr:uid="{00000000-0005-0000-0000-0000130B0000}"/>
    <cellStyle name="40% - Accent2 4 5 2" xfId="4749" xr:uid="{00000000-0005-0000-0000-0000140B0000}"/>
    <cellStyle name="40% - Accent2 4 5_Sig Data Letters in Progress" xfId="6256" xr:uid="{00000000-0005-0000-0000-0000150B0000}"/>
    <cellStyle name="40% - Accent2 4 6" xfId="3797" xr:uid="{00000000-0005-0000-0000-0000160B0000}"/>
    <cellStyle name="40% - Accent2 4_Sig Data Letters in Progress" xfId="2540" xr:uid="{00000000-0005-0000-0000-0000170B0000}"/>
    <cellStyle name="40% - Accent2 5" xfId="95" xr:uid="{00000000-0005-0000-0000-0000180B0000}"/>
    <cellStyle name="40% - Accent2 5 2" xfId="417" xr:uid="{00000000-0005-0000-0000-0000190B0000}"/>
    <cellStyle name="40% - Accent2 5 2 2" xfId="894" xr:uid="{00000000-0005-0000-0000-00001A0B0000}"/>
    <cellStyle name="40% - Accent2 5 2 2 2" xfId="1846" xr:uid="{00000000-0005-0000-0000-00001B0B0000}"/>
    <cellStyle name="40% - Accent2 5 2 2 2 2" xfId="5547" xr:uid="{00000000-0005-0000-0000-00001C0B0000}"/>
    <cellStyle name="40% - Accent2 5 2 2 2_Sig Data Letters in Progress" xfId="6257" xr:uid="{00000000-0005-0000-0000-00001D0B0000}"/>
    <cellStyle name="40% - Accent2 5 2 2 3" xfId="4595" xr:uid="{00000000-0005-0000-0000-00001E0B0000}"/>
    <cellStyle name="40% - Accent2 5 2 2_Sig Data Letters in Progress" xfId="2548" xr:uid="{00000000-0005-0000-0000-00001F0B0000}"/>
    <cellStyle name="40% - Accent2 5 2 3" xfId="1370" xr:uid="{00000000-0005-0000-0000-0000200B0000}"/>
    <cellStyle name="40% - Accent2 5 2 3 2" xfId="5071" xr:uid="{00000000-0005-0000-0000-0000210B0000}"/>
    <cellStyle name="40% - Accent2 5 2 3_Sig Data Letters in Progress" xfId="6258" xr:uid="{00000000-0005-0000-0000-0000220B0000}"/>
    <cellStyle name="40% - Accent2 5 2 4" xfId="4119" xr:uid="{00000000-0005-0000-0000-0000230B0000}"/>
    <cellStyle name="40% - Accent2 5 2_Sig Data Letters in Progress" xfId="2547" xr:uid="{00000000-0005-0000-0000-0000240B0000}"/>
    <cellStyle name="40% - Accent2 5 3" xfId="263" xr:uid="{00000000-0005-0000-0000-0000250B0000}"/>
    <cellStyle name="40% - Accent2 5 3 2" xfId="740" xr:uid="{00000000-0005-0000-0000-0000260B0000}"/>
    <cellStyle name="40% - Accent2 5 3 2 2" xfId="1692" xr:uid="{00000000-0005-0000-0000-0000270B0000}"/>
    <cellStyle name="40% - Accent2 5 3 2 2 2" xfId="5393" xr:uid="{00000000-0005-0000-0000-0000280B0000}"/>
    <cellStyle name="40% - Accent2 5 3 2 2_Sig Data Letters in Progress" xfId="6259" xr:uid="{00000000-0005-0000-0000-0000290B0000}"/>
    <cellStyle name="40% - Accent2 5 3 2 3" xfId="4441" xr:uid="{00000000-0005-0000-0000-00002A0B0000}"/>
    <cellStyle name="40% - Accent2 5 3 2_Sig Data Letters in Progress" xfId="2550" xr:uid="{00000000-0005-0000-0000-00002B0B0000}"/>
    <cellStyle name="40% - Accent2 5 3 3" xfId="1216" xr:uid="{00000000-0005-0000-0000-00002C0B0000}"/>
    <cellStyle name="40% - Accent2 5 3 3 2" xfId="4917" xr:uid="{00000000-0005-0000-0000-00002D0B0000}"/>
    <cellStyle name="40% - Accent2 5 3 3_Sig Data Letters in Progress" xfId="6260" xr:uid="{00000000-0005-0000-0000-00002E0B0000}"/>
    <cellStyle name="40% - Accent2 5 3 4" xfId="3965" xr:uid="{00000000-0005-0000-0000-00002F0B0000}"/>
    <cellStyle name="40% - Accent2 5 3_Sig Data Letters in Progress" xfId="2549" xr:uid="{00000000-0005-0000-0000-0000300B0000}"/>
    <cellStyle name="40% - Accent2 5 4" xfId="586" xr:uid="{00000000-0005-0000-0000-0000310B0000}"/>
    <cellStyle name="40% - Accent2 5 4 2" xfId="1538" xr:uid="{00000000-0005-0000-0000-0000320B0000}"/>
    <cellStyle name="40% - Accent2 5 4 2 2" xfId="5239" xr:uid="{00000000-0005-0000-0000-0000330B0000}"/>
    <cellStyle name="40% - Accent2 5 4 2_Sig Data Letters in Progress" xfId="6261" xr:uid="{00000000-0005-0000-0000-0000340B0000}"/>
    <cellStyle name="40% - Accent2 5 4 3" xfId="4287" xr:uid="{00000000-0005-0000-0000-0000350B0000}"/>
    <cellStyle name="40% - Accent2 5 4_Sig Data Letters in Progress" xfId="2551" xr:uid="{00000000-0005-0000-0000-0000360B0000}"/>
    <cellStyle name="40% - Accent2 5 5" xfId="1062" xr:uid="{00000000-0005-0000-0000-0000370B0000}"/>
    <cellStyle name="40% - Accent2 5 5 2" xfId="4763" xr:uid="{00000000-0005-0000-0000-0000380B0000}"/>
    <cellStyle name="40% - Accent2 5 5_Sig Data Letters in Progress" xfId="6262" xr:uid="{00000000-0005-0000-0000-0000390B0000}"/>
    <cellStyle name="40% - Accent2 5 6" xfId="3811" xr:uid="{00000000-0005-0000-0000-00003A0B0000}"/>
    <cellStyle name="40% - Accent2 5_Sig Data Letters in Progress" xfId="2546" xr:uid="{00000000-0005-0000-0000-00003B0B0000}"/>
    <cellStyle name="40% - Accent2 6" xfId="109" xr:uid="{00000000-0005-0000-0000-00003C0B0000}"/>
    <cellStyle name="40% - Accent2 6 2" xfId="431" xr:uid="{00000000-0005-0000-0000-00003D0B0000}"/>
    <cellStyle name="40% - Accent2 6 2 2" xfId="908" xr:uid="{00000000-0005-0000-0000-00003E0B0000}"/>
    <cellStyle name="40% - Accent2 6 2 2 2" xfId="1860" xr:uid="{00000000-0005-0000-0000-00003F0B0000}"/>
    <cellStyle name="40% - Accent2 6 2 2 2 2" xfId="5561" xr:uid="{00000000-0005-0000-0000-0000400B0000}"/>
    <cellStyle name="40% - Accent2 6 2 2 2_Sig Data Letters in Progress" xfId="6263" xr:uid="{00000000-0005-0000-0000-0000410B0000}"/>
    <cellStyle name="40% - Accent2 6 2 2 3" xfId="4609" xr:uid="{00000000-0005-0000-0000-0000420B0000}"/>
    <cellStyle name="40% - Accent2 6 2 2_Sig Data Letters in Progress" xfId="2554" xr:uid="{00000000-0005-0000-0000-0000430B0000}"/>
    <cellStyle name="40% - Accent2 6 2 3" xfId="1384" xr:uid="{00000000-0005-0000-0000-0000440B0000}"/>
    <cellStyle name="40% - Accent2 6 2 3 2" xfId="5085" xr:uid="{00000000-0005-0000-0000-0000450B0000}"/>
    <cellStyle name="40% - Accent2 6 2 3_Sig Data Letters in Progress" xfId="6264" xr:uid="{00000000-0005-0000-0000-0000460B0000}"/>
    <cellStyle name="40% - Accent2 6 2 4" xfId="4133" xr:uid="{00000000-0005-0000-0000-0000470B0000}"/>
    <cellStyle name="40% - Accent2 6 2_Sig Data Letters in Progress" xfId="2553" xr:uid="{00000000-0005-0000-0000-0000480B0000}"/>
    <cellStyle name="40% - Accent2 6 3" xfId="277" xr:uid="{00000000-0005-0000-0000-0000490B0000}"/>
    <cellStyle name="40% - Accent2 6 3 2" xfId="754" xr:uid="{00000000-0005-0000-0000-00004A0B0000}"/>
    <cellStyle name="40% - Accent2 6 3 2 2" xfId="1706" xr:uid="{00000000-0005-0000-0000-00004B0B0000}"/>
    <cellStyle name="40% - Accent2 6 3 2 2 2" xfId="5407" xr:uid="{00000000-0005-0000-0000-00004C0B0000}"/>
    <cellStyle name="40% - Accent2 6 3 2 2_Sig Data Letters in Progress" xfId="6265" xr:uid="{00000000-0005-0000-0000-00004D0B0000}"/>
    <cellStyle name="40% - Accent2 6 3 2 3" xfId="4455" xr:uid="{00000000-0005-0000-0000-00004E0B0000}"/>
    <cellStyle name="40% - Accent2 6 3 2_Sig Data Letters in Progress" xfId="2556" xr:uid="{00000000-0005-0000-0000-00004F0B0000}"/>
    <cellStyle name="40% - Accent2 6 3 3" xfId="1230" xr:uid="{00000000-0005-0000-0000-0000500B0000}"/>
    <cellStyle name="40% - Accent2 6 3 3 2" xfId="4931" xr:uid="{00000000-0005-0000-0000-0000510B0000}"/>
    <cellStyle name="40% - Accent2 6 3 3_Sig Data Letters in Progress" xfId="6266" xr:uid="{00000000-0005-0000-0000-0000520B0000}"/>
    <cellStyle name="40% - Accent2 6 3 4" xfId="3979" xr:uid="{00000000-0005-0000-0000-0000530B0000}"/>
    <cellStyle name="40% - Accent2 6 3_Sig Data Letters in Progress" xfId="2555" xr:uid="{00000000-0005-0000-0000-0000540B0000}"/>
    <cellStyle name="40% - Accent2 6 4" xfId="600" xr:uid="{00000000-0005-0000-0000-0000550B0000}"/>
    <cellStyle name="40% - Accent2 6 4 2" xfId="1552" xr:uid="{00000000-0005-0000-0000-0000560B0000}"/>
    <cellStyle name="40% - Accent2 6 4 2 2" xfId="5253" xr:uid="{00000000-0005-0000-0000-0000570B0000}"/>
    <cellStyle name="40% - Accent2 6 4 2_Sig Data Letters in Progress" xfId="6267" xr:uid="{00000000-0005-0000-0000-0000580B0000}"/>
    <cellStyle name="40% - Accent2 6 4 3" xfId="4301" xr:uid="{00000000-0005-0000-0000-0000590B0000}"/>
    <cellStyle name="40% - Accent2 6 4_Sig Data Letters in Progress" xfId="2557" xr:uid="{00000000-0005-0000-0000-00005A0B0000}"/>
    <cellStyle name="40% - Accent2 6 5" xfId="1076" xr:uid="{00000000-0005-0000-0000-00005B0B0000}"/>
    <cellStyle name="40% - Accent2 6 5 2" xfId="4777" xr:uid="{00000000-0005-0000-0000-00005C0B0000}"/>
    <cellStyle name="40% - Accent2 6 5_Sig Data Letters in Progress" xfId="6268" xr:uid="{00000000-0005-0000-0000-00005D0B0000}"/>
    <cellStyle name="40% - Accent2 6 6" xfId="3825" xr:uid="{00000000-0005-0000-0000-00005E0B0000}"/>
    <cellStyle name="40% - Accent2 6_Sig Data Letters in Progress" xfId="2552" xr:uid="{00000000-0005-0000-0000-00005F0B0000}"/>
    <cellStyle name="40% - Accent2 7" xfId="123" xr:uid="{00000000-0005-0000-0000-0000600B0000}"/>
    <cellStyle name="40% - Accent2 7 2" xfId="445" xr:uid="{00000000-0005-0000-0000-0000610B0000}"/>
    <cellStyle name="40% - Accent2 7 2 2" xfId="922" xr:uid="{00000000-0005-0000-0000-0000620B0000}"/>
    <cellStyle name="40% - Accent2 7 2 2 2" xfId="1874" xr:uid="{00000000-0005-0000-0000-0000630B0000}"/>
    <cellStyle name="40% - Accent2 7 2 2 2 2" xfId="5575" xr:uid="{00000000-0005-0000-0000-0000640B0000}"/>
    <cellStyle name="40% - Accent2 7 2 2 2_Sig Data Letters in Progress" xfId="6269" xr:uid="{00000000-0005-0000-0000-0000650B0000}"/>
    <cellStyle name="40% - Accent2 7 2 2 3" xfId="4623" xr:uid="{00000000-0005-0000-0000-0000660B0000}"/>
    <cellStyle name="40% - Accent2 7 2 2_Sig Data Letters in Progress" xfId="2560" xr:uid="{00000000-0005-0000-0000-0000670B0000}"/>
    <cellStyle name="40% - Accent2 7 2 3" xfId="1398" xr:uid="{00000000-0005-0000-0000-0000680B0000}"/>
    <cellStyle name="40% - Accent2 7 2 3 2" xfId="5099" xr:uid="{00000000-0005-0000-0000-0000690B0000}"/>
    <cellStyle name="40% - Accent2 7 2 3_Sig Data Letters in Progress" xfId="6270" xr:uid="{00000000-0005-0000-0000-00006A0B0000}"/>
    <cellStyle name="40% - Accent2 7 2 4" xfId="4147" xr:uid="{00000000-0005-0000-0000-00006B0B0000}"/>
    <cellStyle name="40% - Accent2 7 2_Sig Data Letters in Progress" xfId="2559" xr:uid="{00000000-0005-0000-0000-00006C0B0000}"/>
    <cellStyle name="40% - Accent2 7 3" xfId="291" xr:uid="{00000000-0005-0000-0000-00006D0B0000}"/>
    <cellStyle name="40% - Accent2 7 3 2" xfId="768" xr:uid="{00000000-0005-0000-0000-00006E0B0000}"/>
    <cellStyle name="40% - Accent2 7 3 2 2" xfId="1720" xr:uid="{00000000-0005-0000-0000-00006F0B0000}"/>
    <cellStyle name="40% - Accent2 7 3 2 2 2" xfId="5421" xr:uid="{00000000-0005-0000-0000-0000700B0000}"/>
    <cellStyle name="40% - Accent2 7 3 2 2_Sig Data Letters in Progress" xfId="6271" xr:uid="{00000000-0005-0000-0000-0000710B0000}"/>
    <cellStyle name="40% - Accent2 7 3 2 3" xfId="4469" xr:uid="{00000000-0005-0000-0000-0000720B0000}"/>
    <cellStyle name="40% - Accent2 7 3 2_Sig Data Letters in Progress" xfId="2562" xr:uid="{00000000-0005-0000-0000-0000730B0000}"/>
    <cellStyle name="40% - Accent2 7 3 3" xfId="1244" xr:uid="{00000000-0005-0000-0000-0000740B0000}"/>
    <cellStyle name="40% - Accent2 7 3 3 2" xfId="4945" xr:uid="{00000000-0005-0000-0000-0000750B0000}"/>
    <cellStyle name="40% - Accent2 7 3 3_Sig Data Letters in Progress" xfId="6272" xr:uid="{00000000-0005-0000-0000-0000760B0000}"/>
    <cellStyle name="40% - Accent2 7 3 4" xfId="3993" xr:uid="{00000000-0005-0000-0000-0000770B0000}"/>
    <cellStyle name="40% - Accent2 7 3_Sig Data Letters in Progress" xfId="2561" xr:uid="{00000000-0005-0000-0000-0000780B0000}"/>
    <cellStyle name="40% - Accent2 7 4" xfId="614" xr:uid="{00000000-0005-0000-0000-0000790B0000}"/>
    <cellStyle name="40% - Accent2 7 4 2" xfId="1566" xr:uid="{00000000-0005-0000-0000-00007A0B0000}"/>
    <cellStyle name="40% - Accent2 7 4 2 2" xfId="5267" xr:uid="{00000000-0005-0000-0000-00007B0B0000}"/>
    <cellStyle name="40% - Accent2 7 4 2_Sig Data Letters in Progress" xfId="6273" xr:uid="{00000000-0005-0000-0000-00007C0B0000}"/>
    <cellStyle name="40% - Accent2 7 4 3" xfId="4315" xr:uid="{00000000-0005-0000-0000-00007D0B0000}"/>
    <cellStyle name="40% - Accent2 7 4_Sig Data Letters in Progress" xfId="2563" xr:uid="{00000000-0005-0000-0000-00007E0B0000}"/>
    <cellStyle name="40% - Accent2 7 5" xfId="1090" xr:uid="{00000000-0005-0000-0000-00007F0B0000}"/>
    <cellStyle name="40% - Accent2 7 5 2" xfId="4791" xr:uid="{00000000-0005-0000-0000-0000800B0000}"/>
    <cellStyle name="40% - Accent2 7 5_Sig Data Letters in Progress" xfId="6274" xr:uid="{00000000-0005-0000-0000-0000810B0000}"/>
    <cellStyle name="40% - Accent2 7 6" xfId="3839" xr:uid="{00000000-0005-0000-0000-0000820B0000}"/>
    <cellStyle name="40% - Accent2 7_Sig Data Letters in Progress" xfId="2558" xr:uid="{00000000-0005-0000-0000-0000830B0000}"/>
    <cellStyle name="40% - Accent2 8" xfId="137" xr:uid="{00000000-0005-0000-0000-0000840B0000}"/>
    <cellStyle name="40% - Accent2 8 2" xfId="459" xr:uid="{00000000-0005-0000-0000-0000850B0000}"/>
    <cellStyle name="40% - Accent2 8 2 2" xfId="936" xr:uid="{00000000-0005-0000-0000-0000860B0000}"/>
    <cellStyle name="40% - Accent2 8 2 2 2" xfId="1888" xr:uid="{00000000-0005-0000-0000-0000870B0000}"/>
    <cellStyle name="40% - Accent2 8 2 2 2 2" xfId="5589" xr:uid="{00000000-0005-0000-0000-0000880B0000}"/>
    <cellStyle name="40% - Accent2 8 2 2 2_Sig Data Letters in Progress" xfId="6275" xr:uid="{00000000-0005-0000-0000-0000890B0000}"/>
    <cellStyle name="40% - Accent2 8 2 2 3" xfId="4637" xr:uid="{00000000-0005-0000-0000-00008A0B0000}"/>
    <cellStyle name="40% - Accent2 8 2 2_Sig Data Letters in Progress" xfId="2566" xr:uid="{00000000-0005-0000-0000-00008B0B0000}"/>
    <cellStyle name="40% - Accent2 8 2 3" xfId="1412" xr:uid="{00000000-0005-0000-0000-00008C0B0000}"/>
    <cellStyle name="40% - Accent2 8 2 3 2" xfId="5113" xr:uid="{00000000-0005-0000-0000-00008D0B0000}"/>
    <cellStyle name="40% - Accent2 8 2 3_Sig Data Letters in Progress" xfId="6276" xr:uid="{00000000-0005-0000-0000-00008E0B0000}"/>
    <cellStyle name="40% - Accent2 8 2 4" xfId="4161" xr:uid="{00000000-0005-0000-0000-00008F0B0000}"/>
    <cellStyle name="40% - Accent2 8 2_Sig Data Letters in Progress" xfId="2565" xr:uid="{00000000-0005-0000-0000-0000900B0000}"/>
    <cellStyle name="40% - Accent2 8 3" xfId="305" xr:uid="{00000000-0005-0000-0000-0000910B0000}"/>
    <cellStyle name="40% - Accent2 8 3 2" xfId="782" xr:uid="{00000000-0005-0000-0000-0000920B0000}"/>
    <cellStyle name="40% - Accent2 8 3 2 2" xfId="1734" xr:uid="{00000000-0005-0000-0000-0000930B0000}"/>
    <cellStyle name="40% - Accent2 8 3 2 2 2" xfId="5435" xr:uid="{00000000-0005-0000-0000-0000940B0000}"/>
    <cellStyle name="40% - Accent2 8 3 2 2_Sig Data Letters in Progress" xfId="6277" xr:uid="{00000000-0005-0000-0000-0000950B0000}"/>
    <cellStyle name="40% - Accent2 8 3 2 3" xfId="4483" xr:uid="{00000000-0005-0000-0000-0000960B0000}"/>
    <cellStyle name="40% - Accent2 8 3 2_Sig Data Letters in Progress" xfId="2568" xr:uid="{00000000-0005-0000-0000-0000970B0000}"/>
    <cellStyle name="40% - Accent2 8 3 3" xfId="1258" xr:uid="{00000000-0005-0000-0000-0000980B0000}"/>
    <cellStyle name="40% - Accent2 8 3 3 2" xfId="4959" xr:uid="{00000000-0005-0000-0000-0000990B0000}"/>
    <cellStyle name="40% - Accent2 8 3 3_Sig Data Letters in Progress" xfId="6278" xr:uid="{00000000-0005-0000-0000-00009A0B0000}"/>
    <cellStyle name="40% - Accent2 8 3 4" xfId="4007" xr:uid="{00000000-0005-0000-0000-00009B0B0000}"/>
    <cellStyle name="40% - Accent2 8 3_Sig Data Letters in Progress" xfId="2567" xr:uid="{00000000-0005-0000-0000-00009C0B0000}"/>
    <cellStyle name="40% - Accent2 8 4" xfId="628" xr:uid="{00000000-0005-0000-0000-00009D0B0000}"/>
    <cellStyle name="40% - Accent2 8 4 2" xfId="1580" xr:uid="{00000000-0005-0000-0000-00009E0B0000}"/>
    <cellStyle name="40% - Accent2 8 4 2 2" xfId="5281" xr:uid="{00000000-0005-0000-0000-00009F0B0000}"/>
    <cellStyle name="40% - Accent2 8 4 2_Sig Data Letters in Progress" xfId="6279" xr:uid="{00000000-0005-0000-0000-0000A00B0000}"/>
    <cellStyle name="40% - Accent2 8 4 3" xfId="4329" xr:uid="{00000000-0005-0000-0000-0000A10B0000}"/>
    <cellStyle name="40% - Accent2 8 4_Sig Data Letters in Progress" xfId="2569" xr:uid="{00000000-0005-0000-0000-0000A20B0000}"/>
    <cellStyle name="40% - Accent2 8 5" xfId="1104" xr:uid="{00000000-0005-0000-0000-0000A30B0000}"/>
    <cellStyle name="40% - Accent2 8 5 2" xfId="4805" xr:uid="{00000000-0005-0000-0000-0000A40B0000}"/>
    <cellStyle name="40% - Accent2 8 5_Sig Data Letters in Progress" xfId="6280" xr:uid="{00000000-0005-0000-0000-0000A50B0000}"/>
    <cellStyle name="40% - Accent2 8 6" xfId="3853" xr:uid="{00000000-0005-0000-0000-0000A60B0000}"/>
    <cellStyle name="40% - Accent2 8_Sig Data Letters in Progress" xfId="2564" xr:uid="{00000000-0005-0000-0000-0000A70B0000}"/>
    <cellStyle name="40% - Accent2 9" xfId="151" xr:uid="{00000000-0005-0000-0000-0000A80B0000}"/>
    <cellStyle name="40% - Accent2 9 2" xfId="473" xr:uid="{00000000-0005-0000-0000-0000A90B0000}"/>
    <cellStyle name="40% - Accent2 9 2 2" xfId="950" xr:uid="{00000000-0005-0000-0000-0000AA0B0000}"/>
    <cellStyle name="40% - Accent2 9 2 2 2" xfId="1902" xr:uid="{00000000-0005-0000-0000-0000AB0B0000}"/>
    <cellStyle name="40% - Accent2 9 2 2 2 2" xfId="5603" xr:uid="{00000000-0005-0000-0000-0000AC0B0000}"/>
    <cellStyle name="40% - Accent2 9 2 2 2_Sig Data Letters in Progress" xfId="6281" xr:uid="{00000000-0005-0000-0000-0000AD0B0000}"/>
    <cellStyle name="40% - Accent2 9 2 2 3" xfId="4651" xr:uid="{00000000-0005-0000-0000-0000AE0B0000}"/>
    <cellStyle name="40% - Accent2 9 2 2_Sig Data Letters in Progress" xfId="2572" xr:uid="{00000000-0005-0000-0000-0000AF0B0000}"/>
    <cellStyle name="40% - Accent2 9 2 3" xfId="1426" xr:uid="{00000000-0005-0000-0000-0000B00B0000}"/>
    <cellStyle name="40% - Accent2 9 2 3 2" xfId="5127" xr:uid="{00000000-0005-0000-0000-0000B10B0000}"/>
    <cellStyle name="40% - Accent2 9 2 3_Sig Data Letters in Progress" xfId="6282" xr:uid="{00000000-0005-0000-0000-0000B20B0000}"/>
    <cellStyle name="40% - Accent2 9 2 4" xfId="4175" xr:uid="{00000000-0005-0000-0000-0000B30B0000}"/>
    <cellStyle name="40% - Accent2 9 2_Sig Data Letters in Progress" xfId="2571" xr:uid="{00000000-0005-0000-0000-0000B40B0000}"/>
    <cellStyle name="40% - Accent2 9 3" xfId="319" xr:uid="{00000000-0005-0000-0000-0000B50B0000}"/>
    <cellStyle name="40% - Accent2 9 3 2" xfId="796" xr:uid="{00000000-0005-0000-0000-0000B60B0000}"/>
    <cellStyle name="40% - Accent2 9 3 2 2" xfId="1748" xr:uid="{00000000-0005-0000-0000-0000B70B0000}"/>
    <cellStyle name="40% - Accent2 9 3 2 2 2" xfId="5449" xr:uid="{00000000-0005-0000-0000-0000B80B0000}"/>
    <cellStyle name="40% - Accent2 9 3 2 2_Sig Data Letters in Progress" xfId="6283" xr:uid="{00000000-0005-0000-0000-0000B90B0000}"/>
    <cellStyle name="40% - Accent2 9 3 2 3" xfId="4497" xr:uid="{00000000-0005-0000-0000-0000BA0B0000}"/>
    <cellStyle name="40% - Accent2 9 3 2_Sig Data Letters in Progress" xfId="2574" xr:uid="{00000000-0005-0000-0000-0000BB0B0000}"/>
    <cellStyle name="40% - Accent2 9 3 3" xfId="1272" xr:uid="{00000000-0005-0000-0000-0000BC0B0000}"/>
    <cellStyle name="40% - Accent2 9 3 3 2" xfId="4973" xr:uid="{00000000-0005-0000-0000-0000BD0B0000}"/>
    <cellStyle name="40% - Accent2 9 3 3_Sig Data Letters in Progress" xfId="6284" xr:uid="{00000000-0005-0000-0000-0000BE0B0000}"/>
    <cellStyle name="40% - Accent2 9 3 4" xfId="4021" xr:uid="{00000000-0005-0000-0000-0000BF0B0000}"/>
    <cellStyle name="40% - Accent2 9 3_Sig Data Letters in Progress" xfId="2573" xr:uid="{00000000-0005-0000-0000-0000C00B0000}"/>
    <cellStyle name="40% - Accent2 9 4" xfId="642" xr:uid="{00000000-0005-0000-0000-0000C10B0000}"/>
    <cellStyle name="40% - Accent2 9 4 2" xfId="1594" xr:uid="{00000000-0005-0000-0000-0000C20B0000}"/>
    <cellStyle name="40% - Accent2 9 4 2 2" xfId="5295" xr:uid="{00000000-0005-0000-0000-0000C30B0000}"/>
    <cellStyle name="40% - Accent2 9 4 2_Sig Data Letters in Progress" xfId="6285" xr:uid="{00000000-0005-0000-0000-0000C40B0000}"/>
    <cellStyle name="40% - Accent2 9 4 3" xfId="4343" xr:uid="{00000000-0005-0000-0000-0000C50B0000}"/>
    <cellStyle name="40% - Accent2 9 4_Sig Data Letters in Progress" xfId="2575" xr:uid="{00000000-0005-0000-0000-0000C60B0000}"/>
    <cellStyle name="40% - Accent2 9 5" xfId="1118" xr:uid="{00000000-0005-0000-0000-0000C70B0000}"/>
    <cellStyle name="40% - Accent2 9 5 2" xfId="4819" xr:uid="{00000000-0005-0000-0000-0000C80B0000}"/>
    <cellStyle name="40% - Accent2 9 5_Sig Data Letters in Progress" xfId="6286" xr:uid="{00000000-0005-0000-0000-0000C90B0000}"/>
    <cellStyle name="40% - Accent2 9 6" xfId="3867" xr:uid="{00000000-0005-0000-0000-0000CA0B0000}"/>
    <cellStyle name="40% - Accent2 9_Sig Data Letters in Progress" xfId="2570" xr:uid="{00000000-0005-0000-0000-0000CB0B0000}"/>
    <cellStyle name="40% - Accent3" xfId="27" builtinId="39" customBuiltin="1"/>
    <cellStyle name="40% - Accent3 10" xfId="167" xr:uid="{00000000-0005-0000-0000-0000CD0B0000}"/>
    <cellStyle name="40% - Accent3 10 2" xfId="489" xr:uid="{00000000-0005-0000-0000-0000CE0B0000}"/>
    <cellStyle name="40% - Accent3 10 2 2" xfId="966" xr:uid="{00000000-0005-0000-0000-0000CF0B0000}"/>
    <cellStyle name="40% - Accent3 10 2 2 2" xfId="1918" xr:uid="{00000000-0005-0000-0000-0000D00B0000}"/>
    <cellStyle name="40% - Accent3 10 2 2 2 2" xfId="5619" xr:uid="{00000000-0005-0000-0000-0000D10B0000}"/>
    <cellStyle name="40% - Accent3 10 2 2 2_Sig Data Letters in Progress" xfId="6287" xr:uid="{00000000-0005-0000-0000-0000D20B0000}"/>
    <cellStyle name="40% - Accent3 10 2 2 3" xfId="4667" xr:uid="{00000000-0005-0000-0000-0000D30B0000}"/>
    <cellStyle name="40% - Accent3 10 2 2_Sig Data Letters in Progress" xfId="2578" xr:uid="{00000000-0005-0000-0000-0000D40B0000}"/>
    <cellStyle name="40% - Accent3 10 2 3" xfId="1442" xr:uid="{00000000-0005-0000-0000-0000D50B0000}"/>
    <cellStyle name="40% - Accent3 10 2 3 2" xfId="5143" xr:uid="{00000000-0005-0000-0000-0000D60B0000}"/>
    <cellStyle name="40% - Accent3 10 2 3_Sig Data Letters in Progress" xfId="6288" xr:uid="{00000000-0005-0000-0000-0000D70B0000}"/>
    <cellStyle name="40% - Accent3 10 2 4" xfId="4191" xr:uid="{00000000-0005-0000-0000-0000D80B0000}"/>
    <cellStyle name="40% - Accent3 10 2_Sig Data Letters in Progress" xfId="2577" xr:uid="{00000000-0005-0000-0000-0000D90B0000}"/>
    <cellStyle name="40% - Accent3 10 3" xfId="335" xr:uid="{00000000-0005-0000-0000-0000DA0B0000}"/>
    <cellStyle name="40% - Accent3 10 3 2" xfId="812" xr:uid="{00000000-0005-0000-0000-0000DB0B0000}"/>
    <cellStyle name="40% - Accent3 10 3 2 2" xfId="1764" xr:uid="{00000000-0005-0000-0000-0000DC0B0000}"/>
    <cellStyle name="40% - Accent3 10 3 2 2 2" xfId="5465" xr:uid="{00000000-0005-0000-0000-0000DD0B0000}"/>
    <cellStyle name="40% - Accent3 10 3 2 2_Sig Data Letters in Progress" xfId="6289" xr:uid="{00000000-0005-0000-0000-0000DE0B0000}"/>
    <cellStyle name="40% - Accent3 10 3 2 3" xfId="4513" xr:uid="{00000000-0005-0000-0000-0000DF0B0000}"/>
    <cellStyle name="40% - Accent3 10 3 2_Sig Data Letters in Progress" xfId="2580" xr:uid="{00000000-0005-0000-0000-0000E00B0000}"/>
    <cellStyle name="40% - Accent3 10 3 3" xfId="1288" xr:uid="{00000000-0005-0000-0000-0000E10B0000}"/>
    <cellStyle name="40% - Accent3 10 3 3 2" xfId="4989" xr:uid="{00000000-0005-0000-0000-0000E20B0000}"/>
    <cellStyle name="40% - Accent3 10 3 3_Sig Data Letters in Progress" xfId="6290" xr:uid="{00000000-0005-0000-0000-0000E30B0000}"/>
    <cellStyle name="40% - Accent3 10 3 4" xfId="4037" xr:uid="{00000000-0005-0000-0000-0000E40B0000}"/>
    <cellStyle name="40% - Accent3 10 3_Sig Data Letters in Progress" xfId="2579" xr:uid="{00000000-0005-0000-0000-0000E50B0000}"/>
    <cellStyle name="40% - Accent3 10 4" xfId="658" xr:uid="{00000000-0005-0000-0000-0000E60B0000}"/>
    <cellStyle name="40% - Accent3 10 4 2" xfId="1610" xr:uid="{00000000-0005-0000-0000-0000E70B0000}"/>
    <cellStyle name="40% - Accent3 10 4 2 2" xfId="5311" xr:uid="{00000000-0005-0000-0000-0000E80B0000}"/>
    <cellStyle name="40% - Accent3 10 4 2_Sig Data Letters in Progress" xfId="6291" xr:uid="{00000000-0005-0000-0000-0000E90B0000}"/>
    <cellStyle name="40% - Accent3 10 4 3" xfId="4359" xr:uid="{00000000-0005-0000-0000-0000EA0B0000}"/>
    <cellStyle name="40% - Accent3 10 4_Sig Data Letters in Progress" xfId="2581" xr:uid="{00000000-0005-0000-0000-0000EB0B0000}"/>
    <cellStyle name="40% - Accent3 10 5" xfId="1134" xr:uid="{00000000-0005-0000-0000-0000EC0B0000}"/>
    <cellStyle name="40% - Accent3 10 5 2" xfId="4835" xr:uid="{00000000-0005-0000-0000-0000ED0B0000}"/>
    <cellStyle name="40% - Accent3 10 5_Sig Data Letters in Progress" xfId="6292" xr:uid="{00000000-0005-0000-0000-0000EE0B0000}"/>
    <cellStyle name="40% - Accent3 10 6" xfId="3883" xr:uid="{00000000-0005-0000-0000-0000EF0B0000}"/>
    <cellStyle name="40% - Accent3 10_Sig Data Letters in Progress" xfId="2576" xr:uid="{00000000-0005-0000-0000-0000F00B0000}"/>
    <cellStyle name="40% - Accent3 11" xfId="360" xr:uid="{00000000-0005-0000-0000-0000F10B0000}"/>
    <cellStyle name="40% - Accent3 11 2" xfId="837" xr:uid="{00000000-0005-0000-0000-0000F20B0000}"/>
    <cellStyle name="40% - Accent3 11 2 2" xfId="1789" xr:uid="{00000000-0005-0000-0000-0000F30B0000}"/>
    <cellStyle name="40% - Accent3 11 2 2 2" xfId="5490" xr:uid="{00000000-0005-0000-0000-0000F40B0000}"/>
    <cellStyle name="40% - Accent3 11 2 2_Sig Data Letters in Progress" xfId="6293" xr:uid="{00000000-0005-0000-0000-0000F50B0000}"/>
    <cellStyle name="40% - Accent3 11 2 3" xfId="4538" xr:uid="{00000000-0005-0000-0000-0000F60B0000}"/>
    <cellStyle name="40% - Accent3 11 2_Sig Data Letters in Progress" xfId="2583" xr:uid="{00000000-0005-0000-0000-0000F70B0000}"/>
    <cellStyle name="40% - Accent3 11 3" xfId="1313" xr:uid="{00000000-0005-0000-0000-0000F80B0000}"/>
    <cellStyle name="40% - Accent3 11 3 2" xfId="5014" xr:uid="{00000000-0005-0000-0000-0000F90B0000}"/>
    <cellStyle name="40% - Accent3 11 3_Sig Data Letters in Progress" xfId="6294" xr:uid="{00000000-0005-0000-0000-0000FA0B0000}"/>
    <cellStyle name="40% - Accent3 11 4" xfId="4062" xr:uid="{00000000-0005-0000-0000-0000FB0B0000}"/>
    <cellStyle name="40% - Accent3 11_Sig Data Letters in Progress" xfId="2582" xr:uid="{00000000-0005-0000-0000-0000FC0B0000}"/>
    <cellStyle name="40% - Accent3 12" xfId="206" xr:uid="{00000000-0005-0000-0000-0000FD0B0000}"/>
    <cellStyle name="40% - Accent3 12 2" xfId="683" xr:uid="{00000000-0005-0000-0000-0000FE0B0000}"/>
    <cellStyle name="40% - Accent3 12 2 2" xfId="1635" xr:uid="{00000000-0005-0000-0000-0000FF0B0000}"/>
    <cellStyle name="40% - Accent3 12 2 2 2" xfId="5336" xr:uid="{00000000-0005-0000-0000-0000000C0000}"/>
    <cellStyle name="40% - Accent3 12 2 2_Sig Data Letters in Progress" xfId="6295" xr:uid="{00000000-0005-0000-0000-0000010C0000}"/>
    <cellStyle name="40% - Accent3 12 2 3" xfId="4384" xr:uid="{00000000-0005-0000-0000-0000020C0000}"/>
    <cellStyle name="40% - Accent3 12 2_Sig Data Letters in Progress" xfId="2585" xr:uid="{00000000-0005-0000-0000-0000030C0000}"/>
    <cellStyle name="40% - Accent3 12 3" xfId="1159" xr:uid="{00000000-0005-0000-0000-0000040C0000}"/>
    <cellStyle name="40% - Accent3 12 3 2" xfId="4860" xr:uid="{00000000-0005-0000-0000-0000050C0000}"/>
    <cellStyle name="40% - Accent3 12 3_Sig Data Letters in Progress" xfId="6296" xr:uid="{00000000-0005-0000-0000-0000060C0000}"/>
    <cellStyle name="40% - Accent3 12 4" xfId="3908" xr:uid="{00000000-0005-0000-0000-0000070C0000}"/>
    <cellStyle name="40% - Accent3 12_Sig Data Letters in Progress" xfId="2584" xr:uid="{00000000-0005-0000-0000-0000080C0000}"/>
    <cellStyle name="40% - Accent3 13" xfId="516" xr:uid="{00000000-0005-0000-0000-0000090C0000}"/>
    <cellStyle name="40% - Accent3 13 2" xfId="993" xr:uid="{00000000-0005-0000-0000-00000A0C0000}"/>
    <cellStyle name="40% - Accent3 13 2 2" xfId="1945" xr:uid="{00000000-0005-0000-0000-00000B0C0000}"/>
    <cellStyle name="40% - Accent3 13 2 2 2" xfId="5646" xr:uid="{00000000-0005-0000-0000-00000C0C0000}"/>
    <cellStyle name="40% - Accent3 13 2 2_Sig Data Letters in Progress" xfId="6297" xr:uid="{00000000-0005-0000-0000-00000D0C0000}"/>
    <cellStyle name="40% - Accent3 13 2 3" xfId="4694" xr:uid="{00000000-0005-0000-0000-00000E0C0000}"/>
    <cellStyle name="40% - Accent3 13 2_Sig Data Letters in Progress" xfId="2587" xr:uid="{00000000-0005-0000-0000-00000F0C0000}"/>
    <cellStyle name="40% - Accent3 13 3" xfId="1469" xr:uid="{00000000-0005-0000-0000-0000100C0000}"/>
    <cellStyle name="40% - Accent3 13 3 2" xfId="5170" xr:uid="{00000000-0005-0000-0000-0000110C0000}"/>
    <cellStyle name="40% - Accent3 13 3_Sig Data Letters in Progress" xfId="6298" xr:uid="{00000000-0005-0000-0000-0000120C0000}"/>
    <cellStyle name="40% - Accent3 13 4" xfId="4218" xr:uid="{00000000-0005-0000-0000-0000130C0000}"/>
    <cellStyle name="40% - Accent3 13_Sig Data Letters in Progress" xfId="2586" xr:uid="{00000000-0005-0000-0000-0000140C0000}"/>
    <cellStyle name="40% - Accent3 14" xfId="529" xr:uid="{00000000-0005-0000-0000-0000150C0000}"/>
    <cellStyle name="40% - Accent3 14 2" xfId="1481" xr:uid="{00000000-0005-0000-0000-0000160C0000}"/>
    <cellStyle name="40% - Accent3 14 2 2" xfId="5182" xr:uid="{00000000-0005-0000-0000-0000170C0000}"/>
    <cellStyle name="40% - Accent3 14 2_Sig Data Letters in Progress" xfId="6299" xr:uid="{00000000-0005-0000-0000-0000180C0000}"/>
    <cellStyle name="40% - Accent3 14 3" xfId="4230" xr:uid="{00000000-0005-0000-0000-0000190C0000}"/>
    <cellStyle name="40% - Accent3 14_Sig Data Letters in Progress" xfId="2588" xr:uid="{00000000-0005-0000-0000-00001A0C0000}"/>
    <cellStyle name="40% - Accent3 15" xfId="1005" xr:uid="{00000000-0005-0000-0000-00001B0C0000}"/>
    <cellStyle name="40% - Accent3 15 2" xfId="4706" xr:uid="{00000000-0005-0000-0000-00001C0C0000}"/>
    <cellStyle name="40% - Accent3 15_Sig Data Letters in Progress" xfId="6300" xr:uid="{00000000-0005-0000-0000-00001D0C0000}"/>
    <cellStyle name="40% - Accent3 16" xfId="2067" xr:uid="{00000000-0005-0000-0000-00001E0C0000}"/>
    <cellStyle name="40% - Accent3 16 2" xfId="5768" xr:uid="{00000000-0005-0000-0000-00001F0C0000}"/>
    <cellStyle name="40% - Accent3 16_Sig Data Letters in Progress" xfId="6301" xr:uid="{00000000-0005-0000-0000-0000200C0000}"/>
    <cellStyle name="40% - Accent3 17" xfId="3745" xr:uid="{00000000-0005-0000-0000-0000210C0000}"/>
    <cellStyle name="40% - Accent3 2" xfId="55" xr:uid="{00000000-0005-0000-0000-0000220C0000}"/>
    <cellStyle name="40% - Accent3 2 2" xfId="377" xr:uid="{00000000-0005-0000-0000-0000230C0000}"/>
    <cellStyle name="40% - Accent3 2 2 2" xfId="854" xr:uid="{00000000-0005-0000-0000-0000240C0000}"/>
    <cellStyle name="40% - Accent3 2 2 2 2" xfId="1806" xr:uid="{00000000-0005-0000-0000-0000250C0000}"/>
    <cellStyle name="40% - Accent3 2 2 2 2 2" xfId="5507" xr:uid="{00000000-0005-0000-0000-0000260C0000}"/>
    <cellStyle name="40% - Accent3 2 2 2 2_Sig Data Letters in Progress" xfId="6302" xr:uid="{00000000-0005-0000-0000-0000270C0000}"/>
    <cellStyle name="40% - Accent3 2 2 2 3" xfId="4555" xr:uid="{00000000-0005-0000-0000-0000280C0000}"/>
    <cellStyle name="40% - Accent3 2 2 2_Sig Data Letters in Progress" xfId="2591" xr:uid="{00000000-0005-0000-0000-0000290C0000}"/>
    <cellStyle name="40% - Accent3 2 2 3" xfId="1330" xr:uid="{00000000-0005-0000-0000-00002A0C0000}"/>
    <cellStyle name="40% - Accent3 2 2 3 2" xfId="5031" xr:uid="{00000000-0005-0000-0000-00002B0C0000}"/>
    <cellStyle name="40% - Accent3 2 2 3_Sig Data Letters in Progress" xfId="6303" xr:uid="{00000000-0005-0000-0000-00002C0C0000}"/>
    <cellStyle name="40% - Accent3 2 2 4" xfId="3727" xr:uid="{00000000-0005-0000-0000-00002D0C0000}"/>
    <cellStyle name="40% - Accent3 2 2 5" xfId="4079" xr:uid="{00000000-0005-0000-0000-00002E0C0000}"/>
    <cellStyle name="40% - Accent3 2 2_Sig Data Letters in Progress" xfId="2590" xr:uid="{00000000-0005-0000-0000-00002F0C0000}"/>
    <cellStyle name="40% - Accent3 2 3" xfId="223" xr:uid="{00000000-0005-0000-0000-0000300C0000}"/>
    <cellStyle name="40% - Accent3 2 3 2" xfId="700" xr:uid="{00000000-0005-0000-0000-0000310C0000}"/>
    <cellStyle name="40% - Accent3 2 3 2 2" xfId="1652" xr:uid="{00000000-0005-0000-0000-0000320C0000}"/>
    <cellStyle name="40% - Accent3 2 3 2 2 2" xfId="5353" xr:uid="{00000000-0005-0000-0000-0000330C0000}"/>
    <cellStyle name="40% - Accent3 2 3 2 2_Sig Data Letters in Progress" xfId="6304" xr:uid="{00000000-0005-0000-0000-0000340C0000}"/>
    <cellStyle name="40% - Accent3 2 3 2 3" xfId="4401" xr:uid="{00000000-0005-0000-0000-0000350C0000}"/>
    <cellStyle name="40% - Accent3 2 3 2_Sig Data Letters in Progress" xfId="2593" xr:uid="{00000000-0005-0000-0000-0000360C0000}"/>
    <cellStyle name="40% - Accent3 2 3 3" xfId="1176" xr:uid="{00000000-0005-0000-0000-0000370C0000}"/>
    <cellStyle name="40% - Accent3 2 3 3 2" xfId="4877" xr:uid="{00000000-0005-0000-0000-0000380C0000}"/>
    <cellStyle name="40% - Accent3 2 3 3_Sig Data Letters in Progress" xfId="6305" xr:uid="{00000000-0005-0000-0000-0000390C0000}"/>
    <cellStyle name="40% - Accent3 2 3 4" xfId="3925" xr:uid="{00000000-0005-0000-0000-00003A0C0000}"/>
    <cellStyle name="40% - Accent3 2 3_Sig Data Letters in Progress" xfId="2592" xr:uid="{00000000-0005-0000-0000-00003B0C0000}"/>
    <cellStyle name="40% - Accent3 2 4" xfId="546" xr:uid="{00000000-0005-0000-0000-00003C0C0000}"/>
    <cellStyle name="40% - Accent3 2 4 2" xfId="1498" xr:uid="{00000000-0005-0000-0000-00003D0C0000}"/>
    <cellStyle name="40% - Accent3 2 4 2 2" xfId="5199" xr:uid="{00000000-0005-0000-0000-00003E0C0000}"/>
    <cellStyle name="40% - Accent3 2 4 2_Sig Data Letters in Progress" xfId="6306" xr:uid="{00000000-0005-0000-0000-00003F0C0000}"/>
    <cellStyle name="40% - Accent3 2 4 3" xfId="4247" xr:uid="{00000000-0005-0000-0000-0000400C0000}"/>
    <cellStyle name="40% - Accent3 2 4_Sig Data Letters in Progress" xfId="2594" xr:uid="{00000000-0005-0000-0000-0000410C0000}"/>
    <cellStyle name="40% - Accent3 2 5" xfId="1022" xr:uid="{00000000-0005-0000-0000-0000420C0000}"/>
    <cellStyle name="40% - Accent3 2 5 2" xfId="4723" xr:uid="{00000000-0005-0000-0000-0000430C0000}"/>
    <cellStyle name="40% - Accent3 2 5_Sig Data Letters in Progress" xfId="6307" xr:uid="{00000000-0005-0000-0000-0000440C0000}"/>
    <cellStyle name="40% - Accent3 2 6" xfId="3671" xr:uid="{00000000-0005-0000-0000-0000450C0000}"/>
    <cellStyle name="40% - Accent3 2 7" xfId="3771" xr:uid="{00000000-0005-0000-0000-0000460C0000}"/>
    <cellStyle name="40% - Accent3 2_Sig Data Letters in Progress" xfId="2589" xr:uid="{00000000-0005-0000-0000-0000470C0000}"/>
    <cellStyle name="40% - Accent3 3" xfId="69" xr:uid="{00000000-0005-0000-0000-0000480C0000}"/>
    <cellStyle name="40% - Accent3 3 2" xfId="391" xr:uid="{00000000-0005-0000-0000-0000490C0000}"/>
    <cellStyle name="40% - Accent3 3 2 2" xfId="868" xr:uid="{00000000-0005-0000-0000-00004A0C0000}"/>
    <cellStyle name="40% - Accent3 3 2 2 2" xfId="1820" xr:uid="{00000000-0005-0000-0000-00004B0C0000}"/>
    <cellStyle name="40% - Accent3 3 2 2 2 2" xfId="5521" xr:uid="{00000000-0005-0000-0000-00004C0C0000}"/>
    <cellStyle name="40% - Accent3 3 2 2 2_Sig Data Letters in Progress" xfId="6308" xr:uid="{00000000-0005-0000-0000-00004D0C0000}"/>
    <cellStyle name="40% - Accent3 3 2 2 3" xfId="4569" xr:uid="{00000000-0005-0000-0000-00004E0C0000}"/>
    <cellStyle name="40% - Accent3 3 2 2_Sig Data Letters in Progress" xfId="2597" xr:uid="{00000000-0005-0000-0000-00004F0C0000}"/>
    <cellStyle name="40% - Accent3 3 2 3" xfId="1344" xr:uid="{00000000-0005-0000-0000-0000500C0000}"/>
    <cellStyle name="40% - Accent3 3 2 3 2" xfId="5045" xr:uid="{00000000-0005-0000-0000-0000510C0000}"/>
    <cellStyle name="40% - Accent3 3 2 3_Sig Data Letters in Progress" xfId="6309" xr:uid="{00000000-0005-0000-0000-0000520C0000}"/>
    <cellStyle name="40% - Accent3 3 2 4" xfId="4093" xr:uid="{00000000-0005-0000-0000-0000530C0000}"/>
    <cellStyle name="40% - Accent3 3 2_Sig Data Letters in Progress" xfId="2596" xr:uid="{00000000-0005-0000-0000-0000540C0000}"/>
    <cellStyle name="40% - Accent3 3 3" xfId="237" xr:uid="{00000000-0005-0000-0000-0000550C0000}"/>
    <cellStyle name="40% - Accent3 3 3 2" xfId="714" xr:uid="{00000000-0005-0000-0000-0000560C0000}"/>
    <cellStyle name="40% - Accent3 3 3 2 2" xfId="1666" xr:uid="{00000000-0005-0000-0000-0000570C0000}"/>
    <cellStyle name="40% - Accent3 3 3 2 2 2" xfId="5367" xr:uid="{00000000-0005-0000-0000-0000580C0000}"/>
    <cellStyle name="40% - Accent3 3 3 2 2_Sig Data Letters in Progress" xfId="6310" xr:uid="{00000000-0005-0000-0000-0000590C0000}"/>
    <cellStyle name="40% - Accent3 3 3 2 3" xfId="4415" xr:uid="{00000000-0005-0000-0000-00005A0C0000}"/>
    <cellStyle name="40% - Accent3 3 3 2_Sig Data Letters in Progress" xfId="2599" xr:uid="{00000000-0005-0000-0000-00005B0C0000}"/>
    <cellStyle name="40% - Accent3 3 3 3" xfId="1190" xr:uid="{00000000-0005-0000-0000-00005C0C0000}"/>
    <cellStyle name="40% - Accent3 3 3 3 2" xfId="4891" xr:uid="{00000000-0005-0000-0000-00005D0C0000}"/>
    <cellStyle name="40% - Accent3 3 3 3_Sig Data Letters in Progress" xfId="6311" xr:uid="{00000000-0005-0000-0000-00005E0C0000}"/>
    <cellStyle name="40% - Accent3 3 3 4" xfId="3939" xr:uid="{00000000-0005-0000-0000-00005F0C0000}"/>
    <cellStyle name="40% - Accent3 3 3_Sig Data Letters in Progress" xfId="2598" xr:uid="{00000000-0005-0000-0000-0000600C0000}"/>
    <cellStyle name="40% - Accent3 3 4" xfId="560" xr:uid="{00000000-0005-0000-0000-0000610C0000}"/>
    <cellStyle name="40% - Accent3 3 4 2" xfId="1512" xr:uid="{00000000-0005-0000-0000-0000620C0000}"/>
    <cellStyle name="40% - Accent3 3 4 2 2" xfId="5213" xr:uid="{00000000-0005-0000-0000-0000630C0000}"/>
    <cellStyle name="40% - Accent3 3 4 2_Sig Data Letters in Progress" xfId="6312" xr:uid="{00000000-0005-0000-0000-0000640C0000}"/>
    <cellStyle name="40% - Accent3 3 4 3" xfId="4261" xr:uid="{00000000-0005-0000-0000-0000650C0000}"/>
    <cellStyle name="40% - Accent3 3 4_Sig Data Letters in Progress" xfId="2600" xr:uid="{00000000-0005-0000-0000-0000660C0000}"/>
    <cellStyle name="40% - Accent3 3 5" xfId="1036" xr:uid="{00000000-0005-0000-0000-0000670C0000}"/>
    <cellStyle name="40% - Accent3 3 5 2" xfId="4737" xr:uid="{00000000-0005-0000-0000-0000680C0000}"/>
    <cellStyle name="40% - Accent3 3 5_Sig Data Letters in Progress" xfId="6313" xr:uid="{00000000-0005-0000-0000-0000690C0000}"/>
    <cellStyle name="40% - Accent3 3 6" xfId="3785" xr:uid="{00000000-0005-0000-0000-00006A0C0000}"/>
    <cellStyle name="40% - Accent3 3_Sig Data Letters in Progress" xfId="2595" xr:uid="{00000000-0005-0000-0000-00006B0C0000}"/>
    <cellStyle name="40% - Accent3 4" xfId="83" xr:uid="{00000000-0005-0000-0000-00006C0C0000}"/>
    <cellStyle name="40% - Accent3 4 2" xfId="405" xr:uid="{00000000-0005-0000-0000-00006D0C0000}"/>
    <cellStyle name="40% - Accent3 4 2 2" xfId="882" xr:uid="{00000000-0005-0000-0000-00006E0C0000}"/>
    <cellStyle name="40% - Accent3 4 2 2 2" xfId="1834" xr:uid="{00000000-0005-0000-0000-00006F0C0000}"/>
    <cellStyle name="40% - Accent3 4 2 2 2 2" xfId="5535" xr:uid="{00000000-0005-0000-0000-0000700C0000}"/>
    <cellStyle name="40% - Accent3 4 2 2 2_Sig Data Letters in Progress" xfId="6314" xr:uid="{00000000-0005-0000-0000-0000710C0000}"/>
    <cellStyle name="40% - Accent3 4 2 2 3" xfId="4583" xr:uid="{00000000-0005-0000-0000-0000720C0000}"/>
    <cellStyle name="40% - Accent3 4 2 2_Sig Data Letters in Progress" xfId="2603" xr:uid="{00000000-0005-0000-0000-0000730C0000}"/>
    <cellStyle name="40% - Accent3 4 2 3" xfId="1358" xr:uid="{00000000-0005-0000-0000-0000740C0000}"/>
    <cellStyle name="40% - Accent3 4 2 3 2" xfId="5059" xr:uid="{00000000-0005-0000-0000-0000750C0000}"/>
    <cellStyle name="40% - Accent3 4 2 3_Sig Data Letters in Progress" xfId="6315" xr:uid="{00000000-0005-0000-0000-0000760C0000}"/>
    <cellStyle name="40% - Accent3 4 2 4" xfId="4107" xr:uid="{00000000-0005-0000-0000-0000770C0000}"/>
    <cellStyle name="40% - Accent3 4 2_Sig Data Letters in Progress" xfId="2602" xr:uid="{00000000-0005-0000-0000-0000780C0000}"/>
    <cellStyle name="40% - Accent3 4 3" xfId="251" xr:uid="{00000000-0005-0000-0000-0000790C0000}"/>
    <cellStyle name="40% - Accent3 4 3 2" xfId="728" xr:uid="{00000000-0005-0000-0000-00007A0C0000}"/>
    <cellStyle name="40% - Accent3 4 3 2 2" xfId="1680" xr:uid="{00000000-0005-0000-0000-00007B0C0000}"/>
    <cellStyle name="40% - Accent3 4 3 2 2 2" xfId="5381" xr:uid="{00000000-0005-0000-0000-00007C0C0000}"/>
    <cellStyle name="40% - Accent3 4 3 2 2_Sig Data Letters in Progress" xfId="6316" xr:uid="{00000000-0005-0000-0000-00007D0C0000}"/>
    <cellStyle name="40% - Accent3 4 3 2 3" xfId="4429" xr:uid="{00000000-0005-0000-0000-00007E0C0000}"/>
    <cellStyle name="40% - Accent3 4 3 2_Sig Data Letters in Progress" xfId="2605" xr:uid="{00000000-0005-0000-0000-00007F0C0000}"/>
    <cellStyle name="40% - Accent3 4 3 3" xfId="1204" xr:uid="{00000000-0005-0000-0000-0000800C0000}"/>
    <cellStyle name="40% - Accent3 4 3 3 2" xfId="4905" xr:uid="{00000000-0005-0000-0000-0000810C0000}"/>
    <cellStyle name="40% - Accent3 4 3 3_Sig Data Letters in Progress" xfId="6317" xr:uid="{00000000-0005-0000-0000-0000820C0000}"/>
    <cellStyle name="40% - Accent3 4 3 4" xfId="3953" xr:uid="{00000000-0005-0000-0000-0000830C0000}"/>
    <cellStyle name="40% - Accent3 4 3_Sig Data Letters in Progress" xfId="2604" xr:uid="{00000000-0005-0000-0000-0000840C0000}"/>
    <cellStyle name="40% - Accent3 4 4" xfId="574" xr:uid="{00000000-0005-0000-0000-0000850C0000}"/>
    <cellStyle name="40% - Accent3 4 4 2" xfId="1526" xr:uid="{00000000-0005-0000-0000-0000860C0000}"/>
    <cellStyle name="40% - Accent3 4 4 2 2" xfId="5227" xr:uid="{00000000-0005-0000-0000-0000870C0000}"/>
    <cellStyle name="40% - Accent3 4 4 2_Sig Data Letters in Progress" xfId="6318" xr:uid="{00000000-0005-0000-0000-0000880C0000}"/>
    <cellStyle name="40% - Accent3 4 4 3" xfId="4275" xr:uid="{00000000-0005-0000-0000-0000890C0000}"/>
    <cellStyle name="40% - Accent3 4 4_Sig Data Letters in Progress" xfId="2606" xr:uid="{00000000-0005-0000-0000-00008A0C0000}"/>
    <cellStyle name="40% - Accent3 4 5" xfId="1050" xr:uid="{00000000-0005-0000-0000-00008B0C0000}"/>
    <cellStyle name="40% - Accent3 4 5 2" xfId="4751" xr:uid="{00000000-0005-0000-0000-00008C0C0000}"/>
    <cellStyle name="40% - Accent3 4 5_Sig Data Letters in Progress" xfId="6319" xr:uid="{00000000-0005-0000-0000-00008D0C0000}"/>
    <cellStyle name="40% - Accent3 4 6" xfId="3799" xr:uid="{00000000-0005-0000-0000-00008E0C0000}"/>
    <cellStyle name="40% - Accent3 4_Sig Data Letters in Progress" xfId="2601" xr:uid="{00000000-0005-0000-0000-00008F0C0000}"/>
    <cellStyle name="40% - Accent3 5" xfId="97" xr:uid="{00000000-0005-0000-0000-0000900C0000}"/>
    <cellStyle name="40% - Accent3 5 2" xfId="419" xr:uid="{00000000-0005-0000-0000-0000910C0000}"/>
    <cellStyle name="40% - Accent3 5 2 2" xfId="896" xr:uid="{00000000-0005-0000-0000-0000920C0000}"/>
    <cellStyle name="40% - Accent3 5 2 2 2" xfId="1848" xr:uid="{00000000-0005-0000-0000-0000930C0000}"/>
    <cellStyle name="40% - Accent3 5 2 2 2 2" xfId="5549" xr:uid="{00000000-0005-0000-0000-0000940C0000}"/>
    <cellStyle name="40% - Accent3 5 2 2 2_Sig Data Letters in Progress" xfId="6320" xr:uid="{00000000-0005-0000-0000-0000950C0000}"/>
    <cellStyle name="40% - Accent3 5 2 2 3" xfId="4597" xr:uid="{00000000-0005-0000-0000-0000960C0000}"/>
    <cellStyle name="40% - Accent3 5 2 2_Sig Data Letters in Progress" xfId="2609" xr:uid="{00000000-0005-0000-0000-0000970C0000}"/>
    <cellStyle name="40% - Accent3 5 2 3" xfId="1372" xr:uid="{00000000-0005-0000-0000-0000980C0000}"/>
    <cellStyle name="40% - Accent3 5 2 3 2" xfId="5073" xr:uid="{00000000-0005-0000-0000-0000990C0000}"/>
    <cellStyle name="40% - Accent3 5 2 3_Sig Data Letters in Progress" xfId="6321" xr:uid="{00000000-0005-0000-0000-00009A0C0000}"/>
    <cellStyle name="40% - Accent3 5 2 4" xfId="4121" xr:uid="{00000000-0005-0000-0000-00009B0C0000}"/>
    <cellStyle name="40% - Accent3 5 2_Sig Data Letters in Progress" xfId="2608" xr:uid="{00000000-0005-0000-0000-00009C0C0000}"/>
    <cellStyle name="40% - Accent3 5 3" xfId="265" xr:uid="{00000000-0005-0000-0000-00009D0C0000}"/>
    <cellStyle name="40% - Accent3 5 3 2" xfId="742" xr:uid="{00000000-0005-0000-0000-00009E0C0000}"/>
    <cellStyle name="40% - Accent3 5 3 2 2" xfId="1694" xr:uid="{00000000-0005-0000-0000-00009F0C0000}"/>
    <cellStyle name="40% - Accent3 5 3 2 2 2" xfId="5395" xr:uid="{00000000-0005-0000-0000-0000A00C0000}"/>
    <cellStyle name="40% - Accent3 5 3 2 2_Sig Data Letters in Progress" xfId="6322" xr:uid="{00000000-0005-0000-0000-0000A10C0000}"/>
    <cellStyle name="40% - Accent3 5 3 2 3" xfId="4443" xr:uid="{00000000-0005-0000-0000-0000A20C0000}"/>
    <cellStyle name="40% - Accent3 5 3 2_Sig Data Letters in Progress" xfId="2611" xr:uid="{00000000-0005-0000-0000-0000A30C0000}"/>
    <cellStyle name="40% - Accent3 5 3 3" xfId="1218" xr:uid="{00000000-0005-0000-0000-0000A40C0000}"/>
    <cellStyle name="40% - Accent3 5 3 3 2" xfId="4919" xr:uid="{00000000-0005-0000-0000-0000A50C0000}"/>
    <cellStyle name="40% - Accent3 5 3 3_Sig Data Letters in Progress" xfId="6323" xr:uid="{00000000-0005-0000-0000-0000A60C0000}"/>
    <cellStyle name="40% - Accent3 5 3 4" xfId="3967" xr:uid="{00000000-0005-0000-0000-0000A70C0000}"/>
    <cellStyle name="40% - Accent3 5 3_Sig Data Letters in Progress" xfId="2610" xr:uid="{00000000-0005-0000-0000-0000A80C0000}"/>
    <cellStyle name="40% - Accent3 5 4" xfId="588" xr:uid="{00000000-0005-0000-0000-0000A90C0000}"/>
    <cellStyle name="40% - Accent3 5 4 2" xfId="1540" xr:uid="{00000000-0005-0000-0000-0000AA0C0000}"/>
    <cellStyle name="40% - Accent3 5 4 2 2" xfId="5241" xr:uid="{00000000-0005-0000-0000-0000AB0C0000}"/>
    <cellStyle name="40% - Accent3 5 4 2_Sig Data Letters in Progress" xfId="6324" xr:uid="{00000000-0005-0000-0000-0000AC0C0000}"/>
    <cellStyle name="40% - Accent3 5 4 3" xfId="4289" xr:uid="{00000000-0005-0000-0000-0000AD0C0000}"/>
    <cellStyle name="40% - Accent3 5 4_Sig Data Letters in Progress" xfId="2612" xr:uid="{00000000-0005-0000-0000-0000AE0C0000}"/>
    <cellStyle name="40% - Accent3 5 5" xfId="1064" xr:uid="{00000000-0005-0000-0000-0000AF0C0000}"/>
    <cellStyle name="40% - Accent3 5 5 2" xfId="4765" xr:uid="{00000000-0005-0000-0000-0000B00C0000}"/>
    <cellStyle name="40% - Accent3 5 5_Sig Data Letters in Progress" xfId="6325" xr:uid="{00000000-0005-0000-0000-0000B10C0000}"/>
    <cellStyle name="40% - Accent3 5 6" xfId="3813" xr:uid="{00000000-0005-0000-0000-0000B20C0000}"/>
    <cellStyle name="40% - Accent3 5_Sig Data Letters in Progress" xfId="2607" xr:uid="{00000000-0005-0000-0000-0000B30C0000}"/>
    <cellStyle name="40% - Accent3 6" xfId="111" xr:uid="{00000000-0005-0000-0000-0000B40C0000}"/>
    <cellStyle name="40% - Accent3 6 2" xfId="433" xr:uid="{00000000-0005-0000-0000-0000B50C0000}"/>
    <cellStyle name="40% - Accent3 6 2 2" xfId="910" xr:uid="{00000000-0005-0000-0000-0000B60C0000}"/>
    <cellStyle name="40% - Accent3 6 2 2 2" xfId="1862" xr:uid="{00000000-0005-0000-0000-0000B70C0000}"/>
    <cellStyle name="40% - Accent3 6 2 2 2 2" xfId="5563" xr:uid="{00000000-0005-0000-0000-0000B80C0000}"/>
    <cellStyle name="40% - Accent3 6 2 2 2_Sig Data Letters in Progress" xfId="6326" xr:uid="{00000000-0005-0000-0000-0000B90C0000}"/>
    <cellStyle name="40% - Accent3 6 2 2 3" xfId="4611" xr:uid="{00000000-0005-0000-0000-0000BA0C0000}"/>
    <cellStyle name="40% - Accent3 6 2 2_Sig Data Letters in Progress" xfId="2615" xr:uid="{00000000-0005-0000-0000-0000BB0C0000}"/>
    <cellStyle name="40% - Accent3 6 2 3" xfId="1386" xr:uid="{00000000-0005-0000-0000-0000BC0C0000}"/>
    <cellStyle name="40% - Accent3 6 2 3 2" xfId="5087" xr:uid="{00000000-0005-0000-0000-0000BD0C0000}"/>
    <cellStyle name="40% - Accent3 6 2 3_Sig Data Letters in Progress" xfId="6327" xr:uid="{00000000-0005-0000-0000-0000BE0C0000}"/>
    <cellStyle name="40% - Accent3 6 2 4" xfId="4135" xr:uid="{00000000-0005-0000-0000-0000BF0C0000}"/>
    <cellStyle name="40% - Accent3 6 2_Sig Data Letters in Progress" xfId="2614" xr:uid="{00000000-0005-0000-0000-0000C00C0000}"/>
    <cellStyle name="40% - Accent3 6 3" xfId="279" xr:uid="{00000000-0005-0000-0000-0000C10C0000}"/>
    <cellStyle name="40% - Accent3 6 3 2" xfId="756" xr:uid="{00000000-0005-0000-0000-0000C20C0000}"/>
    <cellStyle name="40% - Accent3 6 3 2 2" xfId="1708" xr:uid="{00000000-0005-0000-0000-0000C30C0000}"/>
    <cellStyle name="40% - Accent3 6 3 2 2 2" xfId="5409" xr:uid="{00000000-0005-0000-0000-0000C40C0000}"/>
    <cellStyle name="40% - Accent3 6 3 2 2_Sig Data Letters in Progress" xfId="6328" xr:uid="{00000000-0005-0000-0000-0000C50C0000}"/>
    <cellStyle name="40% - Accent3 6 3 2 3" xfId="4457" xr:uid="{00000000-0005-0000-0000-0000C60C0000}"/>
    <cellStyle name="40% - Accent3 6 3 2_Sig Data Letters in Progress" xfId="2617" xr:uid="{00000000-0005-0000-0000-0000C70C0000}"/>
    <cellStyle name="40% - Accent3 6 3 3" xfId="1232" xr:uid="{00000000-0005-0000-0000-0000C80C0000}"/>
    <cellStyle name="40% - Accent3 6 3 3 2" xfId="4933" xr:uid="{00000000-0005-0000-0000-0000C90C0000}"/>
    <cellStyle name="40% - Accent3 6 3 3_Sig Data Letters in Progress" xfId="6329" xr:uid="{00000000-0005-0000-0000-0000CA0C0000}"/>
    <cellStyle name="40% - Accent3 6 3 4" xfId="3981" xr:uid="{00000000-0005-0000-0000-0000CB0C0000}"/>
    <cellStyle name="40% - Accent3 6 3_Sig Data Letters in Progress" xfId="2616" xr:uid="{00000000-0005-0000-0000-0000CC0C0000}"/>
    <cellStyle name="40% - Accent3 6 4" xfId="602" xr:uid="{00000000-0005-0000-0000-0000CD0C0000}"/>
    <cellStyle name="40% - Accent3 6 4 2" xfId="1554" xr:uid="{00000000-0005-0000-0000-0000CE0C0000}"/>
    <cellStyle name="40% - Accent3 6 4 2 2" xfId="5255" xr:uid="{00000000-0005-0000-0000-0000CF0C0000}"/>
    <cellStyle name="40% - Accent3 6 4 2_Sig Data Letters in Progress" xfId="6330" xr:uid="{00000000-0005-0000-0000-0000D00C0000}"/>
    <cellStyle name="40% - Accent3 6 4 3" xfId="4303" xr:uid="{00000000-0005-0000-0000-0000D10C0000}"/>
    <cellStyle name="40% - Accent3 6 4_Sig Data Letters in Progress" xfId="2618" xr:uid="{00000000-0005-0000-0000-0000D20C0000}"/>
    <cellStyle name="40% - Accent3 6 5" xfId="1078" xr:uid="{00000000-0005-0000-0000-0000D30C0000}"/>
    <cellStyle name="40% - Accent3 6 5 2" xfId="4779" xr:uid="{00000000-0005-0000-0000-0000D40C0000}"/>
    <cellStyle name="40% - Accent3 6 5_Sig Data Letters in Progress" xfId="6331" xr:uid="{00000000-0005-0000-0000-0000D50C0000}"/>
    <cellStyle name="40% - Accent3 6 6" xfId="3827" xr:uid="{00000000-0005-0000-0000-0000D60C0000}"/>
    <cellStyle name="40% - Accent3 6_Sig Data Letters in Progress" xfId="2613" xr:uid="{00000000-0005-0000-0000-0000D70C0000}"/>
    <cellStyle name="40% - Accent3 7" xfId="125" xr:uid="{00000000-0005-0000-0000-0000D80C0000}"/>
    <cellStyle name="40% - Accent3 7 2" xfId="447" xr:uid="{00000000-0005-0000-0000-0000D90C0000}"/>
    <cellStyle name="40% - Accent3 7 2 2" xfId="924" xr:uid="{00000000-0005-0000-0000-0000DA0C0000}"/>
    <cellStyle name="40% - Accent3 7 2 2 2" xfId="1876" xr:uid="{00000000-0005-0000-0000-0000DB0C0000}"/>
    <cellStyle name="40% - Accent3 7 2 2 2 2" xfId="5577" xr:uid="{00000000-0005-0000-0000-0000DC0C0000}"/>
    <cellStyle name="40% - Accent3 7 2 2 2_Sig Data Letters in Progress" xfId="6332" xr:uid="{00000000-0005-0000-0000-0000DD0C0000}"/>
    <cellStyle name="40% - Accent3 7 2 2 3" xfId="4625" xr:uid="{00000000-0005-0000-0000-0000DE0C0000}"/>
    <cellStyle name="40% - Accent3 7 2 2_Sig Data Letters in Progress" xfId="2621" xr:uid="{00000000-0005-0000-0000-0000DF0C0000}"/>
    <cellStyle name="40% - Accent3 7 2 3" xfId="1400" xr:uid="{00000000-0005-0000-0000-0000E00C0000}"/>
    <cellStyle name="40% - Accent3 7 2 3 2" xfId="5101" xr:uid="{00000000-0005-0000-0000-0000E10C0000}"/>
    <cellStyle name="40% - Accent3 7 2 3_Sig Data Letters in Progress" xfId="6333" xr:uid="{00000000-0005-0000-0000-0000E20C0000}"/>
    <cellStyle name="40% - Accent3 7 2 4" xfId="4149" xr:uid="{00000000-0005-0000-0000-0000E30C0000}"/>
    <cellStyle name="40% - Accent3 7 2_Sig Data Letters in Progress" xfId="2620" xr:uid="{00000000-0005-0000-0000-0000E40C0000}"/>
    <cellStyle name="40% - Accent3 7 3" xfId="293" xr:uid="{00000000-0005-0000-0000-0000E50C0000}"/>
    <cellStyle name="40% - Accent3 7 3 2" xfId="770" xr:uid="{00000000-0005-0000-0000-0000E60C0000}"/>
    <cellStyle name="40% - Accent3 7 3 2 2" xfId="1722" xr:uid="{00000000-0005-0000-0000-0000E70C0000}"/>
    <cellStyle name="40% - Accent3 7 3 2 2 2" xfId="5423" xr:uid="{00000000-0005-0000-0000-0000E80C0000}"/>
    <cellStyle name="40% - Accent3 7 3 2 2_Sig Data Letters in Progress" xfId="6334" xr:uid="{00000000-0005-0000-0000-0000E90C0000}"/>
    <cellStyle name="40% - Accent3 7 3 2 3" xfId="4471" xr:uid="{00000000-0005-0000-0000-0000EA0C0000}"/>
    <cellStyle name="40% - Accent3 7 3 2_Sig Data Letters in Progress" xfId="2623" xr:uid="{00000000-0005-0000-0000-0000EB0C0000}"/>
    <cellStyle name="40% - Accent3 7 3 3" xfId="1246" xr:uid="{00000000-0005-0000-0000-0000EC0C0000}"/>
    <cellStyle name="40% - Accent3 7 3 3 2" xfId="4947" xr:uid="{00000000-0005-0000-0000-0000ED0C0000}"/>
    <cellStyle name="40% - Accent3 7 3 3_Sig Data Letters in Progress" xfId="6335" xr:uid="{00000000-0005-0000-0000-0000EE0C0000}"/>
    <cellStyle name="40% - Accent3 7 3 4" xfId="3995" xr:uid="{00000000-0005-0000-0000-0000EF0C0000}"/>
    <cellStyle name="40% - Accent3 7 3_Sig Data Letters in Progress" xfId="2622" xr:uid="{00000000-0005-0000-0000-0000F00C0000}"/>
    <cellStyle name="40% - Accent3 7 4" xfId="616" xr:uid="{00000000-0005-0000-0000-0000F10C0000}"/>
    <cellStyle name="40% - Accent3 7 4 2" xfId="1568" xr:uid="{00000000-0005-0000-0000-0000F20C0000}"/>
    <cellStyle name="40% - Accent3 7 4 2 2" xfId="5269" xr:uid="{00000000-0005-0000-0000-0000F30C0000}"/>
    <cellStyle name="40% - Accent3 7 4 2_Sig Data Letters in Progress" xfId="6336" xr:uid="{00000000-0005-0000-0000-0000F40C0000}"/>
    <cellStyle name="40% - Accent3 7 4 3" xfId="4317" xr:uid="{00000000-0005-0000-0000-0000F50C0000}"/>
    <cellStyle name="40% - Accent3 7 4_Sig Data Letters in Progress" xfId="2624" xr:uid="{00000000-0005-0000-0000-0000F60C0000}"/>
    <cellStyle name="40% - Accent3 7 5" xfId="1092" xr:uid="{00000000-0005-0000-0000-0000F70C0000}"/>
    <cellStyle name="40% - Accent3 7 5 2" xfId="4793" xr:uid="{00000000-0005-0000-0000-0000F80C0000}"/>
    <cellStyle name="40% - Accent3 7 5_Sig Data Letters in Progress" xfId="6337" xr:uid="{00000000-0005-0000-0000-0000F90C0000}"/>
    <cellStyle name="40% - Accent3 7 6" xfId="3841" xr:uid="{00000000-0005-0000-0000-0000FA0C0000}"/>
    <cellStyle name="40% - Accent3 7_Sig Data Letters in Progress" xfId="2619" xr:uid="{00000000-0005-0000-0000-0000FB0C0000}"/>
    <cellStyle name="40% - Accent3 8" xfId="139" xr:uid="{00000000-0005-0000-0000-0000FC0C0000}"/>
    <cellStyle name="40% - Accent3 8 2" xfId="461" xr:uid="{00000000-0005-0000-0000-0000FD0C0000}"/>
    <cellStyle name="40% - Accent3 8 2 2" xfId="938" xr:uid="{00000000-0005-0000-0000-0000FE0C0000}"/>
    <cellStyle name="40% - Accent3 8 2 2 2" xfId="1890" xr:uid="{00000000-0005-0000-0000-0000FF0C0000}"/>
    <cellStyle name="40% - Accent3 8 2 2 2 2" xfId="5591" xr:uid="{00000000-0005-0000-0000-0000000D0000}"/>
    <cellStyle name="40% - Accent3 8 2 2 2_Sig Data Letters in Progress" xfId="6338" xr:uid="{00000000-0005-0000-0000-0000010D0000}"/>
    <cellStyle name="40% - Accent3 8 2 2 3" xfId="4639" xr:uid="{00000000-0005-0000-0000-0000020D0000}"/>
    <cellStyle name="40% - Accent3 8 2 2_Sig Data Letters in Progress" xfId="2627" xr:uid="{00000000-0005-0000-0000-0000030D0000}"/>
    <cellStyle name="40% - Accent3 8 2 3" xfId="1414" xr:uid="{00000000-0005-0000-0000-0000040D0000}"/>
    <cellStyle name="40% - Accent3 8 2 3 2" xfId="5115" xr:uid="{00000000-0005-0000-0000-0000050D0000}"/>
    <cellStyle name="40% - Accent3 8 2 3_Sig Data Letters in Progress" xfId="6339" xr:uid="{00000000-0005-0000-0000-0000060D0000}"/>
    <cellStyle name="40% - Accent3 8 2 4" xfId="4163" xr:uid="{00000000-0005-0000-0000-0000070D0000}"/>
    <cellStyle name="40% - Accent3 8 2_Sig Data Letters in Progress" xfId="2626" xr:uid="{00000000-0005-0000-0000-0000080D0000}"/>
    <cellStyle name="40% - Accent3 8 3" xfId="307" xr:uid="{00000000-0005-0000-0000-0000090D0000}"/>
    <cellStyle name="40% - Accent3 8 3 2" xfId="784" xr:uid="{00000000-0005-0000-0000-00000A0D0000}"/>
    <cellStyle name="40% - Accent3 8 3 2 2" xfId="1736" xr:uid="{00000000-0005-0000-0000-00000B0D0000}"/>
    <cellStyle name="40% - Accent3 8 3 2 2 2" xfId="5437" xr:uid="{00000000-0005-0000-0000-00000C0D0000}"/>
    <cellStyle name="40% - Accent3 8 3 2 2_Sig Data Letters in Progress" xfId="6340" xr:uid="{00000000-0005-0000-0000-00000D0D0000}"/>
    <cellStyle name="40% - Accent3 8 3 2 3" xfId="4485" xr:uid="{00000000-0005-0000-0000-00000E0D0000}"/>
    <cellStyle name="40% - Accent3 8 3 2_Sig Data Letters in Progress" xfId="2629" xr:uid="{00000000-0005-0000-0000-00000F0D0000}"/>
    <cellStyle name="40% - Accent3 8 3 3" xfId="1260" xr:uid="{00000000-0005-0000-0000-0000100D0000}"/>
    <cellStyle name="40% - Accent3 8 3 3 2" xfId="4961" xr:uid="{00000000-0005-0000-0000-0000110D0000}"/>
    <cellStyle name="40% - Accent3 8 3 3_Sig Data Letters in Progress" xfId="6341" xr:uid="{00000000-0005-0000-0000-0000120D0000}"/>
    <cellStyle name="40% - Accent3 8 3 4" xfId="4009" xr:uid="{00000000-0005-0000-0000-0000130D0000}"/>
    <cellStyle name="40% - Accent3 8 3_Sig Data Letters in Progress" xfId="2628" xr:uid="{00000000-0005-0000-0000-0000140D0000}"/>
    <cellStyle name="40% - Accent3 8 4" xfId="630" xr:uid="{00000000-0005-0000-0000-0000150D0000}"/>
    <cellStyle name="40% - Accent3 8 4 2" xfId="1582" xr:uid="{00000000-0005-0000-0000-0000160D0000}"/>
    <cellStyle name="40% - Accent3 8 4 2 2" xfId="5283" xr:uid="{00000000-0005-0000-0000-0000170D0000}"/>
    <cellStyle name="40% - Accent3 8 4 2_Sig Data Letters in Progress" xfId="6342" xr:uid="{00000000-0005-0000-0000-0000180D0000}"/>
    <cellStyle name="40% - Accent3 8 4 3" xfId="4331" xr:uid="{00000000-0005-0000-0000-0000190D0000}"/>
    <cellStyle name="40% - Accent3 8 4_Sig Data Letters in Progress" xfId="2630" xr:uid="{00000000-0005-0000-0000-00001A0D0000}"/>
    <cellStyle name="40% - Accent3 8 5" xfId="1106" xr:uid="{00000000-0005-0000-0000-00001B0D0000}"/>
    <cellStyle name="40% - Accent3 8 5 2" xfId="4807" xr:uid="{00000000-0005-0000-0000-00001C0D0000}"/>
    <cellStyle name="40% - Accent3 8 5_Sig Data Letters in Progress" xfId="6343" xr:uid="{00000000-0005-0000-0000-00001D0D0000}"/>
    <cellStyle name="40% - Accent3 8 6" xfId="3855" xr:uid="{00000000-0005-0000-0000-00001E0D0000}"/>
    <cellStyle name="40% - Accent3 8_Sig Data Letters in Progress" xfId="2625" xr:uid="{00000000-0005-0000-0000-00001F0D0000}"/>
    <cellStyle name="40% - Accent3 9" xfId="153" xr:uid="{00000000-0005-0000-0000-0000200D0000}"/>
    <cellStyle name="40% - Accent3 9 2" xfId="475" xr:uid="{00000000-0005-0000-0000-0000210D0000}"/>
    <cellStyle name="40% - Accent3 9 2 2" xfId="952" xr:uid="{00000000-0005-0000-0000-0000220D0000}"/>
    <cellStyle name="40% - Accent3 9 2 2 2" xfId="1904" xr:uid="{00000000-0005-0000-0000-0000230D0000}"/>
    <cellStyle name="40% - Accent3 9 2 2 2 2" xfId="5605" xr:uid="{00000000-0005-0000-0000-0000240D0000}"/>
    <cellStyle name="40% - Accent3 9 2 2 2_Sig Data Letters in Progress" xfId="6344" xr:uid="{00000000-0005-0000-0000-0000250D0000}"/>
    <cellStyle name="40% - Accent3 9 2 2 3" xfId="4653" xr:uid="{00000000-0005-0000-0000-0000260D0000}"/>
    <cellStyle name="40% - Accent3 9 2 2_Sig Data Letters in Progress" xfId="2633" xr:uid="{00000000-0005-0000-0000-0000270D0000}"/>
    <cellStyle name="40% - Accent3 9 2 3" xfId="1428" xr:uid="{00000000-0005-0000-0000-0000280D0000}"/>
    <cellStyle name="40% - Accent3 9 2 3 2" xfId="5129" xr:uid="{00000000-0005-0000-0000-0000290D0000}"/>
    <cellStyle name="40% - Accent3 9 2 3_Sig Data Letters in Progress" xfId="6345" xr:uid="{00000000-0005-0000-0000-00002A0D0000}"/>
    <cellStyle name="40% - Accent3 9 2 4" xfId="4177" xr:uid="{00000000-0005-0000-0000-00002B0D0000}"/>
    <cellStyle name="40% - Accent3 9 2_Sig Data Letters in Progress" xfId="2632" xr:uid="{00000000-0005-0000-0000-00002C0D0000}"/>
    <cellStyle name="40% - Accent3 9 3" xfId="321" xr:uid="{00000000-0005-0000-0000-00002D0D0000}"/>
    <cellStyle name="40% - Accent3 9 3 2" xfId="798" xr:uid="{00000000-0005-0000-0000-00002E0D0000}"/>
    <cellStyle name="40% - Accent3 9 3 2 2" xfId="1750" xr:uid="{00000000-0005-0000-0000-00002F0D0000}"/>
    <cellStyle name="40% - Accent3 9 3 2 2 2" xfId="5451" xr:uid="{00000000-0005-0000-0000-0000300D0000}"/>
    <cellStyle name="40% - Accent3 9 3 2 2_Sig Data Letters in Progress" xfId="6346" xr:uid="{00000000-0005-0000-0000-0000310D0000}"/>
    <cellStyle name="40% - Accent3 9 3 2 3" xfId="4499" xr:uid="{00000000-0005-0000-0000-0000320D0000}"/>
    <cellStyle name="40% - Accent3 9 3 2_Sig Data Letters in Progress" xfId="2635" xr:uid="{00000000-0005-0000-0000-0000330D0000}"/>
    <cellStyle name="40% - Accent3 9 3 3" xfId="1274" xr:uid="{00000000-0005-0000-0000-0000340D0000}"/>
    <cellStyle name="40% - Accent3 9 3 3 2" xfId="4975" xr:uid="{00000000-0005-0000-0000-0000350D0000}"/>
    <cellStyle name="40% - Accent3 9 3 3_Sig Data Letters in Progress" xfId="6347" xr:uid="{00000000-0005-0000-0000-0000360D0000}"/>
    <cellStyle name="40% - Accent3 9 3 4" xfId="4023" xr:uid="{00000000-0005-0000-0000-0000370D0000}"/>
    <cellStyle name="40% - Accent3 9 3_Sig Data Letters in Progress" xfId="2634" xr:uid="{00000000-0005-0000-0000-0000380D0000}"/>
    <cellStyle name="40% - Accent3 9 4" xfId="644" xr:uid="{00000000-0005-0000-0000-0000390D0000}"/>
    <cellStyle name="40% - Accent3 9 4 2" xfId="1596" xr:uid="{00000000-0005-0000-0000-00003A0D0000}"/>
    <cellStyle name="40% - Accent3 9 4 2 2" xfId="5297" xr:uid="{00000000-0005-0000-0000-00003B0D0000}"/>
    <cellStyle name="40% - Accent3 9 4 2_Sig Data Letters in Progress" xfId="6348" xr:uid="{00000000-0005-0000-0000-00003C0D0000}"/>
    <cellStyle name="40% - Accent3 9 4 3" xfId="4345" xr:uid="{00000000-0005-0000-0000-00003D0D0000}"/>
    <cellStyle name="40% - Accent3 9 4_Sig Data Letters in Progress" xfId="2636" xr:uid="{00000000-0005-0000-0000-00003E0D0000}"/>
    <cellStyle name="40% - Accent3 9 5" xfId="1120" xr:uid="{00000000-0005-0000-0000-00003F0D0000}"/>
    <cellStyle name="40% - Accent3 9 5 2" xfId="4821" xr:uid="{00000000-0005-0000-0000-0000400D0000}"/>
    <cellStyle name="40% - Accent3 9 5_Sig Data Letters in Progress" xfId="6349" xr:uid="{00000000-0005-0000-0000-0000410D0000}"/>
    <cellStyle name="40% - Accent3 9 6" xfId="3869" xr:uid="{00000000-0005-0000-0000-0000420D0000}"/>
    <cellStyle name="40% - Accent3 9_Sig Data Letters in Progress" xfId="2631" xr:uid="{00000000-0005-0000-0000-0000430D0000}"/>
    <cellStyle name="40% - Accent4" xfId="31" builtinId="43" customBuiltin="1"/>
    <cellStyle name="40% - Accent4 10" xfId="169" xr:uid="{00000000-0005-0000-0000-0000450D0000}"/>
    <cellStyle name="40% - Accent4 10 2" xfId="491" xr:uid="{00000000-0005-0000-0000-0000460D0000}"/>
    <cellStyle name="40% - Accent4 10 2 2" xfId="968" xr:uid="{00000000-0005-0000-0000-0000470D0000}"/>
    <cellStyle name="40% - Accent4 10 2 2 2" xfId="1920" xr:uid="{00000000-0005-0000-0000-0000480D0000}"/>
    <cellStyle name="40% - Accent4 10 2 2 2 2" xfId="5621" xr:uid="{00000000-0005-0000-0000-0000490D0000}"/>
    <cellStyle name="40% - Accent4 10 2 2 2_Sig Data Letters in Progress" xfId="6350" xr:uid="{00000000-0005-0000-0000-00004A0D0000}"/>
    <cellStyle name="40% - Accent4 10 2 2 3" xfId="4669" xr:uid="{00000000-0005-0000-0000-00004B0D0000}"/>
    <cellStyle name="40% - Accent4 10 2 2_Sig Data Letters in Progress" xfId="2639" xr:uid="{00000000-0005-0000-0000-00004C0D0000}"/>
    <cellStyle name="40% - Accent4 10 2 3" xfId="1444" xr:uid="{00000000-0005-0000-0000-00004D0D0000}"/>
    <cellStyle name="40% - Accent4 10 2 3 2" xfId="5145" xr:uid="{00000000-0005-0000-0000-00004E0D0000}"/>
    <cellStyle name="40% - Accent4 10 2 3_Sig Data Letters in Progress" xfId="6351" xr:uid="{00000000-0005-0000-0000-00004F0D0000}"/>
    <cellStyle name="40% - Accent4 10 2 4" xfId="4193" xr:uid="{00000000-0005-0000-0000-0000500D0000}"/>
    <cellStyle name="40% - Accent4 10 2_Sig Data Letters in Progress" xfId="2638" xr:uid="{00000000-0005-0000-0000-0000510D0000}"/>
    <cellStyle name="40% - Accent4 10 3" xfId="337" xr:uid="{00000000-0005-0000-0000-0000520D0000}"/>
    <cellStyle name="40% - Accent4 10 3 2" xfId="814" xr:uid="{00000000-0005-0000-0000-0000530D0000}"/>
    <cellStyle name="40% - Accent4 10 3 2 2" xfId="1766" xr:uid="{00000000-0005-0000-0000-0000540D0000}"/>
    <cellStyle name="40% - Accent4 10 3 2 2 2" xfId="5467" xr:uid="{00000000-0005-0000-0000-0000550D0000}"/>
    <cellStyle name="40% - Accent4 10 3 2 2_Sig Data Letters in Progress" xfId="6352" xr:uid="{00000000-0005-0000-0000-0000560D0000}"/>
    <cellStyle name="40% - Accent4 10 3 2 3" xfId="4515" xr:uid="{00000000-0005-0000-0000-0000570D0000}"/>
    <cellStyle name="40% - Accent4 10 3 2_Sig Data Letters in Progress" xfId="2641" xr:uid="{00000000-0005-0000-0000-0000580D0000}"/>
    <cellStyle name="40% - Accent4 10 3 3" xfId="1290" xr:uid="{00000000-0005-0000-0000-0000590D0000}"/>
    <cellStyle name="40% - Accent4 10 3 3 2" xfId="4991" xr:uid="{00000000-0005-0000-0000-00005A0D0000}"/>
    <cellStyle name="40% - Accent4 10 3 3_Sig Data Letters in Progress" xfId="6353" xr:uid="{00000000-0005-0000-0000-00005B0D0000}"/>
    <cellStyle name="40% - Accent4 10 3 4" xfId="4039" xr:uid="{00000000-0005-0000-0000-00005C0D0000}"/>
    <cellStyle name="40% - Accent4 10 3_Sig Data Letters in Progress" xfId="2640" xr:uid="{00000000-0005-0000-0000-00005D0D0000}"/>
    <cellStyle name="40% - Accent4 10 4" xfId="660" xr:uid="{00000000-0005-0000-0000-00005E0D0000}"/>
    <cellStyle name="40% - Accent4 10 4 2" xfId="1612" xr:uid="{00000000-0005-0000-0000-00005F0D0000}"/>
    <cellStyle name="40% - Accent4 10 4 2 2" xfId="5313" xr:uid="{00000000-0005-0000-0000-0000600D0000}"/>
    <cellStyle name="40% - Accent4 10 4 2_Sig Data Letters in Progress" xfId="6354" xr:uid="{00000000-0005-0000-0000-0000610D0000}"/>
    <cellStyle name="40% - Accent4 10 4 3" xfId="4361" xr:uid="{00000000-0005-0000-0000-0000620D0000}"/>
    <cellStyle name="40% - Accent4 10 4_Sig Data Letters in Progress" xfId="2642" xr:uid="{00000000-0005-0000-0000-0000630D0000}"/>
    <cellStyle name="40% - Accent4 10 5" xfId="1136" xr:uid="{00000000-0005-0000-0000-0000640D0000}"/>
    <cellStyle name="40% - Accent4 10 5 2" xfId="4837" xr:uid="{00000000-0005-0000-0000-0000650D0000}"/>
    <cellStyle name="40% - Accent4 10 5_Sig Data Letters in Progress" xfId="6355" xr:uid="{00000000-0005-0000-0000-0000660D0000}"/>
    <cellStyle name="40% - Accent4 10 6" xfId="3885" xr:uid="{00000000-0005-0000-0000-0000670D0000}"/>
    <cellStyle name="40% - Accent4 10_Sig Data Letters in Progress" xfId="2637" xr:uid="{00000000-0005-0000-0000-0000680D0000}"/>
    <cellStyle name="40% - Accent4 11" xfId="362" xr:uid="{00000000-0005-0000-0000-0000690D0000}"/>
    <cellStyle name="40% - Accent4 11 2" xfId="839" xr:uid="{00000000-0005-0000-0000-00006A0D0000}"/>
    <cellStyle name="40% - Accent4 11 2 2" xfId="1791" xr:uid="{00000000-0005-0000-0000-00006B0D0000}"/>
    <cellStyle name="40% - Accent4 11 2 2 2" xfId="5492" xr:uid="{00000000-0005-0000-0000-00006C0D0000}"/>
    <cellStyle name="40% - Accent4 11 2 2_Sig Data Letters in Progress" xfId="6356" xr:uid="{00000000-0005-0000-0000-00006D0D0000}"/>
    <cellStyle name="40% - Accent4 11 2 3" xfId="4540" xr:uid="{00000000-0005-0000-0000-00006E0D0000}"/>
    <cellStyle name="40% - Accent4 11 2_Sig Data Letters in Progress" xfId="2644" xr:uid="{00000000-0005-0000-0000-00006F0D0000}"/>
    <cellStyle name="40% - Accent4 11 3" xfId="1315" xr:uid="{00000000-0005-0000-0000-0000700D0000}"/>
    <cellStyle name="40% - Accent4 11 3 2" xfId="5016" xr:uid="{00000000-0005-0000-0000-0000710D0000}"/>
    <cellStyle name="40% - Accent4 11 3_Sig Data Letters in Progress" xfId="6357" xr:uid="{00000000-0005-0000-0000-0000720D0000}"/>
    <cellStyle name="40% - Accent4 11 4" xfId="4064" xr:uid="{00000000-0005-0000-0000-0000730D0000}"/>
    <cellStyle name="40% - Accent4 11_Sig Data Letters in Progress" xfId="2643" xr:uid="{00000000-0005-0000-0000-0000740D0000}"/>
    <cellStyle name="40% - Accent4 12" xfId="208" xr:uid="{00000000-0005-0000-0000-0000750D0000}"/>
    <cellStyle name="40% - Accent4 12 2" xfId="685" xr:uid="{00000000-0005-0000-0000-0000760D0000}"/>
    <cellStyle name="40% - Accent4 12 2 2" xfId="1637" xr:uid="{00000000-0005-0000-0000-0000770D0000}"/>
    <cellStyle name="40% - Accent4 12 2 2 2" xfId="5338" xr:uid="{00000000-0005-0000-0000-0000780D0000}"/>
    <cellStyle name="40% - Accent4 12 2 2_Sig Data Letters in Progress" xfId="6358" xr:uid="{00000000-0005-0000-0000-0000790D0000}"/>
    <cellStyle name="40% - Accent4 12 2 3" xfId="4386" xr:uid="{00000000-0005-0000-0000-00007A0D0000}"/>
    <cellStyle name="40% - Accent4 12 2_Sig Data Letters in Progress" xfId="2646" xr:uid="{00000000-0005-0000-0000-00007B0D0000}"/>
    <cellStyle name="40% - Accent4 12 3" xfId="1161" xr:uid="{00000000-0005-0000-0000-00007C0D0000}"/>
    <cellStyle name="40% - Accent4 12 3 2" xfId="4862" xr:uid="{00000000-0005-0000-0000-00007D0D0000}"/>
    <cellStyle name="40% - Accent4 12 3_Sig Data Letters in Progress" xfId="6359" xr:uid="{00000000-0005-0000-0000-00007E0D0000}"/>
    <cellStyle name="40% - Accent4 12 4" xfId="3910" xr:uid="{00000000-0005-0000-0000-00007F0D0000}"/>
    <cellStyle name="40% - Accent4 12_Sig Data Letters in Progress" xfId="2645" xr:uid="{00000000-0005-0000-0000-0000800D0000}"/>
    <cellStyle name="40% - Accent4 13" xfId="518" xr:uid="{00000000-0005-0000-0000-0000810D0000}"/>
    <cellStyle name="40% - Accent4 13 2" xfId="995" xr:uid="{00000000-0005-0000-0000-0000820D0000}"/>
    <cellStyle name="40% - Accent4 13 2 2" xfId="1947" xr:uid="{00000000-0005-0000-0000-0000830D0000}"/>
    <cellStyle name="40% - Accent4 13 2 2 2" xfId="5648" xr:uid="{00000000-0005-0000-0000-0000840D0000}"/>
    <cellStyle name="40% - Accent4 13 2 2_Sig Data Letters in Progress" xfId="6360" xr:uid="{00000000-0005-0000-0000-0000850D0000}"/>
    <cellStyle name="40% - Accent4 13 2 3" xfId="4696" xr:uid="{00000000-0005-0000-0000-0000860D0000}"/>
    <cellStyle name="40% - Accent4 13 2_Sig Data Letters in Progress" xfId="2648" xr:uid="{00000000-0005-0000-0000-0000870D0000}"/>
    <cellStyle name="40% - Accent4 13 3" xfId="1471" xr:uid="{00000000-0005-0000-0000-0000880D0000}"/>
    <cellStyle name="40% - Accent4 13 3 2" xfId="5172" xr:uid="{00000000-0005-0000-0000-0000890D0000}"/>
    <cellStyle name="40% - Accent4 13 3_Sig Data Letters in Progress" xfId="6361" xr:uid="{00000000-0005-0000-0000-00008A0D0000}"/>
    <cellStyle name="40% - Accent4 13 4" xfId="4220" xr:uid="{00000000-0005-0000-0000-00008B0D0000}"/>
    <cellStyle name="40% - Accent4 13_Sig Data Letters in Progress" xfId="2647" xr:uid="{00000000-0005-0000-0000-00008C0D0000}"/>
    <cellStyle name="40% - Accent4 14" xfId="531" xr:uid="{00000000-0005-0000-0000-00008D0D0000}"/>
    <cellStyle name="40% - Accent4 14 2" xfId="1483" xr:uid="{00000000-0005-0000-0000-00008E0D0000}"/>
    <cellStyle name="40% - Accent4 14 2 2" xfId="5184" xr:uid="{00000000-0005-0000-0000-00008F0D0000}"/>
    <cellStyle name="40% - Accent4 14 2_Sig Data Letters in Progress" xfId="6362" xr:uid="{00000000-0005-0000-0000-0000900D0000}"/>
    <cellStyle name="40% - Accent4 14 3" xfId="4232" xr:uid="{00000000-0005-0000-0000-0000910D0000}"/>
    <cellStyle name="40% - Accent4 14_Sig Data Letters in Progress" xfId="2649" xr:uid="{00000000-0005-0000-0000-0000920D0000}"/>
    <cellStyle name="40% - Accent4 15" xfId="1007" xr:uid="{00000000-0005-0000-0000-0000930D0000}"/>
    <cellStyle name="40% - Accent4 15 2" xfId="4708" xr:uid="{00000000-0005-0000-0000-0000940D0000}"/>
    <cellStyle name="40% - Accent4 15_Sig Data Letters in Progress" xfId="6363" xr:uid="{00000000-0005-0000-0000-0000950D0000}"/>
    <cellStyle name="40% - Accent4 16" xfId="2069" xr:uid="{00000000-0005-0000-0000-0000960D0000}"/>
    <cellStyle name="40% - Accent4 16 2" xfId="5770" xr:uid="{00000000-0005-0000-0000-0000970D0000}"/>
    <cellStyle name="40% - Accent4 16_Sig Data Letters in Progress" xfId="6364" xr:uid="{00000000-0005-0000-0000-0000980D0000}"/>
    <cellStyle name="40% - Accent4 17" xfId="3747" xr:uid="{00000000-0005-0000-0000-0000990D0000}"/>
    <cellStyle name="40% - Accent4 2" xfId="57" xr:uid="{00000000-0005-0000-0000-00009A0D0000}"/>
    <cellStyle name="40% - Accent4 2 2" xfId="379" xr:uid="{00000000-0005-0000-0000-00009B0D0000}"/>
    <cellStyle name="40% - Accent4 2 2 2" xfId="856" xr:uid="{00000000-0005-0000-0000-00009C0D0000}"/>
    <cellStyle name="40% - Accent4 2 2 2 2" xfId="1808" xr:uid="{00000000-0005-0000-0000-00009D0D0000}"/>
    <cellStyle name="40% - Accent4 2 2 2 2 2" xfId="5509" xr:uid="{00000000-0005-0000-0000-00009E0D0000}"/>
    <cellStyle name="40% - Accent4 2 2 2 2_Sig Data Letters in Progress" xfId="6365" xr:uid="{00000000-0005-0000-0000-00009F0D0000}"/>
    <cellStyle name="40% - Accent4 2 2 2 3" xfId="4557" xr:uid="{00000000-0005-0000-0000-0000A00D0000}"/>
    <cellStyle name="40% - Accent4 2 2 2_Sig Data Letters in Progress" xfId="2652" xr:uid="{00000000-0005-0000-0000-0000A10D0000}"/>
    <cellStyle name="40% - Accent4 2 2 3" xfId="1332" xr:uid="{00000000-0005-0000-0000-0000A20D0000}"/>
    <cellStyle name="40% - Accent4 2 2 3 2" xfId="5033" xr:uid="{00000000-0005-0000-0000-0000A30D0000}"/>
    <cellStyle name="40% - Accent4 2 2 3_Sig Data Letters in Progress" xfId="6366" xr:uid="{00000000-0005-0000-0000-0000A40D0000}"/>
    <cellStyle name="40% - Accent4 2 2 4" xfId="3728" xr:uid="{00000000-0005-0000-0000-0000A50D0000}"/>
    <cellStyle name="40% - Accent4 2 2 5" xfId="4081" xr:uid="{00000000-0005-0000-0000-0000A60D0000}"/>
    <cellStyle name="40% - Accent4 2 2_Sig Data Letters in Progress" xfId="2651" xr:uid="{00000000-0005-0000-0000-0000A70D0000}"/>
    <cellStyle name="40% - Accent4 2 3" xfId="225" xr:uid="{00000000-0005-0000-0000-0000A80D0000}"/>
    <cellStyle name="40% - Accent4 2 3 2" xfId="702" xr:uid="{00000000-0005-0000-0000-0000A90D0000}"/>
    <cellStyle name="40% - Accent4 2 3 2 2" xfId="1654" xr:uid="{00000000-0005-0000-0000-0000AA0D0000}"/>
    <cellStyle name="40% - Accent4 2 3 2 2 2" xfId="5355" xr:uid="{00000000-0005-0000-0000-0000AB0D0000}"/>
    <cellStyle name="40% - Accent4 2 3 2 2_Sig Data Letters in Progress" xfId="6367" xr:uid="{00000000-0005-0000-0000-0000AC0D0000}"/>
    <cellStyle name="40% - Accent4 2 3 2 3" xfId="4403" xr:uid="{00000000-0005-0000-0000-0000AD0D0000}"/>
    <cellStyle name="40% - Accent4 2 3 2_Sig Data Letters in Progress" xfId="2654" xr:uid="{00000000-0005-0000-0000-0000AE0D0000}"/>
    <cellStyle name="40% - Accent4 2 3 3" xfId="1178" xr:uid="{00000000-0005-0000-0000-0000AF0D0000}"/>
    <cellStyle name="40% - Accent4 2 3 3 2" xfId="4879" xr:uid="{00000000-0005-0000-0000-0000B00D0000}"/>
    <cellStyle name="40% - Accent4 2 3 3_Sig Data Letters in Progress" xfId="6368" xr:uid="{00000000-0005-0000-0000-0000B10D0000}"/>
    <cellStyle name="40% - Accent4 2 3 4" xfId="3927" xr:uid="{00000000-0005-0000-0000-0000B20D0000}"/>
    <cellStyle name="40% - Accent4 2 3_Sig Data Letters in Progress" xfId="2653" xr:uid="{00000000-0005-0000-0000-0000B30D0000}"/>
    <cellStyle name="40% - Accent4 2 4" xfId="548" xr:uid="{00000000-0005-0000-0000-0000B40D0000}"/>
    <cellStyle name="40% - Accent4 2 4 2" xfId="1500" xr:uid="{00000000-0005-0000-0000-0000B50D0000}"/>
    <cellStyle name="40% - Accent4 2 4 2 2" xfId="5201" xr:uid="{00000000-0005-0000-0000-0000B60D0000}"/>
    <cellStyle name="40% - Accent4 2 4 2_Sig Data Letters in Progress" xfId="6369" xr:uid="{00000000-0005-0000-0000-0000B70D0000}"/>
    <cellStyle name="40% - Accent4 2 4 3" xfId="4249" xr:uid="{00000000-0005-0000-0000-0000B80D0000}"/>
    <cellStyle name="40% - Accent4 2 4_Sig Data Letters in Progress" xfId="2655" xr:uid="{00000000-0005-0000-0000-0000B90D0000}"/>
    <cellStyle name="40% - Accent4 2 5" xfId="1024" xr:uid="{00000000-0005-0000-0000-0000BA0D0000}"/>
    <cellStyle name="40% - Accent4 2 5 2" xfId="4725" xr:uid="{00000000-0005-0000-0000-0000BB0D0000}"/>
    <cellStyle name="40% - Accent4 2 5_Sig Data Letters in Progress" xfId="6370" xr:uid="{00000000-0005-0000-0000-0000BC0D0000}"/>
    <cellStyle name="40% - Accent4 2 6" xfId="3672" xr:uid="{00000000-0005-0000-0000-0000BD0D0000}"/>
    <cellStyle name="40% - Accent4 2 7" xfId="3773" xr:uid="{00000000-0005-0000-0000-0000BE0D0000}"/>
    <cellStyle name="40% - Accent4 2_Sig Data Letters in Progress" xfId="2650" xr:uid="{00000000-0005-0000-0000-0000BF0D0000}"/>
    <cellStyle name="40% - Accent4 3" xfId="71" xr:uid="{00000000-0005-0000-0000-0000C00D0000}"/>
    <cellStyle name="40% - Accent4 3 2" xfId="393" xr:uid="{00000000-0005-0000-0000-0000C10D0000}"/>
    <cellStyle name="40% - Accent4 3 2 2" xfId="870" xr:uid="{00000000-0005-0000-0000-0000C20D0000}"/>
    <cellStyle name="40% - Accent4 3 2 2 2" xfId="1822" xr:uid="{00000000-0005-0000-0000-0000C30D0000}"/>
    <cellStyle name="40% - Accent4 3 2 2 2 2" xfId="5523" xr:uid="{00000000-0005-0000-0000-0000C40D0000}"/>
    <cellStyle name="40% - Accent4 3 2 2 2_Sig Data Letters in Progress" xfId="6371" xr:uid="{00000000-0005-0000-0000-0000C50D0000}"/>
    <cellStyle name="40% - Accent4 3 2 2 3" xfId="4571" xr:uid="{00000000-0005-0000-0000-0000C60D0000}"/>
    <cellStyle name="40% - Accent4 3 2 2_Sig Data Letters in Progress" xfId="2658" xr:uid="{00000000-0005-0000-0000-0000C70D0000}"/>
    <cellStyle name="40% - Accent4 3 2 3" xfId="1346" xr:uid="{00000000-0005-0000-0000-0000C80D0000}"/>
    <cellStyle name="40% - Accent4 3 2 3 2" xfId="5047" xr:uid="{00000000-0005-0000-0000-0000C90D0000}"/>
    <cellStyle name="40% - Accent4 3 2 3_Sig Data Letters in Progress" xfId="6372" xr:uid="{00000000-0005-0000-0000-0000CA0D0000}"/>
    <cellStyle name="40% - Accent4 3 2 4" xfId="4095" xr:uid="{00000000-0005-0000-0000-0000CB0D0000}"/>
    <cellStyle name="40% - Accent4 3 2_Sig Data Letters in Progress" xfId="2657" xr:uid="{00000000-0005-0000-0000-0000CC0D0000}"/>
    <cellStyle name="40% - Accent4 3 3" xfId="239" xr:uid="{00000000-0005-0000-0000-0000CD0D0000}"/>
    <cellStyle name="40% - Accent4 3 3 2" xfId="716" xr:uid="{00000000-0005-0000-0000-0000CE0D0000}"/>
    <cellStyle name="40% - Accent4 3 3 2 2" xfId="1668" xr:uid="{00000000-0005-0000-0000-0000CF0D0000}"/>
    <cellStyle name="40% - Accent4 3 3 2 2 2" xfId="5369" xr:uid="{00000000-0005-0000-0000-0000D00D0000}"/>
    <cellStyle name="40% - Accent4 3 3 2 2_Sig Data Letters in Progress" xfId="6373" xr:uid="{00000000-0005-0000-0000-0000D10D0000}"/>
    <cellStyle name="40% - Accent4 3 3 2 3" xfId="4417" xr:uid="{00000000-0005-0000-0000-0000D20D0000}"/>
    <cellStyle name="40% - Accent4 3 3 2_Sig Data Letters in Progress" xfId="2660" xr:uid="{00000000-0005-0000-0000-0000D30D0000}"/>
    <cellStyle name="40% - Accent4 3 3 3" xfId="1192" xr:uid="{00000000-0005-0000-0000-0000D40D0000}"/>
    <cellStyle name="40% - Accent4 3 3 3 2" xfId="4893" xr:uid="{00000000-0005-0000-0000-0000D50D0000}"/>
    <cellStyle name="40% - Accent4 3 3 3_Sig Data Letters in Progress" xfId="6374" xr:uid="{00000000-0005-0000-0000-0000D60D0000}"/>
    <cellStyle name="40% - Accent4 3 3 4" xfId="3941" xr:uid="{00000000-0005-0000-0000-0000D70D0000}"/>
    <cellStyle name="40% - Accent4 3 3_Sig Data Letters in Progress" xfId="2659" xr:uid="{00000000-0005-0000-0000-0000D80D0000}"/>
    <cellStyle name="40% - Accent4 3 4" xfId="562" xr:uid="{00000000-0005-0000-0000-0000D90D0000}"/>
    <cellStyle name="40% - Accent4 3 4 2" xfId="1514" xr:uid="{00000000-0005-0000-0000-0000DA0D0000}"/>
    <cellStyle name="40% - Accent4 3 4 2 2" xfId="5215" xr:uid="{00000000-0005-0000-0000-0000DB0D0000}"/>
    <cellStyle name="40% - Accent4 3 4 2_Sig Data Letters in Progress" xfId="6375" xr:uid="{00000000-0005-0000-0000-0000DC0D0000}"/>
    <cellStyle name="40% - Accent4 3 4 3" xfId="4263" xr:uid="{00000000-0005-0000-0000-0000DD0D0000}"/>
    <cellStyle name="40% - Accent4 3 4_Sig Data Letters in Progress" xfId="2661" xr:uid="{00000000-0005-0000-0000-0000DE0D0000}"/>
    <cellStyle name="40% - Accent4 3 5" xfId="1038" xr:uid="{00000000-0005-0000-0000-0000DF0D0000}"/>
    <cellStyle name="40% - Accent4 3 5 2" xfId="4739" xr:uid="{00000000-0005-0000-0000-0000E00D0000}"/>
    <cellStyle name="40% - Accent4 3 5_Sig Data Letters in Progress" xfId="6376" xr:uid="{00000000-0005-0000-0000-0000E10D0000}"/>
    <cellStyle name="40% - Accent4 3 6" xfId="3787" xr:uid="{00000000-0005-0000-0000-0000E20D0000}"/>
    <cellStyle name="40% - Accent4 3_Sig Data Letters in Progress" xfId="2656" xr:uid="{00000000-0005-0000-0000-0000E30D0000}"/>
    <cellStyle name="40% - Accent4 4" xfId="85" xr:uid="{00000000-0005-0000-0000-0000E40D0000}"/>
    <cellStyle name="40% - Accent4 4 2" xfId="407" xr:uid="{00000000-0005-0000-0000-0000E50D0000}"/>
    <cellStyle name="40% - Accent4 4 2 2" xfId="884" xr:uid="{00000000-0005-0000-0000-0000E60D0000}"/>
    <cellStyle name="40% - Accent4 4 2 2 2" xfId="1836" xr:uid="{00000000-0005-0000-0000-0000E70D0000}"/>
    <cellStyle name="40% - Accent4 4 2 2 2 2" xfId="5537" xr:uid="{00000000-0005-0000-0000-0000E80D0000}"/>
    <cellStyle name="40% - Accent4 4 2 2 2_Sig Data Letters in Progress" xfId="6377" xr:uid="{00000000-0005-0000-0000-0000E90D0000}"/>
    <cellStyle name="40% - Accent4 4 2 2 3" xfId="4585" xr:uid="{00000000-0005-0000-0000-0000EA0D0000}"/>
    <cellStyle name="40% - Accent4 4 2 2_Sig Data Letters in Progress" xfId="2664" xr:uid="{00000000-0005-0000-0000-0000EB0D0000}"/>
    <cellStyle name="40% - Accent4 4 2 3" xfId="1360" xr:uid="{00000000-0005-0000-0000-0000EC0D0000}"/>
    <cellStyle name="40% - Accent4 4 2 3 2" xfId="5061" xr:uid="{00000000-0005-0000-0000-0000ED0D0000}"/>
    <cellStyle name="40% - Accent4 4 2 3_Sig Data Letters in Progress" xfId="6378" xr:uid="{00000000-0005-0000-0000-0000EE0D0000}"/>
    <cellStyle name="40% - Accent4 4 2 4" xfId="4109" xr:uid="{00000000-0005-0000-0000-0000EF0D0000}"/>
    <cellStyle name="40% - Accent4 4 2_Sig Data Letters in Progress" xfId="2663" xr:uid="{00000000-0005-0000-0000-0000F00D0000}"/>
    <cellStyle name="40% - Accent4 4 3" xfId="253" xr:uid="{00000000-0005-0000-0000-0000F10D0000}"/>
    <cellStyle name="40% - Accent4 4 3 2" xfId="730" xr:uid="{00000000-0005-0000-0000-0000F20D0000}"/>
    <cellStyle name="40% - Accent4 4 3 2 2" xfId="1682" xr:uid="{00000000-0005-0000-0000-0000F30D0000}"/>
    <cellStyle name="40% - Accent4 4 3 2 2 2" xfId="5383" xr:uid="{00000000-0005-0000-0000-0000F40D0000}"/>
    <cellStyle name="40% - Accent4 4 3 2 2_Sig Data Letters in Progress" xfId="6379" xr:uid="{00000000-0005-0000-0000-0000F50D0000}"/>
    <cellStyle name="40% - Accent4 4 3 2 3" xfId="4431" xr:uid="{00000000-0005-0000-0000-0000F60D0000}"/>
    <cellStyle name="40% - Accent4 4 3 2_Sig Data Letters in Progress" xfId="2666" xr:uid="{00000000-0005-0000-0000-0000F70D0000}"/>
    <cellStyle name="40% - Accent4 4 3 3" xfId="1206" xr:uid="{00000000-0005-0000-0000-0000F80D0000}"/>
    <cellStyle name="40% - Accent4 4 3 3 2" xfId="4907" xr:uid="{00000000-0005-0000-0000-0000F90D0000}"/>
    <cellStyle name="40% - Accent4 4 3 3_Sig Data Letters in Progress" xfId="6380" xr:uid="{00000000-0005-0000-0000-0000FA0D0000}"/>
    <cellStyle name="40% - Accent4 4 3 4" xfId="3955" xr:uid="{00000000-0005-0000-0000-0000FB0D0000}"/>
    <cellStyle name="40% - Accent4 4 3_Sig Data Letters in Progress" xfId="2665" xr:uid="{00000000-0005-0000-0000-0000FC0D0000}"/>
    <cellStyle name="40% - Accent4 4 4" xfId="576" xr:uid="{00000000-0005-0000-0000-0000FD0D0000}"/>
    <cellStyle name="40% - Accent4 4 4 2" xfId="1528" xr:uid="{00000000-0005-0000-0000-0000FE0D0000}"/>
    <cellStyle name="40% - Accent4 4 4 2 2" xfId="5229" xr:uid="{00000000-0005-0000-0000-0000FF0D0000}"/>
    <cellStyle name="40% - Accent4 4 4 2_Sig Data Letters in Progress" xfId="6381" xr:uid="{00000000-0005-0000-0000-0000000E0000}"/>
    <cellStyle name="40% - Accent4 4 4 3" xfId="4277" xr:uid="{00000000-0005-0000-0000-0000010E0000}"/>
    <cellStyle name="40% - Accent4 4 4_Sig Data Letters in Progress" xfId="2667" xr:uid="{00000000-0005-0000-0000-0000020E0000}"/>
    <cellStyle name="40% - Accent4 4 5" xfId="1052" xr:uid="{00000000-0005-0000-0000-0000030E0000}"/>
    <cellStyle name="40% - Accent4 4 5 2" xfId="4753" xr:uid="{00000000-0005-0000-0000-0000040E0000}"/>
    <cellStyle name="40% - Accent4 4 5_Sig Data Letters in Progress" xfId="6382" xr:uid="{00000000-0005-0000-0000-0000050E0000}"/>
    <cellStyle name="40% - Accent4 4 6" xfId="3801" xr:uid="{00000000-0005-0000-0000-0000060E0000}"/>
    <cellStyle name="40% - Accent4 4_Sig Data Letters in Progress" xfId="2662" xr:uid="{00000000-0005-0000-0000-0000070E0000}"/>
    <cellStyle name="40% - Accent4 5" xfId="99" xr:uid="{00000000-0005-0000-0000-0000080E0000}"/>
    <cellStyle name="40% - Accent4 5 2" xfId="421" xr:uid="{00000000-0005-0000-0000-0000090E0000}"/>
    <cellStyle name="40% - Accent4 5 2 2" xfId="898" xr:uid="{00000000-0005-0000-0000-00000A0E0000}"/>
    <cellStyle name="40% - Accent4 5 2 2 2" xfId="1850" xr:uid="{00000000-0005-0000-0000-00000B0E0000}"/>
    <cellStyle name="40% - Accent4 5 2 2 2 2" xfId="5551" xr:uid="{00000000-0005-0000-0000-00000C0E0000}"/>
    <cellStyle name="40% - Accent4 5 2 2 2_Sig Data Letters in Progress" xfId="6383" xr:uid="{00000000-0005-0000-0000-00000D0E0000}"/>
    <cellStyle name="40% - Accent4 5 2 2 3" xfId="4599" xr:uid="{00000000-0005-0000-0000-00000E0E0000}"/>
    <cellStyle name="40% - Accent4 5 2 2_Sig Data Letters in Progress" xfId="2670" xr:uid="{00000000-0005-0000-0000-00000F0E0000}"/>
    <cellStyle name="40% - Accent4 5 2 3" xfId="1374" xr:uid="{00000000-0005-0000-0000-0000100E0000}"/>
    <cellStyle name="40% - Accent4 5 2 3 2" xfId="5075" xr:uid="{00000000-0005-0000-0000-0000110E0000}"/>
    <cellStyle name="40% - Accent4 5 2 3_Sig Data Letters in Progress" xfId="6384" xr:uid="{00000000-0005-0000-0000-0000120E0000}"/>
    <cellStyle name="40% - Accent4 5 2 4" xfId="4123" xr:uid="{00000000-0005-0000-0000-0000130E0000}"/>
    <cellStyle name="40% - Accent4 5 2_Sig Data Letters in Progress" xfId="2669" xr:uid="{00000000-0005-0000-0000-0000140E0000}"/>
    <cellStyle name="40% - Accent4 5 3" xfId="267" xr:uid="{00000000-0005-0000-0000-0000150E0000}"/>
    <cellStyle name="40% - Accent4 5 3 2" xfId="744" xr:uid="{00000000-0005-0000-0000-0000160E0000}"/>
    <cellStyle name="40% - Accent4 5 3 2 2" xfId="1696" xr:uid="{00000000-0005-0000-0000-0000170E0000}"/>
    <cellStyle name="40% - Accent4 5 3 2 2 2" xfId="5397" xr:uid="{00000000-0005-0000-0000-0000180E0000}"/>
    <cellStyle name="40% - Accent4 5 3 2 2_Sig Data Letters in Progress" xfId="6385" xr:uid="{00000000-0005-0000-0000-0000190E0000}"/>
    <cellStyle name="40% - Accent4 5 3 2 3" xfId="4445" xr:uid="{00000000-0005-0000-0000-00001A0E0000}"/>
    <cellStyle name="40% - Accent4 5 3 2_Sig Data Letters in Progress" xfId="2672" xr:uid="{00000000-0005-0000-0000-00001B0E0000}"/>
    <cellStyle name="40% - Accent4 5 3 3" xfId="1220" xr:uid="{00000000-0005-0000-0000-00001C0E0000}"/>
    <cellStyle name="40% - Accent4 5 3 3 2" xfId="4921" xr:uid="{00000000-0005-0000-0000-00001D0E0000}"/>
    <cellStyle name="40% - Accent4 5 3 3_Sig Data Letters in Progress" xfId="6386" xr:uid="{00000000-0005-0000-0000-00001E0E0000}"/>
    <cellStyle name="40% - Accent4 5 3 4" xfId="3969" xr:uid="{00000000-0005-0000-0000-00001F0E0000}"/>
    <cellStyle name="40% - Accent4 5 3_Sig Data Letters in Progress" xfId="2671" xr:uid="{00000000-0005-0000-0000-0000200E0000}"/>
    <cellStyle name="40% - Accent4 5 4" xfId="590" xr:uid="{00000000-0005-0000-0000-0000210E0000}"/>
    <cellStyle name="40% - Accent4 5 4 2" xfId="1542" xr:uid="{00000000-0005-0000-0000-0000220E0000}"/>
    <cellStyle name="40% - Accent4 5 4 2 2" xfId="5243" xr:uid="{00000000-0005-0000-0000-0000230E0000}"/>
    <cellStyle name="40% - Accent4 5 4 2_Sig Data Letters in Progress" xfId="6387" xr:uid="{00000000-0005-0000-0000-0000240E0000}"/>
    <cellStyle name="40% - Accent4 5 4 3" xfId="4291" xr:uid="{00000000-0005-0000-0000-0000250E0000}"/>
    <cellStyle name="40% - Accent4 5 4_Sig Data Letters in Progress" xfId="2673" xr:uid="{00000000-0005-0000-0000-0000260E0000}"/>
    <cellStyle name="40% - Accent4 5 5" xfId="1066" xr:uid="{00000000-0005-0000-0000-0000270E0000}"/>
    <cellStyle name="40% - Accent4 5 5 2" xfId="4767" xr:uid="{00000000-0005-0000-0000-0000280E0000}"/>
    <cellStyle name="40% - Accent4 5 5_Sig Data Letters in Progress" xfId="6388" xr:uid="{00000000-0005-0000-0000-0000290E0000}"/>
    <cellStyle name="40% - Accent4 5 6" xfId="3815" xr:uid="{00000000-0005-0000-0000-00002A0E0000}"/>
    <cellStyle name="40% - Accent4 5_Sig Data Letters in Progress" xfId="2668" xr:uid="{00000000-0005-0000-0000-00002B0E0000}"/>
    <cellStyle name="40% - Accent4 6" xfId="113" xr:uid="{00000000-0005-0000-0000-00002C0E0000}"/>
    <cellStyle name="40% - Accent4 6 2" xfId="435" xr:uid="{00000000-0005-0000-0000-00002D0E0000}"/>
    <cellStyle name="40% - Accent4 6 2 2" xfId="912" xr:uid="{00000000-0005-0000-0000-00002E0E0000}"/>
    <cellStyle name="40% - Accent4 6 2 2 2" xfId="1864" xr:uid="{00000000-0005-0000-0000-00002F0E0000}"/>
    <cellStyle name="40% - Accent4 6 2 2 2 2" xfId="5565" xr:uid="{00000000-0005-0000-0000-0000300E0000}"/>
    <cellStyle name="40% - Accent4 6 2 2 2_Sig Data Letters in Progress" xfId="6389" xr:uid="{00000000-0005-0000-0000-0000310E0000}"/>
    <cellStyle name="40% - Accent4 6 2 2 3" xfId="4613" xr:uid="{00000000-0005-0000-0000-0000320E0000}"/>
    <cellStyle name="40% - Accent4 6 2 2_Sig Data Letters in Progress" xfId="2676" xr:uid="{00000000-0005-0000-0000-0000330E0000}"/>
    <cellStyle name="40% - Accent4 6 2 3" xfId="1388" xr:uid="{00000000-0005-0000-0000-0000340E0000}"/>
    <cellStyle name="40% - Accent4 6 2 3 2" xfId="5089" xr:uid="{00000000-0005-0000-0000-0000350E0000}"/>
    <cellStyle name="40% - Accent4 6 2 3_Sig Data Letters in Progress" xfId="6390" xr:uid="{00000000-0005-0000-0000-0000360E0000}"/>
    <cellStyle name="40% - Accent4 6 2 4" xfId="4137" xr:uid="{00000000-0005-0000-0000-0000370E0000}"/>
    <cellStyle name="40% - Accent4 6 2_Sig Data Letters in Progress" xfId="2675" xr:uid="{00000000-0005-0000-0000-0000380E0000}"/>
    <cellStyle name="40% - Accent4 6 3" xfId="281" xr:uid="{00000000-0005-0000-0000-0000390E0000}"/>
    <cellStyle name="40% - Accent4 6 3 2" xfId="758" xr:uid="{00000000-0005-0000-0000-00003A0E0000}"/>
    <cellStyle name="40% - Accent4 6 3 2 2" xfId="1710" xr:uid="{00000000-0005-0000-0000-00003B0E0000}"/>
    <cellStyle name="40% - Accent4 6 3 2 2 2" xfId="5411" xr:uid="{00000000-0005-0000-0000-00003C0E0000}"/>
    <cellStyle name="40% - Accent4 6 3 2 2_Sig Data Letters in Progress" xfId="6391" xr:uid="{00000000-0005-0000-0000-00003D0E0000}"/>
    <cellStyle name="40% - Accent4 6 3 2 3" xfId="4459" xr:uid="{00000000-0005-0000-0000-00003E0E0000}"/>
    <cellStyle name="40% - Accent4 6 3 2_Sig Data Letters in Progress" xfId="2678" xr:uid="{00000000-0005-0000-0000-00003F0E0000}"/>
    <cellStyle name="40% - Accent4 6 3 3" xfId="1234" xr:uid="{00000000-0005-0000-0000-0000400E0000}"/>
    <cellStyle name="40% - Accent4 6 3 3 2" xfId="4935" xr:uid="{00000000-0005-0000-0000-0000410E0000}"/>
    <cellStyle name="40% - Accent4 6 3 3_Sig Data Letters in Progress" xfId="6392" xr:uid="{00000000-0005-0000-0000-0000420E0000}"/>
    <cellStyle name="40% - Accent4 6 3 4" xfId="3983" xr:uid="{00000000-0005-0000-0000-0000430E0000}"/>
    <cellStyle name="40% - Accent4 6 3_Sig Data Letters in Progress" xfId="2677" xr:uid="{00000000-0005-0000-0000-0000440E0000}"/>
    <cellStyle name="40% - Accent4 6 4" xfId="604" xr:uid="{00000000-0005-0000-0000-0000450E0000}"/>
    <cellStyle name="40% - Accent4 6 4 2" xfId="1556" xr:uid="{00000000-0005-0000-0000-0000460E0000}"/>
    <cellStyle name="40% - Accent4 6 4 2 2" xfId="5257" xr:uid="{00000000-0005-0000-0000-0000470E0000}"/>
    <cellStyle name="40% - Accent4 6 4 2_Sig Data Letters in Progress" xfId="6393" xr:uid="{00000000-0005-0000-0000-0000480E0000}"/>
    <cellStyle name="40% - Accent4 6 4 3" xfId="4305" xr:uid="{00000000-0005-0000-0000-0000490E0000}"/>
    <cellStyle name="40% - Accent4 6 4_Sig Data Letters in Progress" xfId="2679" xr:uid="{00000000-0005-0000-0000-00004A0E0000}"/>
    <cellStyle name="40% - Accent4 6 5" xfId="1080" xr:uid="{00000000-0005-0000-0000-00004B0E0000}"/>
    <cellStyle name="40% - Accent4 6 5 2" xfId="4781" xr:uid="{00000000-0005-0000-0000-00004C0E0000}"/>
    <cellStyle name="40% - Accent4 6 5_Sig Data Letters in Progress" xfId="6394" xr:uid="{00000000-0005-0000-0000-00004D0E0000}"/>
    <cellStyle name="40% - Accent4 6 6" xfId="3829" xr:uid="{00000000-0005-0000-0000-00004E0E0000}"/>
    <cellStyle name="40% - Accent4 6_Sig Data Letters in Progress" xfId="2674" xr:uid="{00000000-0005-0000-0000-00004F0E0000}"/>
    <cellStyle name="40% - Accent4 7" xfId="127" xr:uid="{00000000-0005-0000-0000-0000500E0000}"/>
    <cellStyle name="40% - Accent4 7 2" xfId="449" xr:uid="{00000000-0005-0000-0000-0000510E0000}"/>
    <cellStyle name="40% - Accent4 7 2 2" xfId="926" xr:uid="{00000000-0005-0000-0000-0000520E0000}"/>
    <cellStyle name="40% - Accent4 7 2 2 2" xfId="1878" xr:uid="{00000000-0005-0000-0000-0000530E0000}"/>
    <cellStyle name="40% - Accent4 7 2 2 2 2" xfId="5579" xr:uid="{00000000-0005-0000-0000-0000540E0000}"/>
    <cellStyle name="40% - Accent4 7 2 2 2_Sig Data Letters in Progress" xfId="6395" xr:uid="{00000000-0005-0000-0000-0000550E0000}"/>
    <cellStyle name="40% - Accent4 7 2 2 3" xfId="4627" xr:uid="{00000000-0005-0000-0000-0000560E0000}"/>
    <cellStyle name="40% - Accent4 7 2 2_Sig Data Letters in Progress" xfId="2682" xr:uid="{00000000-0005-0000-0000-0000570E0000}"/>
    <cellStyle name="40% - Accent4 7 2 3" xfId="1402" xr:uid="{00000000-0005-0000-0000-0000580E0000}"/>
    <cellStyle name="40% - Accent4 7 2 3 2" xfId="5103" xr:uid="{00000000-0005-0000-0000-0000590E0000}"/>
    <cellStyle name="40% - Accent4 7 2 3_Sig Data Letters in Progress" xfId="6396" xr:uid="{00000000-0005-0000-0000-00005A0E0000}"/>
    <cellStyle name="40% - Accent4 7 2 4" xfId="4151" xr:uid="{00000000-0005-0000-0000-00005B0E0000}"/>
    <cellStyle name="40% - Accent4 7 2_Sig Data Letters in Progress" xfId="2681" xr:uid="{00000000-0005-0000-0000-00005C0E0000}"/>
    <cellStyle name="40% - Accent4 7 3" xfId="295" xr:uid="{00000000-0005-0000-0000-00005D0E0000}"/>
    <cellStyle name="40% - Accent4 7 3 2" xfId="772" xr:uid="{00000000-0005-0000-0000-00005E0E0000}"/>
    <cellStyle name="40% - Accent4 7 3 2 2" xfId="1724" xr:uid="{00000000-0005-0000-0000-00005F0E0000}"/>
    <cellStyle name="40% - Accent4 7 3 2 2 2" xfId="5425" xr:uid="{00000000-0005-0000-0000-0000600E0000}"/>
    <cellStyle name="40% - Accent4 7 3 2 2_Sig Data Letters in Progress" xfId="6397" xr:uid="{00000000-0005-0000-0000-0000610E0000}"/>
    <cellStyle name="40% - Accent4 7 3 2 3" xfId="4473" xr:uid="{00000000-0005-0000-0000-0000620E0000}"/>
    <cellStyle name="40% - Accent4 7 3 2_Sig Data Letters in Progress" xfId="2684" xr:uid="{00000000-0005-0000-0000-0000630E0000}"/>
    <cellStyle name="40% - Accent4 7 3 3" xfId="1248" xr:uid="{00000000-0005-0000-0000-0000640E0000}"/>
    <cellStyle name="40% - Accent4 7 3 3 2" xfId="4949" xr:uid="{00000000-0005-0000-0000-0000650E0000}"/>
    <cellStyle name="40% - Accent4 7 3 3_Sig Data Letters in Progress" xfId="6398" xr:uid="{00000000-0005-0000-0000-0000660E0000}"/>
    <cellStyle name="40% - Accent4 7 3 4" xfId="3997" xr:uid="{00000000-0005-0000-0000-0000670E0000}"/>
    <cellStyle name="40% - Accent4 7 3_Sig Data Letters in Progress" xfId="2683" xr:uid="{00000000-0005-0000-0000-0000680E0000}"/>
    <cellStyle name="40% - Accent4 7 4" xfId="618" xr:uid="{00000000-0005-0000-0000-0000690E0000}"/>
    <cellStyle name="40% - Accent4 7 4 2" xfId="1570" xr:uid="{00000000-0005-0000-0000-00006A0E0000}"/>
    <cellStyle name="40% - Accent4 7 4 2 2" xfId="5271" xr:uid="{00000000-0005-0000-0000-00006B0E0000}"/>
    <cellStyle name="40% - Accent4 7 4 2_Sig Data Letters in Progress" xfId="6399" xr:uid="{00000000-0005-0000-0000-00006C0E0000}"/>
    <cellStyle name="40% - Accent4 7 4 3" xfId="4319" xr:uid="{00000000-0005-0000-0000-00006D0E0000}"/>
    <cellStyle name="40% - Accent4 7 4_Sig Data Letters in Progress" xfId="2685" xr:uid="{00000000-0005-0000-0000-00006E0E0000}"/>
    <cellStyle name="40% - Accent4 7 5" xfId="1094" xr:uid="{00000000-0005-0000-0000-00006F0E0000}"/>
    <cellStyle name="40% - Accent4 7 5 2" xfId="4795" xr:uid="{00000000-0005-0000-0000-0000700E0000}"/>
    <cellStyle name="40% - Accent4 7 5_Sig Data Letters in Progress" xfId="6400" xr:uid="{00000000-0005-0000-0000-0000710E0000}"/>
    <cellStyle name="40% - Accent4 7 6" xfId="3843" xr:uid="{00000000-0005-0000-0000-0000720E0000}"/>
    <cellStyle name="40% - Accent4 7_Sig Data Letters in Progress" xfId="2680" xr:uid="{00000000-0005-0000-0000-0000730E0000}"/>
    <cellStyle name="40% - Accent4 8" xfId="141" xr:uid="{00000000-0005-0000-0000-0000740E0000}"/>
    <cellStyle name="40% - Accent4 8 2" xfId="463" xr:uid="{00000000-0005-0000-0000-0000750E0000}"/>
    <cellStyle name="40% - Accent4 8 2 2" xfId="940" xr:uid="{00000000-0005-0000-0000-0000760E0000}"/>
    <cellStyle name="40% - Accent4 8 2 2 2" xfId="1892" xr:uid="{00000000-0005-0000-0000-0000770E0000}"/>
    <cellStyle name="40% - Accent4 8 2 2 2 2" xfId="5593" xr:uid="{00000000-0005-0000-0000-0000780E0000}"/>
    <cellStyle name="40% - Accent4 8 2 2 2_Sig Data Letters in Progress" xfId="6401" xr:uid="{00000000-0005-0000-0000-0000790E0000}"/>
    <cellStyle name="40% - Accent4 8 2 2 3" xfId="4641" xr:uid="{00000000-0005-0000-0000-00007A0E0000}"/>
    <cellStyle name="40% - Accent4 8 2 2_Sig Data Letters in Progress" xfId="2688" xr:uid="{00000000-0005-0000-0000-00007B0E0000}"/>
    <cellStyle name="40% - Accent4 8 2 3" xfId="1416" xr:uid="{00000000-0005-0000-0000-00007C0E0000}"/>
    <cellStyle name="40% - Accent4 8 2 3 2" xfId="5117" xr:uid="{00000000-0005-0000-0000-00007D0E0000}"/>
    <cellStyle name="40% - Accent4 8 2 3_Sig Data Letters in Progress" xfId="6402" xr:uid="{00000000-0005-0000-0000-00007E0E0000}"/>
    <cellStyle name="40% - Accent4 8 2 4" xfId="4165" xr:uid="{00000000-0005-0000-0000-00007F0E0000}"/>
    <cellStyle name="40% - Accent4 8 2_Sig Data Letters in Progress" xfId="2687" xr:uid="{00000000-0005-0000-0000-0000800E0000}"/>
    <cellStyle name="40% - Accent4 8 3" xfId="309" xr:uid="{00000000-0005-0000-0000-0000810E0000}"/>
    <cellStyle name="40% - Accent4 8 3 2" xfId="786" xr:uid="{00000000-0005-0000-0000-0000820E0000}"/>
    <cellStyle name="40% - Accent4 8 3 2 2" xfId="1738" xr:uid="{00000000-0005-0000-0000-0000830E0000}"/>
    <cellStyle name="40% - Accent4 8 3 2 2 2" xfId="5439" xr:uid="{00000000-0005-0000-0000-0000840E0000}"/>
    <cellStyle name="40% - Accent4 8 3 2 2_Sig Data Letters in Progress" xfId="6403" xr:uid="{00000000-0005-0000-0000-0000850E0000}"/>
    <cellStyle name="40% - Accent4 8 3 2 3" xfId="4487" xr:uid="{00000000-0005-0000-0000-0000860E0000}"/>
    <cellStyle name="40% - Accent4 8 3 2_Sig Data Letters in Progress" xfId="2690" xr:uid="{00000000-0005-0000-0000-0000870E0000}"/>
    <cellStyle name="40% - Accent4 8 3 3" xfId="1262" xr:uid="{00000000-0005-0000-0000-0000880E0000}"/>
    <cellStyle name="40% - Accent4 8 3 3 2" xfId="4963" xr:uid="{00000000-0005-0000-0000-0000890E0000}"/>
    <cellStyle name="40% - Accent4 8 3 3_Sig Data Letters in Progress" xfId="6404" xr:uid="{00000000-0005-0000-0000-00008A0E0000}"/>
    <cellStyle name="40% - Accent4 8 3 4" xfId="4011" xr:uid="{00000000-0005-0000-0000-00008B0E0000}"/>
    <cellStyle name="40% - Accent4 8 3_Sig Data Letters in Progress" xfId="2689" xr:uid="{00000000-0005-0000-0000-00008C0E0000}"/>
    <cellStyle name="40% - Accent4 8 4" xfId="632" xr:uid="{00000000-0005-0000-0000-00008D0E0000}"/>
    <cellStyle name="40% - Accent4 8 4 2" xfId="1584" xr:uid="{00000000-0005-0000-0000-00008E0E0000}"/>
    <cellStyle name="40% - Accent4 8 4 2 2" xfId="5285" xr:uid="{00000000-0005-0000-0000-00008F0E0000}"/>
    <cellStyle name="40% - Accent4 8 4 2_Sig Data Letters in Progress" xfId="6405" xr:uid="{00000000-0005-0000-0000-0000900E0000}"/>
    <cellStyle name="40% - Accent4 8 4 3" xfId="4333" xr:uid="{00000000-0005-0000-0000-0000910E0000}"/>
    <cellStyle name="40% - Accent4 8 4_Sig Data Letters in Progress" xfId="2691" xr:uid="{00000000-0005-0000-0000-0000920E0000}"/>
    <cellStyle name="40% - Accent4 8 5" xfId="1108" xr:uid="{00000000-0005-0000-0000-0000930E0000}"/>
    <cellStyle name="40% - Accent4 8 5 2" xfId="4809" xr:uid="{00000000-0005-0000-0000-0000940E0000}"/>
    <cellStyle name="40% - Accent4 8 5_Sig Data Letters in Progress" xfId="6406" xr:uid="{00000000-0005-0000-0000-0000950E0000}"/>
    <cellStyle name="40% - Accent4 8 6" xfId="3857" xr:uid="{00000000-0005-0000-0000-0000960E0000}"/>
    <cellStyle name="40% - Accent4 8_Sig Data Letters in Progress" xfId="2686" xr:uid="{00000000-0005-0000-0000-0000970E0000}"/>
    <cellStyle name="40% - Accent4 9" xfId="155" xr:uid="{00000000-0005-0000-0000-0000980E0000}"/>
    <cellStyle name="40% - Accent4 9 2" xfId="477" xr:uid="{00000000-0005-0000-0000-0000990E0000}"/>
    <cellStyle name="40% - Accent4 9 2 2" xfId="954" xr:uid="{00000000-0005-0000-0000-00009A0E0000}"/>
    <cellStyle name="40% - Accent4 9 2 2 2" xfId="1906" xr:uid="{00000000-0005-0000-0000-00009B0E0000}"/>
    <cellStyle name="40% - Accent4 9 2 2 2 2" xfId="5607" xr:uid="{00000000-0005-0000-0000-00009C0E0000}"/>
    <cellStyle name="40% - Accent4 9 2 2 2_Sig Data Letters in Progress" xfId="6407" xr:uid="{00000000-0005-0000-0000-00009D0E0000}"/>
    <cellStyle name="40% - Accent4 9 2 2 3" xfId="4655" xr:uid="{00000000-0005-0000-0000-00009E0E0000}"/>
    <cellStyle name="40% - Accent4 9 2 2_Sig Data Letters in Progress" xfId="2694" xr:uid="{00000000-0005-0000-0000-00009F0E0000}"/>
    <cellStyle name="40% - Accent4 9 2 3" xfId="1430" xr:uid="{00000000-0005-0000-0000-0000A00E0000}"/>
    <cellStyle name="40% - Accent4 9 2 3 2" xfId="5131" xr:uid="{00000000-0005-0000-0000-0000A10E0000}"/>
    <cellStyle name="40% - Accent4 9 2 3_Sig Data Letters in Progress" xfId="6408" xr:uid="{00000000-0005-0000-0000-0000A20E0000}"/>
    <cellStyle name="40% - Accent4 9 2 4" xfId="4179" xr:uid="{00000000-0005-0000-0000-0000A30E0000}"/>
    <cellStyle name="40% - Accent4 9 2_Sig Data Letters in Progress" xfId="2693" xr:uid="{00000000-0005-0000-0000-0000A40E0000}"/>
    <cellStyle name="40% - Accent4 9 3" xfId="323" xr:uid="{00000000-0005-0000-0000-0000A50E0000}"/>
    <cellStyle name="40% - Accent4 9 3 2" xfId="800" xr:uid="{00000000-0005-0000-0000-0000A60E0000}"/>
    <cellStyle name="40% - Accent4 9 3 2 2" xfId="1752" xr:uid="{00000000-0005-0000-0000-0000A70E0000}"/>
    <cellStyle name="40% - Accent4 9 3 2 2 2" xfId="5453" xr:uid="{00000000-0005-0000-0000-0000A80E0000}"/>
    <cellStyle name="40% - Accent4 9 3 2 2_Sig Data Letters in Progress" xfId="6409" xr:uid="{00000000-0005-0000-0000-0000A90E0000}"/>
    <cellStyle name="40% - Accent4 9 3 2 3" xfId="4501" xr:uid="{00000000-0005-0000-0000-0000AA0E0000}"/>
    <cellStyle name="40% - Accent4 9 3 2_Sig Data Letters in Progress" xfId="2696" xr:uid="{00000000-0005-0000-0000-0000AB0E0000}"/>
    <cellStyle name="40% - Accent4 9 3 3" xfId="1276" xr:uid="{00000000-0005-0000-0000-0000AC0E0000}"/>
    <cellStyle name="40% - Accent4 9 3 3 2" xfId="4977" xr:uid="{00000000-0005-0000-0000-0000AD0E0000}"/>
    <cellStyle name="40% - Accent4 9 3 3_Sig Data Letters in Progress" xfId="6410" xr:uid="{00000000-0005-0000-0000-0000AE0E0000}"/>
    <cellStyle name="40% - Accent4 9 3 4" xfId="4025" xr:uid="{00000000-0005-0000-0000-0000AF0E0000}"/>
    <cellStyle name="40% - Accent4 9 3_Sig Data Letters in Progress" xfId="2695" xr:uid="{00000000-0005-0000-0000-0000B00E0000}"/>
    <cellStyle name="40% - Accent4 9 4" xfId="646" xr:uid="{00000000-0005-0000-0000-0000B10E0000}"/>
    <cellStyle name="40% - Accent4 9 4 2" xfId="1598" xr:uid="{00000000-0005-0000-0000-0000B20E0000}"/>
    <cellStyle name="40% - Accent4 9 4 2 2" xfId="5299" xr:uid="{00000000-0005-0000-0000-0000B30E0000}"/>
    <cellStyle name="40% - Accent4 9 4 2_Sig Data Letters in Progress" xfId="6411" xr:uid="{00000000-0005-0000-0000-0000B40E0000}"/>
    <cellStyle name="40% - Accent4 9 4 3" xfId="4347" xr:uid="{00000000-0005-0000-0000-0000B50E0000}"/>
    <cellStyle name="40% - Accent4 9 4_Sig Data Letters in Progress" xfId="2697" xr:uid="{00000000-0005-0000-0000-0000B60E0000}"/>
    <cellStyle name="40% - Accent4 9 5" xfId="1122" xr:uid="{00000000-0005-0000-0000-0000B70E0000}"/>
    <cellStyle name="40% - Accent4 9 5 2" xfId="4823" xr:uid="{00000000-0005-0000-0000-0000B80E0000}"/>
    <cellStyle name="40% - Accent4 9 5_Sig Data Letters in Progress" xfId="6412" xr:uid="{00000000-0005-0000-0000-0000B90E0000}"/>
    <cellStyle name="40% - Accent4 9 6" xfId="3871" xr:uid="{00000000-0005-0000-0000-0000BA0E0000}"/>
    <cellStyle name="40% - Accent4 9_Sig Data Letters in Progress" xfId="2692" xr:uid="{00000000-0005-0000-0000-0000BB0E0000}"/>
    <cellStyle name="40% - Accent5" xfId="35" builtinId="47" customBuiltin="1"/>
    <cellStyle name="40% - Accent5 10" xfId="171" xr:uid="{00000000-0005-0000-0000-0000BD0E0000}"/>
    <cellStyle name="40% - Accent5 10 2" xfId="493" xr:uid="{00000000-0005-0000-0000-0000BE0E0000}"/>
    <cellStyle name="40% - Accent5 10 2 2" xfId="970" xr:uid="{00000000-0005-0000-0000-0000BF0E0000}"/>
    <cellStyle name="40% - Accent5 10 2 2 2" xfId="1922" xr:uid="{00000000-0005-0000-0000-0000C00E0000}"/>
    <cellStyle name="40% - Accent5 10 2 2 2 2" xfId="5623" xr:uid="{00000000-0005-0000-0000-0000C10E0000}"/>
    <cellStyle name="40% - Accent5 10 2 2 2_Sig Data Letters in Progress" xfId="6413" xr:uid="{00000000-0005-0000-0000-0000C20E0000}"/>
    <cellStyle name="40% - Accent5 10 2 2 3" xfId="4671" xr:uid="{00000000-0005-0000-0000-0000C30E0000}"/>
    <cellStyle name="40% - Accent5 10 2 2_Sig Data Letters in Progress" xfId="2700" xr:uid="{00000000-0005-0000-0000-0000C40E0000}"/>
    <cellStyle name="40% - Accent5 10 2 3" xfId="1446" xr:uid="{00000000-0005-0000-0000-0000C50E0000}"/>
    <cellStyle name="40% - Accent5 10 2 3 2" xfId="5147" xr:uid="{00000000-0005-0000-0000-0000C60E0000}"/>
    <cellStyle name="40% - Accent5 10 2 3_Sig Data Letters in Progress" xfId="6414" xr:uid="{00000000-0005-0000-0000-0000C70E0000}"/>
    <cellStyle name="40% - Accent5 10 2 4" xfId="4195" xr:uid="{00000000-0005-0000-0000-0000C80E0000}"/>
    <cellStyle name="40% - Accent5 10 2_Sig Data Letters in Progress" xfId="2699" xr:uid="{00000000-0005-0000-0000-0000C90E0000}"/>
    <cellStyle name="40% - Accent5 10 3" xfId="339" xr:uid="{00000000-0005-0000-0000-0000CA0E0000}"/>
    <cellStyle name="40% - Accent5 10 3 2" xfId="816" xr:uid="{00000000-0005-0000-0000-0000CB0E0000}"/>
    <cellStyle name="40% - Accent5 10 3 2 2" xfId="1768" xr:uid="{00000000-0005-0000-0000-0000CC0E0000}"/>
    <cellStyle name="40% - Accent5 10 3 2 2 2" xfId="5469" xr:uid="{00000000-0005-0000-0000-0000CD0E0000}"/>
    <cellStyle name="40% - Accent5 10 3 2 2_Sig Data Letters in Progress" xfId="6415" xr:uid="{00000000-0005-0000-0000-0000CE0E0000}"/>
    <cellStyle name="40% - Accent5 10 3 2 3" xfId="4517" xr:uid="{00000000-0005-0000-0000-0000CF0E0000}"/>
    <cellStyle name="40% - Accent5 10 3 2_Sig Data Letters in Progress" xfId="2702" xr:uid="{00000000-0005-0000-0000-0000D00E0000}"/>
    <cellStyle name="40% - Accent5 10 3 3" xfId="1292" xr:uid="{00000000-0005-0000-0000-0000D10E0000}"/>
    <cellStyle name="40% - Accent5 10 3 3 2" xfId="4993" xr:uid="{00000000-0005-0000-0000-0000D20E0000}"/>
    <cellStyle name="40% - Accent5 10 3 3_Sig Data Letters in Progress" xfId="6416" xr:uid="{00000000-0005-0000-0000-0000D30E0000}"/>
    <cellStyle name="40% - Accent5 10 3 4" xfId="4041" xr:uid="{00000000-0005-0000-0000-0000D40E0000}"/>
    <cellStyle name="40% - Accent5 10 3_Sig Data Letters in Progress" xfId="2701" xr:uid="{00000000-0005-0000-0000-0000D50E0000}"/>
    <cellStyle name="40% - Accent5 10 4" xfId="662" xr:uid="{00000000-0005-0000-0000-0000D60E0000}"/>
    <cellStyle name="40% - Accent5 10 4 2" xfId="1614" xr:uid="{00000000-0005-0000-0000-0000D70E0000}"/>
    <cellStyle name="40% - Accent5 10 4 2 2" xfId="5315" xr:uid="{00000000-0005-0000-0000-0000D80E0000}"/>
    <cellStyle name="40% - Accent5 10 4 2_Sig Data Letters in Progress" xfId="6417" xr:uid="{00000000-0005-0000-0000-0000D90E0000}"/>
    <cellStyle name="40% - Accent5 10 4 3" xfId="4363" xr:uid="{00000000-0005-0000-0000-0000DA0E0000}"/>
    <cellStyle name="40% - Accent5 10 4_Sig Data Letters in Progress" xfId="2703" xr:uid="{00000000-0005-0000-0000-0000DB0E0000}"/>
    <cellStyle name="40% - Accent5 10 5" xfId="1138" xr:uid="{00000000-0005-0000-0000-0000DC0E0000}"/>
    <cellStyle name="40% - Accent5 10 5 2" xfId="4839" xr:uid="{00000000-0005-0000-0000-0000DD0E0000}"/>
    <cellStyle name="40% - Accent5 10 5_Sig Data Letters in Progress" xfId="6418" xr:uid="{00000000-0005-0000-0000-0000DE0E0000}"/>
    <cellStyle name="40% - Accent5 10 6" xfId="3887" xr:uid="{00000000-0005-0000-0000-0000DF0E0000}"/>
    <cellStyle name="40% - Accent5 10_Sig Data Letters in Progress" xfId="2698" xr:uid="{00000000-0005-0000-0000-0000E00E0000}"/>
    <cellStyle name="40% - Accent5 11" xfId="364" xr:uid="{00000000-0005-0000-0000-0000E10E0000}"/>
    <cellStyle name="40% - Accent5 11 2" xfId="841" xr:uid="{00000000-0005-0000-0000-0000E20E0000}"/>
    <cellStyle name="40% - Accent5 11 2 2" xfId="1793" xr:uid="{00000000-0005-0000-0000-0000E30E0000}"/>
    <cellStyle name="40% - Accent5 11 2 2 2" xfId="5494" xr:uid="{00000000-0005-0000-0000-0000E40E0000}"/>
    <cellStyle name="40% - Accent5 11 2 2_Sig Data Letters in Progress" xfId="6419" xr:uid="{00000000-0005-0000-0000-0000E50E0000}"/>
    <cellStyle name="40% - Accent5 11 2 3" xfId="4542" xr:uid="{00000000-0005-0000-0000-0000E60E0000}"/>
    <cellStyle name="40% - Accent5 11 2_Sig Data Letters in Progress" xfId="2705" xr:uid="{00000000-0005-0000-0000-0000E70E0000}"/>
    <cellStyle name="40% - Accent5 11 3" xfId="1317" xr:uid="{00000000-0005-0000-0000-0000E80E0000}"/>
    <cellStyle name="40% - Accent5 11 3 2" xfId="5018" xr:uid="{00000000-0005-0000-0000-0000E90E0000}"/>
    <cellStyle name="40% - Accent5 11 3_Sig Data Letters in Progress" xfId="6420" xr:uid="{00000000-0005-0000-0000-0000EA0E0000}"/>
    <cellStyle name="40% - Accent5 11 4" xfId="4066" xr:uid="{00000000-0005-0000-0000-0000EB0E0000}"/>
    <cellStyle name="40% - Accent5 11_Sig Data Letters in Progress" xfId="2704" xr:uid="{00000000-0005-0000-0000-0000EC0E0000}"/>
    <cellStyle name="40% - Accent5 12" xfId="210" xr:uid="{00000000-0005-0000-0000-0000ED0E0000}"/>
    <cellStyle name="40% - Accent5 12 2" xfId="687" xr:uid="{00000000-0005-0000-0000-0000EE0E0000}"/>
    <cellStyle name="40% - Accent5 12 2 2" xfId="1639" xr:uid="{00000000-0005-0000-0000-0000EF0E0000}"/>
    <cellStyle name="40% - Accent5 12 2 2 2" xfId="5340" xr:uid="{00000000-0005-0000-0000-0000F00E0000}"/>
    <cellStyle name="40% - Accent5 12 2 2_Sig Data Letters in Progress" xfId="6421" xr:uid="{00000000-0005-0000-0000-0000F10E0000}"/>
    <cellStyle name="40% - Accent5 12 2 3" xfId="4388" xr:uid="{00000000-0005-0000-0000-0000F20E0000}"/>
    <cellStyle name="40% - Accent5 12 2_Sig Data Letters in Progress" xfId="2707" xr:uid="{00000000-0005-0000-0000-0000F30E0000}"/>
    <cellStyle name="40% - Accent5 12 3" xfId="1163" xr:uid="{00000000-0005-0000-0000-0000F40E0000}"/>
    <cellStyle name="40% - Accent5 12 3 2" xfId="4864" xr:uid="{00000000-0005-0000-0000-0000F50E0000}"/>
    <cellStyle name="40% - Accent5 12 3_Sig Data Letters in Progress" xfId="6422" xr:uid="{00000000-0005-0000-0000-0000F60E0000}"/>
    <cellStyle name="40% - Accent5 12 4" xfId="3912" xr:uid="{00000000-0005-0000-0000-0000F70E0000}"/>
    <cellStyle name="40% - Accent5 12_Sig Data Letters in Progress" xfId="2706" xr:uid="{00000000-0005-0000-0000-0000F80E0000}"/>
    <cellStyle name="40% - Accent5 13" xfId="520" xr:uid="{00000000-0005-0000-0000-0000F90E0000}"/>
    <cellStyle name="40% - Accent5 13 2" xfId="997" xr:uid="{00000000-0005-0000-0000-0000FA0E0000}"/>
    <cellStyle name="40% - Accent5 13 2 2" xfId="1949" xr:uid="{00000000-0005-0000-0000-0000FB0E0000}"/>
    <cellStyle name="40% - Accent5 13 2 2 2" xfId="5650" xr:uid="{00000000-0005-0000-0000-0000FC0E0000}"/>
    <cellStyle name="40% - Accent5 13 2 2_Sig Data Letters in Progress" xfId="6423" xr:uid="{00000000-0005-0000-0000-0000FD0E0000}"/>
    <cellStyle name="40% - Accent5 13 2 3" xfId="4698" xr:uid="{00000000-0005-0000-0000-0000FE0E0000}"/>
    <cellStyle name="40% - Accent5 13 2_Sig Data Letters in Progress" xfId="2709" xr:uid="{00000000-0005-0000-0000-0000FF0E0000}"/>
    <cellStyle name="40% - Accent5 13 3" xfId="1473" xr:uid="{00000000-0005-0000-0000-0000000F0000}"/>
    <cellStyle name="40% - Accent5 13 3 2" xfId="5174" xr:uid="{00000000-0005-0000-0000-0000010F0000}"/>
    <cellStyle name="40% - Accent5 13 3_Sig Data Letters in Progress" xfId="6424" xr:uid="{00000000-0005-0000-0000-0000020F0000}"/>
    <cellStyle name="40% - Accent5 13 4" xfId="4222" xr:uid="{00000000-0005-0000-0000-0000030F0000}"/>
    <cellStyle name="40% - Accent5 13_Sig Data Letters in Progress" xfId="2708" xr:uid="{00000000-0005-0000-0000-0000040F0000}"/>
    <cellStyle name="40% - Accent5 14" xfId="533" xr:uid="{00000000-0005-0000-0000-0000050F0000}"/>
    <cellStyle name="40% - Accent5 14 2" xfId="1485" xr:uid="{00000000-0005-0000-0000-0000060F0000}"/>
    <cellStyle name="40% - Accent5 14 2 2" xfId="5186" xr:uid="{00000000-0005-0000-0000-0000070F0000}"/>
    <cellStyle name="40% - Accent5 14 2_Sig Data Letters in Progress" xfId="6425" xr:uid="{00000000-0005-0000-0000-0000080F0000}"/>
    <cellStyle name="40% - Accent5 14 3" xfId="4234" xr:uid="{00000000-0005-0000-0000-0000090F0000}"/>
    <cellStyle name="40% - Accent5 14_Sig Data Letters in Progress" xfId="2710" xr:uid="{00000000-0005-0000-0000-00000A0F0000}"/>
    <cellStyle name="40% - Accent5 15" xfId="1009" xr:uid="{00000000-0005-0000-0000-00000B0F0000}"/>
    <cellStyle name="40% - Accent5 15 2" xfId="4710" xr:uid="{00000000-0005-0000-0000-00000C0F0000}"/>
    <cellStyle name="40% - Accent5 15_Sig Data Letters in Progress" xfId="6426" xr:uid="{00000000-0005-0000-0000-00000D0F0000}"/>
    <cellStyle name="40% - Accent5 16" xfId="2071" xr:uid="{00000000-0005-0000-0000-00000E0F0000}"/>
    <cellStyle name="40% - Accent5 16 2" xfId="5772" xr:uid="{00000000-0005-0000-0000-00000F0F0000}"/>
    <cellStyle name="40% - Accent5 16_Sig Data Letters in Progress" xfId="6427" xr:uid="{00000000-0005-0000-0000-0000100F0000}"/>
    <cellStyle name="40% - Accent5 17" xfId="3749" xr:uid="{00000000-0005-0000-0000-0000110F0000}"/>
    <cellStyle name="40% - Accent5 2" xfId="59" xr:uid="{00000000-0005-0000-0000-0000120F0000}"/>
    <cellStyle name="40% - Accent5 2 2" xfId="381" xr:uid="{00000000-0005-0000-0000-0000130F0000}"/>
    <cellStyle name="40% - Accent5 2 2 2" xfId="858" xr:uid="{00000000-0005-0000-0000-0000140F0000}"/>
    <cellStyle name="40% - Accent5 2 2 2 2" xfId="1810" xr:uid="{00000000-0005-0000-0000-0000150F0000}"/>
    <cellStyle name="40% - Accent5 2 2 2 2 2" xfId="5511" xr:uid="{00000000-0005-0000-0000-0000160F0000}"/>
    <cellStyle name="40% - Accent5 2 2 2 2_Sig Data Letters in Progress" xfId="6428" xr:uid="{00000000-0005-0000-0000-0000170F0000}"/>
    <cellStyle name="40% - Accent5 2 2 2 3" xfId="4559" xr:uid="{00000000-0005-0000-0000-0000180F0000}"/>
    <cellStyle name="40% - Accent5 2 2 2_Sig Data Letters in Progress" xfId="2713" xr:uid="{00000000-0005-0000-0000-0000190F0000}"/>
    <cellStyle name="40% - Accent5 2 2 3" xfId="1334" xr:uid="{00000000-0005-0000-0000-00001A0F0000}"/>
    <cellStyle name="40% - Accent5 2 2 3 2" xfId="5035" xr:uid="{00000000-0005-0000-0000-00001B0F0000}"/>
    <cellStyle name="40% - Accent5 2 2 3_Sig Data Letters in Progress" xfId="6429" xr:uid="{00000000-0005-0000-0000-00001C0F0000}"/>
    <cellStyle name="40% - Accent5 2 2 4" xfId="3729" xr:uid="{00000000-0005-0000-0000-00001D0F0000}"/>
    <cellStyle name="40% - Accent5 2 2 5" xfId="4083" xr:uid="{00000000-0005-0000-0000-00001E0F0000}"/>
    <cellStyle name="40% - Accent5 2 2_Sig Data Letters in Progress" xfId="2712" xr:uid="{00000000-0005-0000-0000-00001F0F0000}"/>
    <cellStyle name="40% - Accent5 2 3" xfId="227" xr:uid="{00000000-0005-0000-0000-0000200F0000}"/>
    <cellStyle name="40% - Accent5 2 3 2" xfId="704" xr:uid="{00000000-0005-0000-0000-0000210F0000}"/>
    <cellStyle name="40% - Accent5 2 3 2 2" xfId="1656" xr:uid="{00000000-0005-0000-0000-0000220F0000}"/>
    <cellStyle name="40% - Accent5 2 3 2 2 2" xfId="5357" xr:uid="{00000000-0005-0000-0000-0000230F0000}"/>
    <cellStyle name="40% - Accent5 2 3 2 2_Sig Data Letters in Progress" xfId="6430" xr:uid="{00000000-0005-0000-0000-0000240F0000}"/>
    <cellStyle name="40% - Accent5 2 3 2 3" xfId="4405" xr:uid="{00000000-0005-0000-0000-0000250F0000}"/>
    <cellStyle name="40% - Accent5 2 3 2_Sig Data Letters in Progress" xfId="2715" xr:uid="{00000000-0005-0000-0000-0000260F0000}"/>
    <cellStyle name="40% - Accent5 2 3 3" xfId="1180" xr:uid="{00000000-0005-0000-0000-0000270F0000}"/>
    <cellStyle name="40% - Accent5 2 3 3 2" xfId="4881" xr:uid="{00000000-0005-0000-0000-0000280F0000}"/>
    <cellStyle name="40% - Accent5 2 3 3_Sig Data Letters in Progress" xfId="6431" xr:uid="{00000000-0005-0000-0000-0000290F0000}"/>
    <cellStyle name="40% - Accent5 2 3 4" xfId="3929" xr:uid="{00000000-0005-0000-0000-00002A0F0000}"/>
    <cellStyle name="40% - Accent5 2 3_Sig Data Letters in Progress" xfId="2714" xr:uid="{00000000-0005-0000-0000-00002B0F0000}"/>
    <cellStyle name="40% - Accent5 2 4" xfId="550" xr:uid="{00000000-0005-0000-0000-00002C0F0000}"/>
    <cellStyle name="40% - Accent5 2 4 2" xfId="1502" xr:uid="{00000000-0005-0000-0000-00002D0F0000}"/>
    <cellStyle name="40% - Accent5 2 4 2 2" xfId="5203" xr:uid="{00000000-0005-0000-0000-00002E0F0000}"/>
    <cellStyle name="40% - Accent5 2 4 2_Sig Data Letters in Progress" xfId="6432" xr:uid="{00000000-0005-0000-0000-00002F0F0000}"/>
    <cellStyle name="40% - Accent5 2 4 3" xfId="4251" xr:uid="{00000000-0005-0000-0000-0000300F0000}"/>
    <cellStyle name="40% - Accent5 2 4_Sig Data Letters in Progress" xfId="2716" xr:uid="{00000000-0005-0000-0000-0000310F0000}"/>
    <cellStyle name="40% - Accent5 2 5" xfId="1026" xr:uid="{00000000-0005-0000-0000-0000320F0000}"/>
    <cellStyle name="40% - Accent5 2 5 2" xfId="4727" xr:uid="{00000000-0005-0000-0000-0000330F0000}"/>
    <cellStyle name="40% - Accent5 2 5_Sig Data Letters in Progress" xfId="6433" xr:uid="{00000000-0005-0000-0000-0000340F0000}"/>
    <cellStyle name="40% - Accent5 2 6" xfId="3673" xr:uid="{00000000-0005-0000-0000-0000350F0000}"/>
    <cellStyle name="40% - Accent5 2 7" xfId="3775" xr:uid="{00000000-0005-0000-0000-0000360F0000}"/>
    <cellStyle name="40% - Accent5 2_Sig Data Letters in Progress" xfId="2711" xr:uid="{00000000-0005-0000-0000-0000370F0000}"/>
    <cellStyle name="40% - Accent5 3" xfId="73" xr:uid="{00000000-0005-0000-0000-0000380F0000}"/>
    <cellStyle name="40% - Accent5 3 2" xfId="395" xr:uid="{00000000-0005-0000-0000-0000390F0000}"/>
    <cellStyle name="40% - Accent5 3 2 2" xfId="872" xr:uid="{00000000-0005-0000-0000-00003A0F0000}"/>
    <cellStyle name="40% - Accent5 3 2 2 2" xfId="1824" xr:uid="{00000000-0005-0000-0000-00003B0F0000}"/>
    <cellStyle name="40% - Accent5 3 2 2 2 2" xfId="5525" xr:uid="{00000000-0005-0000-0000-00003C0F0000}"/>
    <cellStyle name="40% - Accent5 3 2 2 2_Sig Data Letters in Progress" xfId="6434" xr:uid="{00000000-0005-0000-0000-00003D0F0000}"/>
    <cellStyle name="40% - Accent5 3 2 2 3" xfId="4573" xr:uid="{00000000-0005-0000-0000-00003E0F0000}"/>
    <cellStyle name="40% - Accent5 3 2 2_Sig Data Letters in Progress" xfId="2719" xr:uid="{00000000-0005-0000-0000-00003F0F0000}"/>
    <cellStyle name="40% - Accent5 3 2 3" xfId="1348" xr:uid="{00000000-0005-0000-0000-0000400F0000}"/>
    <cellStyle name="40% - Accent5 3 2 3 2" xfId="5049" xr:uid="{00000000-0005-0000-0000-0000410F0000}"/>
    <cellStyle name="40% - Accent5 3 2 3_Sig Data Letters in Progress" xfId="6435" xr:uid="{00000000-0005-0000-0000-0000420F0000}"/>
    <cellStyle name="40% - Accent5 3 2 4" xfId="4097" xr:uid="{00000000-0005-0000-0000-0000430F0000}"/>
    <cellStyle name="40% - Accent5 3 2_Sig Data Letters in Progress" xfId="2718" xr:uid="{00000000-0005-0000-0000-0000440F0000}"/>
    <cellStyle name="40% - Accent5 3 3" xfId="241" xr:uid="{00000000-0005-0000-0000-0000450F0000}"/>
    <cellStyle name="40% - Accent5 3 3 2" xfId="718" xr:uid="{00000000-0005-0000-0000-0000460F0000}"/>
    <cellStyle name="40% - Accent5 3 3 2 2" xfId="1670" xr:uid="{00000000-0005-0000-0000-0000470F0000}"/>
    <cellStyle name="40% - Accent5 3 3 2 2 2" xfId="5371" xr:uid="{00000000-0005-0000-0000-0000480F0000}"/>
    <cellStyle name="40% - Accent5 3 3 2 2_Sig Data Letters in Progress" xfId="6436" xr:uid="{00000000-0005-0000-0000-0000490F0000}"/>
    <cellStyle name="40% - Accent5 3 3 2 3" xfId="4419" xr:uid="{00000000-0005-0000-0000-00004A0F0000}"/>
    <cellStyle name="40% - Accent5 3 3 2_Sig Data Letters in Progress" xfId="2721" xr:uid="{00000000-0005-0000-0000-00004B0F0000}"/>
    <cellStyle name="40% - Accent5 3 3 3" xfId="1194" xr:uid="{00000000-0005-0000-0000-00004C0F0000}"/>
    <cellStyle name="40% - Accent5 3 3 3 2" xfId="4895" xr:uid="{00000000-0005-0000-0000-00004D0F0000}"/>
    <cellStyle name="40% - Accent5 3 3 3_Sig Data Letters in Progress" xfId="6437" xr:uid="{00000000-0005-0000-0000-00004E0F0000}"/>
    <cellStyle name="40% - Accent5 3 3 4" xfId="3943" xr:uid="{00000000-0005-0000-0000-00004F0F0000}"/>
    <cellStyle name="40% - Accent5 3 3_Sig Data Letters in Progress" xfId="2720" xr:uid="{00000000-0005-0000-0000-0000500F0000}"/>
    <cellStyle name="40% - Accent5 3 4" xfId="564" xr:uid="{00000000-0005-0000-0000-0000510F0000}"/>
    <cellStyle name="40% - Accent5 3 4 2" xfId="1516" xr:uid="{00000000-0005-0000-0000-0000520F0000}"/>
    <cellStyle name="40% - Accent5 3 4 2 2" xfId="5217" xr:uid="{00000000-0005-0000-0000-0000530F0000}"/>
    <cellStyle name="40% - Accent5 3 4 2_Sig Data Letters in Progress" xfId="6438" xr:uid="{00000000-0005-0000-0000-0000540F0000}"/>
    <cellStyle name="40% - Accent5 3 4 3" xfId="4265" xr:uid="{00000000-0005-0000-0000-0000550F0000}"/>
    <cellStyle name="40% - Accent5 3 4_Sig Data Letters in Progress" xfId="2722" xr:uid="{00000000-0005-0000-0000-0000560F0000}"/>
    <cellStyle name="40% - Accent5 3 5" xfId="1040" xr:uid="{00000000-0005-0000-0000-0000570F0000}"/>
    <cellStyle name="40% - Accent5 3 5 2" xfId="4741" xr:uid="{00000000-0005-0000-0000-0000580F0000}"/>
    <cellStyle name="40% - Accent5 3 5_Sig Data Letters in Progress" xfId="6439" xr:uid="{00000000-0005-0000-0000-0000590F0000}"/>
    <cellStyle name="40% - Accent5 3 6" xfId="3789" xr:uid="{00000000-0005-0000-0000-00005A0F0000}"/>
    <cellStyle name="40% - Accent5 3_Sig Data Letters in Progress" xfId="2717" xr:uid="{00000000-0005-0000-0000-00005B0F0000}"/>
    <cellStyle name="40% - Accent5 4" xfId="87" xr:uid="{00000000-0005-0000-0000-00005C0F0000}"/>
    <cellStyle name="40% - Accent5 4 2" xfId="409" xr:uid="{00000000-0005-0000-0000-00005D0F0000}"/>
    <cellStyle name="40% - Accent5 4 2 2" xfId="886" xr:uid="{00000000-0005-0000-0000-00005E0F0000}"/>
    <cellStyle name="40% - Accent5 4 2 2 2" xfId="1838" xr:uid="{00000000-0005-0000-0000-00005F0F0000}"/>
    <cellStyle name="40% - Accent5 4 2 2 2 2" xfId="5539" xr:uid="{00000000-0005-0000-0000-0000600F0000}"/>
    <cellStyle name="40% - Accent5 4 2 2 2_Sig Data Letters in Progress" xfId="6440" xr:uid="{00000000-0005-0000-0000-0000610F0000}"/>
    <cellStyle name="40% - Accent5 4 2 2 3" xfId="4587" xr:uid="{00000000-0005-0000-0000-0000620F0000}"/>
    <cellStyle name="40% - Accent5 4 2 2_Sig Data Letters in Progress" xfId="2725" xr:uid="{00000000-0005-0000-0000-0000630F0000}"/>
    <cellStyle name="40% - Accent5 4 2 3" xfId="1362" xr:uid="{00000000-0005-0000-0000-0000640F0000}"/>
    <cellStyle name="40% - Accent5 4 2 3 2" xfId="5063" xr:uid="{00000000-0005-0000-0000-0000650F0000}"/>
    <cellStyle name="40% - Accent5 4 2 3_Sig Data Letters in Progress" xfId="6441" xr:uid="{00000000-0005-0000-0000-0000660F0000}"/>
    <cellStyle name="40% - Accent5 4 2 4" xfId="4111" xr:uid="{00000000-0005-0000-0000-0000670F0000}"/>
    <cellStyle name="40% - Accent5 4 2_Sig Data Letters in Progress" xfId="2724" xr:uid="{00000000-0005-0000-0000-0000680F0000}"/>
    <cellStyle name="40% - Accent5 4 3" xfId="255" xr:uid="{00000000-0005-0000-0000-0000690F0000}"/>
    <cellStyle name="40% - Accent5 4 3 2" xfId="732" xr:uid="{00000000-0005-0000-0000-00006A0F0000}"/>
    <cellStyle name="40% - Accent5 4 3 2 2" xfId="1684" xr:uid="{00000000-0005-0000-0000-00006B0F0000}"/>
    <cellStyle name="40% - Accent5 4 3 2 2 2" xfId="5385" xr:uid="{00000000-0005-0000-0000-00006C0F0000}"/>
    <cellStyle name="40% - Accent5 4 3 2 2_Sig Data Letters in Progress" xfId="6442" xr:uid="{00000000-0005-0000-0000-00006D0F0000}"/>
    <cellStyle name="40% - Accent5 4 3 2 3" xfId="4433" xr:uid="{00000000-0005-0000-0000-00006E0F0000}"/>
    <cellStyle name="40% - Accent5 4 3 2_Sig Data Letters in Progress" xfId="2727" xr:uid="{00000000-0005-0000-0000-00006F0F0000}"/>
    <cellStyle name="40% - Accent5 4 3 3" xfId="1208" xr:uid="{00000000-0005-0000-0000-0000700F0000}"/>
    <cellStyle name="40% - Accent5 4 3 3 2" xfId="4909" xr:uid="{00000000-0005-0000-0000-0000710F0000}"/>
    <cellStyle name="40% - Accent5 4 3 3_Sig Data Letters in Progress" xfId="6443" xr:uid="{00000000-0005-0000-0000-0000720F0000}"/>
    <cellStyle name="40% - Accent5 4 3 4" xfId="3957" xr:uid="{00000000-0005-0000-0000-0000730F0000}"/>
    <cellStyle name="40% - Accent5 4 3_Sig Data Letters in Progress" xfId="2726" xr:uid="{00000000-0005-0000-0000-0000740F0000}"/>
    <cellStyle name="40% - Accent5 4 4" xfId="578" xr:uid="{00000000-0005-0000-0000-0000750F0000}"/>
    <cellStyle name="40% - Accent5 4 4 2" xfId="1530" xr:uid="{00000000-0005-0000-0000-0000760F0000}"/>
    <cellStyle name="40% - Accent5 4 4 2 2" xfId="5231" xr:uid="{00000000-0005-0000-0000-0000770F0000}"/>
    <cellStyle name="40% - Accent5 4 4 2_Sig Data Letters in Progress" xfId="6444" xr:uid="{00000000-0005-0000-0000-0000780F0000}"/>
    <cellStyle name="40% - Accent5 4 4 3" xfId="4279" xr:uid="{00000000-0005-0000-0000-0000790F0000}"/>
    <cellStyle name="40% - Accent5 4 4_Sig Data Letters in Progress" xfId="2728" xr:uid="{00000000-0005-0000-0000-00007A0F0000}"/>
    <cellStyle name="40% - Accent5 4 5" xfId="1054" xr:uid="{00000000-0005-0000-0000-00007B0F0000}"/>
    <cellStyle name="40% - Accent5 4 5 2" xfId="4755" xr:uid="{00000000-0005-0000-0000-00007C0F0000}"/>
    <cellStyle name="40% - Accent5 4 5_Sig Data Letters in Progress" xfId="6445" xr:uid="{00000000-0005-0000-0000-00007D0F0000}"/>
    <cellStyle name="40% - Accent5 4 6" xfId="3803" xr:uid="{00000000-0005-0000-0000-00007E0F0000}"/>
    <cellStyle name="40% - Accent5 4_Sig Data Letters in Progress" xfId="2723" xr:uid="{00000000-0005-0000-0000-00007F0F0000}"/>
    <cellStyle name="40% - Accent5 5" xfId="101" xr:uid="{00000000-0005-0000-0000-0000800F0000}"/>
    <cellStyle name="40% - Accent5 5 2" xfId="423" xr:uid="{00000000-0005-0000-0000-0000810F0000}"/>
    <cellStyle name="40% - Accent5 5 2 2" xfId="900" xr:uid="{00000000-0005-0000-0000-0000820F0000}"/>
    <cellStyle name="40% - Accent5 5 2 2 2" xfId="1852" xr:uid="{00000000-0005-0000-0000-0000830F0000}"/>
    <cellStyle name="40% - Accent5 5 2 2 2 2" xfId="5553" xr:uid="{00000000-0005-0000-0000-0000840F0000}"/>
    <cellStyle name="40% - Accent5 5 2 2 2_Sig Data Letters in Progress" xfId="6446" xr:uid="{00000000-0005-0000-0000-0000850F0000}"/>
    <cellStyle name="40% - Accent5 5 2 2 3" xfId="4601" xr:uid="{00000000-0005-0000-0000-0000860F0000}"/>
    <cellStyle name="40% - Accent5 5 2 2_Sig Data Letters in Progress" xfId="2731" xr:uid="{00000000-0005-0000-0000-0000870F0000}"/>
    <cellStyle name="40% - Accent5 5 2 3" xfId="1376" xr:uid="{00000000-0005-0000-0000-0000880F0000}"/>
    <cellStyle name="40% - Accent5 5 2 3 2" xfId="5077" xr:uid="{00000000-0005-0000-0000-0000890F0000}"/>
    <cellStyle name="40% - Accent5 5 2 3_Sig Data Letters in Progress" xfId="6447" xr:uid="{00000000-0005-0000-0000-00008A0F0000}"/>
    <cellStyle name="40% - Accent5 5 2 4" xfId="4125" xr:uid="{00000000-0005-0000-0000-00008B0F0000}"/>
    <cellStyle name="40% - Accent5 5 2_Sig Data Letters in Progress" xfId="2730" xr:uid="{00000000-0005-0000-0000-00008C0F0000}"/>
    <cellStyle name="40% - Accent5 5 3" xfId="269" xr:uid="{00000000-0005-0000-0000-00008D0F0000}"/>
    <cellStyle name="40% - Accent5 5 3 2" xfId="746" xr:uid="{00000000-0005-0000-0000-00008E0F0000}"/>
    <cellStyle name="40% - Accent5 5 3 2 2" xfId="1698" xr:uid="{00000000-0005-0000-0000-00008F0F0000}"/>
    <cellStyle name="40% - Accent5 5 3 2 2 2" xfId="5399" xr:uid="{00000000-0005-0000-0000-0000900F0000}"/>
    <cellStyle name="40% - Accent5 5 3 2 2_Sig Data Letters in Progress" xfId="6448" xr:uid="{00000000-0005-0000-0000-0000910F0000}"/>
    <cellStyle name="40% - Accent5 5 3 2 3" xfId="4447" xr:uid="{00000000-0005-0000-0000-0000920F0000}"/>
    <cellStyle name="40% - Accent5 5 3 2_Sig Data Letters in Progress" xfId="2733" xr:uid="{00000000-0005-0000-0000-0000930F0000}"/>
    <cellStyle name="40% - Accent5 5 3 3" xfId="1222" xr:uid="{00000000-0005-0000-0000-0000940F0000}"/>
    <cellStyle name="40% - Accent5 5 3 3 2" xfId="4923" xr:uid="{00000000-0005-0000-0000-0000950F0000}"/>
    <cellStyle name="40% - Accent5 5 3 3_Sig Data Letters in Progress" xfId="6449" xr:uid="{00000000-0005-0000-0000-0000960F0000}"/>
    <cellStyle name="40% - Accent5 5 3 4" xfId="3971" xr:uid="{00000000-0005-0000-0000-0000970F0000}"/>
    <cellStyle name="40% - Accent5 5 3_Sig Data Letters in Progress" xfId="2732" xr:uid="{00000000-0005-0000-0000-0000980F0000}"/>
    <cellStyle name="40% - Accent5 5 4" xfId="592" xr:uid="{00000000-0005-0000-0000-0000990F0000}"/>
    <cellStyle name="40% - Accent5 5 4 2" xfId="1544" xr:uid="{00000000-0005-0000-0000-00009A0F0000}"/>
    <cellStyle name="40% - Accent5 5 4 2 2" xfId="5245" xr:uid="{00000000-0005-0000-0000-00009B0F0000}"/>
    <cellStyle name="40% - Accent5 5 4 2_Sig Data Letters in Progress" xfId="6450" xr:uid="{00000000-0005-0000-0000-00009C0F0000}"/>
    <cellStyle name="40% - Accent5 5 4 3" xfId="4293" xr:uid="{00000000-0005-0000-0000-00009D0F0000}"/>
    <cellStyle name="40% - Accent5 5 4_Sig Data Letters in Progress" xfId="2734" xr:uid="{00000000-0005-0000-0000-00009E0F0000}"/>
    <cellStyle name="40% - Accent5 5 5" xfId="1068" xr:uid="{00000000-0005-0000-0000-00009F0F0000}"/>
    <cellStyle name="40% - Accent5 5 5 2" xfId="4769" xr:uid="{00000000-0005-0000-0000-0000A00F0000}"/>
    <cellStyle name="40% - Accent5 5 5_Sig Data Letters in Progress" xfId="6451" xr:uid="{00000000-0005-0000-0000-0000A10F0000}"/>
    <cellStyle name="40% - Accent5 5 6" xfId="3817" xr:uid="{00000000-0005-0000-0000-0000A20F0000}"/>
    <cellStyle name="40% - Accent5 5_Sig Data Letters in Progress" xfId="2729" xr:uid="{00000000-0005-0000-0000-0000A30F0000}"/>
    <cellStyle name="40% - Accent5 6" xfId="115" xr:uid="{00000000-0005-0000-0000-0000A40F0000}"/>
    <cellStyle name="40% - Accent5 6 2" xfId="437" xr:uid="{00000000-0005-0000-0000-0000A50F0000}"/>
    <cellStyle name="40% - Accent5 6 2 2" xfId="914" xr:uid="{00000000-0005-0000-0000-0000A60F0000}"/>
    <cellStyle name="40% - Accent5 6 2 2 2" xfId="1866" xr:uid="{00000000-0005-0000-0000-0000A70F0000}"/>
    <cellStyle name="40% - Accent5 6 2 2 2 2" xfId="5567" xr:uid="{00000000-0005-0000-0000-0000A80F0000}"/>
    <cellStyle name="40% - Accent5 6 2 2 2_Sig Data Letters in Progress" xfId="6452" xr:uid="{00000000-0005-0000-0000-0000A90F0000}"/>
    <cellStyle name="40% - Accent5 6 2 2 3" xfId="4615" xr:uid="{00000000-0005-0000-0000-0000AA0F0000}"/>
    <cellStyle name="40% - Accent5 6 2 2_Sig Data Letters in Progress" xfId="2737" xr:uid="{00000000-0005-0000-0000-0000AB0F0000}"/>
    <cellStyle name="40% - Accent5 6 2 3" xfId="1390" xr:uid="{00000000-0005-0000-0000-0000AC0F0000}"/>
    <cellStyle name="40% - Accent5 6 2 3 2" xfId="5091" xr:uid="{00000000-0005-0000-0000-0000AD0F0000}"/>
    <cellStyle name="40% - Accent5 6 2 3_Sig Data Letters in Progress" xfId="6453" xr:uid="{00000000-0005-0000-0000-0000AE0F0000}"/>
    <cellStyle name="40% - Accent5 6 2 4" xfId="4139" xr:uid="{00000000-0005-0000-0000-0000AF0F0000}"/>
    <cellStyle name="40% - Accent5 6 2_Sig Data Letters in Progress" xfId="2736" xr:uid="{00000000-0005-0000-0000-0000B00F0000}"/>
    <cellStyle name="40% - Accent5 6 3" xfId="283" xr:uid="{00000000-0005-0000-0000-0000B10F0000}"/>
    <cellStyle name="40% - Accent5 6 3 2" xfId="760" xr:uid="{00000000-0005-0000-0000-0000B20F0000}"/>
    <cellStyle name="40% - Accent5 6 3 2 2" xfId="1712" xr:uid="{00000000-0005-0000-0000-0000B30F0000}"/>
    <cellStyle name="40% - Accent5 6 3 2 2 2" xfId="5413" xr:uid="{00000000-0005-0000-0000-0000B40F0000}"/>
    <cellStyle name="40% - Accent5 6 3 2 2_Sig Data Letters in Progress" xfId="6454" xr:uid="{00000000-0005-0000-0000-0000B50F0000}"/>
    <cellStyle name="40% - Accent5 6 3 2 3" xfId="4461" xr:uid="{00000000-0005-0000-0000-0000B60F0000}"/>
    <cellStyle name="40% - Accent5 6 3 2_Sig Data Letters in Progress" xfId="2739" xr:uid="{00000000-0005-0000-0000-0000B70F0000}"/>
    <cellStyle name="40% - Accent5 6 3 3" xfId="1236" xr:uid="{00000000-0005-0000-0000-0000B80F0000}"/>
    <cellStyle name="40% - Accent5 6 3 3 2" xfId="4937" xr:uid="{00000000-0005-0000-0000-0000B90F0000}"/>
    <cellStyle name="40% - Accent5 6 3 3_Sig Data Letters in Progress" xfId="6455" xr:uid="{00000000-0005-0000-0000-0000BA0F0000}"/>
    <cellStyle name="40% - Accent5 6 3 4" xfId="3985" xr:uid="{00000000-0005-0000-0000-0000BB0F0000}"/>
    <cellStyle name="40% - Accent5 6 3_Sig Data Letters in Progress" xfId="2738" xr:uid="{00000000-0005-0000-0000-0000BC0F0000}"/>
    <cellStyle name="40% - Accent5 6 4" xfId="606" xr:uid="{00000000-0005-0000-0000-0000BD0F0000}"/>
    <cellStyle name="40% - Accent5 6 4 2" xfId="1558" xr:uid="{00000000-0005-0000-0000-0000BE0F0000}"/>
    <cellStyle name="40% - Accent5 6 4 2 2" xfId="5259" xr:uid="{00000000-0005-0000-0000-0000BF0F0000}"/>
    <cellStyle name="40% - Accent5 6 4 2_Sig Data Letters in Progress" xfId="6456" xr:uid="{00000000-0005-0000-0000-0000C00F0000}"/>
    <cellStyle name="40% - Accent5 6 4 3" xfId="4307" xr:uid="{00000000-0005-0000-0000-0000C10F0000}"/>
    <cellStyle name="40% - Accent5 6 4_Sig Data Letters in Progress" xfId="2740" xr:uid="{00000000-0005-0000-0000-0000C20F0000}"/>
    <cellStyle name="40% - Accent5 6 5" xfId="1082" xr:uid="{00000000-0005-0000-0000-0000C30F0000}"/>
    <cellStyle name="40% - Accent5 6 5 2" xfId="4783" xr:uid="{00000000-0005-0000-0000-0000C40F0000}"/>
    <cellStyle name="40% - Accent5 6 5_Sig Data Letters in Progress" xfId="6457" xr:uid="{00000000-0005-0000-0000-0000C50F0000}"/>
    <cellStyle name="40% - Accent5 6 6" xfId="3831" xr:uid="{00000000-0005-0000-0000-0000C60F0000}"/>
    <cellStyle name="40% - Accent5 6_Sig Data Letters in Progress" xfId="2735" xr:uid="{00000000-0005-0000-0000-0000C70F0000}"/>
    <cellStyle name="40% - Accent5 7" xfId="129" xr:uid="{00000000-0005-0000-0000-0000C80F0000}"/>
    <cellStyle name="40% - Accent5 7 2" xfId="451" xr:uid="{00000000-0005-0000-0000-0000C90F0000}"/>
    <cellStyle name="40% - Accent5 7 2 2" xfId="928" xr:uid="{00000000-0005-0000-0000-0000CA0F0000}"/>
    <cellStyle name="40% - Accent5 7 2 2 2" xfId="1880" xr:uid="{00000000-0005-0000-0000-0000CB0F0000}"/>
    <cellStyle name="40% - Accent5 7 2 2 2 2" xfId="5581" xr:uid="{00000000-0005-0000-0000-0000CC0F0000}"/>
    <cellStyle name="40% - Accent5 7 2 2 2_Sig Data Letters in Progress" xfId="6458" xr:uid="{00000000-0005-0000-0000-0000CD0F0000}"/>
    <cellStyle name="40% - Accent5 7 2 2 3" xfId="4629" xr:uid="{00000000-0005-0000-0000-0000CE0F0000}"/>
    <cellStyle name="40% - Accent5 7 2 2_Sig Data Letters in Progress" xfId="2743" xr:uid="{00000000-0005-0000-0000-0000CF0F0000}"/>
    <cellStyle name="40% - Accent5 7 2 3" xfId="1404" xr:uid="{00000000-0005-0000-0000-0000D00F0000}"/>
    <cellStyle name="40% - Accent5 7 2 3 2" xfId="5105" xr:uid="{00000000-0005-0000-0000-0000D10F0000}"/>
    <cellStyle name="40% - Accent5 7 2 3_Sig Data Letters in Progress" xfId="6459" xr:uid="{00000000-0005-0000-0000-0000D20F0000}"/>
    <cellStyle name="40% - Accent5 7 2 4" xfId="4153" xr:uid="{00000000-0005-0000-0000-0000D30F0000}"/>
    <cellStyle name="40% - Accent5 7 2_Sig Data Letters in Progress" xfId="2742" xr:uid="{00000000-0005-0000-0000-0000D40F0000}"/>
    <cellStyle name="40% - Accent5 7 3" xfId="297" xr:uid="{00000000-0005-0000-0000-0000D50F0000}"/>
    <cellStyle name="40% - Accent5 7 3 2" xfId="774" xr:uid="{00000000-0005-0000-0000-0000D60F0000}"/>
    <cellStyle name="40% - Accent5 7 3 2 2" xfId="1726" xr:uid="{00000000-0005-0000-0000-0000D70F0000}"/>
    <cellStyle name="40% - Accent5 7 3 2 2 2" xfId="5427" xr:uid="{00000000-0005-0000-0000-0000D80F0000}"/>
    <cellStyle name="40% - Accent5 7 3 2 2_Sig Data Letters in Progress" xfId="6460" xr:uid="{00000000-0005-0000-0000-0000D90F0000}"/>
    <cellStyle name="40% - Accent5 7 3 2 3" xfId="4475" xr:uid="{00000000-0005-0000-0000-0000DA0F0000}"/>
    <cellStyle name="40% - Accent5 7 3 2_Sig Data Letters in Progress" xfId="2745" xr:uid="{00000000-0005-0000-0000-0000DB0F0000}"/>
    <cellStyle name="40% - Accent5 7 3 3" xfId="1250" xr:uid="{00000000-0005-0000-0000-0000DC0F0000}"/>
    <cellStyle name="40% - Accent5 7 3 3 2" xfId="4951" xr:uid="{00000000-0005-0000-0000-0000DD0F0000}"/>
    <cellStyle name="40% - Accent5 7 3 3_Sig Data Letters in Progress" xfId="6461" xr:uid="{00000000-0005-0000-0000-0000DE0F0000}"/>
    <cellStyle name="40% - Accent5 7 3 4" xfId="3999" xr:uid="{00000000-0005-0000-0000-0000DF0F0000}"/>
    <cellStyle name="40% - Accent5 7 3_Sig Data Letters in Progress" xfId="2744" xr:uid="{00000000-0005-0000-0000-0000E00F0000}"/>
    <cellStyle name="40% - Accent5 7 4" xfId="620" xr:uid="{00000000-0005-0000-0000-0000E10F0000}"/>
    <cellStyle name="40% - Accent5 7 4 2" xfId="1572" xr:uid="{00000000-0005-0000-0000-0000E20F0000}"/>
    <cellStyle name="40% - Accent5 7 4 2 2" xfId="5273" xr:uid="{00000000-0005-0000-0000-0000E30F0000}"/>
    <cellStyle name="40% - Accent5 7 4 2_Sig Data Letters in Progress" xfId="6462" xr:uid="{00000000-0005-0000-0000-0000E40F0000}"/>
    <cellStyle name="40% - Accent5 7 4 3" xfId="4321" xr:uid="{00000000-0005-0000-0000-0000E50F0000}"/>
    <cellStyle name="40% - Accent5 7 4_Sig Data Letters in Progress" xfId="2746" xr:uid="{00000000-0005-0000-0000-0000E60F0000}"/>
    <cellStyle name="40% - Accent5 7 5" xfId="1096" xr:uid="{00000000-0005-0000-0000-0000E70F0000}"/>
    <cellStyle name="40% - Accent5 7 5 2" xfId="4797" xr:uid="{00000000-0005-0000-0000-0000E80F0000}"/>
    <cellStyle name="40% - Accent5 7 5_Sig Data Letters in Progress" xfId="6463" xr:uid="{00000000-0005-0000-0000-0000E90F0000}"/>
    <cellStyle name="40% - Accent5 7 6" xfId="3845" xr:uid="{00000000-0005-0000-0000-0000EA0F0000}"/>
    <cellStyle name="40% - Accent5 7_Sig Data Letters in Progress" xfId="2741" xr:uid="{00000000-0005-0000-0000-0000EB0F0000}"/>
    <cellStyle name="40% - Accent5 8" xfId="143" xr:uid="{00000000-0005-0000-0000-0000EC0F0000}"/>
    <cellStyle name="40% - Accent5 8 2" xfId="465" xr:uid="{00000000-0005-0000-0000-0000ED0F0000}"/>
    <cellStyle name="40% - Accent5 8 2 2" xfId="942" xr:uid="{00000000-0005-0000-0000-0000EE0F0000}"/>
    <cellStyle name="40% - Accent5 8 2 2 2" xfId="1894" xr:uid="{00000000-0005-0000-0000-0000EF0F0000}"/>
    <cellStyle name="40% - Accent5 8 2 2 2 2" xfId="5595" xr:uid="{00000000-0005-0000-0000-0000F00F0000}"/>
    <cellStyle name="40% - Accent5 8 2 2 2_Sig Data Letters in Progress" xfId="6464" xr:uid="{00000000-0005-0000-0000-0000F10F0000}"/>
    <cellStyle name="40% - Accent5 8 2 2 3" xfId="4643" xr:uid="{00000000-0005-0000-0000-0000F20F0000}"/>
    <cellStyle name="40% - Accent5 8 2 2_Sig Data Letters in Progress" xfId="2749" xr:uid="{00000000-0005-0000-0000-0000F30F0000}"/>
    <cellStyle name="40% - Accent5 8 2 3" xfId="1418" xr:uid="{00000000-0005-0000-0000-0000F40F0000}"/>
    <cellStyle name="40% - Accent5 8 2 3 2" xfId="5119" xr:uid="{00000000-0005-0000-0000-0000F50F0000}"/>
    <cellStyle name="40% - Accent5 8 2 3_Sig Data Letters in Progress" xfId="6465" xr:uid="{00000000-0005-0000-0000-0000F60F0000}"/>
    <cellStyle name="40% - Accent5 8 2 4" xfId="4167" xr:uid="{00000000-0005-0000-0000-0000F70F0000}"/>
    <cellStyle name="40% - Accent5 8 2_Sig Data Letters in Progress" xfId="2748" xr:uid="{00000000-0005-0000-0000-0000F80F0000}"/>
    <cellStyle name="40% - Accent5 8 3" xfId="311" xr:uid="{00000000-0005-0000-0000-0000F90F0000}"/>
    <cellStyle name="40% - Accent5 8 3 2" xfId="788" xr:uid="{00000000-0005-0000-0000-0000FA0F0000}"/>
    <cellStyle name="40% - Accent5 8 3 2 2" xfId="1740" xr:uid="{00000000-0005-0000-0000-0000FB0F0000}"/>
    <cellStyle name="40% - Accent5 8 3 2 2 2" xfId="5441" xr:uid="{00000000-0005-0000-0000-0000FC0F0000}"/>
    <cellStyle name="40% - Accent5 8 3 2 2_Sig Data Letters in Progress" xfId="6466" xr:uid="{00000000-0005-0000-0000-0000FD0F0000}"/>
    <cellStyle name="40% - Accent5 8 3 2 3" xfId="4489" xr:uid="{00000000-0005-0000-0000-0000FE0F0000}"/>
    <cellStyle name="40% - Accent5 8 3 2_Sig Data Letters in Progress" xfId="2751" xr:uid="{00000000-0005-0000-0000-0000FF0F0000}"/>
    <cellStyle name="40% - Accent5 8 3 3" xfId="1264" xr:uid="{00000000-0005-0000-0000-000000100000}"/>
    <cellStyle name="40% - Accent5 8 3 3 2" xfId="4965" xr:uid="{00000000-0005-0000-0000-000001100000}"/>
    <cellStyle name="40% - Accent5 8 3 3_Sig Data Letters in Progress" xfId="6467" xr:uid="{00000000-0005-0000-0000-000002100000}"/>
    <cellStyle name="40% - Accent5 8 3 4" xfId="4013" xr:uid="{00000000-0005-0000-0000-000003100000}"/>
    <cellStyle name="40% - Accent5 8 3_Sig Data Letters in Progress" xfId="2750" xr:uid="{00000000-0005-0000-0000-000004100000}"/>
    <cellStyle name="40% - Accent5 8 4" xfId="634" xr:uid="{00000000-0005-0000-0000-000005100000}"/>
    <cellStyle name="40% - Accent5 8 4 2" xfId="1586" xr:uid="{00000000-0005-0000-0000-000006100000}"/>
    <cellStyle name="40% - Accent5 8 4 2 2" xfId="5287" xr:uid="{00000000-0005-0000-0000-000007100000}"/>
    <cellStyle name="40% - Accent5 8 4 2_Sig Data Letters in Progress" xfId="6468" xr:uid="{00000000-0005-0000-0000-000008100000}"/>
    <cellStyle name="40% - Accent5 8 4 3" xfId="4335" xr:uid="{00000000-0005-0000-0000-000009100000}"/>
    <cellStyle name="40% - Accent5 8 4_Sig Data Letters in Progress" xfId="2752" xr:uid="{00000000-0005-0000-0000-00000A100000}"/>
    <cellStyle name="40% - Accent5 8 5" xfId="1110" xr:uid="{00000000-0005-0000-0000-00000B100000}"/>
    <cellStyle name="40% - Accent5 8 5 2" xfId="4811" xr:uid="{00000000-0005-0000-0000-00000C100000}"/>
    <cellStyle name="40% - Accent5 8 5_Sig Data Letters in Progress" xfId="6469" xr:uid="{00000000-0005-0000-0000-00000D100000}"/>
    <cellStyle name="40% - Accent5 8 6" xfId="3859" xr:uid="{00000000-0005-0000-0000-00000E100000}"/>
    <cellStyle name="40% - Accent5 8_Sig Data Letters in Progress" xfId="2747" xr:uid="{00000000-0005-0000-0000-00000F100000}"/>
    <cellStyle name="40% - Accent5 9" xfId="157" xr:uid="{00000000-0005-0000-0000-000010100000}"/>
    <cellStyle name="40% - Accent5 9 2" xfId="479" xr:uid="{00000000-0005-0000-0000-000011100000}"/>
    <cellStyle name="40% - Accent5 9 2 2" xfId="956" xr:uid="{00000000-0005-0000-0000-000012100000}"/>
    <cellStyle name="40% - Accent5 9 2 2 2" xfId="1908" xr:uid="{00000000-0005-0000-0000-000013100000}"/>
    <cellStyle name="40% - Accent5 9 2 2 2 2" xfId="5609" xr:uid="{00000000-0005-0000-0000-000014100000}"/>
    <cellStyle name="40% - Accent5 9 2 2 2_Sig Data Letters in Progress" xfId="6470" xr:uid="{00000000-0005-0000-0000-000015100000}"/>
    <cellStyle name="40% - Accent5 9 2 2 3" xfId="4657" xr:uid="{00000000-0005-0000-0000-000016100000}"/>
    <cellStyle name="40% - Accent5 9 2 2_Sig Data Letters in Progress" xfId="2755" xr:uid="{00000000-0005-0000-0000-000017100000}"/>
    <cellStyle name="40% - Accent5 9 2 3" xfId="1432" xr:uid="{00000000-0005-0000-0000-000018100000}"/>
    <cellStyle name="40% - Accent5 9 2 3 2" xfId="5133" xr:uid="{00000000-0005-0000-0000-000019100000}"/>
    <cellStyle name="40% - Accent5 9 2 3_Sig Data Letters in Progress" xfId="6471" xr:uid="{00000000-0005-0000-0000-00001A100000}"/>
    <cellStyle name="40% - Accent5 9 2 4" xfId="4181" xr:uid="{00000000-0005-0000-0000-00001B100000}"/>
    <cellStyle name="40% - Accent5 9 2_Sig Data Letters in Progress" xfId="2754" xr:uid="{00000000-0005-0000-0000-00001C100000}"/>
    <cellStyle name="40% - Accent5 9 3" xfId="325" xr:uid="{00000000-0005-0000-0000-00001D100000}"/>
    <cellStyle name="40% - Accent5 9 3 2" xfId="802" xr:uid="{00000000-0005-0000-0000-00001E100000}"/>
    <cellStyle name="40% - Accent5 9 3 2 2" xfId="1754" xr:uid="{00000000-0005-0000-0000-00001F100000}"/>
    <cellStyle name="40% - Accent5 9 3 2 2 2" xfId="5455" xr:uid="{00000000-0005-0000-0000-000020100000}"/>
    <cellStyle name="40% - Accent5 9 3 2 2_Sig Data Letters in Progress" xfId="6472" xr:uid="{00000000-0005-0000-0000-000021100000}"/>
    <cellStyle name="40% - Accent5 9 3 2 3" xfId="4503" xr:uid="{00000000-0005-0000-0000-000022100000}"/>
    <cellStyle name="40% - Accent5 9 3 2_Sig Data Letters in Progress" xfId="2757" xr:uid="{00000000-0005-0000-0000-000023100000}"/>
    <cellStyle name="40% - Accent5 9 3 3" xfId="1278" xr:uid="{00000000-0005-0000-0000-000024100000}"/>
    <cellStyle name="40% - Accent5 9 3 3 2" xfId="4979" xr:uid="{00000000-0005-0000-0000-000025100000}"/>
    <cellStyle name="40% - Accent5 9 3 3_Sig Data Letters in Progress" xfId="6473" xr:uid="{00000000-0005-0000-0000-000026100000}"/>
    <cellStyle name="40% - Accent5 9 3 4" xfId="4027" xr:uid="{00000000-0005-0000-0000-000027100000}"/>
    <cellStyle name="40% - Accent5 9 3_Sig Data Letters in Progress" xfId="2756" xr:uid="{00000000-0005-0000-0000-000028100000}"/>
    <cellStyle name="40% - Accent5 9 4" xfId="648" xr:uid="{00000000-0005-0000-0000-000029100000}"/>
    <cellStyle name="40% - Accent5 9 4 2" xfId="1600" xr:uid="{00000000-0005-0000-0000-00002A100000}"/>
    <cellStyle name="40% - Accent5 9 4 2 2" xfId="5301" xr:uid="{00000000-0005-0000-0000-00002B100000}"/>
    <cellStyle name="40% - Accent5 9 4 2_Sig Data Letters in Progress" xfId="6474" xr:uid="{00000000-0005-0000-0000-00002C100000}"/>
    <cellStyle name="40% - Accent5 9 4 3" xfId="4349" xr:uid="{00000000-0005-0000-0000-00002D100000}"/>
    <cellStyle name="40% - Accent5 9 4_Sig Data Letters in Progress" xfId="2758" xr:uid="{00000000-0005-0000-0000-00002E100000}"/>
    <cellStyle name="40% - Accent5 9 5" xfId="1124" xr:uid="{00000000-0005-0000-0000-00002F100000}"/>
    <cellStyle name="40% - Accent5 9 5 2" xfId="4825" xr:uid="{00000000-0005-0000-0000-000030100000}"/>
    <cellStyle name="40% - Accent5 9 5_Sig Data Letters in Progress" xfId="6475" xr:uid="{00000000-0005-0000-0000-000031100000}"/>
    <cellStyle name="40% - Accent5 9 6" xfId="3873" xr:uid="{00000000-0005-0000-0000-000032100000}"/>
    <cellStyle name="40% - Accent5 9_Sig Data Letters in Progress" xfId="2753" xr:uid="{00000000-0005-0000-0000-000033100000}"/>
    <cellStyle name="40% - Accent6" xfId="39" builtinId="51" customBuiltin="1"/>
    <cellStyle name="40% - Accent6 10" xfId="173" xr:uid="{00000000-0005-0000-0000-000035100000}"/>
    <cellStyle name="40% - Accent6 10 2" xfId="495" xr:uid="{00000000-0005-0000-0000-000036100000}"/>
    <cellStyle name="40% - Accent6 10 2 2" xfId="972" xr:uid="{00000000-0005-0000-0000-000037100000}"/>
    <cellStyle name="40% - Accent6 10 2 2 2" xfId="1924" xr:uid="{00000000-0005-0000-0000-000038100000}"/>
    <cellStyle name="40% - Accent6 10 2 2 2 2" xfId="5625" xr:uid="{00000000-0005-0000-0000-000039100000}"/>
    <cellStyle name="40% - Accent6 10 2 2 2_Sig Data Letters in Progress" xfId="6476" xr:uid="{00000000-0005-0000-0000-00003A100000}"/>
    <cellStyle name="40% - Accent6 10 2 2 3" xfId="4673" xr:uid="{00000000-0005-0000-0000-00003B100000}"/>
    <cellStyle name="40% - Accent6 10 2 2_Sig Data Letters in Progress" xfId="2761" xr:uid="{00000000-0005-0000-0000-00003C100000}"/>
    <cellStyle name="40% - Accent6 10 2 3" xfId="1448" xr:uid="{00000000-0005-0000-0000-00003D100000}"/>
    <cellStyle name="40% - Accent6 10 2 3 2" xfId="5149" xr:uid="{00000000-0005-0000-0000-00003E100000}"/>
    <cellStyle name="40% - Accent6 10 2 3_Sig Data Letters in Progress" xfId="6477" xr:uid="{00000000-0005-0000-0000-00003F100000}"/>
    <cellStyle name="40% - Accent6 10 2 4" xfId="4197" xr:uid="{00000000-0005-0000-0000-000040100000}"/>
    <cellStyle name="40% - Accent6 10 2_Sig Data Letters in Progress" xfId="2760" xr:uid="{00000000-0005-0000-0000-000041100000}"/>
    <cellStyle name="40% - Accent6 10 3" xfId="341" xr:uid="{00000000-0005-0000-0000-000042100000}"/>
    <cellStyle name="40% - Accent6 10 3 2" xfId="818" xr:uid="{00000000-0005-0000-0000-000043100000}"/>
    <cellStyle name="40% - Accent6 10 3 2 2" xfId="1770" xr:uid="{00000000-0005-0000-0000-000044100000}"/>
    <cellStyle name="40% - Accent6 10 3 2 2 2" xfId="5471" xr:uid="{00000000-0005-0000-0000-000045100000}"/>
    <cellStyle name="40% - Accent6 10 3 2 2_Sig Data Letters in Progress" xfId="6478" xr:uid="{00000000-0005-0000-0000-000046100000}"/>
    <cellStyle name="40% - Accent6 10 3 2 3" xfId="4519" xr:uid="{00000000-0005-0000-0000-000047100000}"/>
    <cellStyle name="40% - Accent6 10 3 2_Sig Data Letters in Progress" xfId="2763" xr:uid="{00000000-0005-0000-0000-000048100000}"/>
    <cellStyle name="40% - Accent6 10 3 3" xfId="1294" xr:uid="{00000000-0005-0000-0000-000049100000}"/>
    <cellStyle name="40% - Accent6 10 3 3 2" xfId="4995" xr:uid="{00000000-0005-0000-0000-00004A100000}"/>
    <cellStyle name="40% - Accent6 10 3 3_Sig Data Letters in Progress" xfId="6479" xr:uid="{00000000-0005-0000-0000-00004B100000}"/>
    <cellStyle name="40% - Accent6 10 3 4" xfId="4043" xr:uid="{00000000-0005-0000-0000-00004C100000}"/>
    <cellStyle name="40% - Accent6 10 3_Sig Data Letters in Progress" xfId="2762" xr:uid="{00000000-0005-0000-0000-00004D100000}"/>
    <cellStyle name="40% - Accent6 10 4" xfId="664" xr:uid="{00000000-0005-0000-0000-00004E100000}"/>
    <cellStyle name="40% - Accent6 10 4 2" xfId="1616" xr:uid="{00000000-0005-0000-0000-00004F100000}"/>
    <cellStyle name="40% - Accent6 10 4 2 2" xfId="5317" xr:uid="{00000000-0005-0000-0000-000050100000}"/>
    <cellStyle name="40% - Accent6 10 4 2_Sig Data Letters in Progress" xfId="6480" xr:uid="{00000000-0005-0000-0000-000051100000}"/>
    <cellStyle name="40% - Accent6 10 4 3" xfId="4365" xr:uid="{00000000-0005-0000-0000-000052100000}"/>
    <cellStyle name="40% - Accent6 10 4_Sig Data Letters in Progress" xfId="2764" xr:uid="{00000000-0005-0000-0000-000053100000}"/>
    <cellStyle name="40% - Accent6 10 5" xfId="1140" xr:uid="{00000000-0005-0000-0000-000054100000}"/>
    <cellStyle name="40% - Accent6 10 5 2" xfId="4841" xr:uid="{00000000-0005-0000-0000-000055100000}"/>
    <cellStyle name="40% - Accent6 10 5_Sig Data Letters in Progress" xfId="6481" xr:uid="{00000000-0005-0000-0000-000056100000}"/>
    <cellStyle name="40% - Accent6 10 6" xfId="3889" xr:uid="{00000000-0005-0000-0000-000057100000}"/>
    <cellStyle name="40% - Accent6 10_Sig Data Letters in Progress" xfId="2759" xr:uid="{00000000-0005-0000-0000-000058100000}"/>
    <cellStyle name="40% - Accent6 11" xfId="366" xr:uid="{00000000-0005-0000-0000-000059100000}"/>
    <cellStyle name="40% - Accent6 11 2" xfId="843" xr:uid="{00000000-0005-0000-0000-00005A100000}"/>
    <cellStyle name="40% - Accent6 11 2 2" xfId="1795" xr:uid="{00000000-0005-0000-0000-00005B100000}"/>
    <cellStyle name="40% - Accent6 11 2 2 2" xfId="5496" xr:uid="{00000000-0005-0000-0000-00005C100000}"/>
    <cellStyle name="40% - Accent6 11 2 2_Sig Data Letters in Progress" xfId="6482" xr:uid="{00000000-0005-0000-0000-00005D100000}"/>
    <cellStyle name="40% - Accent6 11 2 3" xfId="4544" xr:uid="{00000000-0005-0000-0000-00005E100000}"/>
    <cellStyle name="40% - Accent6 11 2_Sig Data Letters in Progress" xfId="2766" xr:uid="{00000000-0005-0000-0000-00005F100000}"/>
    <cellStyle name="40% - Accent6 11 3" xfId="1319" xr:uid="{00000000-0005-0000-0000-000060100000}"/>
    <cellStyle name="40% - Accent6 11 3 2" xfId="5020" xr:uid="{00000000-0005-0000-0000-000061100000}"/>
    <cellStyle name="40% - Accent6 11 3_Sig Data Letters in Progress" xfId="6483" xr:uid="{00000000-0005-0000-0000-000062100000}"/>
    <cellStyle name="40% - Accent6 11 4" xfId="4068" xr:uid="{00000000-0005-0000-0000-000063100000}"/>
    <cellStyle name="40% - Accent6 11_Sig Data Letters in Progress" xfId="2765" xr:uid="{00000000-0005-0000-0000-000064100000}"/>
    <cellStyle name="40% - Accent6 12" xfId="212" xr:uid="{00000000-0005-0000-0000-000065100000}"/>
    <cellStyle name="40% - Accent6 12 2" xfId="689" xr:uid="{00000000-0005-0000-0000-000066100000}"/>
    <cellStyle name="40% - Accent6 12 2 2" xfId="1641" xr:uid="{00000000-0005-0000-0000-000067100000}"/>
    <cellStyle name="40% - Accent6 12 2 2 2" xfId="5342" xr:uid="{00000000-0005-0000-0000-000068100000}"/>
    <cellStyle name="40% - Accent6 12 2 2_Sig Data Letters in Progress" xfId="6484" xr:uid="{00000000-0005-0000-0000-000069100000}"/>
    <cellStyle name="40% - Accent6 12 2 3" xfId="4390" xr:uid="{00000000-0005-0000-0000-00006A100000}"/>
    <cellStyle name="40% - Accent6 12 2_Sig Data Letters in Progress" xfId="2768" xr:uid="{00000000-0005-0000-0000-00006B100000}"/>
    <cellStyle name="40% - Accent6 12 3" xfId="1165" xr:uid="{00000000-0005-0000-0000-00006C100000}"/>
    <cellStyle name="40% - Accent6 12 3 2" xfId="4866" xr:uid="{00000000-0005-0000-0000-00006D100000}"/>
    <cellStyle name="40% - Accent6 12 3_Sig Data Letters in Progress" xfId="6485" xr:uid="{00000000-0005-0000-0000-00006E100000}"/>
    <cellStyle name="40% - Accent6 12 4" xfId="3914" xr:uid="{00000000-0005-0000-0000-00006F100000}"/>
    <cellStyle name="40% - Accent6 12_Sig Data Letters in Progress" xfId="2767" xr:uid="{00000000-0005-0000-0000-000070100000}"/>
    <cellStyle name="40% - Accent6 13" xfId="522" xr:uid="{00000000-0005-0000-0000-000071100000}"/>
    <cellStyle name="40% - Accent6 13 2" xfId="999" xr:uid="{00000000-0005-0000-0000-000072100000}"/>
    <cellStyle name="40% - Accent6 13 2 2" xfId="1951" xr:uid="{00000000-0005-0000-0000-000073100000}"/>
    <cellStyle name="40% - Accent6 13 2 2 2" xfId="5652" xr:uid="{00000000-0005-0000-0000-000074100000}"/>
    <cellStyle name="40% - Accent6 13 2 2_Sig Data Letters in Progress" xfId="6486" xr:uid="{00000000-0005-0000-0000-000075100000}"/>
    <cellStyle name="40% - Accent6 13 2 3" xfId="4700" xr:uid="{00000000-0005-0000-0000-000076100000}"/>
    <cellStyle name="40% - Accent6 13 2_Sig Data Letters in Progress" xfId="2770" xr:uid="{00000000-0005-0000-0000-000077100000}"/>
    <cellStyle name="40% - Accent6 13 3" xfId="1475" xr:uid="{00000000-0005-0000-0000-000078100000}"/>
    <cellStyle name="40% - Accent6 13 3 2" xfId="5176" xr:uid="{00000000-0005-0000-0000-000079100000}"/>
    <cellStyle name="40% - Accent6 13 3_Sig Data Letters in Progress" xfId="6487" xr:uid="{00000000-0005-0000-0000-00007A100000}"/>
    <cellStyle name="40% - Accent6 13 4" xfId="4224" xr:uid="{00000000-0005-0000-0000-00007B100000}"/>
    <cellStyle name="40% - Accent6 13_Sig Data Letters in Progress" xfId="2769" xr:uid="{00000000-0005-0000-0000-00007C100000}"/>
    <cellStyle name="40% - Accent6 14" xfId="535" xr:uid="{00000000-0005-0000-0000-00007D100000}"/>
    <cellStyle name="40% - Accent6 14 2" xfId="1487" xr:uid="{00000000-0005-0000-0000-00007E100000}"/>
    <cellStyle name="40% - Accent6 14 2 2" xfId="5188" xr:uid="{00000000-0005-0000-0000-00007F100000}"/>
    <cellStyle name="40% - Accent6 14 2_Sig Data Letters in Progress" xfId="6488" xr:uid="{00000000-0005-0000-0000-000080100000}"/>
    <cellStyle name="40% - Accent6 14 3" xfId="4236" xr:uid="{00000000-0005-0000-0000-000081100000}"/>
    <cellStyle name="40% - Accent6 14_Sig Data Letters in Progress" xfId="2771" xr:uid="{00000000-0005-0000-0000-000082100000}"/>
    <cellStyle name="40% - Accent6 15" xfId="1011" xr:uid="{00000000-0005-0000-0000-000083100000}"/>
    <cellStyle name="40% - Accent6 15 2" xfId="4712" xr:uid="{00000000-0005-0000-0000-000084100000}"/>
    <cellStyle name="40% - Accent6 15_Sig Data Letters in Progress" xfId="6489" xr:uid="{00000000-0005-0000-0000-000085100000}"/>
    <cellStyle name="40% - Accent6 16" xfId="2073" xr:uid="{00000000-0005-0000-0000-000086100000}"/>
    <cellStyle name="40% - Accent6 16 2" xfId="5774" xr:uid="{00000000-0005-0000-0000-000087100000}"/>
    <cellStyle name="40% - Accent6 16_Sig Data Letters in Progress" xfId="6490" xr:uid="{00000000-0005-0000-0000-000088100000}"/>
    <cellStyle name="40% - Accent6 17" xfId="3751" xr:uid="{00000000-0005-0000-0000-000089100000}"/>
    <cellStyle name="40% - Accent6 2" xfId="61" xr:uid="{00000000-0005-0000-0000-00008A100000}"/>
    <cellStyle name="40% - Accent6 2 2" xfId="383" xr:uid="{00000000-0005-0000-0000-00008B100000}"/>
    <cellStyle name="40% - Accent6 2 2 2" xfId="860" xr:uid="{00000000-0005-0000-0000-00008C100000}"/>
    <cellStyle name="40% - Accent6 2 2 2 2" xfId="1812" xr:uid="{00000000-0005-0000-0000-00008D100000}"/>
    <cellStyle name="40% - Accent6 2 2 2 2 2" xfId="5513" xr:uid="{00000000-0005-0000-0000-00008E100000}"/>
    <cellStyle name="40% - Accent6 2 2 2 2_Sig Data Letters in Progress" xfId="6491" xr:uid="{00000000-0005-0000-0000-00008F100000}"/>
    <cellStyle name="40% - Accent6 2 2 2 3" xfId="4561" xr:uid="{00000000-0005-0000-0000-000090100000}"/>
    <cellStyle name="40% - Accent6 2 2 2_Sig Data Letters in Progress" xfId="2774" xr:uid="{00000000-0005-0000-0000-000091100000}"/>
    <cellStyle name="40% - Accent6 2 2 3" xfId="1336" xr:uid="{00000000-0005-0000-0000-000092100000}"/>
    <cellStyle name="40% - Accent6 2 2 3 2" xfId="5037" xr:uid="{00000000-0005-0000-0000-000093100000}"/>
    <cellStyle name="40% - Accent6 2 2 3_Sig Data Letters in Progress" xfId="6492" xr:uid="{00000000-0005-0000-0000-000094100000}"/>
    <cellStyle name="40% - Accent6 2 2 4" xfId="3730" xr:uid="{00000000-0005-0000-0000-000095100000}"/>
    <cellStyle name="40% - Accent6 2 2 5" xfId="4085" xr:uid="{00000000-0005-0000-0000-000096100000}"/>
    <cellStyle name="40% - Accent6 2 2_Sig Data Letters in Progress" xfId="2773" xr:uid="{00000000-0005-0000-0000-000097100000}"/>
    <cellStyle name="40% - Accent6 2 3" xfId="229" xr:uid="{00000000-0005-0000-0000-000098100000}"/>
    <cellStyle name="40% - Accent6 2 3 2" xfId="706" xr:uid="{00000000-0005-0000-0000-000099100000}"/>
    <cellStyle name="40% - Accent6 2 3 2 2" xfId="1658" xr:uid="{00000000-0005-0000-0000-00009A100000}"/>
    <cellStyle name="40% - Accent6 2 3 2 2 2" xfId="5359" xr:uid="{00000000-0005-0000-0000-00009B100000}"/>
    <cellStyle name="40% - Accent6 2 3 2 2_Sig Data Letters in Progress" xfId="6493" xr:uid="{00000000-0005-0000-0000-00009C100000}"/>
    <cellStyle name="40% - Accent6 2 3 2 3" xfId="4407" xr:uid="{00000000-0005-0000-0000-00009D100000}"/>
    <cellStyle name="40% - Accent6 2 3 2_Sig Data Letters in Progress" xfId="2776" xr:uid="{00000000-0005-0000-0000-00009E100000}"/>
    <cellStyle name="40% - Accent6 2 3 3" xfId="1182" xr:uid="{00000000-0005-0000-0000-00009F100000}"/>
    <cellStyle name="40% - Accent6 2 3 3 2" xfId="4883" xr:uid="{00000000-0005-0000-0000-0000A0100000}"/>
    <cellStyle name="40% - Accent6 2 3 3_Sig Data Letters in Progress" xfId="6494" xr:uid="{00000000-0005-0000-0000-0000A1100000}"/>
    <cellStyle name="40% - Accent6 2 3 4" xfId="3931" xr:uid="{00000000-0005-0000-0000-0000A2100000}"/>
    <cellStyle name="40% - Accent6 2 3_Sig Data Letters in Progress" xfId="2775" xr:uid="{00000000-0005-0000-0000-0000A3100000}"/>
    <cellStyle name="40% - Accent6 2 4" xfId="552" xr:uid="{00000000-0005-0000-0000-0000A4100000}"/>
    <cellStyle name="40% - Accent6 2 4 2" xfId="1504" xr:uid="{00000000-0005-0000-0000-0000A5100000}"/>
    <cellStyle name="40% - Accent6 2 4 2 2" xfId="5205" xr:uid="{00000000-0005-0000-0000-0000A6100000}"/>
    <cellStyle name="40% - Accent6 2 4 2_Sig Data Letters in Progress" xfId="6495" xr:uid="{00000000-0005-0000-0000-0000A7100000}"/>
    <cellStyle name="40% - Accent6 2 4 3" xfId="4253" xr:uid="{00000000-0005-0000-0000-0000A8100000}"/>
    <cellStyle name="40% - Accent6 2 4_Sig Data Letters in Progress" xfId="2777" xr:uid="{00000000-0005-0000-0000-0000A9100000}"/>
    <cellStyle name="40% - Accent6 2 5" xfId="1028" xr:uid="{00000000-0005-0000-0000-0000AA100000}"/>
    <cellStyle name="40% - Accent6 2 5 2" xfId="4729" xr:uid="{00000000-0005-0000-0000-0000AB100000}"/>
    <cellStyle name="40% - Accent6 2 5_Sig Data Letters in Progress" xfId="6496" xr:uid="{00000000-0005-0000-0000-0000AC100000}"/>
    <cellStyle name="40% - Accent6 2 6" xfId="3674" xr:uid="{00000000-0005-0000-0000-0000AD100000}"/>
    <cellStyle name="40% - Accent6 2 7" xfId="3777" xr:uid="{00000000-0005-0000-0000-0000AE100000}"/>
    <cellStyle name="40% - Accent6 2_Sig Data Letters in Progress" xfId="2772" xr:uid="{00000000-0005-0000-0000-0000AF100000}"/>
    <cellStyle name="40% - Accent6 3" xfId="75" xr:uid="{00000000-0005-0000-0000-0000B0100000}"/>
    <cellStyle name="40% - Accent6 3 2" xfId="397" xr:uid="{00000000-0005-0000-0000-0000B1100000}"/>
    <cellStyle name="40% - Accent6 3 2 2" xfId="874" xr:uid="{00000000-0005-0000-0000-0000B2100000}"/>
    <cellStyle name="40% - Accent6 3 2 2 2" xfId="1826" xr:uid="{00000000-0005-0000-0000-0000B3100000}"/>
    <cellStyle name="40% - Accent6 3 2 2 2 2" xfId="5527" xr:uid="{00000000-0005-0000-0000-0000B4100000}"/>
    <cellStyle name="40% - Accent6 3 2 2 2_Sig Data Letters in Progress" xfId="6497" xr:uid="{00000000-0005-0000-0000-0000B5100000}"/>
    <cellStyle name="40% - Accent6 3 2 2 3" xfId="4575" xr:uid="{00000000-0005-0000-0000-0000B6100000}"/>
    <cellStyle name="40% - Accent6 3 2 2_Sig Data Letters in Progress" xfId="2780" xr:uid="{00000000-0005-0000-0000-0000B7100000}"/>
    <cellStyle name="40% - Accent6 3 2 3" xfId="1350" xr:uid="{00000000-0005-0000-0000-0000B8100000}"/>
    <cellStyle name="40% - Accent6 3 2 3 2" xfId="5051" xr:uid="{00000000-0005-0000-0000-0000B9100000}"/>
    <cellStyle name="40% - Accent6 3 2 3_Sig Data Letters in Progress" xfId="6498" xr:uid="{00000000-0005-0000-0000-0000BA100000}"/>
    <cellStyle name="40% - Accent6 3 2 4" xfId="4099" xr:uid="{00000000-0005-0000-0000-0000BB100000}"/>
    <cellStyle name="40% - Accent6 3 2_Sig Data Letters in Progress" xfId="2779" xr:uid="{00000000-0005-0000-0000-0000BC100000}"/>
    <cellStyle name="40% - Accent6 3 3" xfId="243" xr:uid="{00000000-0005-0000-0000-0000BD100000}"/>
    <cellStyle name="40% - Accent6 3 3 2" xfId="720" xr:uid="{00000000-0005-0000-0000-0000BE100000}"/>
    <cellStyle name="40% - Accent6 3 3 2 2" xfId="1672" xr:uid="{00000000-0005-0000-0000-0000BF100000}"/>
    <cellStyle name="40% - Accent6 3 3 2 2 2" xfId="5373" xr:uid="{00000000-0005-0000-0000-0000C0100000}"/>
    <cellStyle name="40% - Accent6 3 3 2 2_Sig Data Letters in Progress" xfId="6499" xr:uid="{00000000-0005-0000-0000-0000C1100000}"/>
    <cellStyle name="40% - Accent6 3 3 2 3" xfId="4421" xr:uid="{00000000-0005-0000-0000-0000C2100000}"/>
    <cellStyle name="40% - Accent6 3 3 2_Sig Data Letters in Progress" xfId="2782" xr:uid="{00000000-0005-0000-0000-0000C3100000}"/>
    <cellStyle name="40% - Accent6 3 3 3" xfId="1196" xr:uid="{00000000-0005-0000-0000-0000C4100000}"/>
    <cellStyle name="40% - Accent6 3 3 3 2" xfId="4897" xr:uid="{00000000-0005-0000-0000-0000C5100000}"/>
    <cellStyle name="40% - Accent6 3 3 3_Sig Data Letters in Progress" xfId="6500" xr:uid="{00000000-0005-0000-0000-0000C6100000}"/>
    <cellStyle name="40% - Accent6 3 3 4" xfId="3945" xr:uid="{00000000-0005-0000-0000-0000C7100000}"/>
    <cellStyle name="40% - Accent6 3 3_Sig Data Letters in Progress" xfId="2781" xr:uid="{00000000-0005-0000-0000-0000C8100000}"/>
    <cellStyle name="40% - Accent6 3 4" xfId="566" xr:uid="{00000000-0005-0000-0000-0000C9100000}"/>
    <cellStyle name="40% - Accent6 3 4 2" xfId="1518" xr:uid="{00000000-0005-0000-0000-0000CA100000}"/>
    <cellStyle name="40% - Accent6 3 4 2 2" xfId="5219" xr:uid="{00000000-0005-0000-0000-0000CB100000}"/>
    <cellStyle name="40% - Accent6 3 4 2_Sig Data Letters in Progress" xfId="6501" xr:uid="{00000000-0005-0000-0000-0000CC100000}"/>
    <cellStyle name="40% - Accent6 3 4 3" xfId="4267" xr:uid="{00000000-0005-0000-0000-0000CD100000}"/>
    <cellStyle name="40% - Accent6 3 4_Sig Data Letters in Progress" xfId="2783" xr:uid="{00000000-0005-0000-0000-0000CE100000}"/>
    <cellStyle name="40% - Accent6 3 5" xfId="1042" xr:uid="{00000000-0005-0000-0000-0000CF100000}"/>
    <cellStyle name="40% - Accent6 3 5 2" xfId="4743" xr:uid="{00000000-0005-0000-0000-0000D0100000}"/>
    <cellStyle name="40% - Accent6 3 5_Sig Data Letters in Progress" xfId="6502" xr:uid="{00000000-0005-0000-0000-0000D1100000}"/>
    <cellStyle name="40% - Accent6 3 6" xfId="3791" xr:uid="{00000000-0005-0000-0000-0000D2100000}"/>
    <cellStyle name="40% - Accent6 3_Sig Data Letters in Progress" xfId="2778" xr:uid="{00000000-0005-0000-0000-0000D3100000}"/>
    <cellStyle name="40% - Accent6 4" xfId="89" xr:uid="{00000000-0005-0000-0000-0000D4100000}"/>
    <cellStyle name="40% - Accent6 4 2" xfId="411" xr:uid="{00000000-0005-0000-0000-0000D5100000}"/>
    <cellStyle name="40% - Accent6 4 2 2" xfId="888" xr:uid="{00000000-0005-0000-0000-0000D6100000}"/>
    <cellStyle name="40% - Accent6 4 2 2 2" xfId="1840" xr:uid="{00000000-0005-0000-0000-0000D7100000}"/>
    <cellStyle name="40% - Accent6 4 2 2 2 2" xfId="5541" xr:uid="{00000000-0005-0000-0000-0000D8100000}"/>
    <cellStyle name="40% - Accent6 4 2 2 2_Sig Data Letters in Progress" xfId="6503" xr:uid="{00000000-0005-0000-0000-0000D9100000}"/>
    <cellStyle name="40% - Accent6 4 2 2 3" xfId="4589" xr:uid="{00000000-0005-0000-0000-0000DA100000}"/>
    <cellStyle name="40% - Accent6 4 2 2_Sig Data Letters in Progress" xfId="2786" xr:uid="{00000000-0005-0000-0000-0000DB100000}"/>
    <cellStyle name="40% - Accent6 4 2 3" xfId="1364" xr:uid="{00000000-0005-0000-0000-0000DC100000}"/>
    <cellStyle name="40% - Accent6 4 2 3 2" xfId="5065" xr:uid="{00000000-0005-0000-0000-0000DD100000}"/>
    <cellStyle name="40% - Accent6 4 2 3_Sig Data Letters in Progress" xfId="6504" xr:uid="{00000000-0005-0000-0000-0000DE100000}"/>
    <cellStyle name="40% - Accent6 4 2 4" xfId="4113" xr:uid="{00000000-0005-0000-0000-0000DF100000}"/>
    <cellStyle name="40% - Accent6 4 2_Sig Data Letters in Progress" xfId="2785" xr:uid="{00000000-0005-0000-0000-0000E0100000}"/>
    <cellStyle name="40% - Accent6 4 3" xfId="257" xr:uid="{00000000-0005-0000-0000-0000E1100000}"/>
    <cellStyle name="40% - Accent6 4 3 2" xfId="734" xr:uid="{00000000-0005-0000-0000-0000E2100000}"/>
    <cellStyle name="40% - Accent6 4 3 2 2" xfId="1686" xr:uid="{00000000-0005-0000-0000-0000E3100000}"/>
    <cellStyle name="40% - Accent6 4 3 2 2 2" xfId="5387" xr:uid="{00000000-0005-0000-0000-0000E4100000}"/>
    <cellStyle name="40% - Accent6 4 3 2 2_Sig Data Letters in Progress" xfId="6505" xr:uid="{00000000-0005-0000-0000-0000E5100000}"/>
    <cellStyle name="40% - Accent6 4 3 2 3" xfId="4435" xr:uid="{00000000-0005-0000-0000-0000E6100000}"/>
    <cellStyle name="40% - Accent6 4 3 2_Sig Data Letters in Progress" xfId="2788" xr:uid="{00000000-0005-0000-0000-0000E7100000}"/>
    <cellStyle name="40% - Accent6 4 3 3" xfId="1210" xr:uid="{00000000-0005-0000-0000-0000E8100000}"/>
    <cellStyle name="40% - Accent6 4 3 3 2" xfId="4911" xr:uid="{00000000-0005-0000-0000-0000E9100000}"/>
    <cellStyle name="40% - Accent6 4 3 3_Sig Data Letters in Progress" xfId="6506" xr:uid="{00000000-0005-0000-0000-0000EA100000}"/>
    <cellStyle name="40% - Accent6 4 3 4" xfId="3959" xr:uid="{00000000-0005-0000-0000-0000EB100000}"/>
    <cellStyle name="40% - Accent6 4 3_Sig Data Letters in Progress" xfId="2787" xr:uid="{00000000-0005-0000-0000-0000EC100000}"/>
    <cellStyle name="40% - Accent6 4 4" xfId="580" xr:uid="{00000000-0005-0000-0000-0000ED100000}"/>
    <cellStyle name="40% - Accent6 4 4 2" xfId="1532" xr:uid="{00000000-0005-0000-0000-0000EE100000}"/>
    <cellStyle name="40% - Accent6 4 4 2 2" xfId="5233" xr:uid="{00000000-0005-0000-0000-0000EF100000}"/>
    <cellStyle name="40% - Accent6 4 4 2_Sig Data Letters in Progress" xfId="6507" xr:uid="{00000000-0005-0000-0000-0000F0100000}"/>
    <cellStyle name="40% - Accent6 4 4 3" xfId="4281" xr:uid="{00000000-0005-0000-0000-0000F1100000}"/>
    <cellStyle name="40% - Accent6 4 4_Sig Data Letters in Progress" xfId="2789" xr:uid="{00000000-0005-0000-0000-0000F2100000}"/>
    <cellStyle name="40% - Accent6 4 5" xfId="1056" xr:uid="{00000000-0005-0000-0000-0000F3100000}"/>
    <cellStyle name="40% - Accent6 4 5 2" xfId="4757" xr:uid="{00000000-0005-0000-0000-0000F4100000}"/>
    <cellStyle name="40% - Accent6 4 5_Sig Data Letters in Progress" xfId="6508" xr:uid="{00000000-0005-0000-0000-0000F5100000}"/>
    <cellStyle name="40% - Accent6 4 6" xfId="3805" xr:uid="{00000000-0005-0000-0000-0000F6100000}"/>
    <cellStyle name="40% - Accent6 4_Sig Data Letters in Progress" xfId="2784" xr:uid="{00000000-0005-0000-0000-0000F7100000}"/>
    <cellStyle name="40% - Accent6 5" xfId="103" xr:uid="{00000000-0005-0000-0000-0000F8100000}"/>
    <cellStyle name="40% - Accent6 5 2" xfId="425" xr:uid="{00000000-0005-0000-0000-0000F9100000}"/>
    <cellStyle name="40% - Accent6 5 2 2" xfId="902" xr:uid="{00000000-0005-0000-0000-0000FA100000}"/>
    <cellStyle name="40% - Accent6 5 2 2 2" xfId="1854" xr:uid="{00000000-0005-0000-0000-0000FB100000}"/>
    <cellStyle name="40% - Accent6 5 2 2 2 2" xfId="5555" xr:uid="{00000000-0005-0000-0000-0000FC100000}"/>
    <cellStyle name="40% - Accent6 5 2 2 2_Sig Data Letters in Progress" xfId="6509" xr:uid="{00000000-0005-0000-0000-0000FD100000}"/>
    <cellStyle name="40% - Accent6 5 2 2 3" xfId="4603" xr:uid="{00000000-0005-0000-0000-0000FE100000}"/>
    <cellStyle name="40% - Accent6 5 2 2_Sig Data Letters in Progress" xfId="2792" xr:uid="{00000000-0005-0000-0000-0000FF100000}"/>
    <cellStyle name="40% - Accent6 5 2 3" xfId="1378" xr:uid="{00000000-0005-0000-0000-000000110000}"/>
    <cellStyle name="40% - Accent6 5 2 3 2" xfId="5079" xr:uid="{00000000-0005-0000-0000-000001110000}"/>
    <cellStyle name="40% - Accent6 5 2 3_Sig Data Letters in Progress" xfId="6510" xr:uid="{00000000-0005-0000-0000-000002110000}"/>
    <cellStyle name="40% - Accent6 5 2 4" xfId="4127" xr:uid="{00000000-0005-0000-0000-000003110000}"/>
    <cellStyle name="40% - Accent6 5 2_Sig Data Letters in Progress" xfId="2791" xr:uid="{00000000-0005-0000-0000-000004110000}"/>
    <cellStyle name="40% - Accent6 5 3" xfId="271" xr:uid="{00000000-0005-0000-0000-000005110000}"/>
    <cellStyle name="40% - Accent6 5 3 2" xfId="748" xr:uid="{00000000-0005-0000-0000-000006110000}"/>
    <cellStyle name="40% - Accent6 5 3 2 2" xfId="1700" xr:uid="{00000000-0005-0000-0000-000007110000}"/>
    <cellStyle name="40% - Accent6 5 3 2 2 2" xfId="5401" xr:uid="{00000000-0005-0000-0000-000008110000}"/>
    <cellStyle name="40% - Accent6 5 3 2 2_Sig Data Letters in Progress" xfId="6511" xr:uid="{00000000-0005-0000-0000-000009110000}"/>
    <cellStyle name="40% - Accent6 5 3 2 3" xfId="4449" xr:uid="{00000000-0005-0000-0000-00000A110000}"/>
    <cellStyle name="40% - Accent6 5 3 2_Sig Data Letters in Progress" xfId="2794" xr:uid="{00000000-0005-0000-0000-00000B110000}"/>
    <cellStyle name="40% - Accent6 5 3 3" xfId="1224" xr:uid="{00000000-0005-0000-0000-00000C110000}"/>
    <cellStyle name="40% - Accent6 5 3 3 2" xfId="4925" xr:uid="{00000000-0005-0000-0000-00000D110000}"/>
    <cellStyle name="40% - Accent6 5 3 3_Sig Data Letters in Progress" xfId="6512" xr:uid="{00000000-0005-0000-0000-00000E110000}"/>
    <cellStyle name="40% - Accent6 5 3 4" xfId="3973" xr:uid="{00000000-0005-0000-0000-00000F110000}"/>
    <cellStyle name="40% - Accent6 5 3_Sig Data Letters in Progress" xfId="2793" xr:uid="{00000000-0005-0000-0000-000010110000}"/>
    <cellStyle name="40% - Accent6 5 4" xfId="594" xr:uid="{00000000-0005-0000-0000-000011110000}"/>
    <cellStyle name="40% - Accent6 5 4 2" xfId="1546" xr:uid="{00000000-0005-0000-0000-000012110000}"/>
    <cellStyle name="40% - Accent6 5 4 2 2" xfId="5247" xr:uid="{00000000-0005-0000-0000-000013110000}"/>
    <cellStyle name="40% - Accent6 5 4 2_Sig Data Letters in Progress" xfId="6513" xr:uid="{00000000-0005-0000-0000-000014110000}"/>
    <cellStyle name="40% - Accent6 5 4 3" xfId="4295" xr:uid="{00000000-0005-0000-0000-000015110000}"/>
    <cellStyle name="40% - Accent6 5 4_Sig Data Letters in Progress" xfId="2795" xr:uid="{00000000-0005-0000-0000-000016110000}"/>
    <cellStyle name="40% - Accent6 5 5" xfId="1070" xr:uid="{00000000-0005-0000-0000-000017110000}"/>
    <cellStyle name="40% - Accent6 5 5 2" xfId="4771" xr:uid="{00000000-0005-0000-0000-000018110000}"/>
    <cellStyle name="40% - Accent6 5 5_Sig Data Letters in Progress" xfId="6514" xr:uid="{00000000-0005-0000-0000-000019110000}"/>
    <cellStyle name="40% - Accent6 5 6" xfId="3819" xr:uid="{00000000-0005-0000-0000-00001A110000}"/>
    <cellStyle name="40% - Accent6 5_Sig Data Letters in Progress" xfId="2790" xr:uid="{00000000-0005-0000-0000-00001B110000}"/>
    <cellStyle name="40% - Accent6 6" xfId="117" xr:uid="{00000000-0005-0000-0000-00001C110000}"/>
    <cellStyle name="40% - Accent6 6 2" xfId="439" xr:uid="{00000000-0005-0000-0000-00001D110000}"/>
    <cellStyle name="40% - Accent6 6 2 2" xfId="916" xr:uid="{00000000-0005-0000-0000-00001E110000}"/>
    <cellStyle name="40% - Accent6 6 2 2 2" xfId="1868" xr:uid="{00000000-0005-0000-0000-00001F110000}"/>
    <cellStyle name="40% - Accent6 6 2 2 2 2" xfId="5569" xr:uid="{00000000-0005-0000-0000-000020110000}"/>
    <cellStyle name="40% - Accent6 6 2 2 2_Sig Data Letters in Progress" xfId="6515" xr:uid="{00000000-0005-0000-0000-000021110000}"/>
    <cellStyle name="40% - Accent6 6 2 2 3" xfId="4617" xr:uid="{00000000-0005-0000-0000-000022110000}"/>
    <cellStyle name="40% - Accent6 6 2 2_Sig Data Letters in Progress" xfId="2798" xr:uid="{00000000-0005-0000-0000-000023110000}"/>
    <cellStyle name="40% - Accent6 6 2 3" xfId="1392" xr:uid="{00000000-0005-0000-0000-000024110000}"/>
    <cellStyle name="40% - Accent6 6 2 3 2" xfId="5093" xr:uid="{00000000-0005-0000-0000-000025110000}"/>
    <cellStyle name="40% - Accent6 6 2 3_Sig Data Letters in Progress" xfId="6516" xr:uid="{00000000-0005-0000-0000-000026110000}"/>
    <cellStyle name="40% - Accent6 6 2 4" xfId="4141" xr:uid="{00000000-0005-0000-0000-000027110000}"/>
    <cellStyle name="40% - Accent6 6 2_Sig Data Letters in Progress" xfId="2797" xr:uid="{00000000-0005-0000-0000-000028110000}"/>
    <cellStyle name="40% - Accent6 6 3" xfId="285" xr:uid="{00000000-0005-0000-0000-000029110000}"/>
    <cellStyle name="40% - Accent6 6 3 2" xfId="762" xr:uid="{00000000-0005-0000-0000-00002A110000}"/>
    <cellStyle name="40% - Accent6 6 3 2 2" xfId="1714" xr:uid="{00000000-0005-0000-0000-00002B110000}"/>
    <cellStyle name="40% - Accent6 6 3 2 2 2" xfId="5415" xr:uid="{00000000-0005-0000-0000-00002C110000}"/>
    <cellStyle name="40% - Accent6 6 3 2 2_Sig Data Letters in Progress" xfId="6517" xr:uid="{00000000-0005-0000-0000-00002D110000}"/>
    <cellStyle name="40% - Accent6 6 3 2 3" xfId="4463" xr:uid="{00000000-0005-0000-0000-00002E110000}"/>
    <cellStyle name="40% - Accent6 6 3 2_Sig Data Letters in Progress" xfId="2800" xr:uid="{00000000-0005-0000-0000-00002F110000}"/>
    <cellStyle name="40% - Accent6 6 3 3" xfId="1238" xr:uid="{00000000-0005-0000-0000-000030110000}"/>
    <cellStyle name="40% - Accent6 6 3 3 2" xfId="4939" xr:uid="{00000000-0005-0000-0000-000031110000}"/>
    <cellStyle name="40% - Accent6 6 3 3_Sig Data Letters in Progress" xfId="6518" xr:uid="{00000000-0005-0000-0000-000032110000}"/>
    <cellStyle name="40% - Accent6 6 3 4" xfId="3987" xr:uid="{00000000-0005-0000-0000-000033110000}"/>
    <cellStyle name="40% - Accent6 6 3_Sig Data Letters in Progress" xfId="2799" xr:uid="{00000000-0005-0000-0000-000034110000}"/>
    <cellStyle name="40% - Accent6 6 4" xfId="608" xr:uid="{00000000-0005-0000-0000-000035110000}"/>
    <cellStyle name="40% - Accent6 6 4 2" xfId="1560" xr:uid="{00000000-0005-0000-0000-000036110000}"/>
    <cellStyle name="40% - Accent6 6 4 2 2" xfId="5261" xr:uid="{00000000-0005-0000-0000-000037110000}"/>
    <cellStyle name="40% - Accent6 6 4 2_Sig Data Letters in Progress" xfId="6519" xr:uid="{00000000-0005-0000-0000-000038110000}"/>
    <cellStyle name="40% - Accent6 6 4 3" xfId="4309" xr:uid="{00000000-0005-0000-0000-000039110000}"/>
    <cellStyle name="40% - Accent6 6 4_Sig Data Letters in Progress" xfId="2801" xr:uid="{00000000-0005-0000-0000-00003A110000}"/>
    <cellStyle name="40% - Accent6 6 5" xfId="1084" xr:uid="{00000000-0005-0000-0000-00003B110000}"/>
    <cellStyle name="40% - Accent6 6 5 2" xfId="4785" xr:uid="{00000000-0005-0000-0000-00003C110000}"/>
    <cellStyle name="40% - Accent6 6 5_Sig Data Letters in Progress" xfId="6520" xr:uid="{00000000-0005-0000-0000-00003D110000}"/>
    <cellStyle name="40% - Accent6 6 6" xfId="3833" xr:uid="{00000000-0005-0000-0000-00003E110000}"/>
    <cellStyle name="40% - Accent6 6_Sig Data Letters in Progress" xfId="2796" xr:uid="{00000000-0005-0000-0000-00003F110000}"/>
    <cellStyle name="40% - Accent6 7" xfId="131" xr:uid="{00000000-0005-0000-0000-000040110000}"/>
    <cellStyle name="40% - Accent6 7 2" xfId="453" xr:uid="{00000000-0005-0000-0000-000041110000}"/>
    <cellStyle name="40% - Accent6 7 2 2" xfId="930" xr:uid="{00000000-0005-0000-0000-000042110000}"/>
    <cellStyle name="40% - Accent6 7 2 2 2" xfId="1882" xr:uid="{00000000-0005-0000-0000-000043110000}"/>
    <cellStyle name="40% - Accent6 7 2 2 2 2" xfId="5583" xr:uid="{00000000-0005-0000-0000-000044110000}"/>
    <cellStyle name="40% - Accent6 7 2 2 2_Sig Data Letters in Progress" xfId="6521" xr:uid="{00000000-0005-0000-0000-000045110000}"/>
    <cellStyle name="40% - Accent6 7 2 2 3" xfId="4631" xr:uid="{00000000-0005-0000-0000-000046110000}"/>
    <cellStyle name="40% - Accent6 7 2 2_Sig Data Letters in Progress" xfId="2804" xr:uid="{00000000-0005-0000-0000-000047110000}"/>
    <cellStyle name="40% - Accent6 7 2 3" xfId="1406" xr:uid="{00000000-0005-0000-0000-000048110000}"/>
    <cellStyle name="40% - Accent6 7 2 3 2" xfId="5107" xr:uid="{00000000-0005-0000-0000-000049110000}"/>
    <cellStyle name="40% - Accent6 7 2 3_Sig Data Letters in Progress" xfId="6522" xr:uid="{00000000-0005-0000-0000-00004A110000}"/>
    <cellStyle name="40% - Accent6 7 2 4" xfId="4155" xr:uid="{00000000-0005-0000-0000-00004B110000}"/>
    <cellStyle name="40% - Accent6 7 2_Sig Data Letters in Progress" xfId="2803" xr:uid="{00000000-0005-0000-0000-00004C110000}"/>
    <cellStyle name="40% - Accent6 7 3" xfId="299" xr:uid="{00000000-0005-0000-0000-00004D110000}"/>
    <cellStyle name="40% - Accent6 7 3 2" xfId="776" xr:uid="{00000000-0005-0000-0000-00004E110000}"/>
    <cellStyle name="40% - Accent6 7 3 2 2" xfId="1728" xr:uid="{00000000-0005-0000-0000-00004F110000}"/>
    <cellStyle name="40% - Accent6 7 3 2 2 2" xfId="5429" xr:uid="{00000000-0005-0000-0000-000050110000}"/>
    <cellStyle name="40% - Accent6 7 3 2 2_Sig Data Letters in Progress" xfId="6523" xr:uid="{00000000-0005-0000-0000-000051110000}"/>
    <cellStyle name="40% - Accent6 7 3 2 3" xfId="4477" xr:uid="{00000000-0005-0000-0000-000052110000}"/>
    <cellStyle name="40% - Accent6 7 3 2_Sig Data Letters in Progress" xfId="2806" xr:uid="{00000000-0005-0000-0000-000053110000}"/>
    <cellStyle name="40% - Accent6 7 3 3" xfId="1252" xr:uid="{00000000-0005-0000-0000-000054110000}"/>
    <cellStyle name="40% - Accent6 7 3 3 2" xfId="4953" xr:uid="{00000000-0005-0000-0000-000055110000}"/>
    <cellStyle name="40% - Accent6 7 3 3_Sig Data Letters in Progress" xfId="6524" xr:uid="{00000000-0005-0000-0000-000056110000}"/>
    <cellStyle name="40% - Accent6 7 3 4" xfId="4001" xr:uid="{00000000-0005-0000-0000-000057110000}"/>
    <cellStyle name="40% - Accent6 7 3_Sig Data Letters in Progress" xfId="2805" xr:uid="{00000000-0005-0000-0000-000058110000}"/>
    <cellStyle name="40% - Accent6 7 4" xfId="622" xr:uid="{00000000-0005-0000-0000-000059110000}"/>
    <cellStyle name="40% - Accent6 7 4 2" xfId="1574" xr:uid="{00000000-0005-0000-0000-00005A110000}"/>
    <cellStyle name="40% - Accent6 7 4 2 2" xfId="5275" xr:uid="{00000000-0005-0000-0000-00005B110000}"/>
    <cellStyle name="40% - Accent6 7 4 2_Sig Data Letters in Progress" xfId="6525" xr:uid="{00000000-0005-0000-0000-00005C110000}"/>
    <cellStyle name="40% - Accent6 7 4 3" xfId="4323" xr:uid="{00000000-0005-0000-0000-00005D110000}"/>
    <cellStyle name="40% - Accent6 7 4_Sig Data Letters in Progress" xfId="2807" xr:uid="{00000000-0005-0000-0000-00005E110000}"/>
    <cellStyle name="40% - Accent6 7 5" xfId="1098" xr:uid="{00000000-0005-0000-0000-00005F110000}"/>
    <cellStyle name="40% - Accent6 7 5 2" xfId="4799" xr:uid="{00000000-0005-0000-0000-000060110000}"/>
    <cellStyle name="40% - Accent6 7 5_Sig Data Letters in Progress" xfId="6526" xr:uid="{00000000-0005-0000-0000-000061110000}"/>
    <cellStyle name="40% - Accent6 7 6" xfId="3847" xr:uid="{00000000-0005-0000-0000-000062110000}"/>
    <cellStyle name="40% - Accent6 7_Sig Data Letters in Progress" xfId="2802" xr:uid="{00000000-0005-0000-0000-000063110000}"/>
    <cellStyle name="40% - Accent6 8" xfId="145" xr:uid="{00000000-0005-0000-0000-000064110000}"/>
    <cellStyle name="40% - Accent6 8 2" xfId="467" xr:uid="{00000000-0005-0000-0000-000065110000}"/>
    <cellStyle name="40% - Accent6 8 2 2" xfId="944" xr:uid="{00000000-0005-0000-0000-000066110000}"/>
    <cellStyle name="40% - Accent6 8 2 2 2" xfId="1896" xr:uid="{00000000-0005-0000-0000-000067110000}"/>
    <cellStyle name="40% - Accent6 8 2 2 2 2" xfId="5597" xr:uid="{00000000-0005-0000-0000-000068110000}"/>
    <cellStyle name="40% - Accent6 8 2 2 2_Sig Data Letters in Progress" xfId="6527" xr:uid="{00000000-0005-0000-0000-000069110000}"/>
    <cellStyle name="40% - Accent6 8 2 2 3" xfId="4645" xr:uid="{00000000-0005-0000-0000-00006A110000}"/>
    <cellStyle name="40% - Accent6 8 2 2_Sig Data Letters in Progress" xfId="2810" xr:uid="{00000000-0005-0000-0000-00006B110000}"/>
    <cellStyle name="40% - Accent6 8 2 3" xfId="1420" xr:uid="{00000000-0005-0000-0000-00006C110000}"/>
    <cellStyle name="40% - Accent6 8 2 3 2" xfId="5121" xr:uid="{00000000-0005-0000-0000-00006D110000}"/>
    <cellStyle name="40% - Accent6 8 2 3_Sig Data Letters in Progress" xfId="6528" xr:uid="{00000000-0005-0000-0000-00006E110000}"/>
    <cellStyle name="40% - Accent6 8 2 4" xfId="4169" xr:uid="{00000000-0005-0000-0000-00006F110000}"/>
    <cellStyle name="40% - Accent6 8 2_Sig Data Letters in Progress" xfId="2809" xr:uid="{00000000-0005-0000-0000-000070110000}"/>
    <cellStyle name="40% - Accent6 8 3" xfId="313" xr:uid="{00000000-0005-0000-0000-000071110000}"/>
    <cellStyle name="40% - Accent6 8 3 2" xfId="790" xr:uid="{00000000-0005-0000-0000-000072110000}"/>
    <cellStyle name="40% - Accent6 8 3 2 2" xfId="1742" xr:uid="{00000000-0005-0000-0000-000073110000}"/>
    <cellStyle name="40% - Accent6 8 3 2 2 2" xfId="5443" xr:uid="{00000000-0005-0000-0000-000074110000}"/>
    <cellStyle name="40% - Accent6 8 3 2 2_Sig Data Letters in Progress" xfId="6529" xr:uid="{00000000-0005-0000-0000-000075110000}"/>
    <cellStyle name="40% - Accent6 8 3 2 3" xfId="4491" xr:uid="{00000000-0005-0000-0000-000076110000}"/>
    <cellStyle name="40% - Accent6 8 3 2_Sig Data Letters in Progress" xfId="2812" xr:uid="{00000000-0005-0000-0000-000077110000}"/>
    <cellStyle name="40% - Accent6 8 3 3" xfId="1266" xr:uid="{00000000-0005-0000-0000-000078110000}"/>
    <cellStyle name="40% - Accent6 8 3 3 2" xfId="4967" xr:uid="{00000000-0005-0000-0000-000079110000}"/>
    <cellStyle name="40% - Accent6 8 3 3_Sig Data Letters in Progress" xfId="6530" xr:uid="{00000000-0005-0000-0000-00007A110000}"/>
    <cellStyle name="40% - Accent6 8 3 4" xfId="4015" xr:uid="{00000000-0005-0000-0000-00007B110000}"/>
    <cellStyle name="40% - Accent6 8 3_Sig Data Letters in Progress" xfId="2811" xr:uid="{00000000-0005-0000-0000-00007C110000}"/>
    <cellStyle name="40% - Accent6 8 4" xfId="636" xr:uid="{00000000-0005-0000-0000-00007D110000}"/>
    <cellStyle name="40% - Accent6 8 4 2" xfId="1588" xr:uid="{00000000-0005-0000-0000-00007E110000}"/>
    <cellStyle name="40% - Accent6 8 4 2 2" xfId="5289" xr:uid="{00000000-0005-0000-0000-00007F110000}"/>
    <cellStyle name="40% - Accent6 8 4 2_Sig Data Letters in Progress" xfId="6531" xr:uid="{00000000-0005-0000-0000-000080110000}"/>
    <cellStyle name="40% - Accent6 8 4 3" xfId="4337" xr:uid="{00000000-0005-0000-0000-000081110000}"/>
    <cellStyle name="40% - Accent6 8 4_Sig Data Letters in Progress" xfId="2813" xr:uid="{00000000-0005-0000-0000-000082110000}"/>
    <cellStyle name="40% - Accent6 8 5" xfId="1112" xr:uid="{00000000-0005-0000-0000-000083110000}"/>
    <cellStyle name="40% - Accent6 8 5 2" xfId="4813" xr:uid="{00000000-0005-0000-0000-000084110000}"/>
    <cellStyle name="40% - Accent6 8 5_Sig Data Letters in Progress" xfId="6532" xr:uid="{00000000-0005-0000-0000-000085110000}"/>
    <cellStyle name="40% - Accent6 8 6" xfId="3861" xr:uid="{00000000-0005-0000-0000-000086110000}"/>
    <cellStyle name="40% - Accent6 8_Sig Data Letters in Progress" xfId="2808" xr:uid="{00000000-0005-0000-0000-000087110000}"/>
    <cellStyle name="40% - Accent6 9" xfId="159" xr:uid="{00000000-0005-0000-0000-000088110000}"/>
    <cellStyle name="40% - Accent6 9 2" xfId="481" xr:uid="{00000000-0005-0000-0000-000089110000}"/>
    <cellStyle name="40% - Accent6 9 2 2" xfId="958" xr:uid="{00000000-0005-0000-0000-00008A110000}"/>
    <cellStyle name="40% - Accent6 9 2 2 2" xfId="1910" xr:uid="{00000000-0005-0000-0000-00008B110000}"/>
    <cellStyle name="40% - Accent6 9 2 2 2 2" xfId="5611" xr:uid="{00000000-0005-0000-0000-00008C110000}"/>
    <cellStyle name="40% - Accent6 9 2 2 2_Sig Data Letters in Progress" xfId="6533" xr:uid="{00000000-0005-0000-0000-00008D110000}"/>
    <cellStyle name="40% - Accent6 9 2 2 3" xfId="4659" xr:uid="{00000000-0005-0000-0000-00008E110000}"/>
    <cellStyle name="40% - Accent6 9 2 2_Sig Data Letters in Progress" xfId="2816" xr:uid="{00000000-0005-0000-0000-00008F110000}"/>
    <cellStyle name="40% - Accent6 9 2 3" xfId="1434" xr:uid="{00000000-0005-0000-0000-000090110000}"/>
    <cellStyle name="40% - Accent6 9 2 3 2" xfId="5135" xr:uid="{00000000-0005-0000-0000-000091110000}"/>
    <cellStyle name="40% - Accent6 9 2 3_Sig Data Letters in Progress" xfId="6534" xr:uid="{00000000-0005-0000-0000-000092110000}"/>
    <cellStyle name="40% - Accent6 9 2 4" xfId="4183" xr:uid="{00000000-0005-0000-0000-000093110000}"/>
    <cellStyle name="40% - Accent6 9 2_Sig Data Letters in Progress" xfId="2815" xr:uid="{00000000-0005-0000-0000-000094110000}"/>
    <cellStyle name="40% - Accent6 9 3" xfId="327" xr:uid="{00000000-0005-0000-0000-000095110000}"/>
    <cellStyle name="40% - Accent6 9 3 2" xfId="804" xr:uid="{00000000-0005-0000-0000-000096110000}"/>
    <cellStyle name="40% - Accent6 9 3 2 2" xfId="1756" xr:uid="{00000000-0005-0000-0000-000097110000}"/>
    <cellStyle name="40% - Accent6 9 3 2 2 2" xfId="5457" xr:uid="{00000000-0005-0000-0000-000098110000}"/>
    <cellStyle name="40% - Accent6 9 3 2 2_Sig Data Letters in Progress" xfId="6535" xr:uid="{00000000-0005-0000-0000-000099110000}"/>
    <cellStyle name="40% - Accent6 9 3 2 3" xfId="4505" xr:uid="{00000000-0005-0000-0000-00009A110000}"/>
    <cellStyle name="40% - Accent6 9 3 2_Sig Data Letters in Progress" xfId="2818" xr:uid="{00000000-0005-0000-0000-00009B110000}"/>
    <cellStyle name="40% - Accent6 9 3 3" xfId="1280" xr:uid="{00000000-0005-0000-0000-00009C110000}"/>
    <cellStyle name="40% - Accent6 9 3 3 2" xfId="4981" xr:uid="{00000000-0005-0000-0000-00009D110000}"/>
    <cellStyle name="40% - Accent6 9 3 3_Sig Data Letters in Progress" xfId="6536" xr:uid="{00000000-0005-0000-0000-00009E110000}"/>
    <cellStyle name="40% - Accent6 9 3 4" xfId="4029" xr:uid="{00000000-0005-0000-0000-00009F110000}"/>
    <cellStyle name="40% - Accent6 9 3_Sig Data Letters in Progress" xfId="2817" xr:uid="{00000000-0005-0000-0000-0000A0110000}"/>
    <cellStyle name="40% - Accent6 9 4" xfId="650" xr:uid="{00000000-0005-0000-0000-0000A1110000}"/>
    <cellStyle name="40% - Accent6 9 4 2" xfId="1602" xr:uid="{00000000-0005-0000-0000-0000A2110000}"/>
    <cellStyle name="40% - Accent6 9 4 2 2" xfId="5303" xr:uid="{00000000-0005-0000-0000-0000A3110000}"/>
    <cellStyle name="40% - Accent6 9 4 2_Sig Data Letters in Progress" xfId="6537" xr:uid="{00000000-0005-0000-0000-0000A4110000}"/>
    <cellStyle name="40% - Accent6 9 4 3" xfId="4351" xr:uid="{00000000-0005-0000-0000-0000A5110000}"/>
    <cellStyle name="40% - Accent6 9 4_Sig Data Letters in Progress" xfId="2819" xr:uid="{00000000-0005-0000-0000-0000A6110000}"/>
    <cellStyle name="40% - Accent6 9 5" xfId="1126" xr:uid="{00000000-0005-0000-0000-0000A7110000}"/>
    <cellStyle name="40% - Accent6 9 5 2" xfId="4827" xr:uid="{00000000-0005-0000-0000-0000A8110000}"/>
    <cellStyle name="40% - Accent6 9 5_Sig Data Letters in Progress" xfId="6538" xr:uid="{00000000-0005-0000-0000-0000A9110000}"/>
    <cellStyle name="40% - Accent6 9 6" xfId="3875" xr:uid="{00000000-0005-0000-0000-0000AA110000}"/>
    <cellStyle name="40% - Accent6 9_Sig Data Letters in Progress" xfId="2814" xr:uid="{00000000-0005-0000-0000-0000AB110000}"/>
    <cellStyle name="60 % - Accent1" xfId="2820" xr:uid="{00000000-0005-0000-0000-0000AC110000}"/>
    <cellStyle name="60 % - Accent2" xfId="2821" xr:uid="{00000000-0005-0000-0000-0000AD110000}"/>
    <cellStyle name="60 % - Accent3" xfId="2822" xr:uid="{00000000-0005-0000-0000-0000AE110000}"/>
    <cellStyle name="60 % - Accent4" xfId="2823" xr:uid="{00000000-0005-0000-0000-0000AF110000}"/>
    <cellStyle name="60 % - Accent5" xfId="2824" xr:uid="{00000000-0005-0000-0000-0000B0110000}"/>
    <cellStyle name="60 % - Accent6" xfId="2825" xr:uid="{00000000-0005-0000-0000-0000B1110000}"/>
    <cellStyle name="60% - Accent1" xfId="20" builtinId="32" customBuiltin="1"/>
    <cellStyle name="60% - Accent1 2" xfId="3675" xr:uid="{00000000-0005-0000-0000-0000B3110000}"/>
    <cellStyle name="60% - Accent1 3" xfId="3755" xr:uid="{00000000-0005-0000-0000-0000B4110000}"/>
    <cellStyle name="60% - Accent2" xfId="24" builtinId="36" customBuiltin="1"/>
    <cellStyle name="60% - Accent2 2" xfId="3676" xr:uid="{00000000-0005-0000-0000-0000B6110000}"/>
    <cellStyle name="60% - Accent2 3" xfId="3756" xr:uid="{00000000-0005-0000-0000-0000B7110000}"/>
    <cellStyle name="60% - Accent3" xfId="28" builtinId="40" customBuiltin="1"/>
    <cellStyle name="60% - Accent3 2" xfId="3677" xr:uid="{00000000-0005-0000-0000-0000B9110000}"/>
    <cellStyle name="60% - Accent3 3" xfId="3757" xr:uid="{00000000-0005-0000-0000-0000BA110000}"/>
    <cellStyle name="60% - Accent4" xfId="32" builtinId="44" customBuiltin="1"/>
    <cellStyle name="60% - Accent4 2" xfId="3678" xr:uid="{00000000-0005-0000-0000-0000BC110000}"/>
    <cellStyle name="60% - Accent4 3" xfId="3758" xr:uid="{00000000-0005-0000-0000-0000BD110000}"/>
    <cellStyle name="60% - Accent5" xfId="36" builtinId="48" customBuiltin="1"/>
    <cellStyle name="60% - Accent5 2" xfId="3679" xr:uid="{00000000-0005-0000-0000-0000BF110000}"/>
    <cellStyle name="60% - Accent5 3" xfId="3759" xr:uid="{00000000-0005-0000-0000-0000C0110000}"/>
    <cellStyle name="60% - Accent6" xfId="40" builtinId="52" customBuiltin="1"/>
    <cellStyle name="60% - Accent6 2" xfId="3680" xr:uid="{00000000-0005-0000-0000-0000C2110000}"/>
    <cellStyle name="60% - Accent6 3" xfId="3760" xr:uid="{00000000-0005-0000-0000-0000C3110000}"/>
    <cellStyle name="Accent1" xfId="17" builtinId="29" customBuiltin="1"/>
    <cellStyle name="Accent1 2" xfId="3681" xr:uid="{00000000-0005-0000-0000-0000C5110000}"/>
    <cellStyle name="Accent2" xfId="21" builtinId="33" customBuiltin="1"/>
    <cellStyle name="Accent2 2" xfId="3682" xr:uid="{00000000-0005-0000-0000-0000C7110000}"/>
    <cellStyle name="Accent3" xfId="25" builtinId="37" customBuiltin="1"/>
    <cellStyle name="Accent3 2" xfId="3683" xr:uid="{00000000-0005-0000-0000-0000C9110000}"/>
    <cellStyle name="Accent4" xfId="29" builtinId="41" customBuiltin="1"/>
    <cellStyle name="Accent4 2" xfId="3684" xr:uid="{00000000-0005-0000-0000-0000CB110000}"/>
    <cellStyle name="Accent5" xfId="33" builtinId="45" customBuiltin="1"/>
    <cellStyle name="Accent5 2" xfId="3685" xr:uid="{00000000-0005-0000-0000-0000CD110000}"/>
    <cellStyle name="Accent6" xfId="37" builtinId="49" customBuiltin="1"/>
    <cellStyle name="Accent6 2" xfId="3686" xr:uid="{00000000-0005-0000-0000-0000CF110000}"/>
    <cellStyle name="Avertissement" xfId="2826" xr:uid="{00000000-0005-0000-0000-0000D0110000}"/>
    <cellStyle name="Bad" xfId="7" builtinId="27" customBuiltin="1"/>
    <cellStyle name="Bad 2" xfId="3687" xr:uid="{00000000-0005-0000-0000-0000D2110000}"/>
    <cellStyle name="Calcul" xfId="2827" xr:uid="{00000000-0005-0000-0000-0000D3110000}"/>
    <cellStyle name="Calculation" xfId="11" builtinId="22" customBuiltin="1"/>
    <cellStyle name="Calculation 2" xfId="3688" xr:uid="{00000000-0005-0000-0000-0000D5110000}"/>
    <cellStyle name="Cellule liée" xfId="2828" xr:uid="{00000000-0005-0000-0000-0000D6110000}"/>
    <cellStyle name="Check Cell" xfId="13" builtinId="23" customBuiltin="1"/>
    <cellStyle name="Check Cell 2" xfId="3689" xr:uid="{00000000-0005-0000-0000-0000D8110000}"/>
    <cellStyle name="Comma [2]" xfId="2829" xr:uid="{00000000-0005-0000-0000-0000D9110000}"/>
    <cellStyle name="Comma [2] 2" xfId="2830" xr:uid="{00000000-0005-0000-0000-0000DA110000}"/>
    <cellStyle name="Comma [2] 3" xfId="2831" xr:uid="{00000000-0005-0000-0000-0000DB110000}"/>
    <cellStyle name="Comma [2]_Sig Data Letters in Progress" xfId="6834" xr:uid="{00000000-0005-0000-0000-0000DC110000}"/>
    <cellStyle name="Comma 2" xfId="2832" xr:uid="{00000000-0005-0000-0000-0000DD110000}"/>
    <cellStyle name="Comma 2 2" xfId="2833" xr:uid="{00000000-0005-0000-0000-0000DE110000}"/>
    <cellStyle name="Comma 2 2 2" xfId="3692" xr:uid="{00000000-0005-0000-0000-0000DF110000}"/>
    <cellStyle name="Comma 2 2_Sig Data Letters in Progress" xfId="6836" xr:uid="{00000000-0005-0000-0000-0000E0110000}"/>
    <cellStyle name="Comma 2 3" xfId="2834" xr:uid="{00000000-0005-0000-0000-0000E1110000}"/>
    <cellStyle name="Comma 2 3 2" xfId="3691" xr:uid="{00000000-0005-0000-0000-0000E2110000}"/>
    <cellStyle name="Comma 2 3_Sig Data Letters in Progress" xfId="6837" xr:uid="{00000000-0005-0000-0000-0000E3110000}"/>
    <cellStyle name="Comma 2 4" xfId="2835" xr:uid="{00000000-0005-0000-0000-0000E4110000}"/>
    <cellStyle name="Comma 2 4 2" xfId="3662" xr:uid="{00000000-0005-0000-0000-0000E5110000}"/>
    <cellStyle name="Comma 2 4 2 2" xfId="5780" xr:uid="{00000000-0005-0000-0000-0000E6110000}"/>
    <cellStyle name="Comma 2 4 2_Sig Data Letters in Progress" xfId="6839" xr:uid="{00000000-0005-0000-0000-0000E7110000}"/>
    <cellStyle name="Comma 2 4_Sig Data Letters in Progress" xfId="6838" xr:uid="{00000000-0005-0000-0000-0000E8110000}"/>
    <cellStyle name="Comma 2_Sig Data Letters in Progress" xfId="6835" xr:uid="{00000000-0005-0000-0000-0000E9110000}"/>
    <cellStyle name="Comma 3" xfId="2836" xr:uid="{00000000-0005-0000-0000-0000EA110000}"/>
    <cellStyle name="Comma 3 2" xfId="2837" xr:uid="{00000000-0005-0000-0000-0000EB110000}"/>
    <cellStyle name="Comma 3 2 2" xfId="3694" xr:uid="{00000000-0005-0000-0000-0000EC110000}"/>
    <cellStyle name="Comma 3 2_Sig Data Letters in Progress" xfId="6841" xr:uid="{00000000-0005-0000-0000-0000ED110000}"/>
    <cellStyle name="Comma 3 3" xfId="3693" xr:uid="{00000000-0005-0000-0000-0000EE110000}"/>
    <cellStyle name="Comma 3 4" xfId="3660" xr:uid="{00000000-0005-0000-0000-0000EF110000}"/>
    <cellStyle name="Comma 3_Sig Data Letters in Progress" xfId="6840" xr:uid="{00000000-0005-0000-0000-0000F0110000}"/>
    <cellStyle name="Comma 4" xfId="2838" xr:uid="{00000000-0005-0000-0000-0000F1110000}"/>
    <cellStyle name="Comma 4 2" xfId="3715" xr:uid="{00000000-0005-0000-0000-0000F2110000}"/>
    <cellStyle name="Comma 4_Sig Data Letters in Progress" xfId="6842" xr:uid="{00000000-0005-0000-0000-0000F3110000}"/>
    <cellStyle name="Comma 5" xfId="3695" xr:uid="{00000000-0005-0000-0000-0000F4110000}"/>
    <cellStyle name="Comma 5 2" xfId="3718" xr:uid="{00000000-0005-0000-0000-0000F5110000}"/>
    <cellStyle name="Comma 5_Sig Data Letters in Progress" xfId="6843" xr:uid="{00000000-0005-0000-0000-0000F6110000}"/>
    <cellStyle name="Comma 6" xfId="3690" xr:uid="{00000000-0005-0000-0000-0000F7110000}"/>
    <cellStyle name="Commentaire" xfId="2839" xr:uid="{00000000-0005-0000-0000-0000F8110000}"/>
    <cellStyle name="Currency 2" xfId="45" xr:uid="{00000000-0005-0000-0000-0000F9110000}"/>
    <cellStyle name="Currency 2 2" xfId="186" xr:uid="{00000000-0005-0000-0000-0000FA110000}"/>
    <cellStyle name="Currency 2 2 2" xfId="200" xr:uid="{00000000-0005-0000-0000-0000FB110000}"/>
    <cellStyle name="Currency 2 2 2 2" xfId="508" xr:uid="{00000000-0005-0000-0000-0000FC110000}"/>
    <cellStyle name="Currency 2 2 2 2 2" xfId="985" xr:uid="{00000000-0005-0000-0000-0000FD110000}"/>
    <cellStyle name="Currency 2 2 2 2 2 2" xfId="1937" xr:uid="{00000000-0005-0000-0000-0000FE110000}"/>
    <cellStyle name="Currency 2 2 2 2 2 2 2" xfId="5638" xr:uid="{00000000-0005-0000-0000-0000FF110000}"/>
    <cellStyle name="Currency 2 2 2 2 2 2_Sig Data Letters in Progress" xfId="6848" xr:uid="{00000000-0005-0000-0000-000000120000}"/>
    <cellStyle name="Currency 2 2 2 2 2 3" xfId="2047" xr:uid="{00000000-0005-0000-0000-000001120000}"/>
    <cellStyle name="Currency 2 2 2 2 2 3 2" xfId="5748" xr:uid="{00000000-0005-0000-0000-000002120000}"/>
    <cellStyle name="Currency 2 2 2 2 2 3_Sig Data Letters in Progress" xfId="6849" xr:uid="{00000000-0005-0000-0000-000003120000}"/>
    <cellStyle name="Currency 2 2 2 2 2 4" xfId="4686" xr:uid="{00000000-0005-0000-0000-000004120000}"/>
    <cellStyle name="Currency 2 2 2 2 2_Sig Data Letters in Progress" xfId="6847" xr:uid="{00000000-0005-0000-0000-000005120000}"/>
    <cellStyle name="Currency 2 2 2 2 3" xfId="1461" xr:uid="{00000000-0005-0000-0000-000006120000}"/>
    <cellStyle name="Currency 2 2 2 2 3 2" xfId="5162" xr:uid="{00000000-0005-0000-0000-000007120000}"/>
    <cellStyle name="Currency 2 2 2 2 3_Sig Data Letters in Progress" xfId="6850" xr:uid="{00000000-0005-0000-0000-000008120000}"/>
    <cellStyle name="Currency 2 2 2 2 4" xfId="1992" xr:uid="{00000000-0005-0000-0000-000009120000}"/>
    <cellStyle name="Currency 2 2 2 2 4 2" xfId="5693" xr:uid="{00000000-0005-0000-0000-00000A120000}"/>
    <cellStyle name="Currency 2 2 2 2 4_Sig Data Letters in Progress" xfId="6851" xr:uid="{00000000-0005-0000-0000-00000B120000}"/>
    <cellStyle name="Currency 2 2 2 2 5" xfId="4210" xr:uid="{00000000-0005-0000-0000-00000C120000}"/>
    <cellStyle name="Currency 2 2 2 2_Sig Data Letters in Progress" xfId="6846" xr:uid="{00000000-0005-0000-0000-00000D120000}"/>
    <cellStyle name="Currency 2 2 2 3" xfId="354" xr:uid="{00000000-0005-0000-0000-00000E120000}"/>
    <cellStyle name="Currency 2 2 2 3 2" xfId="831" xr:uid="{00000000-0005-0000-0000-00000F120000}"/>
    <cellStyle name="Currency 2 2 2 3 2 2" xfId="1783" xr:uid="{00000000-0005-0000-0000-000010120000}"/>
    <cellStyle name="Currency 2 2 2 3 2 2 2" xfId="5484" xr:uid="{00000000-0005-0000-0000-000011120000}"/>
    <cellStyle name="Currency 2 2 2 3 2 2_Sig Data Letters in Progress" xfId="6854" xr:uid="{00000000-0005-0000-0000-000012120000}"/>
    <cellStyle name="Currency 2 2 2 3 2 3" xfId="4532" xr:uid="{00000000-0005-0000-0000-000013120000}"/>
    <cellStyle name="Currency 2 2 2 3 2_Sig Data Letters in Progress" xfId="6853" xr:uid="{00000000-0005-0000-0000-000014120000}"/>
    <cellStyle name="Currency 2 2 2 3 3" xfId="1307" xr:uid="{00000000-0005-0000-0000-000015120000}"/>
    <cellStyle name="Currency 2 2 2 3 3 2" xfId="5008" xr:uid="{00000000-0005-0000-0000-000016120000}"/>
    <cellStyle name="Currency 2 2 2 3 3_Sig Data Letters in Progress" xfId="6855" xr:uid="{00000000-0005-0000-0000-000017120000}"/>
    <cellStyle name="Currency 2 2 2 3 4" xfId="2019" xr:uid="{00000000-0005-0000-0000-000018120000}"/>
    <cellStyle name="Currency 2 2 2 3 4 2" xfId="5720" xr:uid="{00000000-0005-0000-0000-000019120000}"/>
    <cellStyle name="Currency 2 2 2 3 4_Sig Data Letters in Progress" xfId="6856" xr:uid="{00000000-0005-0000-0000-00001A120000}"/>
    <cellStyle name="Currency 2 2 2 3 5" xfId="4056" xr:uid="{00000000-0005-0000-0000-00001B120000}"/>
    <cellStyle name="Currency 2 2 2 3_Sig Data Letters in Progress" xfId="6852" xr:uid="{00000000-0005-0000-0000-00001C120000}"/>
    <cellStyle name="Currency 2 2 2 4" xfId="677" xr:uid="{00000000-0005-0000-0000-00001D120000}"/>
    <cellStyle name="Currency 2 2 2 4 2" xfId="1629" xr:uid="{00000000-0005-0000-0000-00001E120000}"/>
    <cellStyle name="Currency 2 2 2 4 2 2" xfId="5330" xr:uid="{00000000-0005-0000-0000-00001F120000}"/>
    <cellStyle name="Currency 2 2 2 4 2_Sig Data Letters in Progress" xfId="6858" xr:uid="{00000000-0005-0000-0000-000020120000}"/>
    <cellStyle name="Currency 2 2 2 4 3" xfId="4378" xr:uid="{00000000-0005-0000-0000-000021120000}"/>
    <cellStyle name="Currency 2 2 2 4_Sig Data Letters in Progress" xfId="6857" xr:uid="{00000000-0005-0000-0000-000022120000}"/>
    <cellStyle name="Currency 2 2 2 5" xfId="1153" xr:uid="{00000000-0005-0000-0000-000023120000}"/>
    <cellStyle name="Currency 2 2 2 5 2" xfId="4854" xr:uid="{00000000-0005-0000-0000-000024120000}"/>
    <cellStyle name="Currency 2 2 2 5_Sig Data Letters in Progress" xfId="6859" xr:uid="{00000000-0005-0000-0000-000025120000}"/>
    <cellStyle name="Currency 2 2 2 6" xfId="1964" xr:uid="{00000000-0005-0000-0000-000026120000}"/>
    <cellStyle name="Currency 2 2 2 6 2" xfId="5665" xr:uid="{00000000-0005-0000-0000-000027120000}"/>
    <cellStyle name="Currency 2 2 2 6_Sig Data Letters in Progress" xfId="6860" xr:uid="{00000000-0005-0000-0000-000028120000}"/>
    <cellStyle name="Currency 2 2 2 7" xfId="3902" xr:uid="{00000000-0005-0000-0000-000029120000}"/>
    <cellStyle name="Currency 2 2 2_Sig Data Letters in Progress" xfId="6845" xr:uid="{00000000-0005-0000-0000-00002A120000}"/>
    <cellStyle name="Currency 2 2 3" xfId="501" xr:uid="{00000000-0005-0000-0000-00002B120000}"/>
    <cellStyle name="Currency 2 2 3 2" xfId="978" xr:uid="{00000000-0005-0000-0000-00002C120000}"/>
    <cellStyle name="Currency 2 2 3 2 2" xfId="1930" xr:uid="{00000000-0005-0000-0000-00002D120000}"/>
    <cellStyle name="Currency 2 2 3 2 2 2" xfId="2054" xr:uid="{00000000-0005-0000-0000-00002E120000}"/>
    <cellStyle name="Currency 2 2 3 2 2 2 2" xfId="5755" xr:uid="{00000000-0005-0000-0000-00002F120000}"/>
    <cellStyle name="Currency 2 2 3 2 2 2_Sig Data Letters in Progress" xfId="6863" xr:uid="{00000000-0005-0000-0000-000030120000}"/>
    <cellStyle name="Currency 2 2 3 2 2 3" xfId="5631" xr:uid="{00000000-0005-0000-0000-000031120000}"/>
    <cellStyle name="Currency 2 2 3 2 2_Sig Data Letters in Progress" xfId="6862" xr:uid="{00000000-0005-0000-0000-000032120000}"/>
    <cellStyle name="Currency 2 2 3 2 3" xfId="1999" xr:uid="{00000000-0005-0000-0000-000033120000}"/>
    <cellStyle name="Currency 2 2 3 2 3 2" xfId="5700" xr:uid="{00000000-0005-0000-0000-000034120000}"/>
    <cellStyle name="Currency 2 2 3 2 3_Sig Data Letters in Progress" xfId="6864" xr:uid="{00000000-0005-0000-0000-000035120000}"/>
    <cellStyle name="Currency 2 2 3 2 4" xfId="4679" xr:uid="{00000000-0005-0000-0000-000036120000}"/>
    <cellStyle name="Currency 2 2 3 2_Sig Data Letters in Progress" xfId="6861" xr:uid="{00000000-0005-0000-0000-000037120000}"/>
    <cellStyle name="Currency 2 2 3 3" xfId="1454" xr:uid="{00000000-0005-0000-0000-000038120000}"/>
    <cellStyle name="Currency 2 2 3 3 2" xfId="2026" xr:uid="{00000000-0005-0000-0000-000039120000}"/>
    <cellStyle name="Currency 2 2 3 3 2 2" xfId="5727" xr:uid="{00000000-0005-0000-0000-00003A120000}"/>
    <cellStyle name="Currency 2 2 3 3 2_Sig Data Letters in Progress" xfId="6866" xr:uid="{00000000-0005-0000-0000-00003B120000}"/>
    <cellStyle name="Currency 2 2 3 3 3" xfId="5155" xr:uid="{00000000-0005-0000-0000-00003C120000}"/>
    <cellStyle name="Currency 2 2 3 3_Sig Data Letters in Progress" xfId="6865" xr:uid="{00000000-0005-0000-0000-00003D120000}"/>
    <cellStyle name="Currency 2 2 3 4" xfId="1971" xr:uid="{00000000-0005-0000-0000-00003E120000}"/>
    <cellStyle name="Currency 2 2 3 4 2" xfId="5672" xr:uid="{00000000-0005-0000-0000-00003F120000}"/>
    <cellStyle name="Currency 2 2 3 4_Sig Data Letters in Progress" xfId="6867" xr:uid="{00000000-0005-0000-0000-000040120000}"/>
    <cellStyle name="Currency 2 2 3 5" xfId="4203" xr:uid="{00000000-0005-0000-0000-000041120000}"/>
    <cellStyle name="Currency 2 2 3_SIG Data Letter" xfId="2840" xr:uid="{00000000-0005-0000-0000-000042120000}"/>
    <cellStyle name="Currency 2 2 4" xfId="347" xr:uid="{00000000-0005-0000-0000-000043120000}"/>
    <cellStyle name="Currency 2 2 4 2" xfId="824" xr:uid="{00000000-0005-0000-0000-000044120000}"/>
    <cellStyle name="Currency 2 2 4 2 2" xfId="1776" xr:uid="{00000000-0005-0000-0000-000045120000}"/>
    <cellStyle name="Currency 2 2 4 2 2 2" xfId="2061" xr:uid="{00000000-0005-0000-0000-000046120000}"/>
    <cellStyle name="Currency 2 2 4 2 2 2 2" xfId="5762" xr:uid="{00000000-0005-0000-0000-000047120000}"/>
    <cellStyle name="Currency 2 2 4 2 2 2_Sig Data Letters in Progress" xfId="6871" xr:uid="{00000000-0005-0000-0000-000048120000}"/>
    <cellStyle name="Currency 2 2 4 2 2 3" xfId="5477" xr:uid="{00000000-0005-0000-0000-000049120000}"/>
    <cellStyle name="Currency 2 2 4 2 2_Sig Data Letters in Progress" xfId="6870" xr:uid="{00000000-0005-0000-0000-00004A120000}"/>
    <cellStyle name="Currency 2 2 4 2 3" xfId="2006" xr:uid="{00000000-0005-0000-0000-00004B120000}"/>
    <cellStyle name="Currency 2 2 4 2 3 2" xfId="5707" xr:uid="{00000000-0005-0000-0000-00004C120000}"/>
    <cellStyle name="Currency 2 2 4 2 3_Sig Data Letters in Progress" xfId="6872" xr:uid="{00000000-0005-0000-0000-00004D120000}"/>
    <cellStyle name="Currency 2 2 4 2 4" xfId="4525" xr:uid="{00000000-0005-0000-0000-00004E120000}"/>
    <cellStyle name="Currency 2 2 4 2_Sig Data Letters in Progress" xfId="6869" xr:uid="{00000000-0005-0000-0000-00004F120000}"/>
    <cellStyle name="Currency 2 2 4 3" xfId="1300" xr:uid="{00000000-0005-0000-0000-000050120000}"/>
    <cellStyle name="Currency 2 2 4 3 2" xfId="2033" xr:uid="{00000000-0005-0000-0000-000051120000}"/>
    <cellStyle name="Currency 2 2 4 3 2 2" xfId="5734" xr:uid="{00000000-0005-0000-0000-000052120000}"/>
    <cellStyle name="Currency 2 2 4 3 2_Sig Data Letters in Progress" xfId="6874" xr:uid="{00000000-0005-0000-0000-000053120000}"/>
    <cellStyle name="Currency 2 2 4 3 3" xfId="5001" xr:uid="{00000000-0005-0000-0000-000054120000}"/>
    <cellStyle name="Currency 2 2 4 3_Sig Data Letters in Progress" xfId="6873" xr:uid="{00000000-0005-0000-0000-000055120000}"/>
    <cellStyle name="Currency 2 2 4 4" xfId="1978" xr:uid="{00000000-0005-0000-0000-000056120000}"/>
    <cellStyle name="Currency 2 2 4 4 2" xfId="5679" xr:uid="{00000000-0005-0000-0000-000057120000}"/>
    <cellStyle name="Currency 2 2 4 4_Sig Data Letters in Progress" xfId="6875" xr:uid="{00000000-0005-0000-0000-000058120000}"/>
    <cellStyle name="Currency 2 2 4 5" xfId="4049" xr:uid="{00000000-0005-0000-0000-000059120000}"/>
    <cellStyle name="Currency 2 2 4_Sig Data Letters in Progress" xfId="6868" xr:uid="{00000000-0005-0000-0000-00005A120000}"/>
    <cellStyle name="Currency 2 2 5" xfId="670" xr:uid="{00000000-0005-0000-0000-00005B120000}"/>
    <cellStyle name="Currency 2 2 5 2" xfId="1622" xr:uid="{00000000-0005-0000-0000-00005C120000}"/>
    <cellStyle name="Currency 2 2 5 2 2" xfId="2040" xr:uid="{00000000-0005-0000-0000-00005D120000}"/>
    <cellStyle name="Currency 2 2 5 2 2 2" xfId="5741" xr:uid="{00000000-0005-0000-0000-00005E120000}"/>
    <cellStyle name="Currency 2 2 5 2 2_Sig Data Letters in Progress" xfId="6878" xr:uid="{00000000-0005-0000-0000-00005F120000}"/>
    <cellStyle name="Currency 2 2 5 2 3" xfId="5323" xr:uid="{00000000-0005-0000-0000-000060120000}"/>
    <cellStyle name="Currency 2 2 5 2_Sig Data Letters in Progress" xfId="6877" xr:uid="{00000000-0005-0000-0000-000061120000}"/>
    <cellStyle name="Currency 2 2 5 3" xfId="1985" xr:uid="{00000000-0005-0000-0000-000062120000}"/>
    <cellStyle name="Currency 2 2 5 3 2" xfId="5686" xr:uid="{00000000-0005-0000-0000-000063120000}"/>
    <cellStyle name="Currency 2 2 5 3_Sig Data Letters in Progress" xfId="6879" xr:uid="{00000000-0005-0000-0000-000064120000}"/>
    <cellStyle name="Currency 2 2 5 4" xfId="4371" xr:uid="{00000000-0005-0000-0000-000065120000}"/>
    <cellStyle name="Currency 2 2 5_Sig Data Letters in Progress" xfId="6876" xr:uid="{00000000-0005-0000-0000-000066120000}"/>
    <cellStyle name="Currency 2 2 6" xfId="1146" xr:uid="{00000000-0005-0000-0000-000067120000}"/>
    <cellStyle name="Currency 2 2 6 2" xfId="2012" xr:uid="{00000000-0005-0000-0000-000068120000}"/>
    <cellStyle name="Currency 2 2 6 2 2" xfId="5713" xr:uid="{00000000-0005-0000-0000-000069120000}"/>
    <cellStyle name="Currency 2 2 6 2_Sig Data Letters in Progress" xfId="6881" xr:uid="{00000000-0005-0000-0000-00006A120000}"/>
    <cellStyle name="Currency 2 2 6 3" xfId="4847" xr:uid="{00000000-0005-0000-0000-00006B120000}"/>
    <cellStyle name="Currency 2 2 6_Sig Data Letters in Progress" xfId="6880" xr:uid="{00000000-0005-0000-0000-00006C120000}"/>
    <cellStyle name="Currency 2 2 7" xfId="1957" xr:uid="{00000000-0005-0000-0000-00006D120000}"/>
    <cellStyle name="Currency 2 2 7 2" xfId="5658" xr:uid="{00000000-0005-0000-0000-00006E120000}"/>
    <cellStyle name="Currency 2 2 7_Sig Data Letters in Progress" xfId="6882" xr:uid="{00000000-0005-0000-0000-00006F120000}"/>
    <cellStyle name="Currency 2 2 8" xfId="3656" xr:uid="{00000000-0005-0000-0000-000070120000}"/>
    <cellStyle name="Currency 2 2 9" xfId="3895" xr:uid="{00000000-0005-0000-0000-000071120000}"/>
    <cellStyle name="Currency 2 2_Sig Data Letters in Progress" xfId="6844" xr:uid="{00000000-0005-0000-0000-000072120000}"/>
    <cellStyle name="Currency 2 3" xfId="196" xr:uid="{00000000-0005-0000-0000-000073120000}"/>
    <cellStyle name="Currency 2 3 2" xfId="505" xr:uid="{00000000-0005-0000-0000-000074120000}"/>
    <cellStyle name="Currency 2 3 2 2" xfId="982" xr:uid="{00000000-0005-0000-0000-000075120000}"/>
    <cellStyle name="Currency 2 3 2 2 2" xfId="1934" xr:uid="{00000000-0005-0000-0000-000076120000}"/>
    <cellStyle name="Currency 2 3 2 2 2 2" xfId="5635" xr:uid="{00000000-0005-0000-0000-000077120000}"/>
    <cellStyle name="Currency 2 3 2 2 2_Sig Data Letters in Progress" xfId="6886" xr:uid="{00000000-0005-0000-0000-000078120000}"/>
    <cellStyle name="Currency 2 3 2 2 3" xfId="2044" xr:uid="{00000000-0005-0000-0000-000079120000}"/>
    <cellStyle name="Currency 2 3 2 2 3 2" xfId="5745" xr:uid="{00000000-0005-0000-0000-00007A120000}"/>
    <cellStyle name="Currency 2 3 2 2 3_Sig Data Letters in Progress" xfId="6887" xr:uid="{00000000-0005-0000-0000-00007B120000}"/>
    <cellStyle name="Currency 2 3 2 2 4" xfId="4683" xr:uid="{00000000-0005-0000-0000-00007C120000}"/>
    <cellStyle name="Currency 2 3 2 2_Sig Data Letters in Progress" xfId="6885" xr:uid="{00000000-0005-0000-0000-00007D120000}"/>
    <cellStyle name="Currency 2 3 2 3" xfId="1458" xr:uid="{00000000-0005-0000-0000-00007E120000}"/>
    <cellStyle name="Currency 2 3 2 3 2" xfId="5159" xr:uid="{00000000-0005-0000-0000-00007F120000}"/>
    <cellStyle name="Currency 2 3 2 3_Sig Data Letters in Progress" xfId="6888" xr:uid="{00000000-0005-0000-0000-000080120000}"/>
    <cellStyle name="Currency 2 3 2 4" xfId="1989" xr:uid="{00000000-0005-0000-0000-000081120000}"/>
    <cellStyle name="Currency 2 3 2 4 2" xfId="5690" xr:uid="{00000000-0005-0000-0000-000082120000}"/>
    <cellStyle name="Currency 2 3 2 4_Sig Data Letters in Progress" xfId="6889" xr:uid="{00000000-0005-0000-0000-000083120000}"/>
    <cellStyle name="Currency 2 3 2 5" xfId="4207" xr:uid="{00000000-0005-0000-0000-000084120000}"/>
    <cellStyle name="Currency 2 3 2_Sig Data Letters in Progress" xfId="6884" xr:uid="{00000000-0005-0000-0000-000085120000}"/>
    <cellStyle name="Currency 2 3 3" xfId="351" xr:uid="{00000000-0005-0000-0000-000086120000}"/>
    <cellStyle name="Currency 2 3 3 2" xfId="828" xr:uid="{00000000-0005-0000-0000-000087120000}"/>
    <cellStyle name="Currency 2 3 3 2 2" xfId="1780" xr:uid="{00000000-0005-0000-0000-000088120000}"/>
    <cellStyle name="Currency 2 3 3 2 2 2" xfId="5481" xr:uid="{00000000-0005-0000-0000-000089120000}"/>
    <cellStyle name="Currency 2 3 3 2 2_Sig Data Letters in Progress" xfId="6892" xr:uid="{00000000-0005-0000-0000-00008A120000}"/>
    <cellStyle name="Currency 2 3 3 2 3" xfId="4529" xr:uid="{00000000-0005-0000-0000-00008B120000}"/>
    <cellStyle name="Currency 2 3 3 2_Sig Data Letters in Progress" xfId="6891" xr:uid="{00000000-0005-0000-0000-00008C120000}"/>
    <cellStyle name="Currency 2 3 3 3" xfId="1304" xr:uid="{00000000-0005-0000-0000-00008D120000}"/>
    <cellStyle name="Currency 2 3 3 3 2" xfId="5005" xr:uid="{00000000-0005-0000-0000-00008E120000}"/>
    <cellStyle name="Currency 2 3 3 3_Sig Data Letters in Progress" xfId="6893" xr:uid="{00000000-0005-0000-0000-00008F120000}"/>
    <cellStyle name="Currency 2 3 3 4" xfId="2016" xr:uid="{00000000-0005-0000-0000-000090120000}"/>
    <cellStyle name="Currency 2 3 3 4 2" xfId="5717" xr:uid="{00000000-0005-0000-0000-000091120000}"/>
    <cellStyle name="Currency 2 3 3 4_Sig Data Letters in Progress" xfId="6894" xr:uid="{00000000-0005-0000-0000-000092120000}"/>
    <cellStyle name="Currency 2 3 3 5" xfId="4053" xr:uid="{00000000-0005-0000-0000-000093120000}"/>
    <cellStyle name="Currency 2 3 3_Sig Data Letters in Progress" xfId="6890" xr:uid="{00000000-0005-0000-0000-000094120000}"/>
    <cellStyle name="Currency 2 3 4" xfId="674" xr:uid="{00000000-0005-0000-0000-000095120000}"/>
    <cellStyle name="Currency 2 3 4 2" xfId="1626" xr:uid="{00000000-0005-0000-0000-000096120000}"/>
    <cellStyle name="Currency 2 3 4 2 2" xfId="5327" xr:uid="{00000000-0005-0000-0000-000097120000}"/>
    <cellStyle name="Currency 2 3 4 2_Sig Data Letters in Progress" xfId="6896" xr:uid="{00000000-0005-0000-0000-000098120000}"/>
    <cellStyle name="Currency 2 3 4 3" xfId="4375" xr:uid="{00000000-0005-0000-0000-000099120000}"/>
    <cellStyle name="Currency 2 3 4_Sig Data Letters in Progress" xfId="6895" xr:uid="{00000000-0005-0000-0000-00009A120000}"/>
    <cellStyle name="Currency 2 3 5" xfId="1150" xr:uid="{00000000-0005-0000-0000-00009B120000}"/>
    <cellStyle name="Currency 2 3 5 2" xfId="4851" xr:uid="{00000000-0005-0000-0000-00009C120000}"/>
    <cellStyle name="Currency 2 3 5_Sig Data Letters in Progress" xfId="6897" xr:uid="{00000000-0005-0000-0000-00009D120000}"/>
    <cellStyle name="Currency 2 3 6" xfId="1961" xr:uid="{00000000-0005-0000-0000-00009E120000}"/>
    <cellStyle name="Currency 2 3 6 2" xfId="5662" xr:uid="{00000000-0005-0000-0000-00009F120000}"/>
    <cellStyle name="Currency 2 3 6_Sig Data Letters in Progress" xfId="6898" xr:uid="{00000000-0005-0000-0000-0000A0120000}"/>
    <cellStyle name="Currency 2 3 7" xfId="3899" xr:uid="{00000000-0005-0000-0000-0000A1120000}"/>
    <cellStyle name="Currency 2 3_Sig Data Letters in Progress" xfId="6883" xr:uid="{00000000-0005-0000-0000-0000A2120000}"/>
    <cellStyle name="Currency 2 4" xfId="182" xr:uid="{00000000-0005-0000-0000-0000A3120000}"/>
    <cellStyle name="Currency 2 4 2" xfId="498" xr:uid="{00000000-0005-0000-0000-0000A4120000}"/>
    <cellStyle name="Currency 2 4 2 2" xfId="975" xr:uid="{00000000-0005-0000-0000-0000A5120000}"/>
    <cellStyle name="Currency 2 4 2 2 2" xfId="1927" xr:uid="{00000000-0005-0000-0000-0000A6120000}"/>
    <cellStyle name="Currency 2 4 2 2 2 2" xfId="5628" xr:uid="{00000000-0005-0000-0000-0000A7120000}"/>
    <cellStyle name="Currency 2 4 2 2 2_Sig Data Letters in Progress" xfId="6902" xr:uid="{00000000-0005-0000-0000-0000A8120000}"/>
    <cellStyle name="Currency 2 4 2 2 3" xfId="2051" xr:uid="{00000000-0005-0000-0000-0000A9120000}"/>
    <cellStyle name="Currency 2 4 2 2 3 2" xfId="5752" xr:uid="{00000000-0005-0000-0000-0000AA120000}"/>
    <cellStyle name="Currency 2 4 2 2 3_Sig Data Letters in Progress" xfId="6903" xr:uid="{00000000-0005-0000-0000-0000AB120000}"/>
    <cellStyle name="Currency 2 4 2 2 4" xfId="4676" xr:uid="{00000000-0005-0000-0000-0000AC120000}"/>
    <cellStyle name="Currency 2 4 2 2_Sig Data Letters in Progress" xfId="6901" xr:uid="{00000000-0005-0000-0000-0000AD120000}"/>
    <cellStyle name="Currency 2 4 2 3" xfId="1451" xr:uid="{00000000-0005-0000-0000-0000AE120000}"/>
    <cellStyle name="Currency 2 4 2 3 2" xfId="5152" xr:uid="{00000000-0005-0000-0000-0000AF120000}"/>
    <cellStyle name="Currency 2 4 2 3_Sig Data Letters in Progress" xfId="6904" xr:uid="{00000000-0005-0000-0000-0000B0120000}"/>
    <cellStyle name="Currency 2 4 2 4" xfId="1996" xr:uid="{00000000-0005-0000-0000-0000B1120000}"/>
    <cellStyle name="Currency 2 4 2 4 2" xfId="5697" xr:uid="{00000000-0005-0000-0000-0000B2120000}"/>
    <cellStyle name="Currency 2 4 2 4_Sig Data Letters in Progress" xfId="6905" xr:uid="{00000000-0005-0000-0000-0000B3120000}"/>
    <cellStyle name="Currency 2 4 2 5" xfId="4200" xr:uid="{00000000-0005-0000-0000-0000B4120000}"/>
    <cellStyle name="Currency 2 4 2_Sig Data Letters in Progress" xfId="6900" xr:uid="{00000000-0005-0000-0000-0000B5120000}"/>
    <cellStyle name="Currency 2 4 3" xfId="344" xr:uid="{00000000-0005-0000-0000-0000B6120000}"/>
    <cellStyle name="Currency 2 4 3 2" xfId="821" xr:uid="{00000000-0005-0000-0000-0000B7120000}"/>
    <cellStyle name="Currency 2 4 3 2 2" xfId="1773" xr:uid="{00000000-0005-0000-0000-0000B8120000}"/>
    <cellStyle name="Currency 2 4 3 2 2 2" xfId="5474" xr:uid="{00000000-0005-0000-0000-0000B9120000}"/>
    <cellStyle name="Currency 2 4 3 2 2_Sig Data Letters in Progress" xfId="6908" xr:uid="{00000000-0005-0000-0000-0000BA120000}"/>
    <cellStyle name="Currency 2 4 3 2 3" xfId="4522" xr:uid="{00000000-0005-0000-0000-0000BB120000}"/>
    <cellStyle name="Currency 2 4 3 2_Sig Data Letters in Progress" xfId="6907" xr:uid="{00000000-0005-0000-0000-0000BC120000}"/>
    <cellStyle name="Currency 2 4 3 3" xfId="1297" xr:uid="{00000000-0005-0000-0000-0000BD120000}"/>
    <cellStyle name="Currency 2 4 3 3 2" xfId="4998" xr:uid="{00000000-0005-0000-0000-0000BE120000}"/>
    <cellStyle name="Currency 2 4 3 3_Sig Data Letters in Progress" xfId="6909" xr:uid="{00000000-0005-0000-0000-0000BF120000}"/>
    <cellStyle name="Currency 2 4 3 4" xfId="2023" xr:uid="{00000000-0005-0000-0000-0000C0120000}"/>
    <cellStyle name="Currency 2 4 3 4 2" xfId="5724" xr:uid="{00000000-0005-0000-0000-0000C1120000}"/>
    <cellStyle name="Currency 2 4 3 4_Sig Data Letters in Progress" xfId="6910" xr:uid="{00000000-0005-0000-0000-0000C2120000}"/>
    <cellStyle name="Currency 2 4 3 5" xfId="4046" xr:uid="{00000000-0005-0000-0000-0000C3120000}"/>
    <cellStyle name="Currency 2 4 3_Sig Data Letters in Progress" xfId="6906" xr:uid="{00000000-0005-0000-0000-0000C4120000}"/>
    <cellStyle name="Currency 2 4 4" xfId="667" xr:uid="{00000000-0005-0000-0000-0000C5120000}"/>
    <cellStyle name="Currency 2 4 4 2" xfId="1619" xr:uid="{00000000-0005-0000-0000-0000C6120000}"/>
    <cellStyle name="Currency 2 4 4 2 2" xfId="5320" xr:uid="{00000000-0005-0000-0000-0000C7120000}"/>
    <cellStyle name="Currency 2 4 4 2_Sig Data Letters in Progress" xfId="6912" xr:uid="{00000000-0005-0000-0000-0000C8120000}"/>
    <cellStyle name="Currency 2 4 4 3" xfId="4368" xr:uid="{00000000-0005-0000-0000-0000C9120000}"/>
    <cellStyle name="Currency 2 4 4_Sig Data Letters in Progress" xfId="6911" xr:uid="{00000000-0005-0000-0000-0000CA120000}"/>
    <cellStyle name="Currency 2 4 5" xfId="1143" xr:uid="{00000000-0005-0000-0000-0000CB120000}"/>
    <cellStyle name="Currency 2 4 5 2" xfId="4844" xr:uid="{00000000-0005-0000-0000-0000CC120000}"/>
    <cellStyle name="Currency 2 4 5_Sig Data Letters in Progress" xfId="6913" xr:uid="{00000000-0005-0000-0000-0000CD120000}"/>
    <cellStyle name="Currency 2 4 6" xfId="1968" xr:uid="{00000000-0005-0000-0000-0000CE120000}"/>
    <cellStyle name="Currency 2 4 6 2" xfId="5669" xr:uid="{00000000-0005-0000-0000-0000CF120000}"/>
    <cellStyle name="Currency 2 4 6_Sig Data Letters in Progress" xfId="6914" xr:uid="{00000000-0005-0000-0000-0000D0120000}"/>
    <cellStyle name="Currency 2 4 7" xfId="3892" xr:uid="{00000000-0005-0000-0000-0000D1120000}"/>
    <cellStyle name="Currency 2 4_Sig Data Letters in Progress" xfId="6899" xr:uid="{00000000-0005-0000-0000-0000D2120000}"/>
    <cellStyle name="Currency 2 5" xfId="1975" xr:uid="{00000000-0005-0000-0000-0000D3120000}"/>
    <cellStyle name="Currency 2 5 2" xfId="2003" xr:uid="{00000000-0005-0000-0000-0000D4120000}"/>
    <cellStyle name="Currency 2 5 2 2" xfId="2058" xr:uid="{00000000-0005-0000-0000-0000D5120000}"/>
    <cellStyle name="Currency 2 5 2 2 2" xfId="5759" xr:uid="{00000000-0005-0000-0000-0000D6120000}"/>
    <cellStyle name="Currency 2 5 2 2_Sig Data Letters in Progress" xfId="6917" xr:uid="{00000000-0005-0000-0000-0000D7120000}"/>
    <cellStyle name="Currency 2 5 2 3" xfId="5704" xr:uid="{00000000-0005-0000-0000-0000D8120000}"/>
    <cellStyle name="Currency 2 5 2_Sig Data Letters in Progress" xfId="6916" xr:uid="{00000000-0005-0000-0000-0000D9120000}"/>
    <cellStyle name="Currency 2 5 3" xfId="2030" xr:uid="{00000000-0005-0000-0000-0000DA120000}"/>
    <cellStyle name="Currency 2 5 3 2" xfId="5731" xr:uid="{00000000-0005-0000-0000-0000DB120000}"/>
    <cellStyle name="Currency 2 5 3_Sig Data Letters in Progress" xfId="6918" xr:uid="{00000000-0005-0000-0000-0000DC120000}"/>
    <cellStyle name="Currency 2 5 4" xfId="5676" xr:uid="{00000000-0005-0000-0000-0000DD120000}"/>
    <cellStyle name="Currency 2 5_Sig Data Letters in Progress" xfId="6915" xr:uid="{00000000-0005-0000-0000-0000DE120000}"/>
    <cellStyle name="Currency 2 6" xfId="1982" xr:uid="{00000000-0005-0000-0000-0000DF120000}"/>
    <cellStyle name="Currency 2 6 2" xfId="2037" xr:uid="{00000000-0005-0000-0000-0000E0120000}"/>
    <cellStyle name="Currency 2 6 2 2" xfId="5738" xr:uid="{00000000-0005-0000-0000-0000E1120000}"/>
    <cellStyle name="Currency 2 6 2_Sig Data Letters in Progress" xfId="6920" xr:uid="{00000000-0005-0000-0000-0000E2120000}"/>
    <cellStyle name="Currency 2 6 3" xfId="5683" xr:uid="{00000000-0005-0000-0000-0000E3120000}"/>
    <cellStyle name="Currency 2 6_Sig Data Letters in Progress" xfId="6919" xr:uid="{00000000-0005-0000-0000-0000E4120000}"/>
    <cellStyle name="Currency 2 7" xfId="2009" xr:uid="{00000000-0005-0000-0000-0000E5120000}"/>
    <cellStyle name="Currency 2 7 2" xfId="5710" xr:uid="{00000000-0005-0000-0000-0000E6120000}"/>
    <cellStyle name="Currency 2 7_Sig Data Letters in Progress" xfId="6921" xr:uid="{00000000-0005-0000-0000-0000E7120000}"/>
    <cellStyle name="Currency 2 8" xfId="1954" xr:uid="{00000000-0005-0000-0000-0000E8120000}"/>
    <cellStyle name="Currency 2 8 2" xfId="5655" xr:uid="{00000000-0005-0000-0000-0000E9120000}"/>
    <cellStyle name="Currency 2 8_Sig Data Letters in Progress" xfId="6922" xr:uid="{00000000-0005-0000-0000-0000EA120000}"/>
    <cellStyle name="Currency 2 9" xfId="3654" xr:uid="{00000000-0005-0000-0000-0000EB120000}"/>
    <cellStyle name="Currency 2_Scratch" xfId="3713" xr:uid="{00000000-0005-0000-0000-0000EC120000}"/>
    <cellStyle name="Currency 3" xfId="44" xr:uid="{00000000-0005-0000-0000-0000ED120000}"/>
    <cellStyle name="Currency 3 2" xfId="2841" xr:uid="{00000000-0005-0000-0000-0000EE120000}"/>
    <cellStyle name="Currency 3 3" xfId="2842" xr:uid="{00000000-0005-0000-0000-0000EF120000}"/>
    <cellStyle name="Currency 3_Scratch" xfId="3714" xr:uid="{00000000-0005-0000-0000-0000F0120000}"/>
    <cellStyle name="Currency 4" xfId="2843" xr:uid="{00000000-0005-0000-0000-0000F1120000}"/>
    <cellStyle name="Currency 4 2" xfId="2844" xr:uid="{00000000-0005-0000-0000-0000F2120000}"/>
    <cellStyle name="Currency 4 3" xfId="3657" xr:uid="{00000000-0005-0000-0000-0000F3120000}"/>
    <cellStyle name="Currency 4_Sig Data Letters in Progress" xfId="6923" xr:uid="{00000000-0005-0000-0000-0000F4120000}"/>
    <cellStyle name="Currency 5" xfId="3731" xr:uid="{00000000-0005-0000-0000-0000F5120000}"/>
    <cellStyle name="Currency 6" xfId="3732" xr:uid="{00000000-0005-0000-0000-0000F6120000}"/>
    <cellStyle name="Currency 7" xfId="3733" xr:uid="{00000000-0005-0000-0000-0000F7120000}"/>
    <cellStyle name="Currency 7 2" xfId="5781" xr:uid="{00000000-0005-0000-0000-0000F8120000}"/>
    <cellStyle name="Currency 7_Sig Data Letters in Progress" xfId="6924" xr:uid="{00000000-0005-0000-0000-0000F9120000}"/>
    <cellStyle name="Dezimal [0]_Compiling Utility Macros" xfId="2845" xr:uid="{00000000-0005-0000-0000-0000FA120000}"/>
    <cellStyle name="Dezimal_Compiling Utility Macros" xfId="2846" xr:uid="{00000000-0005-0000-0000-0000FB120000}"/>
    <cellStyle name="Entrée" xfId="2847" xr:uid="{00000000-0005-0000-0000-0000FC120000}"/>
    <cellStyle name="Explanatory Text" xfId="15" builtinId="53" customBuiltin="1"/>
    <cellStyle name="Explanatory Text 2" xfId="3696" xr:uid="{00000000-0005-0000-0000-0000FE120000}"/>
    <cellStyle name="Good" xfId="6" builtinId="26" customBuiltin="1"/>
    <cellStyle name="Good 2" xfId="3697" xr:uid="{00000000-0005-0000-0000-000000130000}"/>
    <cellStyle name="Header" xfId="2848" xr:uid="{00000000-0005-0000-0000-000001130000}"/>
    <cellStyle name="Heading 1" xfId="2" builtinId="16" customBuiltin="1"/>
    <cellStyle name="Heading 1 2" xfId="3698" xr:uid="{00000000-0005-0000-0000-000003130000}"/>
    <cellStyle name="Heading 2" xfId="3" builtinId="17" customBuiltin="1"/>
    <cellStyle name="Heading 2 2" xfId="3699" xr:uid="{00000000-0005-0000-0000-000005130000}"/>
    <cellStyle name="Heading 3" xfId="4" builtinId="18" customBuiltin="1"/>
    <cellStyle name="Heading 3 2" xfId="3700" xr:uid="{00000000-0005-0000-0000-000007130000}"/>
    <cellStyle name="Heading 4" xfId="5" builtinId="19" customBuiltin="1"/>
    <cellStyle name="Heading 4 2" xfId="3701" xr:uid="{00000000-0005-0000-0000-000009130000}"/>
    <cellStyle name="Hyperlink" xfId="3737" builtinId="8"/>
    <cellStyle name="Hyperlink 2" xfId="2849" xr:uid="{00000000-0005-0000-0000-00000B130000}"/>
    <cellStyle name="Hyperlink 2 2" xfId="2850" xr:uid="{00000000-0005-0000-0000-00000C130000}"/>
    <cellStyle name="Hyperlink 2_Sig Data Letters in Progress" xfId="6539" xr:uid="{00000000-0005-0000-0000-00000D130000}"/>
    <cellStyle name="Input" xfId="9" builtinId="20" customBuiltin="1"/>
    <cellStyle name="Input 2" xfId="3702" xr:uid="{00000000-0005-0000-0000-00000F130000}"/>
    <cellStyle name="Insatisfaisant" xfId="2851" xr:uid="{00000000-0005-0000-0000-000010130000}"/>
    <cellStyle name="Linked Cell" xfId="12" builtinId="24" customBuiltin="1"/>
    <cellStyle name="Linked Cell 2" xfId="3703" xr:uid="{00000000-0005-0000-0000-000012130000}"/>
    <cellStyle name="MyComma" xfId="2852" xr:uid="{00000000-0005-0000-0000-000013130000}"/>
    <cellStyle name="MyComma 2" xfId="2853" xr:uid="{00000000-0005-0000-0000-000014130000}"/>
    <cellStyle name="MyComma 3" xfId="2854" xr:uid="{00000000-0005-0000-0000-000015130000}"/>
    <cellStyle name="MyComma 4" xfId="2855" xr:uid="{00000000-0005-0000-0000-000016130000}"/>
    <cellStyle name="MyComma_Corp Renewals in Progress" xfId="2856" xr:uid="{00000000-0005-0000-0000-000017130000}"/>
    <cellStyle name="MyCurrency" xfId="2857" xr:uid="{00000000-0005-0000-0000-000018130000}"/>
    <cellStyle name="MyCurrency 2" xfId="2858" xr:uid="{00000000-0005-0000-0000-000019130000}"/>
    <cellStyle name="MyCurrency 3" xfId="3653" xr:uid="{00000000-0005-0000-0000-00001A130000}"/>
    <cellStyle name="MyCurrency_Sig Data Letters in Progress" xfId="6540" xr:uid="{00000000-0005-0000-0000-00001B130000}"/>
    <cellStyle name="MyPercent" xfId="2859" xr:uid="{00000000-0005-0000-0000-00001C130000}"/>
    <cellStyle name="MyPercent 2" xfId="2860" xr:uid="{00000000-0005-0000-0000-00001D130000}"/>
    <cellStyle name="MyPercent 3" xfId="2861" xr:uid="{00000000-0005-0000-0000-00001E130000}"/>
    <cellStyle name="MyPercent 4" xfId="2862" xr:uid="{00000000-0005-0000-0000-00001F130000}"/>
    <cellStyle name="MyPercent_Corp Renewals in Progress" xfId="2863" xr:uid="{00000000-0005-0000-0000-000020130000}"/>
    <cellStyle name="Neutral" xfId="8" builtinId="28" customBuiltin="1"/>
    <cellStyle name="Neutral 2" xfId="3704" xr:uid="{00000000-0005-0000-0000-000022130000}"/>
    <cellStyle name="Neutral 3" xfId="3754" xr:uid="{00000000-0005-0000-0000-000023130000}"/>
    <cellStyle name="Neutre" xfId="2864" xr:uid="{00000000-0005-0000-0000-000024130000}"/>
    <cellStyle name="Normal" xfId="0" builtinId="0"/>
    <cellStyle name="Normal 10" xfId="118" xr:uid="{00000000-0005-0000-0000-000026130000}"/>
    <cellStyle name="Normal 10 2" xfId="440" xr:uid="{00000000-0005-0000-0000-000027130000}"/>
    <cellStyle name="Normal 10 2 2" xfId="917" xr:uid="{00000000-0005-0000-0000-000028130000}"/>
    <cellStyle name="Normal 10 2 2 2" xfId="1869" xr:uid="{00000000-0005-0000-0000-000029130000}"/>
    <cellStyle name="Normal 10 2 2 2 2" xfId="5570" xr:uid="{00000000-0005-0000-0000-00002A130000}"/>
    <cellStyle name="Normal 10 2 2 2_Sig Data Letters in Progress" xfId="6541" xr:uid="{00000000-0005-0000-0000-00002B130000}"/>
    <cellStyle name="Normal 10 2 2 3" xfId="2055" xr:uid="{00000000-0005-0000-0000-00002C130000}"/>
    <cellStyle name="Normal 10 2 2 3 2" xfId="5756" xr:uid="{00000000-0005-0000-0000-00002D130000}"/>
    <cellStyle name="Normal 10 2 2 3_Sig Data Letters in Progress" xfId="6542" xr:uid="{00000000-0005-0000-0000-00002E130000}"/>
    <cellStyle name="Normal 10 2 2 4" xfId="4618" xr:uid="{00000000-0005-0000-0000-00002F130000}"/>
    <cellStyle name="Normal 10 2 2_Sig Data Letters in Progress" xfId="2866" xr:uid="{00000000-0005-0000-0000-000030130000}"/>
    <cellStyle name="Normal 10 2 3" xfId="1393" xr:uid="{00000000-0005-0000-0000-000031130000}"/>
    <cellStyle name="Normal 10 2 3 2" xfId="5094" xr:uid="{00000000-0005-0000-0000-000032130000}"/>
    <cellStyle name="Normal 10 2 3_Sig Data Letters in Progress" xfId="6543" xr:uid="{00000000-0005-0000-0000-000033130000}"/>
    <cellStyle name="Normal 10 2 4" xfId="2000" xr:uid="{00000000-0005-0000-0000-000034130000}"/>
    <cellStyle name="Normal 10 2 4 2" xfId="5701" xr:uid="{00000000-0005-0000-0000-000035130000}"/>
    <cellStyle name="Normal 10 2 4_Sig Data Letters in Progress" xfId="6544" xr:uid="{00000000-0005-0000-0000-000036130000}"/>
    <cellStyle name="Normal 10 2 5" xfId="4142" xr:uid="{00000000-0005-0000-0000-000037130000}"/>
    <cellStyle name="Normal 10 2_SIG Data Letter" xfId="2867" xr:uid="{00000000-0005-0000-0000-000038130000}"/>
    <cellStyle name="Normal 10 3" xfId="286" xr:uid="{00000000-0005-0000-0000-000039130000}"/>
    <cellStyle name="Normal 10 3 2" xfId="763" xr:uid="{00000000-0005-0000-0000-00003A130000}"/>
    <cellStyle name="Normal 10 3 2 2" xfId="1715" xr:uid="{00000000-0005-0000-0000-00003B130000}"/>
    <cellStyle name="Normal 10 3 2 2 2" xfId="5416" xr:uid="{00000000-0005-0000-0000-00003C130000}"/>
    <cellStyle name="Normal 10 3 2 2_Sig Data Letters in Progress" xfId="6545" xr:uid="{00000000-0005-0000-0000-00003D130000}"/>
    <cellStyle name="Normal 10 3 2 3" xfId="4464" xr:uid="{00000000-0005-0000-0000-00003E130000}"/>
    <cellStyle name="Normal 10 3 2_Sig Data Letters in Progress" xfId="2869" xr:uid="{00000000-0005-0000-0000-00003F130000}"/>
    <cellStyle name="Normal 10 3 3" xfId="1239" xr:uid="{00000000-0005-0000-0000-000040130000}"/>
    <cellStyle name="Normal 10 3 3 2" xfId="4940" xr:uid="{00000000-0005-0000-0000-000041130000}"/>
    <cellStyle name="Normal 10 3 3_Sig Data Letters in Progress" xfId="6546" xr:uid="{00000000-0005-0000-0000-000042130000}"/>
    <cellStyle name="Normal 10 3 4" xfId="2027" xr:uid="{00000000-0005-0000-0000-000043130000}"/>
    <cellStyle name="Normal 10 3 4 2" xfId="5728" xr:uid="{00000000-0005-0000-0000-000044130000}"/>
    <cellStyle name="Normal 10 3 4_Sig Data Letters in Progress" xfId="6547" xr:uid="{00000000-0005-0000-0000-000045130000}"/>
    <cellStyle name="Normal 10 3 5" xfId="3988" xr:uid="{00000000-0005-0000-0000-000046130000}"/>
    <cellStyle name="Normal 10 3_Sig Data Letters in Progress" xfId="2868" xr:uid="{00000000-0005-0000-0000-000047130000}"/>
    <cellStyle name="Normal 10 4" xfId="609" xr:uid="{00000000-0005-0000-0000-000048130000}"/>
    <cellStyle name="Normal 10 4 2" xfId="1561" xr:uid="{00000000-0005-0000-0000-000049130000}"/>
    <cellStyle name="Normal 10 4 2 2" xfId="5262" xr:uid="{00000000-0005-0000-0000-00004A130000}"/>
    <cellStyle name="Normal 10 4 2_Sig Data Letters in Progress" xfId="6548" xr:uid="{00000000-0005-0000-0000-00004B130000}"/>
    <cellStyle name="Normal 10 4 3" xfId="4310" xr:uid="{00000000-0005-0000-0000-00004C130000}"/>
    <cellStyle name="Normal 10 4_Sig Data Letters in Progress" xfId="2870" xr:uid="{00000000-0005-0000-0000-00004D130000}"/>
    <cellStyle name="Normal 10 5" xfId="1085" xr:uid="{00000000-0005-0000-0000-00004E130000}"/>
    <cellStyle name="Normal 10 5 2" xfId="4786" xr:uid="{00000000-0005-0000-0000-00004F130000}"/>
    <cellStyle name="Normal 10 5_Sig Data Letters in Progress" xfId="6549" xr:uid="{00000000-0005-0000-0000-000050130000}"/>
    <cellStyle name="Normal 10 6" xfId="1972" xr:uid="{00000000-0005-0000-0000-000051130000}"/>
    <cellStyle name="Normal 10 6 2" xfId="5673" xr:uid="{00000000-0005-0000-0000-000052130000}"/>
    <cellStyle name="Normal 10 6_Sig Data Letters in Progress" xfId="6550" xr:uid="{00000000-0005-0000-0000-000053130000}"/>
    <cellStyle name="Normal 10 7" xfId="3834" xr:uid="{00000000-0005-0000-0000-000054130000}"/>
    <cellStyle name="Normal 10_Sig Data Letters in Progress" xfId="2865" xr:uid="{00000000-0005-0000-0000-000055130000}"/>
    <cellStyle name="Normal 11" xfId="132" xr:uid="{00000000-0005-0000-0000-000056130000}"/>
    <cellStyle name="Normal 11 2" xfId="454" xr:uid="{00000000-0005-0000-0000-000057130000}"/>
    <cellStyle name="Normal 11 2 2" xfId="931" xr:uid="{00000000-0005-0000-0000-000058130000}"/>
    <cellStyle name="Normal 11 2 2 2" xfId="1883" xr:uid="{00000000-0005-0000-0000-000059130000}"/>
    <cellStyle name="Normal 11 2 2 2 2" xfId="5584" xr:uid="{00000000-0005-0000-0000-00005A130000}"/>
    <cellStyle name="Normal 11 2 2 2_Sig Data Letters in Progress" xfId="6551" xr:uid="{00000000-0005-0000-0000-00005B130000}"/>
    <cellStyle name="Normal 11 2 2 3" xfId="4632" xr:uid="{00000000-0005-0000-0000-00005C130000}"/>
    <cellStyle name="Normal 11 2 2_Sig Data Letters in Progress" xfId="2872" xr:uid="{00000000-0005-0000-0000-00005D130000}"/>
    <cellStyle name="Normal 11 2 3" xfId="1407" xr:uid="{00000000-0005-0000-0000-00005E130000}"/>
    <cellStyle name="Normal 11 2 3 2" xfId="5108" xr:uid="{00000000-0005-0000-0000-00005F130000}"/>
    <cellStyle name="Normal 11 2 3_Sig Data Letters in Progress" xfId="6552" xr:uid="{00000000-0005-0000-0000-000060130000}"/>
    <cellStyle name="Normal 11 2 4" xfId="2034" xr:uid="{00000000-0005-0000-0000-000061130000}"/>
    <cellStyle name="Normal 11 2 4 2" xfId="5735" xr:uid="{00000000-0005-0000-0000-000062130000}"/>
    <cellStyle name="Normal 11 2 4_Sig Data Letters in Progress" xfId="6553" xr:uid="{00000000-0005-0000-0000-000063130000}"/>
    <cellStyle name="Normal 11 2 5" xfId="4156" xr:uid="{00000000-0005-0000-0000-000064130000}"/>
    <cellStyle name="Normal 11 2_SIG Data Letter" xfId="2873" xr:uid="{00000000-0005-0000-0000-000065130000}"/>
    <cellStyle name="Normal 11 3" xfId="300" xr:uid="{00000000-0005-0000-0000-000066130000}"/>
    <cellStyle name="Normal 11 3 2" xfId="777" xr:uid="{00000000-0005-0000-0000-000067130000}"/>
    <cellStyle name="Normal 11 3 2 2" xfId="1729" xr:uid="{00000000-0005-0000-0000-000068130000}"/>
    <cellStyle name="Normal 11 3 2 2 2" xfId="5430" xr:uid="{00000000-0005-0000-0000-000069130000}"/>
    <cellStyle name="Normal 11 3 2 2_Sig Data Letters in Progress" xfId="6554" xr:uid="{00000000-0005-0000-0000-00006A130000}"/>
    <cellStyle name="Normal 11 3 2 3" xfId="4478" xr:uid="{00000000-0005-0000-0000-00006B130000}"/>
    <cellStyle name="Normal 11 3 2_Sig Data Letters in Progress" xfId="2875" xr:uid="{00000000-0005-0000-0000-00006C130000}"/>
    <cellStyle name="Normal 11 3 3" xfId="1253" xr:uid="{00000000-0005-0000-0000-00006D130000}"/>
    <cellStyle name="Normal 11 3 3 2" xfId="4954" xr:uid="{00000000-0005-0000-0000-00006E130000}"/>
    <cellStyle name="Normal 11 3 3_Sig Data Letters in Progress" xfId="6555" xr:uid="{00000000-0005-0000-0000-00006F130000}"/>
    <cellStyle name="Normal 11 3 4" xfId="4002" xr:uid="{00000000-0005-0000-0000-000070130000}"/>
    <cellStyle name="Normal 11 3_Sig Data Letters in Progress" xfId="2874" xr:uid="{00000000-0005-0000-0000-000071130000}"/>
    <cellStyle name="Normal 11 4" xfId="623" xr:uid="{00000000-0005-0000-0000-000072130000}"/>
    <cellStyle name="Normal 11 4 2" xfId="1575" xr:uid="{00000000-0005-0000-0000-000073130000}"/>
    <cellStyle name="Normal 11 4 2 2" xfId="5276" xr:uid="{00000000-0005-0000-0000-000074130000}"/>
    <cellStyle name="Normal 11 4 2_Sig Data Letters in Progress" xfId="6556" xr:uid="{00000000-0005-0000-0000-000075130000}"/>
    <cellStyle name="Normal 11 4 3" xfId="4324" xr:uid="{00000000-0005-0000-0000-000076130000}"/>
    <cellStyle name="Normal 11 4_Sig Data Letters in Progress" xfId="2876" xr:uid="{00000000-0005-0000-0000-000077130000}"/>
    <cellStyle name="Normal 11 5" xfId="1099" xr:uid="{00000000-0005-0000-0000-000078130000}"/>
    <cellStyle name="Normal 11 5 2" xfId="4800" xr:uid="{00000000-0005-0000-0000-000079130000}"/>
    <cellStyle name="Normal 11 5_Sig Data Letters in Progress" xfId="6557" xr:uid="{00000000-0005-0000-0000-00007A130000}"/>
    <cellStyle name="Normal 11 6" xfId="1979" xr:uid="{00000000-0005-0000-0000-00007B130000}"/>
    <cellStyle name="Normal 11 6 2" xfId="5680" xr:uid="{00000000-0005-0000-0000-00007C130000}"/>
    <cellStyle name="Normal 11 6_Sig Data Letters in Progress" xfId="6558" xr:uid="{00000000-0005-0000-0000-00007D130000}"/>
    <cellStyle name="Normal 11 7" xfId="3848" xr:uid="{00000000-0005-0000-0000-00007E130000}"/>
    <cellStyle name="Normal 11_Sig Data Letters in Progress" xfId="2871" xr:uid="{00000000-0005-0000-0000-00007F130000}"/>
    <cellStyle name="Normal 12" xfId="146" xr:uid="{00000000-0005-0000-0000-000080130000}"/>
    <cellStyle name="Normal 12 2" xfId="468" xr:uid="{00000000-0005-0000-0000-000081130000}"/>
    <cellStyle name="Normal 12 2 2" xfId="945" xr:uid="{00000000-0005-0000-0000-000082130000}"/>
    <cellStyle name="Normal 12 2 2 2" xfId="1897" xr:uid="{00000000-0005-0000-0000-000083130000}"/>
    <cellStyle name="Normal 12 2 2 2 2" xfId="5598" xr:uid="{00000000-0005-0000-0000-000084130000}"/>
    <cellStyle name="Normal 12 2 2 2_Sig Data Letters in Progress" xfId="6559" xr:uid="{00000000-0005-0000-0000-000085130000}"/>
    <cellStyle name="Normal 12 2 2 3" xfId="4646" xr:uid="{00000000-0005-0000-0000-000086130000}"/>
    <cellStyle name="Normal 12 2 2_Sig Data Letters in Progress" xfId="2878" xr:uid="{00000000-0005-0000-0000-000087130000}"/>
    <cellStyle name="Normal 12 2 3" xfId="1421" xr:uid="{00000000-0005-0000-0000-000088130000}"/>
    <cellStyle name="Normal 12 2 3 2" xfId="5122" xr:uid="{00000000-0005-0000-0000-000089130000}"/>
    <cellStyle name="Normal 12 2 3_Sig Data Letters in Progress" xfId="6560" xr:uid="{00000000-0005-0000-0000-00008A130000}"/>
    <cellStyle name="Normal 12 2 4" xfId="4170" xr:uid="{00000000-0005-0000-0000-00008B130000}"/>
    <cellStyle name="Normal 12 2_SIG Data Letter" xfId="2879" xr:uid="{00000000-0005-0000-0000-00008C130000}"/>
    <cellStyle name="Normal 12 3" xfId="314" xr:uid="{00000000-0005-0000-0000-00008D130000}"/>
    <cellStyle name="Normal 12 3 2" xfId="791" xr:uid="{00000000-0005-0000-0000-00008E130000}"/>
    <cellStyle name="Normal 12 3 2 2" xfId="1743" xr:uid="{00000000-0005-0000-0000-00008F130000}"/>
    <cellStyle name="Normal 12 3 2 2 2" xfId="5444" xr:uid="{00000000-0005-0000-0000-000090130000}"/>
    <cellStyle name="Normal 12 3 2 2_Sig Data Letters in Progress" xfId="6561" xr:uid="{00000000-0005-0000-0000-000091130000}"/>
    <cellStyle name="Normal 12 3 2 3" xfId="4492" xr:uid="{00000000-0005-0000-0000-000092130000}"/>
    <cellStyle name="Normal 12 3 2_Sig Data Letters in Progress" xfId="2881" xr:uid="{00000000-0005-0000-0000-000093130000}"/>
    <cellStyle name="Normal 12 3 3" xfId="1267" xr:uid="{00000000-0005-0000-0000-000094130000}"/>
    <cellStyle name="Normal 12 3 3 2" xfId="4968" xr:uid="{00000000-0005-0000-0000-000095130000}"/>
    <cellStyle name="Normal 12 3 3_Sig Data Letters in Progress" xfId="6562" xr:uid="{00000000-0005-0000-0000-000096130000}"/>
    <cellStyle name="Normal 12 3 4" xfId="4016" xr:uid="{00000000-0005-0000-0000-000097130000}"/>
    <cellStyle name="Normal 12 3_Sig Data Letters in Progress" xfId="2880" xr:uid="{00000000-0005-0000-0000-000098130000}"/>
    <cellStyle name="Normal 12 4" xfId="637" xr:uid="{00000000-0005-0000-0000-000099130000}"/>
    <cellStyle name="Normal 12 4 2" xfId="1589" xr:uid="{00000000-0005-0000-0000-00009A130000}"/>
    <cellStyle name="Normal 12 4 2 2" xfId="5290" xr:uid="{00000000-0005-0000-0000-00009B130000}"/>
    <cellStyle name="Normal 12 4 2_Sig Data Letters in Progress" xfId="6563" xr:uid="{00000000-0005-0000-0000-00009C130000}"/>
    <cellStyle name="Normal 12 4 3" xfId="4338" xr:uid="{00000000-0005-0000-0000-00009D130000}"/>
    <cellStyle name="Normal 12 4_Sig Data Letters in Progress" xfId="2882" xr:uid="{00000000-0005-0000-0000-00009E130000}"/>
    <cellStyle name="Normal 12 5" xfId="1113" xr:uid="{00000000-0005-0000-0000-00009F130000}"/>
    <cellStyle name="Normal 12 5 2" xfId="4814" xr:uid="{00000000-0005-0000-0000-0000A0130000}"/>
    <cellStyle name="Normal 12 5_Sig Data Letters in Progress" xfId="6564" xr:uid="{00000000-0005-0000-0000-0000A1130000}"/>
    <cellStyle name="Normal 12 6" xfId="2074" xr:uid="{00000000-0005-0000-0000-0000A2130000}"/>
    <cellStyle name="Normal 12 6 2" xfId="5775" xr:uid="{00000000-0005-0000-0000-0000A3130000}"/>
    <cellStyle name="Normal 12 6_Sig Data Letters in Progress" xfId="6565" xr:uid="{00000000-0005-0000-0000-0000A4130000}"/>
    <cellStyle name="Normal 12 7" xfId="3862" xr:uid="{00000000-0005-0000-0000-0000A5130000}"/>
    <cellStyle name="Normal 12_Sig Data Letters in Progress" xfId="2877" xr:uid="{00000000-0005-0000-0000-0000A6130000}"/>
    <cellStyle name="Normal 13" xfId="160" xr:uid="{00000000-0005-0000-0000-0000A7130000}"/>
    <cellStyle name="Normal 13 2" xfId="482" xr:uid="{00000000-0005-0000-0000-0000A8130000}"/>
    <cellStyle name="Normal 13 2 2" xfId="959" xr:uid="{00000000-0005-0000-0000-0000A9130000}"/>
    <cellStyle name="Normal 13 2 2 2" xfId="1911" xr:uid="{00000000-0005-0000-0000-0000AA130000}"/>
    <cellStyle name="Normal 13 2 2 2 2" xfId="5612" xr:uid="{00000000-0005-0000-0000-0000AB130000}"/>
    <cellStyle name="Normal 13 2 2 2_Sig Data Letters in Progress" xfId="6566" xr:uid="{00000000-0005-0000-0000-0000AC130000}"/>
    <cellStyle name="Normal 13 2 2 3" xfId="4660" xr:uid="{00000000-0005-0000-0000-0000AD130000}"/>
    <cellStyle name="Normal 13 2 2_Sig Data Letters in Progress" xfId="2884" xr:uid="{00000000-0005-0000-0000-0000AE130000}"/>
    <cellStyle name="Normal 13 2 3" xfId="1435" xr:uid="{00000000-0005-0000-0000-0000AF130000}"/>
    <cellStyle name="Normal 13 2 3 2" xfId="5136" xr:uid="{00000000-0005-0000-0000-0000B0130000}"/>
    <cellStyle name="Normal 13 2 3_Sig Data Letters in Progress" xfId="6567" xr:uid="{00000000-0005-0000-0000-0000B1130000}"/>
    <cellStyle name="Normal 13 2 4" xfId="4184" xr:uid="{00000000-0005-0000-0000-0000B2130000}"/>
    <cellStyle name="Normal 13 2_SIG Data Letter" xfId="2885" xr:uid="{00000000-0005-0000-0000-0000B3130000}"/>
    <cellStyle name="Normal 13 3" xfId="328" xr:uid="{00000000-0005-0000-0000-0000B4130000}"/>
    <cellStyle name="Normal 13 3 2" xfId="805" xr:uid="{00000000-0005-0000-0000-0000B5130000}"/>
    <cellStyle name="Normal 13 3 2 2" xfId="1757" xr:uid="{00000000-0005-0000-0000-0000B6130000}"/>
    <cellStyle name="Normal 13 3 2 2 2" xfId="5458" xr:uid="{00000000-0005-0000-0000-0000B7130000}"/>
    <cellStyle name="Normal 13 3 2 2_Sig Data Letters in Progress" xfId="6568" xr:uid="{00000000-0005-0000-0000-0000B8130000}"/>
    <cellStyle name="Normal 13 3 2 3" xfId="4506" xr:uid="{00000000-0005-0000-0000-0000B9130000}"/>
    <cellStyle name="Normal 13 3 2_Sig Data Letters in Progress" xfId="2887" xr:uid="{00000000-0005-0000-0000-0000BA130000}"/>
    <cellStyle name="Normal 13 3 3" xfId="1281" xr:uid="{00000000-0005-0000-0000-0000BB130000}"/>
    <cellStyle name="Normal 13 3 3 2" xfId="4982" xr:uid="{00000000-0005-0000-0000-0000BC130000}"/>
    <cellStyle name="Normal 13 3 3_Sig Data Letters in Progress" xfId="6569" xr:uid="{00000000-0005-0000-0000-0000BD130000}"/>
    <cellStyle name="Normal 13 3 4" xfId="4030" xr:uid="{00000000-0005-0000-0000-0000BE130000}"/>
    <cellStyle name="Normal 13 3_Sig Data Letters in Progress" xfId="2886" xr:uid="{00000000-0005-0000-0000-0000BF130000}"/>
    <cellStyle name="Normal 13 4" xfId="651" xr:uid="{00000000-0005-0000-0000-0000C0130000}"/>
    <cellStyle name="Normal 13 4 2" xfId="1603" xr:uid="{00000000-0005-0000-0000-0000C1130000}"/>
    <cellStyle name="Normal 13 4 2 2" xfId="5304" xr:uid="{00000000-0005-0000-0000-0000C2130000}"/>
    <cellStyle name="Normal 13 4 2_Sig Data Letters in Progress" xfId="6570" xr:uid="{00000000-0005-0000-0000-0000C3130000}"/>
    <cellStyle name="Normal 13 4 3" xfId="4352" xr:uid="{00000000-0005-0000-0000-0000C4130000}"/>
    <cellStyle name="Normal 13 4_Sig Data Letters in Progress" xfId="2888" xr:uid="{00000000-0005-0000-0000-0000C5130000}"/>
    <cellStyle name="Normal 13 5" xfId="1127" xr:uid="{00000000-0005-0000-0000-0000C6130000}"/>
    <cellStyle name="Normal 13 5 2" xfId="4828" xr:uid="{00000000-0005-0000-0000-0000C7130000}"/>
    <cellStyle name="Normal 13 5_Sig Data Letters in Progress" xfId="6571" xr:uid="{00000000-0005-0000-0000-0000C8130000}"/>
    <cellStyle name="Normal 13 6" xfId="3876" xr:uid="{00000000-0005-0000-0000-0000C9130000}"/>
    <cellStyle name="Normal 13_Sig Data Letters in Progress" xfId="2883" xr:uid="{00000000-0005-0000-0000-0000CA130000}"/>
    <cellStyle name="Normal 14" xfId="174" xr:uid="{00000000-0005-0000-0000-0000CB130000}"/>
    <cellStyle name="Normal 14 2" xfId="2889" xr:uid="{00000000-0005-0000-0000-0000CC130000}"/>
    <cellStyle name="Normal 14 3" xfId="3651" xr:uid="{00000000-0005-0000-0000-0000CD130000}"/>
    <cellStyle name="Normal 14_Sig Data Letters in Progress" xfId="3570" xr:uid="{00000000-0005-0000-0000-0000CE130000}"/>
    <cellStyle name="Normal 15" xfId="509" xr:uid="{00000000-0005-0000-0000-0000CF130000}"/>
    <cellStyle name="Normal 15 2" xfId="986" xr:uid="{00000000-0005-0000-0000-0000D0130000}"/>
    <cellStyle name="Normal 15 2 2" xfId="1938" xr:uid="{00000000-0005-0000-0000-0000D1130000}"/>
    <cellStyle name="Normal 15 2 2 2" xfId="5639" xr:uid="{00000000-0005-0000-0000-0000D2130000}"/>
    <cellStyle name="Normal 15 2 2_Sig Data Letters in Progress" xfId="6572" xr:uid="{00000000-0005-0000-0000-0000D3130000}"/>
    <cellStyle name="Normal 15 2 3" xfId="4687" xr:uid="{00000000-0005-0000-0000-0000D4130000}"/>
    <cellStyle name="Normal 15 2_SIG Data Letter" xfId="2890" xr:uid="{00000000-0005-0000-0000-0000D5130000}"/>
    <cellStyle name="Normal 15 3" xfId="1462" xr:uid="{00000000-0005-0000-0000-0000D6130000}"/>
    <cellStyle name="Normal 15 3 2" xfId="5163" xr:uid="{00000000-0005-0000-0000-0000D7130000}"/>
    <cellStyle name="Normal 15 3_Sig Data Letters in Progress" xfId="6573" xr:uid="{00000000-0005-0000-0000-0000D8130000}"/>
    <cellStyle name="Normal 15 4" xfId="4211" xr:uid="{00000000-0005-0000-0000-0000D9130000}"/>
    <cellStyle name="Normal 15_SIG Data Letter" xfId="2891" xr:uid="{00000000-0005-0000-0000-0000DA130000}"/>
    <cellStyle name="Normal 16" xfId="2892" xr:uid="{00000000-0005-0000-0000-0000DB130000}"/>
    <cellStyle name="Normal 16 2" xfId="3716" xr:uid="{00000000-0005-0000-0000-0000DC130000}"/>
    <cellStyle name="Normal 16_Sig Data Letters in Progress" xfId="6574" xr:uid="{00000000-0005-0000-0000-0000DD130000}"/>
    <cellStyle name="Normal 17" xfId="2893" xr:uid="{00000000-0005-0000-0000-0000DE130000}"/>
    <cellStyle name="Normal 18" xfId="2894" xr:uid="{00000000-0005-0000-0000-0000DF130000}"/>
    <cellStyle name="Normal 19" xfId="2895" xr:uid="{00000000-0005-0000-0000-0000E0130000}"/>
    <cellStyle name="Normal 2" xfId="41" xr:uid="{00000000-0005-0000-0000-0000E1130000}"/>
    <cellStyle name="Normal 2 10" xfId="2897" xr:uid="{00000000-0005-0000-0000-0000E2130000}"/>
    <cellStyle name="Normal 2 11" xfId="3761" xr:uid="{00000000-0005-0000-0000-0000E3130000}"/>
    <cellStyle name="Normal 2 2" xfId="46" xr:uid="{00000000-0005-0000-0000-0000E4130000}"/>
    <cellStyle name="Normal 2 2 10" xfId="2898" xr:uid="{00000000-0005-0000-0000-0000E5130000}"/>
    <cellStyle name="Normal 2 2 11" xfId="3661" xr:uid="{00000000-0005-0000-0000-0000E6130000}"/>
    <cellStyle name="Normal 2 2 11 2" xfId="5779" xr:uid="{00000000-0005-0000-0000-0000E7130000}"/>
    <cellStyle name="Normal 2 2 11_Sig Data Letters in Progress" xfId="6576" xr:uid="{00000000-0005-0000-0000-0000E8130000}"/>
    <cellStyle name="Normal 2 2 2" xfId="181" xr:uid="{00000000-0005-0000-0000-0000E9130000}"/>
    <cellStyle name="Normal 2 2 2 10" xfId="3891" xr:uid="{00000000-0005-0000-0000-0000EA130000}"/>
    <cellStyle name="Normal 2 2 2 2" xfId="185" xr:uid="{00000000-0005-0000-0000-0000EB130000}"/>
    <cellStyle name="Normal 2 2 2 2 2" xfId="199" xr:uid="{00000000-0005-0000-0000-0000EC130000}"/>
    <cellStyle name="Normal 2 2 2 2 2 2" xfId="507" xr:uid="{00000000-0005-0000-0000-0000ED130000}"/>
    <cellStyle name="Normal 2 2 2 2 2 2 2" xfId="984" xr:uid="{00000000-0005-0000-0000-0000EE130000}"/>
    <cellStyle name="Normal 2 2 2 2 2 2 2 2" xfId="1936" xr:uid="{00000000-0005-0000-0000-0000EF130000}"/>
    <cellStyle name="Normal 2 2 2 2 2 2 2 2 2" xfId="5637" xr:uid="{00000000-0005-0000-0000-0000F0130000}"/>
    <cellStyle name="Normal 2 2 2 2 2 2 2 2_Sig Data Letters in Progress" xfId="6577" xr:uid="{00000000-0005-0000-0000-0000F1130000}"/>
    <cellStyle name="Normal 2 2 2 2 2 2 2 3" xfId="2046" xr:uid="{00000000-0005-0000-0000-0000F2130000}"/>
    <cellStyle name="Normal 2 2 2 2 2 2 2 3 2" xfId="5747" xr:uid="{00000000-0005-0000-0000-0000F3130000}"/>
    <cellStyle name="Normal 2 2 2 2 2 2 2 3_Sig Data Letters in Progress" xfId="6578" xr:uid="{00000000-0005-0000-0000-0000F4130000}"/>
    <cellStyle name="Normal 2 2 2 2 2 2 2 4" xfId="4685" xr:uid="{00000000-0005-0000-0000-0000F5130000}"/>
    <cellStyle name="Normal 2 2 2 2 2 2 2_Sig Data Letters in Progress" xfId="2903" xr:uid="{00000000-0005-0000-0000-0000F6130000}"/>
    <cellStyle name="Normal 2 2 2 2 2 2 3" xfId="1460" xr:uid="{00000000-0005-0000-0000-0000F7130000}"/>
    <cellStyle name="Normal 2 2 2 2 2 2 3 2" xfId="5161" xr:uid="{00000000-0005-0000-0000-0000F8130000}"/>
    <cellStyle name="Normal 2 2 2 2 2 2 3_Sig Data Letters in Progress" xfId="6579" xr:uid="{00000000-0005-0000-0000-0000F9130000}"/>
    <cellStyle name="Normal 2 2 2 2 2 2 4" xfId="1991" xr:uid="{00000000-0005-0000-0000-0000FA130000}"/>
    <cellStyle name="Normal 2 2 2 2 2 2 4 2" xfId="5692" xr:uid="{00000000-0005-0000-0000-0000FB130000}"/>
    <cellStyle name="Normal 2 2 2 2 2 2 4_Sig Data Letters in Progress" xfId="6580" xr:uid="{00000000-0005-0000-0000-0000FC130000}"/>
    <cellStyle name="Normal 2 2 2 2 2 2 5" xfId="4209" xr:uid="{00000000-0005-0000-0000-0000FD130000}"/>
    <cellStyle name="Normal 2 2 2 2 2 2_Sig Data Letters in Progress" xfId="2902" xr:uid="{00000000-0005-0000-0000-0000FE130000}"/>
    <cellStyle name="Normal 2 2 2 2 2 3" xfId="353" xr:uid="{00000000-0005-0000-0000-0000FF130000}"/>
    <cellStyle name="Normal 2 2 2 2 2 3 2" xfId="830" xr:uid="{00000000-0005-0000-0000-000000140000}"/>
    <cellStyle name="Normal 2 2 2 2 2 3 2 2" xfId="1782" xr:uid="{00000000-0005-0000-0000-000001140000}"/>
    <cellStyle name="Normal 2 2 2 2 2 3 2 2 2" xfId="5483" xr:uid="{00000000-0005-0000-0000-000002140000}"/>
    <cellStyle name="Normal 2 2 2 2 2 3 2 2_Sig Data Letters in Progress" xfId="6581" xr:uid="{00000000-0005-0000-0000-000003140000}"/>
    <cellStyle name="Normal 2 2 2 2 2 3 2 3" xfId="4531" xr:uid="{00000000-0005-0000-0000-000004140000}"/>
    <cellStyle name="Normal 2 2 2 2 2 3 2_Sig Data Letters in Progress" xfId="2905" xr:uid="{00000000-0005-0000-0000-000005140000}"/>
    <cellStyle name="Normal 2 2 2 2 2 3 3" xfId="1306" xr:uid="{00000000-0005-0000-0000-000006140000}"/>
    <cellStyle name="Normal 2 2 2 2 2 3 3 2" xfId="5007" xr:uid="{00000000-0005-0000-0000-000007140000}"/>
    <cellStyle name="Normal 2 2 2 2 2 3 3_Sig Data Letters in Progress" xfId="6582" xr:uid="{00000000-0005-0000-0000-000008140000}"/>
    <cellStyle name="Normal 2 2 2 2 2 3 4" xfId="2018" xr:uid="{00000000-0005-0000-0000-000009140000}"/>
    <cellStyle name="Normal 2 2 2 2 2 3 4 2" xfId="5719" xr:uid="{00000000-0005-0000-0000-00000A140000}"/>
    <cellStyle name="Normal 2 2 2 2 2 3 4_Sig Data Letters in Progress" xfId="6583" xr:uid="{00000000-0005-0000-0000-00000B140000}"/>
    <cellStyle name="Normal 2 2 2 2 2 3 5" xfId="4055" xr:uid="{00000000-0005-0000-0000-00000C140000}"/>
    <cellStyle name="Normal 2 2 2 2 2 3_Sig Data Letters in Progress" xfId="2904" xr:uid="{00000000-0005-0000-0000-00000D140000}"/>
    <cellStyle name="Normal 2 2 2 2 2 4" xfId="676" xr:uid="{00000000-0005-0000-0000-00000E140000}"/>
    <cellStyle name="Normal 2 2 2 2 2 4 2" xfId="1628" xr:uid="{00000000-0005-0000-0000-00000F140000}"/>
    <cellStyle name="Normal 2 2 2 2 2 4 2 2" xfId="5329" xr:uid="{00000000-0005-0000-0000-000010140000}"/>
    <cellStyle name="Normal 2 2 2 2 2 4 2_Sig Data Letters in Progress" xfId="6584" xr:uid="{00000000-0005-0000-0000-000011140000}"/>
    <cellStyle name="Normal 2 2 2 2 2 4 3" xfId="4377" xr:uid="{00000000-0005-0000-0000-000012140000}"/>
    <cellStyle name="Normal 2 2 2 2 2 4_Sig Data Letters in Progress" xfId="2906" xr:uid="{00000000-0005-0000-0000-000013140000}"/>
    <cellStyle name="Normal 2 2 2 2 2 5" xfId="1152" xr:uid="{00000000-0005-0000-0000-000014140000}"/>
    <cellStyle name="Normal 2 2 2 2 2 5 2" xfId="4853" xr:uid="{00000000-0005-0000-0000-000015140000}"/>
    <cellStyle name="Normal 2 2 2 2 2 5_Sig Data Letters in Progress" xfId="6585" xr:uid="{00000000-0005-0000-0000-000016140000}"/>
    <cellStyle name="Normal 2 2 2 2 2 6" xfId="1963" xr:uid="{00000000-0005-0000-0000-000017140000}"/>
    <cellStyle name="Normal 2 2 2 2 2 6 2" xfId="5664" xr:uid="{00000000-0005-0000-0000-000018140000}"/>
    <cellStyle name="Normal 2 2 2 2 2 6_Sig Data Letters in Progress" xfId="6586" xr:uid="{00000000-0005-0000-0000-000019140000}"/>
    <cellStyle name="Normal 2 2 2 2 2 7" xfId="3901" xr:uid="{00000000-0005-0000-0000-00001A140000}"/>
    <cellStyle name="Normal 2 2 2 2 2_Sig Data Letters in Progress" xfId="2901" xr:uid="{00000000-0005-0000-0000-00001B140000}"/>
    <cellStyle name="Normal 2 2 2 2 3" xfId="500" xr:uid="{00000000-0005-0000-0000-00001C140000}"/>
    <cellStyle name="Normal 2 2 2 2 3 2" xfId="977" xr:uid="{00000000-0005-0000-0000-00001D140000}"/>
    <cellStyle name="Normal 2 2 2 2 3 2 2" xfId="1929" xr:uid="{00000000-0005-0000-0000-00001E140000}"/>
    <cellStyle name="Normal 2 2 2 2 3 2 2 2" xfId="2053" xr:uid="{00000000-0005-0000-0000-00001F140000}"/>
    <cellStyle name="Normal 2 2 2 2 3 2 2 2 2" xfId="5754" xr:uid="{00000000-0005-0000-0000-000020140000}"/>
    <cellStyle name="Normal 2 2 2 2 3 2 2 2_Sig Data Letters in Progress" xfId="6587" xr:uid="{00000000-0005-0000-0000-000021140000}"/>
    <cellStyle name="Normal 2 2 2 2 3 2 2 3" xfId="5630" xr:uid="{00000000-0005-0000-0000-000022140000}"/>
    <cellStyle name="Normal 2 2 2 2 3 2 2_Sig Data Letters in Progress" xfId="2909" xr:uid="{00000000-0005-0000-0000-000023140000}"/>
    <cellStyle name="Normal 2 2 2 2 3 2 3" xfId="1998" xr:uid="{00000000-0005-0000-0000-000024140000}"/>
    <cellStyle name="Normal 2 2 2 2 3 2 3 2" xfId="5699" xr:uid="{00000000-0005-0000-0000-000025140000}"/>
    <cellStyle name="Normal 2 2 2 2 3 2 3_Sig Data Letters in Progress" xfId="6588" xr:uid="{00000000-0005-0000-0000-000026140000}"/>
    <cellStyle name="Normal 2 2 2 2 3 2 4" xfId="4678" xr:uid="{00000000-0005-0000-0000-000027140000}"/>
    <cellStyle name="Normal 2 2 2 2 3 2_Sig Data Letters in Progress" xfId="2908" xr:uid="{00000000-0005-0000-0000-000028140000}"/>
    <cellStyle name="Normal 2 2 2 2 3 3" xfId="1453" xr:uid="{00000000-0005-0000-0000-000029140000}"/>
    <cellStyle name="Normal 2 2 2 2 3 3 2" xfId="2025" xr:uid="{00000000-0005-0000-0000-00002A140000}"/>
    <cellStyle name="Normal 2 2 2 2 3 3 2 2" xfId="5726" xr:uid="{00000000-0005-0000-0000-00002B140000}"/>
    <cellStyle name="Normal 2 2 2 2 3 3 2_Sig Data Letters in Progress" xfId="6589" xr:uid="{00000000-0005-0000-0000-00002C140000}"/>
    <cellStyle name="Normal 2 2 2 2 3 3 3" xfId="5154" xr:uid="{00000000-0005-0000-0000-00002D140000}"/>
    <cellStyle name="Normal 2 2 2 2 3 3_Sig Data Letters in Progress" xfId="2910" xr:uid="{00000000-0005-0000-0000-00002E140000}"/>
    <cellStyle name="Normal 2 2 2 2 3 4" xfId="1970" xr:uid="{00000000-0005-0000-0000-00002F140000}"/>
    <cellStyle name="Normal 2 2 2 2 3 4 2" xfId="5671" xr:uid="{00000000-0005-0000-0000-000030140000}"/>
    <cellStyle name="Normal 2 2 2 2 3 4_Sig Data Letters in Progress" xfId="6590" xr:uid="{00000000-0005-0000-0000-000031140000}"/>
    <cellStyle name="Normal 2 2 2 2 3 5" xfId="4202" xr:uid="{00000000-0005-0000-0000-000032140000}"/>
    <cellStyle name="Normal 2 2 2 2 3_Sig Data Letters in Progress" xfId="2907" xr:uid="{00000000-0005-0000-0000-000033140000}"/>
    <cellStyle name="Normal 2 2 2 2 4" xfId="346" xr:uid="{00000000-0005-0000-0000-000034140000}"/>
    <cellStyle name="Normal 2 2 2 2 4 2" xfId="823" xr:uid="{00000000-0005-0000-0000-000035140000}"/>
    <cellStyle name="Normal 2 2 2 2 4 2 2" xfId="1775" xr:uid="{00000000-0005-0000-0000-000036140000}"/>
    <cellStyle name="Normal 2 2 2 2 4 2 2 2" xfId="2060" xr:uid="{00000000-0005-0000-0000-000037140000}"/>
    <cellStyle name="Normal 2 2 2 2 4 2 2 2 2" xfId="5761" xr:uid="{00000000-0005-0000-0000-000038140000}"/>
    <cellStyle name="Normal 2 2 2 2 4 2 2 2_Sig Data Letters in Progress" xfId="6591" xr:uid="{00000000-0005-0000-0000-000039140000}"/>
    <cellStyle name="Normal 2 2 2 2 4 2 2 3" xfId="5476" xr:uid="{00000000-0005-0000-0000-00003A140000}"/>
    <cellStyle name="Normal 2 2 2 2 4 2 2_Sig Data Letters in Progress" xfId="2913" xr:uid="{00000000-0005-0000-0000-00003B140000}"/>
    <cellStyle name="Normal 2 2 2 2 4 2 3" xfId="2005" xr:uid="{00000000-0005-0000-0000-00003C140000}"/>
    <cellStyle name="Normal 2 2 2 2 4 2 3 2" xfId="5706" xr:uid="{00000000-0005-0000-0000-00003D140000}"/>
    <cellStyle name="Normal 2 2 2 2 4 2 3_Sig Data Letters in Progress" xfId="6592" xr:uid="{00000000-0005-0000-0000-00003E140000}"/>
    <cellStyle name="Normal 2 2 2 2 4 2 4" xfId="4524" xr:uid="{00000000-0005-0000-0000-00003F140000}"/>
    <cellStyle name="Normal 2 2 2 2 4 2_Sig Data Letters in Progress" xfId="2912" xr:uid="{00000000-0005-0000-0000-000040140000}"/>
    <cellStyle name="Normal 2 2 2 2 4 3" xfId="1299" xr:uid="{00000000-0005-0000-0000-000041140000}"/>
    <cellStyle name="Normal 2 2 2 2 4 3 2" xfId="2032" xr:uid="{00000000-0005-0000-0000-000042140000}"/>
    <cellStyle name="Normal 2 2 2 2 4 3 2 2" xfId="5733" xr:uid="{00000000-0005-0000-0000-000043140000}"/>
    <cellStyle name="Normal 2 2 2 2 4 3 2_Sig Data Letters in Progress" xfId="6593" xr:uid="{00000000-0005-0000-0000-000044140000}"/>
    <cellStyle name="Normal 2 2 2 2 4 3 3" xfId="5000" xr:uid="{00000000-0005-0000-0000-000045140000}"/>
    <cellStyle name="Normal 2 2 2 2 4 3_Sig Data Letters in Progress" xfId="2914" xr:uid="{00000000-0005-0000-0000-000046140000}"/>
    <cellStyle name="Normal 2 2 2 2 4 4" xfId="1977" xr:uid="{00000000-0005-0000-0000-000047140000}"/>
    <cellStyle name="Normal 2 2 2 2 4 4 2" xfId="5678" xr:uid="{00000000-0005-0000-0000-000048140000}"/>
    <cellStyle name="Normal 2 2 2 2 4 4_Sig Data Letters in Progress" xfId="6594" xr:uid="{00000000-0005-0000-0000-000049140000}"/>
    <cellStyle name="Normal 2 2 2 2 4 5" xfId="4048" xr:uid="{00000000-0005-0000-0000-00004A140000}"/>
    <cellStyle name="Normal 2 2 2 2 4_Sig Data Letters in Progress" xfId="2911" xr:uid="{00000000-0005-0000-0000-00004B140000}"/>
    <cellStyle name="Normal 2 2 2 2 5" xfId="669" xr:uid="{00000000-0005-0000-0000-00004C140000}"/>
    <cellStyle name="Normal 2 2 2 2 5 2" xfId="1621" xr:uid="{00000000-0005-0000-0000-00004D140000}"/>
    <cellStyle name="Normal 2 2 2 2 5 2 2" xfId="2039" xr:uid="{00000000-0005-0000-0000-00004E140000}"/>
    <cellStyle name="Normal 2 2 2 2 5 2 2 2" xfId="5740" xr:uid="{00000000-0005-0000-0000-00004F140000}"/>
    <cellStyle name="Normal 2 2 2 2 5 2 2_Sig Data Letters in Progress" xfId="6595" xr:uid="{00000000-0005-0000-0000-000050140000}"/>
    <cellStyle name="Normal 2 2 2 2 5 2 3" xfId="5322" xr:uid="{00000000-0005-0000-0000-000051140000}"/>
    <cellStyle name="Normal 2 2 2 2 5 2_Sig Data Letters in Progress" xfId="2916" xr:uid="{00000000-0005-0000-0000-000052140000}"/>
    <cellStyle name="Normal 2 2 2 2 5 3" xfId="1984" xr:uid="{00000000-0005-0000-0000-000053140000}"/>
    <cellStyle name="Normal 2 2 2 2 5 3 2" xfId="5685" xr:uid="{00000000-0005-0000-0000-000054140000}"/>
    <cellStyle name="Normal 2 2 2 2 5 3_Sig Data Letters in Progress" xfId="6596" xr:uid="{00000000-0005-0000-0000-000055140000}"/>
    <cellStyle name="Normal 2 2 2 2 5 4" xfId="4370" xr:uid="{00000000-0005-0000-0000-000056140000}"/>
    <cellStyle name="Normal 2 2 2 2 5_Sig Data Letters in Progress" xfId="2915" xr:uid="{00000000-0005-0000-0000-000057140000}"/>
    <cellStyle name="Normal 2 2 2 2 6" xfId="1145" xr:uid="{00000000-0005-0000-0000-000058140000}"/>
    <cellStyle name="Normal 2 2 2 2 6 2" xfId="2011" xr:uid="{00000000-0005-0000-0000-000059140000}"/>
    <cellStyle name="Normal 2 2 2 2 6 2 2" xfId="5712" xr:uid="{00000000-0005-0000-0000-00005A140000}"/>
    <cellStyle name="Normal 2 2 2 2 6 2_Sig Data Letters in Progress" xfId="6597" xr:uid="{00000000-0005-0000-0000-00005B140000}"/>
    <cellStyle name="Normal 2 2 2 2 6 3" xfId="4846" xr:uid="{00000000-0005-0000-0000-00005C140000}"/>
    <cellStyle name="Normal 2 2 2 2 6_Sig Data Letters in Progress" xfId="2917" xr:uid="{00000000-0005-0000-0000-00005D140000}"/>
    <cellStyle name="Normal 2 2 2 2 7" xfId="1956" xr:uid="{00000000-0005-0000-0000-00005E140000}"/>
    <cellStyle name="Normal 2 2 2 2 7 2" xfId="5657" xr:uid="{00000000-0005-0000-0000-00005F140000}"/>
    <cellStyle name="Normal 2 2 2 2 7_Sig Data Letters in Progress" xfId="6598" xr:uid="{00000000-0005-0000-0000-000060140000}"/>
    <cellStyle name="Normal 2 2 2 2 8" xfId="3894" xr:uid="{00000000-0005-0000-0000-000061140000}"/>
    <cellStyle name="Normal 2 2 2 2_Sig Data Letters in Progress" xfId="2900" xr:uid="{00000000-0005-0000-0000-000062140000}"/>
    <cellStyle name="Normal 2 2 2 3" xfId="195" xr:uid="{00000000-0005-0000-0000-000063140000}"/>
    <cellStyle name="Normal 2 2 2 3 2" xfId="504" xr:uid="{00000000-0005-0000-0000-000064140000}"/>
    <cellStyle name="Normal 2 2 2 3 2 2" xfId="981" xr:uid="{00000000-0005-0000-0000-000065140000}"/>
    <cellStyle name="Normal 2 2 2 3 2 2 2" xfId="1933" xr:uid="{00000000-0005-0000-0000-000066140000}"/>
    <cellStyle name="Normal 2 2 2 3 2 2 2 2" xfId="5634" xr:uid="{00000000-0005-0000-0000-000067140000}"/>
    <cellStyle name="Normal 2 2 2 3 2 2 2_Sig Data Letters in Progress" xfId="6599" xr:uid="{00000000-0005-0000-0000-000068140000}"/>
    <cellStyle name="Normal 2 2 2 3 2 2 3" xfId="2043" xr:uid="{00000000-0005-0000-0000-000069140000}"/>
    <cellStyle name="Normal 2 2 2 3 2 2 3 2" xfId="5744" xr:uid="{00000000-0005-0000-0000-00006A140000}"/>
    <cellStyle name="Normal 2 2 2 3 2 2 3_Sig Data Letters in Progress" xfId="6600" xr:uid="{00000000-0005-0000-0000-00006B140000}"/>
    <cellStyle name="Normal 2 2 2 3 2 2 4" xfId="4682" xr:uid="{00000000-0005-0000-0000-00006C140000}"/>
    <cellStyle name="Normal 2 2 2 3 2 2_Sig Data Letters in Progress" xfId="2920" xr:uid="{00000000-0005-0000-0000-00006D140000}"/>
    <cellStyle name="Normal 2 2 2 3 2 3" xfId="1457" xr:uid="{00000000-0005-0000-0000-00006E140000}"/>
    <cellStyle name="Normal 2 2 2 3 2 3 2" xfId="5158" xr:uid="{00000000-0005-0000-0000-00006F140000}"/>
    <cellStyle name="Normal 2 2 2 3 2 3_Sig Data Letters in Progress" xfId="6601" xr:uid="{00000000-0005-0000-0000-000070140000}"/>
    <cellStyle name="Normal 2 2 2 3 2 4" xfId="1988" xr:uid="{00000000-0005-0000-0000-000071140000}"/>
    <cellStyle name="Normal 2 2 2 3 2 4 2" xfId="5689" xr:uid="{00000000-0005-0000-0000-000072140000}"/>
    <cellStyle name="Normal 2 2 2 3 2 4_Sig Data Letters in Progress" xfId="6602" xr:uid="{00000000-0005-0000-0000-000073140000}"/>
    <cellStyle name="Normal 2 2 2 3 2 5" xfId="4206" xr:uid="{00000000-0005-0000-0000-000074140000}"/>
    <cellStyle name="Normal 2 2 2 3 2_Sig Data Letters in Progress" xfId="2919" xr:uid="{00000000-0005-0000-0000-000075140000}"/>
    <cellStyle name="Normal 2 2 2 3 3" xfId="350" xr:uid="{00000000-0005-0000-0000-000076140000}"/>
    <cellStyle name="Normal 2 2 2 3 3 2" xfId="827" xr:uid="{00000000-0005-0000-0000-000077140000}"/>
    <cellStyle name="Normal 2 2 2 3 3 2 2" xfId="1779" xr:uid="{00000000-0005-0000-0000-000078140000}"/>
    <cellStyle name="Normal 2 2 2 3 3 2 2 2" xfId="5480" xr:uid="{00000000-0005-0000-0000-000079140000}"/>
    <cellStyle name="Normal 2 2 2 3 3 2 2_Sig Data Letters in Progress" xfId="6603" xr:uid="{00000000-0005-0000-0000-00007A140000}"/>
    <cellStyle name="Normal 2 2 2 3 3 2 3" xfId="4528" xr:uid="{00000000-0005-0000-0000-00007B140000}"/>
    <cellStyle name="Normal 2 2 2 3 3 2_Sig Data Letters in Progress" xfId="2922" xr:uid="{00000000-0005-0000-0000-00007C140000}"/>
    <cellStyle name="Normal 2 2 2 3 3 3" xfId="1303" xr:uid="{00000000-0005-0000-0000-00007D140000}"/>
    <cellStyle name="Normal 2 2 2 3 3 3 2" xfId="5004" xr:uid="{00000000-0005-0000-0000-00007E140000}"/>
    <cellStyle name="Normal 2 2 2 3 3 3_Sig Data Letters in Progress" xfId="6604" xr:uid="{00000000-0005-0000-0000-00007F140000}"/>
    <cellStyle name="Normal 2 2 2 3 3 4" xfId="2015" xr:uid="{00000000-0005-0000-0000-000080140000}"/>
    <cellStyle name="Normal 2 2 2 3 3 4 2" xfId="5716" xr:uid="{00000000-0005-0000-0000-000081140000}"/>
    <cellStyle name="Normal 2 2 2 3 3 4_Sig Data Letters in Progress" xfId="6605" xr:uid="{00000000-0005-0000-0000-000082140000}"/>
    <cellStyle name="Normal 2 2 2 3 3 5" xfId="4052" xr:uid="{00000000-0005-0000-0000-000083140000}"/>
    <cellStyle name="Normal 2 2 2 3 3_Sig Data Letters in Progress" xfId="2921" xr:uid="{00000000-0005-0000-0000-000084140000}"/>
    <cellStyle name="Normal 2 2 2 3 4" xfId="673" xr:uid="{00000000-0005-0000-0000-000085140000}"/>
    <cellStyle name="Normal 2 2 2 3 4 2" xfId="1625" xr:uid="{00000000-0005-0000-0000-000086140000}"/>
    <cellStyle name="Normal 2 2 2 3 4 2 2" xfId="5326" xr:uid="{00000000-0005-0000-0000-000087140000}"/>
    <cellStyle name="Normal 2 2 2 3 4 2_Sig Data Letters in Progress" xfId="6606" xr:uid="{00000000-0005-0000-0000-000088140000}"/>
    <cellStyle name="Normal 2 2 2 3 4 3" xfId="4374" xr:uid="{00000000-0005-0000-0000-000089140000}"/>
    <cellStyle name="Normal 2 2 2 3 4_Sig Data Letters in Progress" xfId="2923" xr:uid="{00000000-0005-0000-0000-00008A140000}"/>
    <cellStyle name="Normal 2 2 2 3 5" xfId="1149" xr:uid="{00000000-0005-0000-0000-00008B140000}"/>
    <cellStyle name="Normal 2 2 2 3 5 2" xfId="4850" xr:uid="{00000000-0005-0000-0000-00008C140000}"/>
    <cellStyle name="Normal 2 2 2 3 5_Sig Data Letters in Progress" xfId="6607" xr:uid="{00000000-0005-0000-0000-00008D140000}"/>
    <cellStyle name="Normal 2 2 2 3 6" xfId="1960" xr:uid="{00000000-0005-0000-0000-00008E140000}"/>
    <cellStyle name="Normal 2 2 2 3 6 2" xfId="5661" xr:uid="{00000000-0005-0000-0000-00008F140000}"/>
    <cellStyle name="Normal 2 2 2 3 6_Sig Data Letters in Progress" xfId="6608" xr:uid="{00000000-0005-0000-0000-000090140000}"/>
    <cellStyle name="Normal 2 2 2 3 7" xfId="3898" xr:uid="{00000000-0005-0000-0000-000091140000}"/>
    <cellStyle name="Normal 2 2 2 3_Sig Data Letters in Progress" xfId="2918" xr:uid="{00000000-0005-0000-0000-000092140000}"/>
    <cellStyle name="Normal 2 2 2 4" xfId="497" xr:uid="{00000000-0005-0000-0000-000093140000}"/>
    <cellStyle name="Normal 2 2 2 4 2" xfId="974" xr:uid="{00000000-0005-0000-0000-000094140000}"/>
    <cellStyle name="Normal 2 2 2 4 2 2" xfId="1926" xr:uid="{00000000-0005-0000-0000-000095140000}"/>
    <cellStyle name="Normal 2 2 2 4 2 2 2" xfId="2050" xr:uid="{00000000-0005-0000-0000-000096140000}"/>
    <cellStyle name="Normal 2 2 2 4 2 2 2 2" xfId="5751" xr:uid="{00000000-0005-0000-0000-000097140000}"/>
    <cellStyle name="Normal 2 2 2 4 2 2 2_Sig Data Letters in Progress" xfId="6609" xr:uid="{00000000-0005-0000-0000-000098140000}"/>
    <cellStyle name="Normal 2 2 2 4 2 2 3" xfId="5627" xr:uid="{00000000-0005-0000-0000-000099140000}"/>
    <cellStyle name="Normal 2 2 2 4 2 2_Sig Data Letters in Progress" xfId="2925" xr:uid="{00000000-0005-0000-0000-00009A140000}"/>
    <cellStyle name="Normal 2 2 2 4 2 3" xfId="1995" xr:uid="{00000000-0005-0000-0000-00009B140000}"/>
    <cellStyle name="Normal 2 2 2 4 2 3 2" xfId="5696" xr:uid="{00000000-0005-0000-0000-00009C140000}"/>
    <cellStyle name="Normal 2 2 2 4 2 3_Sig Data Letters in Progress" xfId="6610" xr:uid="{00000000-0005-0000-0000-00009D140000}"/>
    <cellStyle name="Normal 2 2 2 4 2 4" xfId="4675" xr:uid="{00000000-0005-0000-0000-00009E140000}"/>
    <cellStyle name="Normal 2 2 2 4 2_Sig Data Letters in Progress" xfId="2924" xr:uid="{00000000-0005-0000-0000-00009F140000}"/>
    <cellStyle name="Normal 2 2 2 4 3" xfId="1450" xr:uid="{00000000-0005-0000-0000-0000A0140000}"/>
    <cellStyle name="Normal 2 2 2 4 3 2" xfId="2022" xr:uid="{00000000-0005-0000-0000-0000A1140000}"/>
    <cellStyle name="Normal 2 2 2 4 3 2 2" xfId="5723" xr:uid="{00000000-0005-0000-0000-0000A2140000}"/>
    <cellStyle name="Normal 2 2 2 4 3 2_Sig Data Letters in Progress" xfId="6611" xr:uid="{00000000-0005-0000-0000-0000A3140000}"/>
    <cellStyle name="Normal 2 2 2 4 3 3" xfId="5151" xr:uid="{00000000-0005-0000-0000-0000A4140000}"/>
    <cellStyle name="Normal 2 2 2 4 3_Sig Data Letters in Progress" xfId="2926" xr:uid="{00000000-0005-0000-0000-0000A5140000}"/>
    <cellStyle name="Normal 2 2 2 4 4" xfId="1967" xr:uid="{00000000-0005-0000-0000-0000A6140000}"/>
    <cellStyle name="Normal 2 2 2 4 4 2" xfId="5668" xr:uid="{00000000-0005-0000-0000-0000A7140000}"/>
    <cellStyle name="Normal 2 2 2 4 4_Sig Data Letters in Progress" xfId="6612" xr:uid="{00000000-0005-0000-0000-0000A8140000}"/>
    <cellStyle name="Normal 2 2 2 4 5" xfId="4199" xr:uid="{00000000-0005-0000-0000-0000A9140000}"/>
    <cellStyle name="Normal 2 2 2 4_SIG Data Letter" xfId="2927" xr:uid="{00000000-0005-0000-0000-0000AA140000}"/>
    <cellStyle name="Normal 2 2 2 5" xfId="343" xr:uid="{00000000-0005-0000-0000-0000AB140000}"/>
    <cellStyle name="Normal 2 2 2 5 2" xfId="820" xr:uid="{00000000-0005-0000-0000-0000AC140000}"/>
    <cellStyle name="Normal 2 2 2 5 2 2" xfId="1772" xr:uid="{00000000-0005-0000-0000-0000AD140000}"/>
    <cellStyle name="Normal 2 2 2 5 2 2 2" xfId="2057" xr:uid="{00000000-0005-0000-0000-0000AE140000}"/>
    <cellStyle name="Normal 2 2 2 5 2 2 2 2" xfId="5758" xr:uid="{00000000-0005-0000-0000-0000AF140000}"/>
    <cellStyle name="Normal 2 2 2 5 2 2 2_Sig Data Letters in Progress" xfId="6613" xr:uid="{00000000-0005-0000-0000-0000B0140000}"/>
    <cellStyle name="Normal 2 2 2 5 2 2 3" xfId="5473" xr:uid="{00000000-0005-0000-0000-0000B1140000}"/>
    <cellStyle name="Normal 2 2 2 5 2 2_Sig Data Letters in Progress" xfId="2930" xr:uid="{00000000-0005-0000-0000-0000B2140000}"/>
    <cellStyle name="Normal 2 2 2 5 2 3" xfId="2002" xr:uid="{00000000-0005-0000-0000-0000B3140000}"/>
    <cellStyle name="Normal 2 2 2 5 2 3 2" xfId="5703" xr:uid="{00000000-0005-0000-0000-0000B4140000}"/>
    <cellStyle name="Normal 2 2 2 5 2 3_Sig Data Letters in Progress" xfId="6614" xr:uid="{00000000-0005-0000-0000-0000B5140000}"/>
    <cellStyle name="Normal 2 2 2 5 2 4" xfId="4521" xr:uid="{00000000-0005-0000-0000-0000B6140000}"/>
    <cellStyle name="Normal 2 2 2 5 2_Sig Data Letters in Progress" xfId="2929" xr:uid="{00000000-0005-0000-0000-0000B7140000}"/>
    <cellStyle name="Normal 2 2 2 5 3" xfId="1296" xr:uid="{00000000-0005-0000-0000-0000B8140000}"/>
    <cellStyle name="Normal 2 2 2 5 3 2" xfId="2029" xr:uid="{00000000-0005-0000-0000-0000B9140000}"/>
    <cellStyle name="Normal 2 2 2 5 3 2 2" xfId="5730" xr:uid="{00000000-0005-0000-0000-0000BA140000}"/>
    <cellStyle name="Normal 2 2 2 5 3 2_Sig Data Letters in Progress" xfId="6615" xr:uid="{00000000-0005-0000-0000-0000BB140000}"/>
    <cellStyle name="Normal 2 2 2 5 3 3" xfId="4997" xr:uid="{00000000-0005-0000-0000-0000BC140000}"/>
    <cellStyle name="Normal 2 2 2 5 3_Sig Data Letters in Progress" xfId="2931" xr:uid="{00000000-0005-0000-0000-0000BD140000}"/>
    <cellStyle name="Normal 2 2 2 5 4" xfId="1974" xr:uid="{00000000-0005-0000-0000-0000BE140000}"/>
    <cellStyle name="Normal 2 2 2 5 4 2" xfId="5675" xr:uid="{00000000-0005-0000-0000-0000BF140000}"/>
    <cellStyle name="Normal 2 2 2 5 4_Sig Data Letters in Progress" xfId="6616" xr:uid="{00000000-0005-0000-0000-0000C0140000}"/>
    <cellStyle name="Normal 2 2 2 5 5" xfId="4045" xr:uid="{00000000-0005-0000-0000-0000C1140000}"/>
    <cellStyle name="Normal 2 2 2 5_Sig Data Letters in Progress" xfId="2928" xr:uid="{00000000-0005-0000-0000-0000C2140000}"/>
    <cellStyle name="Normal 2 2 2 6" xfId="666" xr:uid="{00000000-0005-0000-0000-0000C3140000}"/>
    <cellStyle name="Normal 2 2 2 6 2" xfId="1618" xr:uid="{00000000-0005-0000-0000-0000C4140000}"/>
    <cellStyle name="Normal 2 2 2 6 2 2" xfId="2036" xr:uid="{00000000-0005-0000-0000-0000C5140000}"/>
    <cellStyle name="Normal 2 2 2 6 2 2 2" xfId="5737" xr:uid="{00000000-0005-0000-0000-0000C6140000}"/>
    <cellStyle name="Normal 2 2 2 6 2 2_Sig Data Letters in Progress" xfId="6617" xr:uid="{00000000-0005-0000-0000-0000C7140000}"/>
    <cellStyle name="Normal 2 2 2 6 2 3" xfId="5319" xr:uid="{00000000-0005-0000-0000-0000C8140000}"/>
    <cellStyle name="Normal 2 2 2 6 2_Sig Data Letters in Progress" xfId="2933" xr:uid="{00000000-0005-0000-0000-0000C9140000}"/>
    <cellStyle name="Normal 2 2 2 6 3" xfId="1981" xr:uid="{00000000-0005-0000-0000-0000CA140000}"/>
    <cellStyle name="Normal 2 2 2 6 3 2" xfId="5682" xr:uid="{00000000-0005-0000-0000-0000CB140000}"/>
    <cellStyle name="Normal 2 2 2 6 3_Sig Data Letters in Progress" xfId="6618" xr:uid="{00000000-0005-0000-0000-0000CC140000}"/>
    <cellStyle name="Normal 2 2 2 6 4" xfId="4367" xr:uid="{00000000-0005-0000-0000-0000CD140000}"/>
    <cellStyle name="Normal 2 2 2 6_Sig Data Letters in Progress" xfId="2932" xr:uid="{00000000-0005-0000-0000-0000CE140000}"/>
    <cellStyle name="Normal 2 2 2 7" xfId="1142" xr:uid="{00000000-0005-0000-0000-0000CF140000}"/>
    <cellStyle name="Normal 2 2 2 7 2" xfId="2008" xr:uid="{00000000-0005-0000-0000-0000D0140000}"/>
    <cellStyle name="Normal 2 2 2 7 2 2" xfId="5709" xr:uid="{00000000-0005-0000-0000-0000D1140000}"/>
    <cellStyle name="Normal 2 2 2 7 2_Sig Data Letters in Progress" xfId="6619" xr:uid="{00000000-0005-0000-0000-0000D2140000}"/>
    <cellStyle name="Normal 2 2 2 7 3" xfId="4843" xr:uid="{00000000-0005-0000-0000-0000D3140000}"/>
    <cellStyle name="Normal 2 2 2 7_Sig Data Letters in Progress" xfId="2934" xr:uid="{00000000-0005-0000-0000-0000D4140000}"/>
    <cellStyle name="Normal 2 2 2 8" xfId="1953" xr:uid="{00000000-0005-0000-0000-0000D5140000}"/>
    <cellStyle name="Normal 2 2 2 8 2" xfId="5654" xr:uid="{00000000-0005-0000-0000-0000D6140000}"/>
    <cellStyle name="Normal 2 2 2 8_Sig Data Letters in Progress" xfId="6620" xr:uid="{00000000-0005-0000-0000-0000D7140000}"/>
    <cellStyle name="Normal 2 2 2 9" xfId="3705" xr:uid="{00000000-0005-0000-0000-0000D8140000}"/>
    <cellStyle name="Normal 2 2 2_Sig Data Letters in Progress" xfId="2899" xr:uid="{00000000-0005-0000-0000-0000D9140000}"/>
    <cellStyle name="Normal 2 2 3" xfId="190" xr:uid="{00000000-0005-0000-0000-0000DA140000}"/>
    <cellStyle name="Normal 2 2 4" xfId="2935" xr:uid="{00000000-0005-0000-0000-0000DB140000}"/>
    <cellStyle name="Normal 2 2 5" xfId="2936" xr:uid="{00000000-0005-0000-0000-0000DC140000}"/>
    <cellStyle name="Normal 2 2 6" xfId="2937" xr:uid="{00000000-0005-0000-0000-0000DD140000}"/>
    <cellStyle name="Normal 2 2 7" xfId="2938" xr:uid="{00000000-0005-0000-0000-0000DE140000}"/>
    <cellStyle name="Normal 2 2 8" xfId="2939" xr:uid="{00000000-0005-0000-0000-0000DF140000}"/>
    <cellStyle name="Normal 2 2 9" xfId="2940" xr:uid="{00000000-0005-0000-0000-0000E0140000}"/>
    <cellStyle name="Normal 2 2_Sig Data Letters in Progress" xfId="6575" xr:uid="{00000000-0005-0000-0000-0000E1140000}"/>
    <cellStyle name="Normal 2 3" xfId="176" xr:uid="{00000000-0005-0000-0000-0000E2140000}"/>
    <cellStyle name="Normal 2 3 2" xfId="2941" xr:uid="{00000000-0005-0000-0000-0000E3140000}"/>
    <cellStyle name="Normal 2 3 3" xfId="2942" xr:uid="{00000000-0005-0000-0000-0000E4140000}"/>
    <cellStyle name="Normal 2 3 4" xfId="3717" xr:uid="{00000000-0005-0000-0000-0000E5140000}"/>
    <cellStyle name="Normal 2 3_Sig Data Letters in Progress" xfId="3571" xr:uid="{00000000-0005-0000-0000-0000E6140000}"/>
    <cellStyle name="Normal 2 4" xfId="367" xr:uid="{00000000-0005-0000-0000-0000E7140000}"/>
    <cellStyle name="Normal 2 4 2" xfId="844" xr:uid="{00000000-0005-0000-0000-0000E8140000}"/>
    <cellStyle name="Normal 2 4 2 2" xfId="1796" xr:uid="{00000000-0005-0000-0000-0000E9140000}"/>
    <cellStyle name="Normal 2 4 2 2 2" xfId="5497" xr:uid="{00000000-0005-0000-0000-0000EA140000}"/>
    <cellStyle name="Normal 2 4 2 2_Sig Data Letters in Progress" xfId="6621" xr:uid="{00000000-0005-0000-0000-0000EB140000}"/>
    <cellStyle name="Normal 2 4 2 3" xfId="4545" xr:uid="{00000000-0005-0000-0000-0000EC140000}"/>
    <cellStyle name="Normal 2 4 2_Sig Data Letters in Progress" xfId="2944" xr:uid="{00000000-0005-0000-0000-0000ED140000}"/>
    <cellStyle name="Normal 2 4 3" xfId="1320" xr:uid="{00000000-0005-0000-0000-0000EE140000}"/>
    <cellStyle name="Normal 2 4 3 2" xfId="5021" xr:uid="{00000000-0005-0000-0000-0000EF140000}"/>
    <cellStyle name="Normal 2 4 3_Sig Data Letters in Progress" xfId="6622" xr:uid="{00000000-0005-0000-0000-0000F0140000}"/>
    <cellStyle name="Normal 2 4 4" xfId="4069" xr:uid="{00000000-0005-0000-0000-0000F1140000}"/>
    <cellStyle name="Normal 2 4_Sig Data Letters in Progress" xfId="2943" xr:uid="{00000000-0005-0000-0000-0000F2140000}"/>
    <cellStyle name="Normal 2 5" xfId="213" xr:uid="{00000000-0005-0000-0000-0000F3140000}"/>
    <cellStyle name="Normal 2 5 2" xfId="690" xr:uid="{00000000-0005-0000-0000-0000F4140000}"/>
    <cellStyle name="Normal 2 5 2 2" xfId="1642" xr:uid="{00000000-0005-0000-0000-0000F5140000}"/>
    <cellStyle name="Normal 2 5 2 2 2" xfId="5343" xr:uid="{00000000-0005-0000-0000-0000F6140000}"/>
    <cellStyle name="Normal 2 5 2 2_Sig Data Letters in Progress" xfId="6623" xr:uid="{00000000-0005-0000-0000-0000F7140000}"/>
    <cellStyle name="Normal 2 5 2 3" xfId="4391" xr:uid="{00000000-0005-0000-0000-0000F8140000}"/>
    <cellStyle name="Normal 2 5 2_Sig Data Letters in Progress" xfId="2945" xr:uid="{00000000-0005-0000-0000-0000F9140000}"/>
    <cellStyle name="Normal 2 5 3" xfId="1166" xr:uid="{00000000-0005-0000-0000-0000FA140000}"/>
    <cellStyle name="Normal 2 5 3 2" xfId="4867" xr:uid="{00000000-0005-0000-0000-0000FB140000}"/>
    <cellStyle name="Normal 2 5 3_Sig Data Letters in Progress" xfId="6624" xr:uid="{00000000-0005-0000-0000-0000FC140000}"/>
    <cellStyle name="Normal 2 5 4" xfId="3915" xr:uid="{00000000-0005-0000-0000-0000FD140000}"/>
    <cellStyle name="Normal 2 5_SIG Data Letter" xfId="2946" xr:uid="{00000000-0005-0000-0000-0000FE140000}"/>
    <cellStyle name="Normal 2 6" xfId="536" xr:uid="{00000000-0005-0000-0000-0000FF140000}"/>
    <cellStyle name="Normal 2 6 2" xfId="1488" xr:uid="{00000000-0005-0000-0000-000000150000}"/>
    <cellStyle name="Normal 2 6 2 2" xfId="5189" xr:uid="{00000000-0005-0000-0000-000001150000}"/>
    <cellStyle name="Normal 2 6 2_Sig Data Letters in Progress" xfId="6625" xr:uid="{00000000-0005-0000-0000-000002150000}"/>
    <cellStyle name="Normal 2 6 3" xfId="4237" xr:uid="{00000000-0005-0000-0000-000003150000}"/>
    <cellStyle name="Normal 2 6_SIG Data Letter" xfId="2947" xr:uid="{00000000-0005-0000-0000-000004150000}"/>
    <cellStyle name="Normal 2 7" xfId="1012" xr:uid="{00000000-0005-0000-0000-000005150000}"/>
    <cellStyle name="Normal 2 7 2" xfId="3572" xr:uid="{00000000-0005-0000-0000-000006150000}"/>
    <cellStyle name="Normal 2 7 3" xfId="4713" xr:uid="{00000000-0005-0000-0000-000007150000}"/>
    <cellStyle name="Normal 2 7_SIG Data Letter" xfId="3573" xr:uid="{00000000-0005-0000-0000-000008150000}"/>
    <cellStyle name="Normal 2 8" xfId="2948" xr:uid="{00000000-0005-0000-0000-000009150000}"/>
    <cellStyle name="Normal 2 9" xfId="2949" xr:uid="{00000000-0005-0000-0000-00000A150000}"/>
    <cellStyle name="Normal 2_Sig Data Letters in Progress" xfId="2896" xr:uid="{00000000-0005-0000-0000-00000B150000}"/>
    <cellStyle name="Normal 20" xfId="2950" xr:uid="{00000000-0005-0000-0000-00000C150000}"/>
    <cellStyle name="Normal 21" xfId="2951" xr:uid="{00000000-0005-0000-0000-00000D150000}"/>
    <cellStyle name="Normal 22" xfId="2952" xr:uid="{00000000-0005-0000-0000-00000E150000}"/>
    <cellStyle name="Normal 23" xfId="2953" xr:uid="{00000000-0005-0000-0000-00000F150000}"/>
    <cellStyle name="Normal 24" xfId="2954" xr:uid="{00000000-0005-0000-0000-000010150000}"/>
    <cellStyle name="Normal 25" xfId="2955" xr:uid="{00000000-0005-0000-0000-000011150000}"/>
    <cellStyle name="Normal 26" xfId="2956" xr:uid="{00000000-0005-0000-0000-000012150000}"/>
    <cellStyle name="Normal 27" xfId="2957" xr:uid="{00000000-0005-0000-0000-000013150000}"/>
    <cellStyle name="Normal 28" xfId="2958" xr:uid="{00000000-0005-0000-0000-000014150000}"/>
    <cellStyle name="Normal 29" xfId="2959" xr:uid="{00000000-0005-0000-0000-000015150000}"/>
    <cellStyle name="Normal 3" xfId="47" xr:uid="{00000000-0005-0000-0000-000016150000}"/>
    <cellStyle name="Normal 3 10" xfId="2960" xr:uid="{00000000-0005-0000-0000-000017150000}"/>
    <cellStyle name="Normal 3 11" xfId="3655" xr:uid="{00000000-0005-0000-0000-000018150000}"/>
    <cellStyle name="Normal 3 12" xfId="3763" xr:uid="{00000000-0005-0000-0000-000019150000}"/>
    <cellStyle name="Normal 3 2" xfId="183" xr:uid="{00000000-0005-0000-0000-00001A150000}"/>
    <cellStyle name="Normal 3 2 2" xfId="2961" xr:uid="{00000000-0005-0000-0000-00001B150000}"/>
    <cellStyle name="Normal 3 2 3" xfId="3706" xr:uid="{00000000-0005-0000-0000-00001C150000}"/>
    <cellStyle name="Normal 3 2_Sig Data Letters in Progress" xfId="3574" xr:uid="{00000000-0005-0000-0000-00001D150000}"/>
    <cellStyle name="Normal 3 3" xfId="369" xr:uid="{00000000-0005-0000-0000-00001E150000}"/>
    <cellStyle name="Normal 3 3 2" xfId="846" xr:uid="{00000000-0005-0000-0000-00001F150000}"/>
    <cellStyle name="Normal 3 3 2 2" xfId="1798" xr:uid="{00000000-0005-0000-0000-000020150000}"/>
    <cellStyle name="Normal 3 3 2 2 2" xfId="5499" xr:uid="{00000000-0005-0000-0000-000021150000}"/>
    <cellStyle name="Normal 3 3 2 2_Sig Data Letters in Progress" xfId="6626" xr:uid="{00000000-0005-0000-0000-000022150000}"/>
    <cellStyle name="Normal 3 3 2 3" xfId="4547" xr:uid="{00000000-0005-0000-0000-000023150000}"/>
    <cellStyle name="Normal 3 3 2_Sig Data Letters in Progress" xfId="2963" xr:uid="{00000000-0005-0000-0000-000024150000}"/>
    <cellStyle name="Normal 3 3 3" xfId="1322" xr:uid="{00000000-0005-0000-0000-000025150000}"/>
    <cellStyle name="Normal 3 3 3 2" xfId="5023" xr:uid="{00000000-0005-0000-0000-000026150000}"/>
    <cellStyle name="Normal 3 3 3_Sig Data Letters in Progress" xfId="6627" xr:uid="{00000000-0005-0000-0000-000027150000}"/>
    <cellStyle name="Normal 3 3 4" xfId="3659" xr:uid="{00000000-0005-0000-0000-000028150000}"/>
    <cellStyle name="Normal 3 3 5" xfId="4071" xr:uid="{00000000-0005-0000-0000-000029150000}"/>
    <cellStyle name="Normal 3 3_Sig Data Letters in Progress" xfId="2962" xr:uid="{00000000-0005-0000-0000-00002A150000}"/>
    <cellStyle name="Normal 3 4" xfId="215" xr:uid="{00000000-0005-0000-0000-00002B150000}"/>
    <cellStyle name="Normal 3 4 2" xfId="692" xr:uid="{00000000-0005-0000-0000-00002C150000}"/>
    <cellStyle name="Normal 3 4 2 2" xfId="1644" xr:uid="{00000000-0005-0000-0000-00002D150000}"/>
    <cellStyle name="Normal 3 4 2 2 2" xfId="5345" xr:uid="{00000000-0005-0000-0000-00002E150000}"/>
    <cellStyle name="Normal 3 4 2 2_Sig Data Letters in Progress" xfId="6628" xr:uid="{00000000-0005-0000-0000-00002F150000}"/>
    <cellStyle name="Normal 3 4 2 3" xfId="4393" xr:uid="{00000000-0005-0000-0000-000030150000}"/>
    <cellStyle name="Normal 3 4 2_Sig Data Letters in Progress" xfId="2964" xr:uid="{00000000-0005-0000-0000-000031150000}"/>
    <cellStyle name="Normal 3 4 3" xfId="1168" xr:uid="{00000000-0005-0000-0000-000032150000}"/>
    <cellStyle name="Normal 3 4 3 2" xfId="4869" xr:uid="{00000000-0005-0000-0000-000033150000}"/>
    <cellStyle name="Normal 3 4 3_Sig Data Letters in Progress" xfId="6629" xr:uid="{00000000-0005-0000-0000-000034150000}"/>
    <cellStyle name="Normal 3 4 4" xfId="3734" xr:uid="{00000000-0005-0000-0000-000035150000}"/>
    <cellStyle name="Normal 3 4 4 2" xfId="5782" xr:uid="{00000000-0005-0000-0000-000036150000}"/>
    <cellStyle name="Normal 3 4 4_Sig Data Letters in Progress" xfId="6630" xr:uid="{00000000-0005-0000-0000-000037150000}"/>
    <cellStyle name="Normal 3 4 5" xfId="3917" xr:uid="{00000000-0005-0000-0000-000038150000}"/>
    <cellStyle name="Normal 3 4_SIG Data Letter" xfId="2965" xr:uid="{00000000-0005-0000-0000-000039150000}"/>
    <cellStyle name="Normal 3 5" xfId="538" xr:uid="{00000000-0005-0000-0000-00003A150000}"/>
    <cellStyle name="Normal 3 5 2" xfId="1490" xr:uid="{00000000-0005-0000-0000-00003B150000}"/>
    <cellStyle name="Normal 3 5 2 2" xfId="5191" xr:uid="{00000000-0005-0000-0000-00003C150000}"/>
    <cellStyle name="Normal 3 5 2_Sig Data Letters in Progress" xfId="6631" xr:uid="{00000000-0005-0000-0000-00003D150000}"/>
    <cellStyle name="Normal 3 5 3" xfId="4239" xr:uid="{00000000-0005-0000-0000-00003E150000}"/>
    <cellStyle name="Normal 3 5_SIG Data Letter" xfId="2966" xr:uid="{00000000-0005-0000-0000-00003F150000}"/>
    <cellStyle name="Normal 3 6" xfId="1014" xr:uid="{00000000-0005-0000-0000-000040150000}"/>
    <cellStyle name="Normal 3 6 2" xfId="3575" xr:uid="{00000000-0005-0000-0000-000041150000}"/>
    <cellStyle name="Normal 3 6 3" xfId="4715" xr:uid="{00000000-0005-0000-0000-000042150000}"/>
    <cellStyle name="Normal 3 6_SIG Data Letter" xfId="3576" xr:uid="{00000000-0005-0000-0000-000043150000}"/>
    <cellStyle name="Normal 3 7" xfId="2967" xr:uid="{00000000-0005-0000-0000-000044150000}"/>
    <cellStyle name="Normal 3 8" xfId="2968" xr:uid="{00000000-0005-0000-0000-000045150000}"/>
    <cellStyle name="Normal 3 9" xfId="2969" xr:uid="{00000000-0005-0000-0000-000046150000}"/>
    <cellStyle name="Normal 3_ORIG" xfId="3735" xr:uid="{00000000-0005-0000-0000-000047150000}"/>
    <cellStyle name="Normal 30" xfId="2970" xr:uid="{00000000-0005-0000-0000-000048150000}"/>
    <cellStyle name="Normal 31" xfId="2971" xr:uid="{00000000-0005-0000-0000-000049150000}"/>
    <cellStyle name="Normal 32" xfId="2972" xr:uid="{00000000-0005-0000-0000-00004A150000}"/>
    <cellStyle name="Normal 33" xfId="2973" xr:uid="{00000000-0005-0000-0000-00004B150000}"/>
    <cellStyle name="Normal 34" xfId="2974" xr:uid="{00000000-0005-0000-0000-00004C150000}"/>
    <cellStyle name="Normal 35" xfId="2975" xr:uid="{00000000-0005-0000-0000-00004D150000}"/>
    <cellStyle name="Normal 36" xfId="2976" xr:uid="{00000000-0005-0000-0000-00004E150000}"/>
    <cellStyle name="Normal 37" xfId="2977" xr:uid="{00000000-0005-0000-0000-00004F150000}"/>
    <cellStyle name="Normal 38" xfId="2978" xr:uid="{00000000-0005-0000-0000-000050150000}"/>
    <cellStyle name="Normal 39" xfId="3577" xr:uid="{00000000-0005-0000-0000-000051150000}"/>
    <cellStyle name="Normal 4" xfId="43" xr:uid="{00000000-0005-0000-0000-000052150000}"/>
    <cellStyle name="Normal 4 10" xfId="2979" xr:uid="{00000000-0005-0000-0000-000053150000}"/>
    <cellStyle name="Normal 4 2" xfId="197" xr:uid="{00000000-0005-0000-0000-000054150000}"/>
    <cellStyle name="Normal 4 2 2" xfId="2980" xr:uid="{00000000-0005-0000-0000-000055150000}"/>
    <cellStyle name="Normal 4 2_Sig Data Letters in Progress" xfId="6633" xr:uid="{00000000-0005-0000-0000-000056150000}"/>
    <cellStyle name="Normal 4 3" xfId="2981" xr:uid="{00000000-0005-0000-0000-000057150000}"/>
    <cellStyle name="Normal 4 4" xfId="2982" xr:uid="{00000000-0005-0000-0000-000058150000}"/>
    <cellStyle name="Normal 4 5" xfId="2983" xr:uid="{00000000-0005-0000-0000-000059150000}"/>
    <cellStyle name="Normal 4 6" xfId="2984" xr:uid="{00000000-0005-0000-0000-00005A150000}"/>
    <cellStyle name="Normal 4 7" xfId="2985" xr:uid="{00000000-0005-0000-0000-00005B150000}"/>
    <cellStyle name="Normal 4 8" xfId="2986" xr:uid="{00000000-0005-0000-0000-00005C150000}"/>
    <cellStyle name="Normal 4 9" xfId="2987" xr:uid="{00000000-0005-0000-0000-00005D150000}"/>
    <cellStyle name="Normal 4_Sig Data Letters in Progress" xfId="6632" xr:uid="{00000000-0005-0000-0000-00005E150000}"/>
    <cellStyle name="Normal 40" xfId="3578" xr:uid="{00000000-0005-0000-0000-00005F150000}"/>
    <cellStyle name="Normal 41" xfId="3579" xr:uid="{00000000-0005-0000-0000-000060150000}"/>
    <cellStyle name="Normal 42" xfId="3580" xr:uid="{00000000-0005-0000-0000-000061150000}"/>
    <cellStyle name="Normal 43" xfId="3650" xr:uid="{00000000-0005-0000-0000-000062150000}"/>
    <cellStyle name="Normal 43 2" xfId="5777" xr:uid="{00000000-0005-0000-0000-000063150000}"/>
    <cellStyle name="Normal 43_Sig Data Letters in Progress" xfId="6634" xr:uid="{00000000-0005-0000-0000-000064150000}"/>
    <cellStyle name="Normal 44" xfId="3752" xr:uid="{00000000-0005-0000-0000-000065150000}"/>
    <cellStyle name="Normal 45" xfId="3739" xr:uid="{00000000-0005-0000-0000-000066150000}"/>
    <cellStyle name="Normal 46" xfId="6925" xr:uid="{AA37256F-073E-4ED6-8E48-461089D2D417}"/>
    <cellStyle name="Normal 5" xfId="48" xr:uid="{00000000-0005-0000-0000-000067150000}"/>
    <cellStyle name="Normal 5 10" xfId="3764" xr:uid="{00000000-0005-0000-0000-000068150000}"/>
    <cellStyle name="Normal 5 2" xfId="189" xr:uid="{00000000-0005-0000-0000-000069150000}"/>
    <cellStyle name="Normal 5 2 2" xfId="503" xr:uid="{00000000-0005-0000-0000-00006A150000}"/>
    <cellStyle name="Normal 5 2 2 2" xfId="980" xr:uid="{00000000-0005-0000-0000-00006B150000}"/>
    <cellStyle name="Normal 5 2 2 2 2" xfId="1932" xr:uid="{00000000-0005-0000-0000-00006C150000}"/>
    <cellStyle name="Normal 5 2 2 2 2 2" xfId="5633" xr:uid="{00000000-0005-0000-0000-00006D150000}"/>
    <cellStyle name="Normal 5 2 2 2 2_Sig Data Letters in Progress" xfId="6635" xr:uid="{00000000-0005-0000-0000-00006E150000}"/>
    <cellStyle name="Normal 5 2 2 2 3" xfId="2042" xr:uid="{00000000-0005-0000-0000-00006F150000}"/>
    <cellStyle name="Normal 5 2 2 2 3 2" xfId="5743" xr:uid="{00000000-0005-0000-0000-000070150000}"/>
    <cellStyle name="Normal 5 2 2 2 3_Sig Data Letters in Progress" xfId="6636" xr:uid="{00000000-0005-0000-0000-000071150000}"/>
    <cellStyle name="Normal 5 2 2 2 4" xfId="4681" xr:uid="{00000000-0005-0000-0000-000072150000}"/>
    <cellStyle name="Normal 5 2 2 2_Sig Data Letters in Progress" xfId="2990" xr:uid="{00000000-0005-0000-0000-000073150000}"/>
    <cellStyle name="Normal 5 2 2 3" xfId="1456" xr:uid="{00000000-0005-0000-0000-000074150000}"/>
    <cellStyle name="Normal 5 2 2 3 2" xfId="5157" xr:uid="{00000000-0005-0000-0000-000075150000}"/>
    <cellStyle name="Normal 5 2 2 3_Sig Data Letters in Progress" xfId="6637" xr:uid="{00000000-0005-0000-0000-000076150000}"/>
    <cellStyle name="Normal 5 2 2 4" xfId="1987" xr:uid="{00000000-0005-0000-0000-000077150000}"/>
    <cellStyle name="Normal 5 2 2 4 2" xfId="5688" xr:uid="{00000000-0005-0000-0000-000078150000}"/>
    <cellStyle name="Normal 5 2 2 4_Sig Data Letters in Progress" xfId="6638" xr:uid="{00000000-0005-0000-0000-000079150000}"/>
    <cellStyle name="Normal 5 2 2 5" xfId="4205" xr:uid="{00000000-0005-0000-0000-00007A150000}"/>
    <cellStyle name="Normal 5 2 2_SIG Data Letter" xfId="2991" xr:uid="{00000000-0005-0000-0000-00007B150000}"/>
    <cellStyle name="Normal 5 2 3" xfId="349" xr:uid="{00000000-0005-0000-0000-00007C150000}"/>
    <cellStyle name="Normal 5 2 3 2" xfId="826" xr:uid="{00000000-0005-0000-0000-00007D150000}"/>
    <cellStyle name="Normal 5 2 3 2 2" xfId="1778" xr:uid="{00000000-0005-0000-0000-00007E150000}"/>
    <cellStyle name="Normal 5 2 3 2 2 2" xfId="5479" xr:uid="{00000000-0005-0000-0000-00007F150000}"/>
    <cellStyle name="Normal 5 2 3 2 2_Sig Data Letters in Progress" xfId="6639" xr:uid="{00000000-0005-0000-0000-000080150000}"/>
    <cellStyle name="Normal 5 2 3 2 3" xfId="4527" xr:uid="{00000000-0005-0000-0000-000081150000}"/>
    <cellStyle name="Normal 5 2 3 2_Sig Data Letters in Progress" xfId="2993" xr:uid="{00000000-0005-0000-0000-000082150000}"/>
    <cellStyle name="Normal 5 2 3 3" xfId="1302" xr:uid="{00000000-0005-0000-0000-000083150000}"/>
    <cellStyle name="Normal 5 2 3 3 2" xfId="5003" xr:uid="{00000000-0005-0000-0000-000084150000}"/>
    <cellStyle name="Normal 5 2 3 3_Sig Data Letters in Progress" xfId="6640" xr:uid="{00000000-0005-0000-0000-000085150000}"/>
    <cellStyle name="Normal 5 2 3 4" xfId="2014" xr:uid="{00000000-0005-0000-0000-000086150000}"/>
    <cellStyle name="Normal 5 2 3 4 2" xfId="5715" xr:uid="{00000000-0005-0000-0000-000087150000}"/>
    <cellStyle name="Normal 5 2 3 4_Sig Data Letters in Progress" xfId="6641" xr:uid="{00000000-0005-0000-0000-000088150000}"/>
    <cellStyle name="Normal 5 2 3 5" xfId="4051" xr:uid="{00000000-0005-0000-0000-000089150000}"/>
    <cellStyle name="Normal 5 2 3_Sig Data Letters in Progress" xfId="2992" xr:uid="{00000000-0005-0000-0000-00008A150000}"/>
    <cellStyle name="Normal 5 2 4" xfId="672" xr:uid="{00000000-0005-0000-0000-00008B150000}"/>
    <cellStyle name="Normal 5 2 4 2" xfId="1624" xr:uid="{00000000-0005-0000-0000-00008C150000}"/>
    <cellStyle name="Normal 5 2 4 2 2" xfId="5325" xr:uid="{00000000-0005-0000-0000-00008D150000}"/>
    <cellStyle name="Normal 5 2 4 2_Sig Data Letters in Progress" xfId="6642" xr:uid="{00000000-0005-0000-0000-00008E150000}"/>
    <cellStyle name="Normal 5 2 4 3" xfId="4373" xr:uid="{00000000-0005-0000-0000-00008F150000}"/>
    <cellStyle name="Normal 5 2 4_Sig Data Letters in Progress" xfId="2994" xr:uid="{00000000-0005-0000-0000-000090150000}"/>
    <cellStyle name="Normal 5 2 5" xfId="1148" xr:uid="{00000000-0005-0000-0000-000091150000}"/>
    <cellStyle name="Normal 5 2 5 2" xfId="4849" xr:uid="{00000000-0005-0000-0000-000092150000}"/>
    <cellStyle name="Normal 5 2 5_Sig Data Letters in Progress" xfId="6643" xr:uid="{00000000-0005-0000-0000-000093150000}"/>
    <cellStyle name="Normal 5 2 6" xfId="1959" xr:uid="{00000000-0005-0000-0000-000094150000}"/>
    <cellStyle name="Normal 5 2 6 2" xfId="5660" xr:uid="{00000000-0005-0000-0000-000095150000}"/>
    <cellStyle name="Normal 5 2 6_Sig Data Letters in Progress" xfId="6644" xr:uid="{00000000-0005-0000-0000-000096150000}"/>
    <cellStyle name="Normal 5 2 7" xfId="3897" xr:uid="{00000000-0005-0000-0000-000097150000}"/>
    <cellStyle name="Normal 5 2_Sig Data Letters in Progress" xfId="2989" xr:uid="{00000000-0005-0000-0000-000098150000}"/>
    <cellStyle name="Normal 5 3" xfId="175" xr:uid="{00000000-0005-0000-0000-000099150000}"/>
    <cellStyle name="Normal 5 3 2" xfId="496" xr:uid="{00000000-0005-0000-0000-00009A150000}"/>
    <cellStyle name="Normal 5 3 2 2" xfId="973" xr:uid="{00000000-0005-0000-0000-00009B150000}"/>
    <cellStyle name="Normal 5 3 2 2 2" xfId="1925" xr:uid="{00000000-0005-0000-0000-00009C150000}"/>
    <cellStyle name="Normal 5 3 2 2 2 2" xfId="5626" xr:uid="{00000000-0005-0000-0000-00009D150000}"/>
    <cellStyle name="Normal 5 3 2 2 2_Sig Data Letters in Progress" xfId="6645" xr:uid="{00000000-0005-0000-0000-00009E150000}"/>
    <cellStyle name="Normal 5 3 2 2 3" xfId="2049" xr:uid="{00000000-0005-0000-0000-00009F150000}"/>
    <cellStyle name="Normal 5 3 2 2 3 2" xfId="5750" xr:uid="{00000000-0005-0000-0000-0000A0150000}"/>
    <cellStyle name="Normal 5 3 2 2 3_Sig Data Letters in Progress" xfId="6646" xr:uid="{00000000-0005-0000-0000-0000A1150000}"/>
    <cellStyle name="Normal 5 3 2 2 4" xfId="4674" xr:uid="{00000000-0005-0000-0000-0000A2150000}"/>
    <cellStyle name="Normal 5 3 2 2_Sig Data Letters in Progress" xfId="2997" xr:uid="{00000000-0005-0000-0000-0000A3150000}"/>
    <cellStyle name="Normal 5 3 2 3" xfId="1449" xr:uid="{00000000-0005-0000-0000-0000A4150000}"/>
    <cellStyle name="Normal 5 3 2 3 2" xfId="5150" xr:uid="{00000000-0005-0000-0000-0000A5150000}"/>
    <cellStyle name="Normal 5 3 2 3_Sig Data Letters in Progress" xfId="6647" xr:uid="{00000000-0005-0000-0000-0000A6150000}"/>
    <cellStyle name="Normal 5 3 2 4" xfId="1994" xr:uid="{00000000-0005-0000-0000-0000A7150000}"/>
    <cellStyle name="Normal 5 3 2 4 2" xfId="5695" xr:uid="{00000000-0005-0000-0000-0000A8150000}"/>
    <cellStyle name="Normal 5 3 2 4_Sig Data Letters in Progress" xfId="6648" xr:uid="{00000000-0005-0000-0000-0000A9150000}"/>
    <cellStyle name="Normal 5 3 2 5" xfId="4198" xr:uid="{00000000-0005-0000-0000-0000AA150000}"/>
    <cellStyle name="Normal 5 3 2_Sig Data Letters in Progress" xfId="2996" xr:uid="{00000000-0005-0000-0000-0000AB150000}"/>
    <cellStyle name="Normal 5 3 3" xfId="342" xr:uid="{00000000-0005-0000-0000-0000AC150000}"/>
    <cellStyle name="Normal 5 3 3 2" xfId="819" xr:uid="{00000000-0005-0000-0000-0000AD150000}"/>
    <cellStyle name="Normal 5 3 3 2 2" xfId="1771" xr:uid="{00000000-0005-0000-0000-0000AE150000}"/>
    <cellStyle name="Normal 5 3 3 2 2 2" xfId="5472" xr:uid="{00000000-0005-0000-0000-0000AF150000}"/>
    <cellStyle name="Normal 5 3 3 2 2_Sig Data Letters in Progress" xfId="6649" xr:uid="{00000000-0005-0000-0000-0000B0150000}"/>
    <cellStyle name="Normal 5 3 3 2 3" xfId="4520" xr:uid="{00000000-0005-0000-0000-0000B1150000}"/>
    <cellStyle name="Normal 5 3 3 2_Sig Data Letters in Progress" xfId="2999" xr:uid="{00000000-0005-0000-0000-0000B2150000}"/>
    <cellStyle name="Normal 5 3 3 3" xfId="1295" xr:uid="{00000000-0005-0000-0000-0000B3150000}"/>
    <cellStyle name="Normal 5 3 3 3 2" xfId="4996" xr:uid="{00000000-0005-0000-0000-0000B4150000}"/>
    <cellStyle name="Normal 5 3 3 3_Sig Data Letters in Progress" xfId="6650" xr:uid="{00000000-0005-0000-0000-0000B5150000}"/>
    <cellStyle name="Normal 5 3 3 4" xfId="2021" xr:uid="{00000000-0005-0000-0000-0000B6150000}"/>
    <cellStyle name="Normal 5 3 3 4 2" xfId="5722" xr:uid="{00000000-0005-0000-0000-0000B7150000}"/>
    <cellStyle name="Normal 5 3 3 4_Sig Data Letters in Progress" xfId="6651" xr:uid="{00000000-0005-0000-0000-0000B8150000}"/>
    <cellStyle name="Normal 5 3 3 5" xfId="4044" xr:uid="{00000000-0005-0000-0000-0000B9150000}"/>
    <cellStyle name="Normal 5 3 3_Sig Data Letters in Progress" xfId="2998" xr:uid="{00000000-0005-0000-0000-0000BA150000}"/>
    <cellStyle name="Normal 5 3 4" xfId="665" xr:uid="{00000000-0005-0000-0000-0000BB150000}"/>
    <cellStyle name="Normal 5 3 4 2" xfId="1617" xr:uid="{00000000-0005-0000-0000-0000BC150000}"/>
    <cellStyle name="Normal 5 3 4 2 2" xfId="5318" xr:uid="{00000000-0005-0000-0000-0000BD150000}"/>
    <cellStyle name="Normal 5 3 4 2_Sig Data Letters in Progress" xfId="6652" xr:uid="{00000000-0005-0000-0000-0000BE150000}"/>
    <cellStyle name="Normal 5 3 4 3" xfId="4366" xr:uid="{00000000-0005-0000-0000-0000BF150000}"/>
    <cellStyle name="Normal 5 3 4_Sig Data Letters in Progress" xfId="3000" xr:uid="{00000000-0005-0000-0000-0000C0150000}"/>
    <cellStyle name="Normal 5 3 5" xfId="1141" xr:uid="{00000000-0005-0000-0000-0000C1150000}"/>
    <cellStyle name="Normal 5 3 5 2" xfId="4842" xr:uid="{00000000-0005-0000-0000-0000C2150000}"/>
    <cellStyle name="Normal 5 3 5_Sig Data Letters in Progress" xfId="6653" xr:uid="{00000000-0005-0000-0000-0000C3150000}"/>
    <cellStyle name="Normal 5 3 6" xfId="1966" xr:uid="{00000000-0005-0000-0000-0000C4150000}"/>
    <cellStyle name="Normal 5 3 6 2" xfId="5667" xr:uid="{00000000-0005-0000-0000-0000C5150000}"/>
    <cellStyle name="Normal 5 3 6_Sig Data Letters in Progress" xfId="6654" xr:uid="{00000000-0005-0000-0000-0000C6150000}"/>
    <cellStyle name="Normal 5 3 7" xfId="3890" xr:uid="{00000000-0005-0000-0000-0000C7150000}"/>
    <cellStyle name="Normal 5 3_Sig Data Letters in Progress" xfId="2995" xr:uid="{00000000-0005-0000-0000-0000C8150000}"/>
    <cellStyle name="Normal 5 4" xfId="370" xr:uid="{00000000-0005-0000-0000-0000C9150000}"/>
    <cellStyle name="Normal 5 4 2" xfId="847" xr:uid="{00000000-0005-0000-0000-0000CA150000}"/>
    <cellStyle name="Normal 5 4 2 2" xfId="1799" xr:uid="{00000000-0005-0000-0000-0000CB150000}"/>
    <cellStyle name="Normal 5 4 2 2 2" xfId="2056" xr:uid="{00000000-0005-0000-0000-0000CC150000}"/>
    <cellStyle name="Normal 5 4 2 2 2 2" xfId="5757" xr:uid="{00000000-0005-0000-0000-0000CD150000}"/>
    <cellStyle name="Normal 5 4 2 2 2_Sig Data Letters in Progress" xfId="6655" xr:uid="{00000000-0005-0000-0000-0000CE150000}"/>
    <cellStyle name="Normal 5 4 2 2 3" xfId="5500" xr:uid="{00000000-0005-0000-0000-0000CF150000}"/>
    <cellStyle name="Normal 5 4 2 2_Sig Data Letters in Progress" xfId="3003" xr:uid="{00000000-0005-0000-0000-0000D0150000}"/>
    <cellStyle name="Normal 5 4 2 3" xfId="2001" xr:uid="{00000000-0005-0000-0000-0000D1150000}"/>
    <cellStyle name="Normal 5 4 2 3 2" xfId="5702" xr:uid="{00000000-0005-0000-0000-0000D2150000}"/>
    <cellStyle name="Normal 5 4 2 3_Sig Data Letters in Progress" xfId="6656" xr:uid="{00000000-0005-0000-0000-0000D3150000}"/>
    <cellStyle name="Normal 5 4 2 4" xfId="4548" xr:uid="{00000000-0005-0000-0000-0000D4150000}"/>
    <cellStyle name="Normal 5 4 2_Sig Data Letters in Progress" xfId="3002" xr:uid="{00000000-0005-0000-0000-0000D5150000}"/>
    <cellStyle name="Normal 5 4 3" xfId="1323" xr:uid="{00000000-0005-0000-0000-0000D6150000}"/>
    <cellStyle name="Normal 5 4 3 2" xfId="2028" xr:uid="{00000000-0005-0000-0000-0000D7150000}"/>
    <cellStyle name="Normal 5 4 3 2 2" xfId="5729" xr:uid="{00000000-0005-0000-0000-0000D8150000}"/>
    <cellStyle name="Normal 5 4 3 2_Sig Data Letters in Progress" xfId="6657" xr:uid="{00000000-0005-0000-0000-0000D9150000}"/>
    <cellStyle name="Normal 5 4 3 3" xfId="5024" xr:uid="{00000000-0005-0000-0000-0000DA150000}"/>
    <cellStyle name="Normal 5 4 3_Sig Data Letters in Progress" xfId="3004" xr:uid="{00000000-0005-0000-0000-0000DB150000}"/>
    <cellStyle name="Normal 5 4 4" xfId="1973" xr:uid="{00000000-0005-0000-0000-0000DC150000}"/>
    <cellStyle name="Normal 5 4 4 2" xfId="5674" xr:uid="{00000000-0005-0000-0000-0000DD150000}"/>
    <cellStyle name="Normal 5 4 4_Sig Data Letters in Progress" xfId="6658" xr:uid="{00000000-0005-0000-0000-0000DE150000}"/>
    <cellStyle name="Normal 5 4 5" xfId="4072" xr:uid="{00000000-0005-0000-0000-0000DF150000}"/>
    <cellStyle name="Normal 5 4_Sig Data Letters in Progress" xfId="3001" xr:uid="{00000000-0005-0000-0000-0000E0150000}"/>
    <cellStyle name="Normal 5 5" xfId="216" xr:uid="{00000000-0005-0000-0000-0000E1150000}"/>
    <cellStyle name="Normal 5 5 2" xfId="693" xr:uid="{00000000-0005-0000-0000-0000E2150000}"/>
    <cellStyle name="Normal 5 5 2 2" xfId="1645" xr:uid="{00000000-0005-0000-0000-0000E3150000}"/>
    <cellStyle name="Normal 5 5 2 2 2" xfId="5346" xr:uid="{00000000-0005-0000-0000-0000E4150000}"/>
    <cellStyle name="Normal 5 5 2 2_Sig Data Letters in Progress" xfId="6659" xr:uid="{00000000-0005-0000-0000-0000E5150000}"/>
    <cellStyle name="Normal 5 5 2 3" xfId="2035" xr:uid="{00000000-0005-0000-0000-0000E6150000}"/>
    <cellStyle name="Normal 5 5 2 3 2" xfId="5736" xr:uid="{00000000-0005-0000-0000-0000E7150000}"/>
    <cellStyle name="Normal 5 5 2 3_Sig Data Letters in Progress" xfId="6660" xr:uid="{00000000-0005-0000-0000-0000E8150000}"/>
    <cellStyle name="Normal 5 5 2 4" xfId="4394" xr:uid="{00000000-0005-0000-0000-0000E9150000}"/>
    <cellStyle name="Normal 5 5 2_Sig Data Letters in Progress" xfId="3006" xr:uid="{00000000-0005-0000-0000-0000EA150000}"/>
    <cellStyle name="Normal 5 5 3" xfId="1169" xr:uid="{00000000-0005-0000-0000-0000EB150000}"/>
    <cellStyle name="Normal 5 5 3 2" xfId="4870" xr:uid="{00000000-0005-0000-0000-0000EC150000}"/>
    <cellStyle name="Normal 5 5 3_Sig Data Letters in Progress" xfId="6661" xr:uid="{00000000-0005-0000-0000-0000ED150000}"/>
    <cellStyle name="Normal 5 5 4" xfId="1980" xr:uid="{00000000-0005-0000-0000-0000EE150000}"/>
    <cellStyle name="Normal 5 5 4 2" xfId="5681" xr:uid="{00000000-0005-0000-0000-0000EF150000}"/>
    <cellStyle name="Normal 5 5 4_Sig Data Letters in Progress" xfId="6662" xr:uid="{00000000-0005-0000-0000-0000F0150000}"/>
    <cellStyle name="Normal 5 5 5" xfId="3918" xr:uid="{00000000-0005-0000-0000-0000F1150000}"/>
    <cellStyle name="Normal 5 5_Sig Data Letters in Progress" xfId="3005" xr:uid="{00000000-0005-0000-0000-0000F2150000}"/>
    <cellStyle name="Normal 5 6" xfId="539" xr:uid="{00000000-0005-0000-0000-0000F3150000}"/>
    <cellStyle name="Normal 5 6 2" xfId="1491" xr:uid="{00000000-0005-0000-0000-0000F4150000}"/>
    <cellStyle name="Normal 5 6 2 2" xfId="5192" xr:uid="{00000000-0005-0000-0000-0000F5150000}"/>
    <cellStyle name="Normal 5 6 2_Sig Data Letters in Progress" xfId="6663" xr:uid="{00000000-0005-0000-0000-0000F6150000}"/>
    <cellStyle name="Normal 5 6 3" xfId="2007" xr:uid="{00000000-0005-0000-0000-0000F7150000}"/>
    <cellStyle name="Normal 5 6 3 2" xfId="5708" xr:uid="{00000000-0005-0000-0000-0000F8150000}"/>
    <cellStyle name="Normal 5 6 3_Sig Data Letters in Progress" xfId="6664" xr:uid="{00000000-0005-0000-0000-0000F9150000}"/>
    <cellStyle name="Normal 5 6 4" xfId="4240" xr:uid="{00000000-0005-0000-0000-0000FA150000}"/>
    <cellStyle name="Normal 5 6_Sig Data Letters in Progress" xfId="3007" xr:uid="{00000000-0005-0000-0000-0000FB150000}"/>
    <cellStyle name="Normal 5 7" xfId="1015" xr:uid="{00000000-0005-0000-0000-0000FC150000}"/>
    <cellStyle name="Normal 5 7 2" xfId="4716" xr:uid="{00000000-0005-0000-0000-0000FD150000}"/>
    <cellStyle name="Normal 5 7_Sig Data Letters in Progress" xfId="6665" xr:uid="{00000000-0005-0000-0000-0000FE150000}"/>
    <cellStyle name="Normal 5 8" xfId="1952" xr:uid="{00000000-0005-0000-0000-0000FF150000}"/>
    <cellStyle name="Normal 5 8 2" xfId="5653" xr:uid="{00000000-0005-0000-0000-000000160000}"/>
    <cellStyle name="Normal 5 8_Sig Data Letters in Progress" xfId="6666" xr:uid="{00000000-0005-0000-0000-000001160000}"/>
    <cellStyle name="Normal 5 9" xfId="3652" xr:uid="{00000000-0005-0000-0000-000002160000}"/>
    <cellStyle name="Normal 5_Sig Data Letters in Progress" xfId="2988" xr:uid="{00000000-0005-0000-0000-000003160000}"/>
    <cellStyle name="Normal 6" xfId="62" xr:uid="{00000000-0005-0000-0000-000004160000}"/>
    <cellStyle name="Normal 6 10" xfId="3778" xr:uid="{00000000-0005-0000-0000-000005160000}"/>
    <cellStyle name="Normal 6 2" xfId="198" xr:uid="{00000000-0005-0000-0000-000006160000}"/>
    <cellStyle name="Normal 6 2 2" xfId="506" xr:uid="{00000000-0005-0000-0000-000007160000}"/>
    <cellStyle name="Normal 6 2 2 2" xfId="983" xr:uid="{00000000-0005-0000-0000-000008160000}"/>
    <cellStyle name="Normal 6 2 2 2 2" xfId="1935" xr:uid="{00000000-0005-0000-0000-000009160000}"/>
    <cellStyle name="Normal 6 2 2 2 2 2" xfId="5636" xr:uid="{00000000-0005-0000-0000-00000A160000}"/>
    <cellStyle name="Normal 6 2 2 2 2_Sig Data Letters in Progress" xfId="6667" xr:uid="{00000000-0005-0000-0000-00000B160000}"/>
    <cellStyle name="Normal 6 2 2 2 3" xfId="2045" xr:uid="{00000000-0005-0000-0000-00000C160000}"/>
    <cellStyle name="Normal 6 2 2 2 3 2" xfId="5746" xr:uid="{00000000-0005-0000-0000-00000D160000}"/>
    <cellStyle name="Normal 6 2 2 2 3_Sig Data Letters in Progress" xfId="6668" xr:uid="{00000000-0005-0000-0000-00000E160000}"/>
    <cellStyle name="Normal 6 2 2 2 4" xfId="4684" xr:uid="{00000000-0005-0000-0000-00000F160000}"/>
    <cellStyle name="Normal 6 2 2 2_Sig Data Letters in Progress" xfId="3009" xr:uid="{00000000-0005-0000-0000-000010160000}"/>
    <cellStyle name="Normal 6 2 2 3" xfId="1459" xr:uid="{00000000-0005-0000-0000-000011160000}"/>
    <cellStyle name="Normal 6 2 2 3 2" xfId="5160" xr:uid="{00000000-0005-0000-0000-000012160000}"/>
    <cellStyle name="Normal 6 2 2 3_Sig Data Letters in Progress" xfId="6669" xr:uid="{00000000-0005-0000-0000-000013160000}"/>
    <cellStyle name="Normal 6 2 2 4" xfId="1990" xr:uid="{00000000-0005-0000-0000-000014160000}"/>
    <cellStyle name="Normal 6 2 2 4 2" xfId="5691" xr:uid="{00000000-0005-0000-0000-000015160000}"/>
    <cellStyle name="Normal 6 2 2 4_Sig Data Letters in Progress" xfId="6670" xr:uid="{00000000-0005-0000-0000-000016160000}"/>
    <cellStyle name="Normal 6 2 2 5" xfId="4208" xr:uid="{00000000-0005-0000-0000-000017160000}"/>
    <cellStyle name="Normal 6 2 2_SIG Data Letter" xfId="3010" xr:uid="{00000000-0005-0000-0000-000018160000}"/>
    <cellStyle name="Normal 6 2 3" xfId="352" xr:uid="{00000000-0005-0000-0000-000019160000}"/>
    <cellStyle name="Normal 6 2 3 2" xfId="829" xr:uid="{00000000-0005-0000-0000-00001A160000}"/>
    <cellStyle name="Normal 6 2 3 2 2" xfId="1781" xr:uid="{00000000-0005-0000-0000-00001B160000}"/>
    <cellStyle name="Normal 6 2 3 2 2 2" xfId="5482" xr:uid="{00000000-0005-0000-0000-00001C160000}"/>
    <cellStyle name="Normal 6 2 3 2 2_Sig Data Letters in Progress" xfId="6671" xr:uid="{00000000-0005-0000-0000-00001D160000}"/>
    <cellStyle name="Normal 6 2 3 2 3" xfId="4530" xr:uid="{00000000-0005-0000-0000-00001E160000}"/>
    <cellStyle name="Normal 6 2 3 2_Sig Data Letters in Progress" xfId="3012" xr:uid="{00000000-0005-0000-0000-00001F160000}"/>
    <cellStyle name="Normal 6 2 3 3" xfId="1305" xr:uid="{00000000-0005-0000-0000-000020160000}"/>
    <cellStyle name="Normal 6 2 3 3 2" xfId="5006" xr:uid="{00000000-0005-0000-0000-000021160000}"/>
    <cellStyle name="Normal 6 2 3 3_Sig Data Letters in Progress" xfId="6672" xr:uid="{00000000-0005-0000-0000-000022160000}"/>
    <cellStyle name="Normal 6 2 3 4" xfId="2017" xr:uid="{00000000-0005-0000-0000-000023160000}"/>
    <cellStyle name="Normal 6 2 3 4 2" xfId="5718" xr:uid="{00000000-0005-0000-0000-000024160000}"/>
    <cellStyle name="Normal 6 2 3 4_Sig Data Letters in Progress" xfId="6673" xr:uid="{00000000-0005-0000-0000-000025160000}"/>
    <cellStyle name="Normal 6 2 3 5" xfId="4054" xr:uid="{00000000-0005-0000-0000-000026160000}"/>
    <cellStyle name="Normal 6 2 3_Sig Data Letters in Progress" xfId="3011" xr:uid="{00000000-0005-0000-0000-000027160000}"/>
    <cellStyle name="Normal 6 2 4" xfId="675" xr:uid="{00000000-0005-0000-0000-000028160000}"/>
    <cellStyle name="Normal 6 2 4 2" xfId="1627" xr:uid="{00000000-0005-0000-0000-000029160000}"/>
    <cellStyle name="Normal 6 2 4 2 2" xfId="5328" xr:uid="{00000000-0005-0000-0000-00002A160000}"/>
    <cellStyle name="Normal 6 2 4 2_Sig Data Letters in Progress" xfId="6674" xr:uid="{00000000-0005-0000-0000-00002B160000}"/>
    <cellStyle name="Normal 6 2 4 3" xfId="4376" xr:uid="{00000000-0005-0000-0000-00002C160000}"/>
    <cellStyle name="Normal 6 2 4_Sig Data Letters in Progress" xfId="3013" xr:uid="{00000000-0005-0000-0000-00002D160000}"/>
    <cellStyle name="Normal 6 2 5" xfId="1151" xr:uid="{00000000-0005-0000-0000-00002E160000}"/>
    <cellStyle name="Normal 6 2 5 2" xfId="4852" xr:uid="{00000000-0005-0000-0000-00002F160000}"/>
    <cellStyle name="Normal 6 2 5_Sig Data Letters in Progress" xfId="6675" xr:uid="{00000000-0005-0000-0000-000030160000}"/>
    <cellStyle name="Normal 6 2 6" xfId="1962" xr:uid="{00000000-0005-0000-0000-000031160000}"/>
    <cellStyle name="Normal 6 2 6 2" xfId="5663" xr:uid="{00000000-0005-0000-0000-000032160000}"/>
    <cellStyle name="Normal 6 2 6_Sig Data Letters in Progress" xfId="6676" xr:uid="{00000000-0005-0000-0000-000033160000}"/>
    <cellStyle name="Normal 6 2 7" xfId="3900" xr:uid="{00000000-0005-0000-0000-000034160000}"/>
    <cellStyle name="Normal 6 2_Sig Data Letters in Progress" xfId="3008" xr:uid="{00000000-0005-0000-0000-000035160000}"/>
    <cellStyle name="Normal 6 3" xfId="184" xr:uid="{00000000-0005-0000-0000-000036160000}"/>
    <cellStyle name="Normal 6 3 2" xfId="499" xr:uid="{00000000-0005-0000-0000-000037160000}"/>
    <cellStyle name="Normal 6 3 2 2" xfId="976" xr:uid="{00000000-0005-0000-0000-000038160000}"/>
    <cellStyle name="Normal 6 3 2 2 2" xfId="1928" xr:uid="{00000000-0005-0000-0000-000039160000}"/>
    <cellStyle name="Normal 6 3 2 2 2 2" xfId="5629" xr:uid="{00000000-0005-0000-0000-00003A160000}"/>
    <cellStyle name="Normal 6 3 2 2 2_Sig Data Letters in Progress" xfId="6677" xr:uid="{00000000-0005-0000-0000-00003B160000}"/>
    <cellStyle name="Normal 6 3 2 2 3" xfId="2052" xr:uid="{00000000-0005-0000-0000-00003C160000}"/>
    <cellStyle name="Normal 6 3 2 2 3 2" xfId="5753" xr:uid="{00000000-0005-0000-0000-00003D160000}"/>
    <cellStyle name="Normal 6 3 2 2 3_Sig Data Letters in Progress" xfId="6678" xr:uid="{00000000-0005-0000-0000-00003E160000}"/>
    <cellStyle name="Normal 6 3 2 2 4" xfId="4677" xr:uid="{00000000-0005-0000-0000-00003F160000}"/>
    <cellStyle name="Normal 6 3 2 2_Sig Data Letters in Progress" xfId="3016" xr:uid="{00000000-0005-0000-0000-000040160000}"/>
    <cellStyle name="Normal 6 3 2 3" xfId="1452" xr:uid="{00000000-0005-0000-0000-000041160000}"/>
    <cellStyle name="Normal 6 3 2 3 2" xfId="5153" xr:uid="{00000000-0005-0000-0000-000042160000}"/>
    <cellStyle name="Normal 6 3 2 3_Sig Data Letters in Progress" xfId="6679" xr:uid="{00000000-0005-0000-0000-000043160000}"/>
    <cellStyle name="Normal 6 3 2 4" xfId="1997" xr:uid="{00000000-0005-0000-0000-000044160000}"/>
    <cellStyle name="Normal 6 3 2 4 2" xfId="5698" xr:uid="{00000000-0005-0000-0000-000045160000}"/>
    <cellStyle name="Normal 6 3 2 4_Sig Data Letters in Progress" xfId="6680" xr:uid="{00000000-0005-0000-0000-000046160000}"/>
    <cellStyle name="Normal 6 3 2 5" xfId="4201" xr:uid="{00000000-0005-0000-0000-000047160000}"/>
    <cellStyle name="Normal 6 3 2_Sig Data Letters in Progress" xfId="3015" xr:uid="{00000000-0005-0000-0000-000048160000}"/>
    <cellStyle name="Normal 6 3 3" xfId="345" xr:uid="{00000000-0005-0000-0000-000049160000}"/>
    <cellStyle name="Normal 6 3 3 2" xfId="822" xr:uid="{00000000-0005-0000-0000-00004A160000}"/>
    <cellStyle name="Normal 6 3 3 2 2" xfId="1774" xr:uid="{00000000-0005-0000-0000-00004B160000}"/>
    <cellStyle name="Normal 6 3 3 2 2 2" xfId="5475" xr:uid="{00000000-0005-0000-0000-00004C160000}"/>
    <cellStyle name="Normal 6 3 3 2 2_Sig Data Letters in Progress" xfId="6681" xr:uid="{00000000-0005-0000-0000-00004D160000}"/>
    <cellStyle name="Normal 6 3 3 2 3" xfId="4523" xr:uid="{00000000-0005-0000-0000-00004E160000}"/>
    <cellStyle name="Normal 6 3 3 2_Sig Data Letters in Progress" xfId="3018" xr:uid="{00000000-0005-0000-0000-00004F160000}"/>
    <cellStyle name="Normal 6 3 3 3" xfId="1298" xr:uid="{00000000-0005-0000-0000-000050160000}"/>
    <cellStyle name="Normal 6 3 3 3 2" xfId="4999" xr:uid="{00000000-0005-0000-0000-000051160000}"/>
    <cellStyle name="Normal 6 3 3 3_Sig Data Letters in Progress" xfId="6682" xr:uid="{00000000-0005-0000-0000-000052160000}"/>
    <cellStyle name="Normal 6 3 3 4" xfId="2024" xr:uid="{00000000-0005-0000-0000-000053160000}"/>
    <cellStyle name="Normal 6 3 3 4 2" xfId="5725" xr:uid="{00000000-0005-0000-0000-000054160000}"/>
    <cellStyle name="Normal 6 3 3 4_Sig Data Letters in Progress" xfId="6683" xr:uid="{00000000-0005-0000-0000-000055160000}"/>
    <cellStyle name="Normal 6 3 3 5" xfId="4047" xr:uid="{00000000-0005-0000-0000-000056160000}"/>
    <cellStyle name="Normal 6 3 3_Sig Data Letters in Progress" xfId="3017" xr:uid="{00000000-0005-0000-0000-000057160000}"/>
    <cellStyle name="Normal 6 3 4" xfId="668" xr:uid="{00000000-0005-0000-0000-000058160000}"/>
    <cellStyle name="Normal 6 3 4 2" xfId="1620" xr:uid="{00000000-0005-0000-0000-000059160000}"/>
    <cellStyle name="Normal 6 3 4 2 2" xfId="5321" xr:uid="{00000000-0005-0000-0000-00005A160000}"/>
    <cellStyle name="Normal 6 3 4 2_Sig Data Letters in Progress" xfId="6684" xr:uid="{00000000-0005-0000-0000-00005B160000}"/>
    <cellStyle name="Normal 6 3 4 3" xfId="4369" xr:uid="{00000000-0005-0000-0000-00005C160000}"/>
    <cellStyle name="Normal 6 3 4_Sig Data Letters in Progress" xfId="3019" xr:uid="{00000000-0005-0000-0000-00005D160000}"/>
    <cellStyle name="Normal 6 3 5" xfId="1144" xr:uid="{00000000-0005-0000-0000-00005E160000}"/>
    <cellStyle name="Normal 6 3 5 2" xfId="4845" xr:uid="{00000000-0005-0000-0000-00005F160000}"/>
    <cellStyle name="Normal 6 3 5_Sig Data Letters in Progress" xfId="6685" xr:uid="{00000000-0005-0000-0000-000060160000}"/>
    <cellStyle name="Normal 6 3 6" xfId="1969" xr:uid="{00000000-0005-0000-0000-000061160000}"/>
    <cellStyle name="Normal 6 3 6 2" xfId="5670" xr:uid="{00000000-0005-0000-0000-000062160000}"/>
    <cellStyle name="Normal 6 3 6_Sig Data Letters in Progress" xfId="6686" xr:uid="{00000000-0005-0000-0000-000063160000}"/>
    <cellStyle name="Normal 6 3 7" xfId="3893" xr:uid="{00000000-0005-0000-0000-000064160000}"/>
    <cellStyle name="Normal 6 3_Sig Data Letters in Progress" xfId="3014" xr:uid="{00000000-0005-0000-0000-000065160000}"/>
    <cellStyle name="Normal 6 4" xfId="384" xr:uid="{00000000-0005-0000-0000-000066160000}"/>
    <cellStyle name="Normal 6 4 2" xfId="861" xr:uid="{00000000-0005-0000-0000-000067160000}"/>
    <cellStyle name="Normal 6 4 2 2" xfId="1813" xr:uid="{00000000-0005-0000-0000-000068160000}"/>
    <cellStyle name="Normal 6 4 2 2 2" xfId="2059" xr:uid="{00000000-0005-0000-0000-000069160000}"/>
    <cellStyle name="Normal 6 4 2 2 2 2" xfId="5760" xr:uid="{00000000-0005-0000-0000-00006A160000}"/>
    <cellStyle name="Normal 6 4 2 2 2_Sig Data Letters in Progress" xfId="6687" xr:uid="{00000000-0005-0000-0000-00006B160000}"/>
    <cellStyle name="Normal 6 4 2 2 3" xfId="5514" xr:uid="{00000000-0005-0000-0000-00006C160000}"/>
    <cellStyle name="Normal 6 4 2 2_Sig Data Letters in Progress" xfId="3022" xr:uid="{00000000-0005-0000-0000-00006D160000}"/>
    <cellStyle name="Normal 6 4 2 3" xfId="2004" xr:uid="{00000000-0005-0000-0000-00006E160000}"/>
    <cellStyle name="Normal 6 4 2 3 2" xfId="5705" xr:uid="{00000000-0005-0000-0000-00006F160000}"/>
    <cellStyle name="Normal 6 4 2 3_Sig Data Letters in Progress" xfId="6688" xr:uid="{00000000-0005-0000-0000-000070160000}"/>
    <cellStyle name="Normal 6 4 2 4" xfId="4562" xr:uid="{00000000-0005-0000-0000-000071160000}"/>
    <cellStyle name="Normal 6 4 2_Sig Data Letters in Progress" xfId="3021" xr:uid="{00000000-0005-0000-0000-000072160000}"/>
    <cellStyle name="Normal 6 4 3" xfId="1337" xr:uid="{00000000-0005-0000-0000-000073160000}"/>
    <cellStyle name="Normal 6 4 3 2" xfId="2031" xr:uid="{00000000-0005-0000-0000-000074160000}"/>
    <cellStyle name="Normal 6 4 3 2 2" xfId="5732" xr:uid="{00000000-0005-0000-0000-000075160000}"/>
    <cellStyle name="Normal 6 4 3 2_Sig Data Letters in Progress" xfId="6689" xr:uid="{00000000-0005-0000-0000-000076160000}"/>
    <cellStyle name="Normal 6 4 3 3" xfId="5038" xr:uid="{00000000-0005-0000-0000-000077160000}"/>
    <cellStyle name="Normal 6 4 3_Sig Data Letters in Progress" xfId="3023" xr:uid="{00000000-0005-0000-0000-000078160000}"/>
    <cellStyle name="Normal 6 4 4" xfId="1976" xr:uid="{00000000-0005-0000-0000-000079160000}"/>
    <cellStyle name="Normal 6 4 4 2" xfId="5677" xr:uid="{00000000-0005-0000-0000-00007A160000}"/>
    <cellStyle name="Normal 6 4 4_Sig Data Letters in Progress" xfId="6690" xr:uid="{00000000-0005-0000-0000-00007B160000}"/>
    <cellStyle name="Normal 6 4 5" xfId="4086" xr:uid="{00000000-0005-0000-0000-00007C160000}"/>
    <cellStyle name="Normal 6 4_Sig Data Letters in Progress" xfId="3020" xr:uid="{00000000-0005-0000-0000-00007D160000}"/>
    <cellStyle name="Normal 6 5" xfId="230" xr:uid="{00000000-0005-0000-0000-00007E160000}"/>
    <cellStyle name="Normal 6 5 2" xfId="707" xr:uid="{00000000-0005-0000-0000-00007F160000}"/>
    <cellStyle name="Normal 6 5 2 2" xfId="1659" xr:uid="{00000000-0005-0000-0000-000080160000}"/>
    <cellStyle name="Normal 6 5 2 2 2" xfId="5360" xr:uid="{00000000-0005-0000-0000-000081160000}"/>
    <cellStyle name="Normal 6 5 2 2_Sig Data Letters in Progress" xfId="6691" xr:uid="{00000000-0005-0000-0000-000082160000}"/>
    <cellStyle name="Normal 6 5 2 3" xfId="2038" xr:uid="{00000000-0005-0000-0000-000083160000}"/>
    <cellStyle name="Normal 6 5 2 3 2" xfId="5739" xr:uid="{00000000-0005-0000-0000-000084160000}"/>
    <cellStyle name="Normal 6 5 2 3_Sig Data Letters in Progress" xfId="6692" xr:uid="{00000000-0005-0000-0000-000085160000}"/>
    <cellStyle name="Normal 6 5 2 4" xfId="4408" xr:uid="{00000000-0005-0000-0000-000086160000}"/>
    <cellStyle name="Normal 6 5 2_Sig Data Letters in Progress" xfId="3025" xr:uid="{00000000-0005-0000-0000-000087160000}"/>
    <cellStyle name="Normal 6 5 3" xfId="1183" xr:uid="{00000000-0005-0000-0000-000088160000}"/>
    <cellStyle name="Normal 6 5 3 2" xfId="4884" xr:uid="{00000000-0005-0000-0000-000089160000}"/>
    <cellStyle name="Normal 6 5 3_Sig Data Letters in Progress" xfId="6693" xr:uid="{00000000-0005-0000-0000-00008A160000}"/>
    <cellStyle name="Normal 6 5 4" xfId="1983" xr:uid="{00000000-0005-0000-0000-00008B160000}"/>
    <cellStyle name="Normal 6 5 4 2" xfId="5684" xr:uid="{00000000-0005-0000-0000-00008C160000}"/>
    <cellStyle name="Normal 6 5 4_Sig Data Letters in Progress" xfId="6694" xr:uid="{00000000-0005-0000-0000-00008D160000}"/>
    <cellStyle name="Normal 6 5 5" xfId="3932" xr:uid="{00000000-0005-0000-0000-00008E160000}"/>
    <cellStyle name="Normal 6 5_Sig Data Letters in Progress" xfId="3024" xr:uid="{00000000-0005-0000-0000-00008F160000}"/>
    <cellStyle name="Normal 6 6" xfId="553" xr:uid="{00000000-0005-0000-0000-000090160000}"/>
    <cellStyle name="Normal 6 6 2" xfId="1505" xr:uid="{00000000-0005-0000-0000-000091160000}"/>
    <cellStyle name="Normal 6 6 2 2" xfId="5206" xr:uid="{00000000-0005-0000-0000-000092160000}"/>
    <cellStyle name="Normal 6 6 2_Sig Data Letters in Progress" xfId="6695" xr:uid="{00000000-0005-0000-0000-000093160000}"/>
    <cellStyle name="Normal 6 6 3" xfId="2010" xr:uid="{00000000-0005-0000-0000-000094160000}"/>
    <cellStyle name="Normal 6 6 3 2" xfId="5711" xr:uid="{00000000-0005-0000-0000-000095160000}"/>
    <cellStyle name="Normal 6 6 3_Sig Data Letters in Progress" xfId="6696" xr:uid="{00000000-0005-0000-0000-000096160000}"/>
    <cellStyle name="Normal 6 6 4" xfId="4254" xr:uid="{00000000-0005-0000-0000-000097160000}"/>
    <cellStyle name="Normal 6 6_Sig Data Letters in Progress" xfId="3026" xr:uid="{00000000-0005-0000-0000-000098160000}"/>
    <cellStyle name="Normal 6 7" xfId="1029" xr:uid="{00000000-0005-0000-0000-000099160000}"/>
    <cellStyle name="Normal 6 7 2" xfId="4730" xr:uid="{00000000-0005-0000-0000-00009A160000}"/>
    <cellStyle name="Normal 6 7_Sig Data Letters in Progress" xfId="6697" xr:uid="{00000000-0005-0000-0000-00009B160000}"/>
    <cellStyle name="Normal 6 8" xfId="1955" xr:uid="{00000000-0005-0000-0000-00009C160000}"/>
    <cellStyle name="Normal 6 8 2" xfId="5656" xr:uid="{00000000-0005-0000-0000-00009D160000}"/>
    <cellStyle name="Normal 6 8_Sig Data Letters in Progress" xfId="6698" xr:uid="{00000000-0005-0000-0000-00009E160000}"/>
    <cellStyle name="Normal 6 9" xfId="3736" xr:uid="{00000000-0005-0000-0000-00009F160000}"/>
    <cellStyle name="Normal 6_JANUARY" xfId="3027" xr:uid="{00000000-0005-0000-0000-0000A0160000}"/>
    <cellStyle name="Normal 7" xfId="76" xr:uid="{00000000-0005-0000-0000-0000A1160000}"/>
    <cellStyle name="Normal 7 10" xfId="3028" xr:uid="{00000000-0005-0000-0000-0000A2160000}"/>
    <cellStyle name="Normal 7 11" xfId="3792" xr:uid="{00000000-0005-0000-0000-0000A3160000}"/>
    <cellStyle name="Normal 7 2" xfId="188" xr:uid="{00000000-0005-0000-0000-0000A4160000}"/>
    <cellStyle name="Normal 7 2 2" xfId="3029" xr:uid="{00000000-0005-0000-0000-0000A5160000}"/>
    <cellStyle name="Normal 7 2_Sig Data Letters in Progress" xfId="3581" xr:uid="{00000000-0005-0000-0000-0000A6160000}"/>
    <cellStyle name="Normal 7 3" xfId="398" xr:uid="{00000000-0005-0000-0000-0000A7160000}"/>
    <cellStyle name="Normal 7 3 2" xfId="875" xr:uid="{00000000-0005-0000-0000-0000A8160000}"/>
    <cellStyle name="Normal 7 3 2 2" xfId="1827" xr:uid="{00000000-0005-0000-0000-0000A9160000}"/>
    <cellStyle name="Normal 7 3 2 2 2" xfId="5528" xr:uid="{00000000-0005-0000-0000-0000AA160000}"/>
    <cellStyle name="Normal 7 3 2 2_Sig Data Letters in Progress" xfId="6699" xr:uid="{00000000-0005-0000-0000-0000AB160000}"/>
    <cellStyle name="Normal 7 3 2 3" xfId="4576" xr:uid="{00000000-0005-0000-0000-0000AC160000}"/>
    <cellStyle name="Normal 7 3 2_Sig Data Letters in Progress" xfId="3030" xr:uid="{00000000-0005-0000-0000-0000AD160000}"/>
    <cellStyle name="Normal 7 3 3" xfId="1351" xr:uid="{00000000-0005-0000-0000-0000AE160000}"/>
    <cellStyle name="Normal 7 3 3 2" xfId="5052" xr:uid="{00000000-0005-0000-0000-0000AF160000}"/>
    <cellStyle name="Normal 7 3 3_Sig Data Letters in Progress" xfId="6700" xr:uid="{00000000-0005-0000-0000-0000B0160000}"/>
    <cellStyle name="Normal 7 3 4" xfId="4100" xr:uid="{00000000-0005-0000-0000-0000B1160000}"/>
    <cellStyle name="Normal 7 3_SIG Data Letter" xfId="3031" xr:uid="{00000000-0005-0000-0000-0000B2160000}"/>
    <cellStyle name="Normal 7 4" xfId="244" xr:uid="{00000000-0005-0000-0000-0000B3160000}"/>
    <cellStyle name="Normal 7 4 2" xfId="721" xr:uid="{00000000-0005-0000-0000-0000B4160000}"/>
    <cellStyle name="Normal 7 4 2 2" xfId="1673" xr:uid="{00000000-0005-0000-0000-0000B5160000}"/>
    <cellStyle name="Normal 7 4 2 2 2" xfId="5374" xr:uid="{00000000-0005-0000-0000-0000B6160000}"/>
    <cellStyle name="Normal 7 4 2 2_Sig Data Letters in Progress" xfId="6701" xr:uid="{00000000-0005-0000-0000-0000B7160000}"/>
    <cellStyle name="Normal 7 4 2 3" xfId="4422" xr:uid="{00000000-0005-0000-0000-0000B8160000}"/>
    <cellStyle name="Normal 7 4 2_Sig Data Letters in Progress" xfId="3032" xr:uid="{00000000-0005-0000-0000-0000B9160000}"/>
    <cellStyle name="Normal 7 4 3" xfId="1197" xr:uid="{00000000-0005-0000-0000-0000BA160000}"/>
    <cellStyle name="Normal 7 4 3 2" xfId="4898" xr:uid="{00000000-0005-0000-0000-0000BB160000}"/>
    <cellStyle name="Normal 7 4 3_Sig Data Letters in Progress" xfId="6702" xr:uid="{00000000-0005-0000-0000-0000BC160000}"/>
    <cellStyle name="Normal 7 4 4" xfId="3946" xr:uid="{00000000-0005-0000-0000-0000BD160000}"/>
    <cellStyle name="Normal 7 4_SIG Data Letter" xfId="3033" xr:uid="{00000000-0005-0000-0000-0000BE160000}"/>
    <cellStyle name="Normal 7 5" xfId="567" xr:uid="{00000000-0005-0000-0000-0000BF160000}"/>
    <cellStyle name="Normal 7 5 2" xfId="1519" xr:uid="{00000000-0005-0000-0000-0000C0160000}"/>
    <cellStyle name="Normal 7 5 2 2" xfId="5220" xr:uid="{00000000-0005-0000-0000-0000C1160000}"/>
    <cellStyle name="Normal 7 5 2_Sig Data Letters in Progress" xfId="6703" xr:uid="{00000000-0005-0000-0000-0000C2160000}"/>
    <cellStyle name="Normal 7 5 3" xfId="4268" xr:uid="{00000000-0005-0000-0000-0000C3160000}"/>
    <cellStyle name="Normal 7 5_SIG Data Letter" xfId="3034" xr:uid="{00000000-0005-0000-0000-0000C4160000}"/>
    <cellStyle name="Normal 7 6" xfId="1043" xr:uid="{00000000-0005-0000-0000-0000C5160000}"/>
    <cellStyle name="Normal 7 6 2" xfId="3582" xr:uid="{00000000-0005-0000-0000-0000C6160000}"/>
    <cellStyle name="Normal 7 6 3" xfId="4744" xr:uid="{00000000-0005-0000-0000-0000C7160000}"/>
    <cellStyle name="Normal 7 6_SIG Data Letter" xfId="3583" xr:uid="{00000000-0005-0000-0000-0000C8160000}"/>
    <cellStyle name="Normal 7 7" xfId="3035" xr:uid="{00000000-0005-0000-0000-0000C9160000}"/>
    <cellStyle name="Normal 7 8" xfId="3036" xr:uid="{00000000-0005-0000-0000-0000CA160000}"/>
    <cellStyle name="Normal 7 9" xfId="3037" xr:uid="{00000000-0005-0000-0000-0000CB160000}"/>
    <cellStyle name="Normal 7_JANUARY" xfId="3038" xr:uid="{00000000-0005-0000-0000-0000CC160000}"/>
    <cellStyle name="Normal 8" xfId="90" xr:uid="{00000000-0005-0000-0000-0000CD160000}"/>
    <cellStyle name="Normal 8 10" xfId="3039" xr:uid="{00000000-0005-0000-0000-0000CE160000}"/>
    <cellStyle name="Normal 8 11" xfId="3806" xr:uid="{00000000-0005-0000-0000-0000CF160000}"/>
    <cellStyle name="Normal 8 2" xfId="187" xr:uid="{00000000-0005-0000-0000-0000D0160000}"/>
    <cellStyle name="Normal 8 2 2" xfId="502" xr:uid="{00000000-0005-0000-0000-0000D1160000}"/>
    <cellStyle name="Normal 8 2 2 2" xfId="979" xr:uid="{00000000-0005-0000-0000-0000D2160000}"/>
    <cellStyle name="Normal 8 2 2 2 2" xfId="1931" xr:uid="{00000000-0005-0000-0000-0000D3160000}"/>
    <cellStyle name="Normal 8 2 2 2 2 2" xfId="5632" xr:uid="{00000000-0005-0000-0000-0000D4160000}"/>
    <cellStyle name="Normal 8 2 2 2 2_Sig Data Letters in Progress" xfId="6704" xr:uid="{00000000-0005-0000-0000-0000D5160000}"/>
    <cellStyle name="Normal 8 2 2 2 3" xfId="4680" xr:uid="{00000000-0005-0000-0000-0000D6160000}"/>
    <cellStyle name="Normal 8 2 2 2_Sig Data Letters in Progress" xfId="3041" xr:uid="{00000000-0005-0000-0000-0000D7160000}"/>
    <cellStyle name="Normal 8 2 2 3" xfId="1455" xr:uid="{00000000-0005-0000-0000-0000D8160000}"/>
    <cellStyle name="Normal 8 2 2 3 2" xfId="5156" xr:uid="{00000000-0005-0000-0000-0000D9160000}"/>
    <cellStyle name="Normal 8 2 2 3_Sig Data Letters in Progress" xfId="6705" xr:uid="{00000000-0005-0000-0000-0000DA160000}"/>
    <cellStyle name="Normal 8 2 2 4" xfId="2041" xr:uid="{00000000-0005-0000-0000-0000DB160000}"/>
    <cellStyle name="Normal 8 2 2 4 2" xfId="5742" xr:uid="{00000000-0005-0000-0000-0000DC160000}"/>
    <cellStyle name="Normal 8 2 2 4_Sig Data Letters in Progress" xfId="6706" xr:uid="{00000000-0005-0000-0000-0000DD160000}"/>
    <cellStyle name="Normal 8 2 2 5" xfId="4204" xr:uid="{00000000-0005-0000-0000-0000DE160000}"/>
    <cellStyle name="Normal 8 2 2_SIG Data Letter" xfId="3042" xr:uid="{00000000-0005-0000-0000-0000DF160000}"/>
    <cellStyle name="Normal 8 2 3" xfId="348" xr:uid="{00000000-0005-0000-0000-0000E0160000}"/>
    <cellStyle name="Normal 8 2 3 2" xfId="825" xr:uid="{00000000-0005-0000-0000-0000E1160000}"/>
    <cellStyle name="Normal 8 2 3 2 2" xfId="1777" xr:uid="{00000000-0005-0000-0000-0000E2160000}"/>
    <cellStyle name="Normal 8 2 3 2 2 2" xfId="5478" xr:uid="{00000000-0005-0000-0000-0000E3160000}"/>
    <cellStyle name="Normal 8 2 3 2 2_Sig Data Letters in Progress" xfId="6707" xr:uid="{00000000-0005-0000-0000-0000E4160000}"/>
    <cellStyle name="Normal 8 2 3 2 3" xfId="4526" xr:uid="{00000000-0005-0000-0000-0000E5160000}"/>
    <cellStyle name="Normal 8 2 3 2_Sig Data Letters in Progress" xfId="3044" xr:uid="{00000000-0005-0000-0000-0000E6160000}"/>
    <cellStyle name="Normal 8 2 3 3" xfId="1301" xr:uid="{00000000-0005-0000-0000-0000E7160000}"/>
    <cellStyle name="Normal 8 2 3 3 2" xfId="5002" xr:uid="{00000000-0005-0000-0000-0000E8160000}"/>
    <cellStyle name="Normal 8 2 3 3_Sig Data Letters in Progress" xfId="6708" xr:uid="{00000000-0005-0000-0000-0000E9160000}"/>
    <cellStyle name="Normal 8 2 3 4" xfId="4050" xr:uid="{00000000-0005-0000-0000-0000EA160000}"/>
    <cellStyle name="Normal 8 2 3_Sig Data Letters in Progress" xfId="3043" xr:uid="{00000000-0005-0000-0000-0000EB160000}"/>
    <cellStyle name="Normal 8 2 4" xfId="671" xr:uid="{00000000-0005-0000-0000-0000EC160000}"/>
    <cellStyle name="Normal 8 2 4 2" xfId="1623" xr:uid="{00000000-0005-0000-0000-0000ED160000}"/>
    <cellStyle name="Normal 8 2 4 2 2" xfId="5324" xr:uid="{00000000-0005-0000-0000-0000EE160000}"/>
    <cellStyle name="Normal 8 2 4 2_Sig Data Letters in Progress" xfId="6709" xr:uid="{00000000-0005-0000-0000-0000EF160000}"/>
    <cellStyle name="Normal 8 2 4 3" xfId="4372" xr:uid="{00000000-0005-0000-0000-0000F0160000}"/>
    <cellStyle name="Normal 8 2 4_Sig Data Letters in Progress" xfId="3045" xr:uid="{00000000-0005-0000-0000-0000F1160000}"/>
    <cellStyle name="Normal 8 2 5" xfId="1147" xr:uid="{00000000-0005-0000-0000-0000F2160000}"/>
    <cellStyle name="Normal 8 2 5 2" xfId="4848" xr:uid="{00000000-0005-0000-0000-0000F3160000}"/>
    <cellStyle name="Normal 8 2 5_Sig Data Letters in Progress" xfId="6710" xr:uid="{00000000-0005-0000-0000-0000F4160000}"/>
    <cellStyle name="Normal 8 2 6" xfId="1986" xr:uid="{00000000-0005-0000-0000-0000F5160000}"/>
    <cellStyle name="Normal 8 2 6 2" xfId="5687" xr:uid="{00000000-0005-0000-0000-0000F6160000}"/>
    <cellStyle name="Normal 8 2 6_Sig Data Letters in Progress" xfId="6711" xr:uid="{00000000-0005-0000-0000-0000F7160000}"/>
    <cellStyle name="Normal 8 2 7" xfId="3896" xr:uid="{00000000-0005-0000-0000-0000F8160000}"/>
    <cellStyle name="Normal 8 2_Sig Data Letters in Progress" xfId="3040" xr:uid="{00000000-0005-0000-0000-0000F9160000}"/>
    <cellStyle name="Normal 8 3" xfId="412" xr:uid="{00000000-0005-0000-0000-0000FA160000}"/>
    <cellStyle name="Normal 8 3 2" xfId="889" xr:uid="{00000000-0005-0000-0000-0000FB160000}"/>
    <cellStyle name="Normal 8 3 2 2" xfId="1841" xr:uid="{00000000-0005-0000-0000-0000FC160000}"/>
    <cellStyle name="Normal 8 3 2 2 2" xfId="5542" xr:uid="{00000000-0005-0000-0000-0000FD160000}"/>
    <cellStyle name="Normal 8 3 2 2_Sig Data Letters in Progress" xfId="6712" xr:uid="{00000000-0005-0000-0000-0000FE160000}"/>
    <cellStyle name="Normal 8 3 2 3" xfId="4590" xr:uid="{00000000-0005-0000-0000-0000FF160000}"/>
    <cellStyle name="Normal 8 3 2_Sig Data Letters in Progress" xfId="3046" xr:uid="{00000000-0005-0000-0000-000000170000}"/>
    <cellStyle name="Normal 8 3 3" xfId="1365" xr:uid="{00000000-0005-0000-0000-000001170000}"/>
    <cellStyle name="Normal 8 3 3 2" xfId="5066" xr:uid="{00000000-0005-0000-0000-000002170000}"/>
    <cellStyle name="Normal 8 3 3_Sig Data Letters in Progress" xfId="6713" xr:uid="{00000000-0005-0000-0000-000003170000}"/>
    <cellStyle name="Normal 8 3 4" xfId="2013" xr:uid="{00000000-0005-0000-0000-000004170000}"/>
    <cellStyle name="Normal 8 3 4 2" xfId="5714" xr:uid="{00000000-0005-0000-0000-000005170000}"/>
    <cellStyle name="Normal 8 3 4_Sig Data Letters in Progress" xfId="6714" xr:uid="{00000000-0005-0000-0000-000006170000}"/>
    <cellStyle name="Normal 8 3 5" xfId="4114" xr:uid="{00000000-0005-0000-0000-000007170000}"/>
    <cellStyle name="Normal 8 3_SIG Data Letter" xfId="3047" xr:uid="{00000000-0005-0000-0000-000008170000}"/>
    <cellStyle name="Normal 8 4" xfId="258" xr:uid="{00000000-0005-0000-0000-000009170000}"/>
    <cellStyle name="Normal 8 4 2" xfId="735" xr:uid="{00000000-0005-0000-0000-00000A170000}"/>
    <cellStyle name="Normal 8 4 2 2" xfId="1687" xr:uid="{00000000-0005-0000-0000-00000B170000}"/>
    <cellStyle name="Normal 8 4 2 2 2" xfId="5388" xr:uid="{00000000-0005-0000-0000-00000C170000}"/>
    <cellStyle name="Normal 8 4 2 2_Sig Data Letters in Progress" xfId="6715" xr:uid="{00000000-0005-0000-0000-00000D170000}"/>
    <cellStyle name="Normal 8 4 2 3" xfId="4436" xr:uid="{00000000-0005-0000-0000-00000E170000}"/>
    <cellStyle name="Normal 8 4 2_Sig Data Letters in Progress" xfId="3048" xr:uid="{00000000-0005-0000-0000-00000F170000}"/>
    <cellStyle name="Normal 8 4 3" xfId="1211" xr:uid="{00000000-0005-0000-0000-000010170000}"/>
    <cellStyle name="Normal 8 4 3 2" xfId="4912" xr:uid="{00000000-0005-0000-0000-000011170000}"/>
    <cellStyle name="Normal 8 4 3_Sig Data Letters in Progress" xfId="6716" xr:uid="{00000000-0005-0000-0000-000012170000}"/>
    <cellStyle name="Normal 8 4 4" xfId="3960" xr:uid="{00000000-0005-0000-0000-000013170000}"/>
    <cellStyle name="Normal 8 4_SIG Data Letter" xfId="3049" xr:uid="{00000000-0005-0000-0000-000014170000}"/>
    <cellStyle name="Normal 8 5" xfId="581" xr:uid="{00000000-0005-0000-0000-000015170000}"/>
    <cellStyle name="Normal 8 5 2" xfId="1533" xr:uid="{00000000-0005-0000-0000-000016170000}"/>
    <cellStyle name="Normal 8 5 2 2" xfId="5234" xr:uid="{00000000-0005-0000-0000-000017170000}"/>
    <cellStyle name="Normal 8 5 2_Sig Data Letters in Progress" xfId="6717" xr:uid="{00000000-0005-0000-0000-000018170000}"/>
    <cellStyle name="Normal 8 5 3" xfId="4282" xr:uid="{00000000-0005-0000-0000-000019170000}"/>
    <cellStyle name="Normal 8 5_SIG Data Letter" xfId="3050" xr:uid="{00000000-0005-0000-0000-00001A170000}"/>
    <cellStyle name="Normal 8 6" xfId="1057" xr:uid="{00000000-0005-0000-0000-00001B170000}"/>
    <cellStyle name="Normal 8 6 2" xfId="3584" xr:uid="{00000000-0005-0000-0000-00001C170000}"/>
    <cellStyle name="Normal 8 6 3" xfId="4758" xr:uid="{00000000-0005-0000-0000-00001D170000}"/>
    <cellStyle name="Normal 8 6_SIG Data Letter" xfId="3585" xr:uid="{00000000-0005-0000-0000-00001E170000}"/>
    <cellStyle name="Normal 8 7" xfId="1958" xr:uid="{00000000-0005-0000-0000-00001F170000}"/>
    <cellStyle name="Normal 8 7 2" xfId="3586" xr:uid="{00000000-0005-0000-0000-000020170000}"/>
    <cellStyle name="Normal 8 7 3" xfId="5659" xr:uid="{00000000-0005-0000-0000-000021170000}"/>
    <cellStyle name="Normal 8 7_SIG Data Letter" xfId="3587" xr:uid="{00000000-0005-0000-0000-000022170000}"/>
    <cellStyle name="Normal 8 8" xfId="3051" xr:uid="{00000000-0005-0000-0000-000023170000}"/>
    <cellStyle name="Normal 8 9" xfId="3052" xr:uid="{00000000-0005-0000-0000-000024170000}"/>
    <cellStyle name="Normal 8_JANUARY" xfId="3053" xr:uid="{00000000-0005-0000-0000-000025170000}"/>
    <cellStyle name="Normal 9" xfId="104" xr:uid="{00000000-0005-0000-0000-000026170000}"/>
    <cellStyle name="Normal 9 2" xfId="426" xr:uid="{00000000-0005-0000-0000-000027170000}"/>
    <cellStyle name="Normal 9 2 2" xfId="903" xr:uid="{00000000-0005-0000-0000-000028170000}"/>
    <cellStyle name="Normal 9 2 2 2" xfId="1855" xr:uid="{00000000-0005-0000-0000-000029170000}"/>
    <cellStyle name="Normal 9 2 2 2 2" xfId="5556" xr:uid="{00000000-0005-0000-0000-00002A170000}"/>
    <cellStyle name="Normal 9 2 2 2_Sig Data Letters in Progress" xfId="6718" xr:uid="{00000000-0005-0000-0000-00002B170000}"/>
    <cellStyle name="Normal 9 2 2 3" xfId="2048" xr:uid="{00000000-0005-0000-0000-00002C170000}"/>
    <cellStyle name="Normal 9 2 2 3 2" xfId="5749" xr:uid="{00000000-0005-0000-0000-00002D170000}"/>
    <cellStyle name="Normal 9 2 2 3_Sig Data Letters in Progress" xfId="6719" xr:uid="{00000000-0005-0000-0000-00002E170000}"/>
    <cellStyle name="Normal 9 2 2 4" xfId="4604" xr:uid="{00000000-0005-0000-0000-00002F170000}"/>
    <cellStyle name="Normal 9 2 2_Sig Data Letters in Progress" xfId="3055" xr:uid="{00000000-0005-0000-0000-000030170000}"/>
    <cellStyle name="Normal 9 2 3" xfId="1379" xr:uid="{00000000-0005-0000-0000-000031170000}"/>
    <cellStyle name="Normal 9 2 3 2" xfId="5080" xr:uid="{00000000-0005-0000-0000-000032170000}"/>
    <cellStyle name="Normal 9 2 3_Sig Data Letters in Progress" xfId="6720" xr:uid="{00000000-0005-0000-0000-000033170000}"/>
    <cellStyle name="Normal 9 2 4" xfId="1993" xr:uid="{00000000-0005-0000-0000-000034170000}"/>
    <cellStyle name="Normal 9 2 4 2" xfId="5694" xr:uid="{00000000-0005-0000-0000-000035170000}"/>
    <cellStyle name="Normal 9 2 4_Sig Data Letters in Progress" xfId="6721" xr:uid="{00000000-0005-0000-0000-000036170000}"/>
    <cellStyle name="Normal 9 2 5" xfId="4128" xr:uid="{00000000-0005-0000-0000-000037170000}"/>
    <cellStyle name="Normal 9 2_SIG Data Letter" xfId="3056" xr:uid="{00000000-0005-0000-0000-000038170000}"/>
    <cellStyle name="Normal 9 3" xfId="272" xr:uid="{00000000-0005-0000-0000-000039170000}"/>
    <cellStyle name="Normal 9 3 2" xfId="749" xr:uid="{00000000-0005-0000-0000-00003A170000}"/>
    <cellStyle name="Normal 9 3 2 2" xfId="1701" xr:uid="{00000000-0005-0000-0000-00003B170000}"/>
    <cellStyle name="Normal 9 3 2 2 2" xfId="5402" xr:uid="{00000000-0005-0000-0000-00003C170000}"/>
    <cellStyle name="Normal 9 3 2 2_Sig Data Letters in Progress" xfId="6722" xr:uid="{00000000-0005-0000-0000-00003D170000}"/>
    <cellStyle name="Normal 9 3 2 3" xfId="4450" xr:uid="{00000000-0005-0000-0000-00003E170000}"/>
    <cellStyle name="Normal 9 3 2_Sig Data Letters in Progress" xfId="3057" xr:uid="{00000000-0005-0000-0000-00003F170000}"/>
    <cellStyle name="Normal 9 3 3" xfId="1225" xr:uid="{00000000-0005-0000-0000-000040170000}"/>
    <cellStyle name="Normal 9 3 3 2" xfId="4926" xr:uid="{00000000-0005-0000-0000-000041170000}"/>
    <cellStyle name="Normal 9 3 3_Sig Data Letters in Progress" xfId="6723" xr:uid="{00000000-0005-0000-0000-000042170000}"/>
    <cellStyle name="Normal 9 3 4" xfId="2020" xr:uid="{00000000-0005-0000-0000-000043170000}"/>
    <cellStyle name="Normal 9 3 4 2" xfId="5721" xr:uid="{00000000-0005-0000-0000-000044170000}"/>
    <cellStyle name="Normal 9 3 4_Sig Data Letters in Progress" xfId="6724" xr:uid="{00000000-0005-0000-0000-000045170000}"/>
    <cellStyle name="Normal 9 3 5" xfId="3974" xr:uid="{00000000-0005-0000-0000-000046170000}"/>
    <cellStyle name="Normal 9 3_SIG Data Letter" xfId="3058" xr:uid="{00000000-0005-0000-0000-000047170000}"/>
    <cellStyle name="Normal 9 4" xfId="595" xr:uid="{00000000-0005-0000-0000-000048170000}"/>
    <cellStyle name="Normal 9 4 2" xfId="1547" xr:uid="{00000000-0005-0000-0000-000049170000}"/>
    <cellStyle name="Normal 9 4 2 2" xfId="5248" xr:uid="{00000000-0005-0000-0000-00004A170000}"/>
    <cellStyle name="Normal 9 4 2_Sig Data Letters in Progress" xfId="6725" xr:uid="{00000000-0005-0000-0000-00004B170000}"/>
    <cellStyle name="Normal 9 4 3" xfId="4296" xr:uid="{00000000-0005-0000-0000-00004C170000}"/>
    <cellStyle name="Normal 9 4_SIG Data Letter" xfId="3059" xr:uid="{00000000-0005-0000-0000-00004D170000}"/>
    <cellStyle name="Normal 9 5" xfId="1071" xr:uid="{00000000-0005-0000-0000-00004E170000}"/>
    <cellStyle name="Normal 9 5 2" xfId="4772" xr:uid="{00000000-0005-0000-0000-00004F170000}"/>
    <cellStyle name="Normal 9 5_Sig Data Letters in Progress" xfId="6726" xr:uid="{00000000-0005-0000-0000-000050170000}"/>
    <cellStyle name="Normal 9 6" xfId="1965" xr:uid="{00000000-0005-0000-0000-000051170000}"/>
    <cellStyle name="Normal 9 6 2" xfId="5666" xr:uid="{00000000-0005-0000-0000-000052170000}"/>
    <cellStyle name="Normal 9 6_Sig Data Letters in Progress" xfId="6727" xr:uid="{00000000-0005-0000-0000-000053170000}"/>
    <cellStyle name="Normal 9 7" xfId="3820" xr:uid="{00000000-0005-0000-0000-000054170000}"/>
    <cellStyle name="Normal 9_Sig Data Letters in Progress" xfId="3054" xr:uid="{00000000-0005-0000-0000-000055170000}"/>
    <cellStyle name="Note 10" xfId="147" xr:uid="{00000000-0005-0000-0000-000058170000}"/>
    <cellStyle name="Note 10 2" xfId="469" xr:uid="{00000000-0005-0000-0000-000059170000}"/>
    <cellStyle name="Note 10 2 2" xfId="946" xr:uid="{00000000-0005-0000-0000-00005A170000}"/>
    <cellStyle name="Note 10 2 2 2" xfId="1898" xr:uid="{00000000-0005-0000-0000-00005B170000}"/>
    <cellStyle name="Note 10 2 2 2 2" xfId="5599" xr:uid="{00000000-0005-0000-0000-00005C170000}"/>
    <cellStyle name="Note 10 2 2 2_Sig Data Letters in Progress" xfId="6728" xr:uid="{00000000-0005-0000-0000-00005D170000}"/>
    <cellStyle name="Note 10 2 2 3" xfId="4647" xr:uid="{00000000-0005-0000-0000-00005E170000}"/>
    <cellStyle name="Note 10 2 2_Sig Data Letters in Progress" xfId="3590" xr:uid="{00000000-0005-0000-0000-00005F170000}"/>
    <cellStyle name="Note 10 2 3" xfId="1422" xr:uid="{00000000-0005-0000-0000-000060170000}"/>
    <cellStyle name="Note 10 2 3 2" xfId="5123" xr:uid="{00000000-0005-0000-0000-000061170000}"/>
    <cellStyle name="Note 10 2 3_Sig Data Letters in Progress" xfId="6729" xr:uid="{00000000-0005-0000-0000-000062170000}"/>
    <cellStyle name="Note 10 2 4" xfId="4171" xr:uid="{00000000-0005-0000-0000-000063170000}"/>
    <cellStyle name="Note 10 2_Sig Data Letters in Progress" xfId="3589" xr:uid="{00000000-0005-0000-0000-000064170000}"/>
    <cellStyle name="Note 10 3" xfId="315" xr:uid="{00000000-0005-0000-0000-000065170000}"/>
    <cellStyle name="Note 10 3 2" xfId="792" xr:uid="{00000000-0005-0000-0000-000066170000}"/>
    <cellStyle name="Note 10 3 2 2" xfId="1744" xr:uid="{00000000-0005-0000-0000-000067170000}"/>
    <cellStyle name="Note 10 3 2 2 2" xfId="5445" xr:uid="{00000000-0005-0000-0000-000068170000}"/>
    <cellStyle name="Note 10 3 2 2_Sig Data Letters in Progress" xfId="6730" xr:uid="{00000000-0005-0000-0000-000069170000}"/>
    <cellStyle name="Note 10 3 2 3" xfId="4493" xr:uid="{00000000-0005-0000-0000-00006A170000}"/>
    <cellStyle name="Note 10 3 2_Sig Data Letters in Progress" xfId="3592" xr:uid="{00000000-0005-0000-0000-00006B170000}"/>
    <cellStyle name="Note 10 3 3" xfId="1268" xr:uid="{00000000-0005-0000-0000-00006C170000}"/>
    <cellStyle name="Note 10 3 3 2" xfId="4969" xr:uid="{00000000-0005-0000-0000-00006D170000}"/>
    <cellStyle name="Note 10 3 3_Sig Data Letters in Progress" xfId="6731" xr:uid="{00000000-0005-0000-0000-00006E170000}"/>
    <cellStyle name="Note 10 3 4" xfId="4017" xr:uid="{00000000-0005-0000-0000-00006F170000}"/>
    <cellStyle name="Note 10 3_Sig Data Letters in Progress" xfId="3591" xr:uid="{00000000-0005-0000-0000-000070170000}"/>
    <cellStyle name="Note 10 4" xfId="638" xr:uid="{00000000-0005-0000-0000-000071170000}"/>
    <cellStyle name="Note 10 4 2" xfId="1590" xr:uid="{00000000-0005-0000-0000-000072170000}"/>
    <cellStyle name="Note 10 4 2 2" xfId="5291" xr:uid="{00000000-0005-0000-0000-000073170000}"/>
    <cellStyle name="Note 10 4 2_Sig Data Letters in Progress" xfId="6732" xr:uid="{00000000-0005-0000-0000-000074170000}"/>
    <cellStyle name="Note 10 4 3" xfId="4339" xr:uid="{00000000-0005-0000-0000-000075170000}"/>
    <cellStyle name="Note 10 4_Sig Data Letters in Progress" xfId="3593" xr:uid="{00000000-0005-0000-0000-000076170000}"/>
    <cellStyle name="Note 10 5" xfId="1114" xr:uid="{00000000-0005-0000-0000-000077170000}"/>
    <cellStyle name="Note 10 5 2" xfId="4815" xr:uid="{00000000-0005-0000-0000-000078170000}"/>
    <cellStyle name="Note 10 5_Sig Data Letters in Progress" xfId="6733" xr:uid="{00000000-0005-0000-0000-000079170000}"/>
    <cellStyle name="Note 10 6" xfId="3863" xr:uid="{00000000-0005-0000-0000-00007A170000}"/>
    <cellStyle name="Note 10_Sig Data Letters in Progress" xfId="3588" xr:uid="{00000000-0005-0000-0000-00007B170000}"/>
    <cellStyle name="Note 11" xfId="161" xr:uid="{00000000-0005-0000-0000-00007C170000}"/>
    <cellStyle name="Note 11 2" xfId="483" xr:uid="{00000000-0005-0000-0000-00007D170000}"/>
    <cellStyle name="Note 11 2 2" xfId="960" xr:uid="{00000000-0005-0000-0000-00007E170000}"/>
    <cellStyle name="Note 11 2 2 2" xfId="1912" xr:uid="{00000000-0005-0000-0000-00007F170000}"/>
    <cellStyle name="Note 11 2 2 2 2" xfId="5613" xr:uid="{00000000-0005-0000-0000-000080170000}"/>
    <cellStyle name="Note 11 2 2 2_Sig Data Letters in Progress" xfId="6734" xr:uid="{00000000-0005-0000-0000-000081170000}"/>
    <cellStyle name="Note 11 2 2 3" xfId="4661" xr:uid="{00000000-0005-0000-0000-000082170000}"/>
    <cellStyle name="Note 11 2 2_Sig Data Letters in Progress" xfId="3596" xr:uid="{00000000-0005-0000-0000-000083170000}"/>
    <cellStyle name="Note 11 2 3" xfId="1436" xr:uid="{00000000-0005-0000-0000-000084170000}"/>
    <cellStyle name="Note 11 2 3 2" xfId="5137" xr:uid="{00000000-0005-0000-0000-000085170000}"/>
    <cellStyle name="Note 11 2 3_Sig Data Letters in Progress" xfId="6735" xr:uid="{00000000-0005-0000-0000-000086170000}"/>
    <cellStyle name="Note 11 2 4" xfId="4185" xr:uid="{00000000-0005-0000-0000-000087170000}"/>
    <cellStyle name="Note 11 2_Sig Data Letters in Progress" xfId="3595" xr:uid="{00000000-0005-0000-0000-000088170000}"/>
    <cellStyle name="Note 11 3" xfId="329" xr:uid="{00000000-0005-0000-0000-000089170000}"/>
    <cellStyle name="Note 11 3 2" xfId="806" xr:uid="{00000000-0005-0000-0000-00008A170000}"/>
    <cellStyle name="Note 11 3 2 2" xfId="1758" xr:uid="{00000000-0005-0000-0000-00008B170000}"/>
    <cellStyle name="Note 11 3 2 2 2" xfId="5459" xr:uid="{00000000-0005-0000-0000-00008C170000}"/>
    <cellStyle name="Note 11 3 2 2_Sig Data Letters in Progress" xfId="6736" xr:uid="{00000000-0005-0000-0000-00008D170000}"/>
    <cellStyle name="Note 11 3 2 3" xfId="4507" xr:uid="{00000000-0005-0000-0000-00008E170000}"/>
    <cellStyle name="Note 11 3 2_Sig Data Letters in Progress" xfId="3598" xr:uid="{00000000-0005-0000-0000-00008F170000}"/>
    <cellStyle name="Note 11 3 3" xfId="1282" xr:uid="{00000000-0005-0000-0000-000090170000}"/>
    <cellStyle name="Note 11 3 3 2" xfId="4983" xr:uid="{00000000-0005-0000-0000-000091170000}"/>
    <cellStyle name="Note 11 3 3_Sig Data Letters in Progress" xfId="6737" xr:uid="{00000000-0005-0000-0000-000092170000}"/>
    <cellStyle name="Note 11 3 4" xfId="4031" xr:uid="{00000000-0005-0000-0000-000093170000}"/>
    <cellStyle name="Note 11 3_Sig Data Letters in Progress" xfId="3597" xr:uid="{00000000-0005-0000-0000-000094170000}"/>
    <cellStyle name="Note 11 4" xfId="652" xr:uid="{00000000-0005-0000-0000-000095170000}"/>
    <cellStyle name="Note 11 4 2" xfId="1604" xr:uid="{00000000-0005-0000-0000-000096170000}"/>
    <cellStyle name="Note 11 4 2 2" xfId="5305" xr:uid="{00000000-0005-0000-0000-000097170000}"/>
    <cellStyle name="Note 11 4 2_Sig Data Letters in Progress" xfId="6738" xr:uid="{00000000-0005-0000-0000-000098170000}"/>
    <cellStyle name="Note 11 4 3" xfId="4353" xr:uid="{00000000-0005-0000-0000-000099170000}"/>
    <cellStyle name="Note 11 4_Sig Data Letters in Progress" xfId="3599" xr:uid="{00000000-0005-0000-0000-00009A170000}"/>
    <cellStyle name="Note 11 5" xfId="1128" xr:uid="{00000000-0005-0000-0000-00009B170000}"/>
    <cellStyle name="Note 11 5 2" xfId="4829" xr:uid="{00000000-0005-0000-0000-00009C170000}"/>
    <cellStyle name="Note 11 5_Sig Data Letters in Progress" xfId="6739" xr:uid="{00000000-0005-0000-0000-00009D170000}"/>
    <cellStyle name="Note 11 6" xfId="3877" xr:uid="{00000000-0005-0000-0000-00009E170000}"/>
    <cellStyle name="Note 11_Sig Data Letters in Progress" xfId="3594" xr:uid="{00000000-0005-0000-0000-00009F170000}"/>
    <cellStyle name="Note 12" xfId="510" xr:uid="{00000000-0005-0000-0000-0000A0170000}"/>
    <cellStyle name="Note 12 2" xfId="987" xr:uid="{00000000-0005-0000-0000-0000A1170000}"/>
    <cellStyle name="Note 12 2 2" xfId="1939" xr:uid="{00000000-0005-0000-0000-0000A2170000}"/>
    <cellStyle name="Note 12 2 2 2" xfId="5640" xr:uid="{00000000-0005-0000-0000-0000A3170000}"/>
    <cellStyle name="Note 12 2 2_Sig Data Letters in Progress" xfId="6740" xr:uid="{00000000-0005-0000-0000-0000A4170000}"/>
    <cellStyle name="Note 12 2 3" xfId="4688" xr:uid="{00000000-0005-0000-0000-0000A5170000}"/>
    <cellStyle name="Note 12 2_Sig Data Letters in Progress" xfId="3601" xr:uid="{00000000-0005-0000-0000-0000A6170000}"/>
    <cellStyle name="Note 12 3" xfId="1463" xr:uid="{00000000-0005-0000-0000-0000A7170000}"/>
    <cellStyle name="Note 12 3 2" xfId="5164" xr:uid="{00000000-0005-0000-0000-0000A8170000}"/>
    <cellStyle name="Note 12 3_Sig Data Letters in Progress" xfId="6741" xr:uid="{00000000-0005-0000-0000-0000A9170000}"/>
    <cellStyle name="Note 12 4" xfId="4212" xr:uid="{00000000-0005-0000-0000-0000AA170000}"/>
    <cellStyle name="Note 12_Sig Data Letters in Progress" xfId="3600" xr:uid="{00000000-0005-0000-0000-0000AB170000}"/>
    <cellStyle name="Note 2" xfId="42" xr:uid="{00000000-0005-0000-0000-0000AC170000}"/>
    <cellStyle name="Note 2 2" xfId="368" xr:uid="{00000000-0005-0000-0000-0000AD170000}"/>
    <cellStyle name="Note 2 2 2" xfId="845" xr:uid="{00000000-0005-0000-0000-0000AE170000}"/>
    <cellStyle name="Note 2 2 2 2" xfId="1797" xr:uid="{00000000-0005-0000-0000-0000AF170000}"/>
    <cellStyle name="Note 2 2 2 2 2" xfId="5498" xr:uid="{00000000-0005-0000-0000-0000B0170000}"/>
    <cellStyle name="Note 2 2 2 2_Sig Data Letters in Progress" xfId="6742" xr:uid="{00000000-0005-0000-0000-0000B1170000}"/>
    <cellStyle name="Note 2 2 2 3" xfId="4546" xr:uid="{00000000-0005-0000-0000-0000B2170000}"/>
    <cellStyle name="Note 2 2 2_Sig Data Letters in Progress" xfId="3604" xr:uid="{00000000-0005-0000-0000-0000B3170000}"/>
    <cellStyle name="Note 2 2 3" xfId="1321" xr:uid="{00000000-0005-0000-0000-0000B4170000}"/>
    <cellStyle name="Note 2 2 3 2" xfId="5022" xr:uid="{00000000-0005-0000-0000-0000B5170000}"/>
    <cellStyle name="Note 2 2 3_Sig Data Letters in Progress" xfId="6743" xr:uid="{00000000-0005-0000-0000-0000B6170000}"/>
    <cellStyle name="Note 2 2 4" xfId="3708" xr:uid="{00000000-0005-0000-0000-0000B7170000}"/>
    <cellStyle name="Note 2 2 5" xfId="4070" xr:uid="{00000000-0005-0000-0000-0000B8170000}"/>
    <cellStyle name="Note 2 2_Sig Data Letters in Progress" xfId="3603" xr:uid="{00000000-0005-0000-0000-0000B9170000}"/>
    <cellStyle name="Note 2 3" xfId="214" xr:uid="{00000000-0005-0000-0000-0000BA170000}"/>
    <cellStyle name="Note 2 3 2" xfId="691" xr:uid="{00000000-0005-0000-0000-0000BB170000}"/>
    <cellStyle name="Note 2 3 2 2" xfId="1643" xr:uid="{00000000-0005-0000-0000-0000BC170000}"/>
    <cellStyle name="Note 2 3 2 2 2" xfId="5344" xr:uid="{00000000-0005-0000-0000-0000BD170000}"/>
    <cellStyle name="Note 2 3 2 2_Sig Data Letters in Progress" xfId="6744" xr:uid="{00000000-0005-0000-0000-0000BE170000}"/>
    <cellStyle name="Note 2 3 2 3" xfId="4392" xr:uid="{00000000-0005-0000-0000-0000BF170000}"/>
    <cellStyle name="Note 2 3 2_Sig Data Letters in Progress" xfId="3606" xr:uid="{00000000-0005-0000-0000-0000C0170000}"/>
    <cellStyle name="Note 2 3 3" xfId="1167" xr:uid="{00000000-0005-0000-0000-0000C1170000}"/>
    <cellStyle name="Note 2 3 3 2" xfId="4868" xr:uid="{00000000-0005-0000-0000-0000C2170000}"/>
    <cellStyle name="Note 2 3 3_Sig Data Letters in Progress" xfId="6745" xr:uid="{00000000-0005-0000-0000-0000C3170000}"/>
    <cellStyle name="Note 2 3 4" xfId="3916" xr:uid="{00000000-0005-0000-0000-0000C4170000}"/>
    <cellStyle name="Note 2 3_Sig Data Letters in Progress" xfId="3605" xr:uid="{00000000-0005-0000-0000-0000C5170000}"/>
    <cellStyle name="Note 2 4" xfId="537" xr:uid="{00000000-0005-0000-0000-0000C6170000}"/>
    <cellStyle name="Note 2 4 2" xfId="1489" xr:uid="{00000000-0005-0000-0000-0000C7170000}"/>
    <cellStyle name="Note 2 4 2 2" xfId="5190" xr:uid="{00000000-0005-0000-0000-0000C8170000}"/>
    <cellStyle name="Note 2 4 2_Sig Data Letters in Progress" xfId="6746" xr:uid="{00000000-0005-0000-0000-0000C9170000}"/>
    <cellStyle name="Note 2 4 3" xfId="4238" xr:uid="{00000000-0005-0000-0000-0000CA170000}"/>
    <cellStyle name="Note 2 4_Sig Data Letters in Progress" xfId="3607" xr:uid="{00000000-0005-0000-0000-0000CB170000}"/>
    <cellStyle name="Note 2 5" xfId="1013" xr:uid="{00000000-0005-0000-0000-0000CC170000}"/>
    <cellStyle name="Note 2 5 2" xfId="4714" xr:uid="{00000000-0005-0000-0000-0000CD170000}"/>
    <cellStyle name="Note 2 5_Sig Data Letters in Progress" xfId="6747" xr:uid="{00000000-0005-0000-0000-0000CE170000}"/>
    <cellStyle name="Note 2 6" xfId="2075" xr:uid="{00000000-0005-0000-0000-0000CF170000}"/>
    <cellStyle name="Note 2 6 2" xfId="5776" xr:uid="{00000000-0005-0000-0000-0000D0170000}"/>
    <cellStyle name="Note 2 6_Sig Data Letters in Progress" xfId="6748" xr:uid="{00000000-0005-0000-0000-0000D1170000}"/>
    <cellStyle name="Note 2 7" xfId="3707" xr:uid="{00000000-0005-0000-0000-0000D2170000}"/>
    <cellStyle name="Note 2 8" xfId="3762" xr:uid="{00000000-0005-0000-0000-0000D3170000}"/>
    <cellStyle name="Note 2_Sig Data Letters in Progress" xfId="3602" xr:uid="{00000000-0005-0000-0000-0000D4170000}"/>
    <cellStyle name="Note 3" xfId="49" xr:uid="{00000000-0005-0000-0000-0000D5170000}"/>
    <cellStyle name="Note 3 2" xfId="371" xr:uid="{00000000-0005-0000-0000-0000D6170000}"/>
    <cellStyle name="Note 3 2 2" xfId="848" xr:uid="{00000000-0005-0000-0000-0000D7170000}"/>
    <cellStyle name="Note 3 2 2 2" xfId="1800" xr:uid="{00000000-0005-0000-0000-0000D8170000}"/>
    <cellStyle name="Note 3 2 2 2 2" xfId="5501" xr:uid="{00000000-0005-0000-0000-0000D9170000}"/>
    <cellStyle name="Note 3 2 2 2_Sig Data Letters in Progress" xfId="6749" xr:uid="{00000000-0005-0000-0000-0000DA170000}"/>
    <cellStyle name="Note 3 2 2 3" xfId="4549" xr:uid="{00000000-0005-0000-0000-0000DB170000}"/>
    <cellStyle name="Note 3 2 2_Sig Data Letters in Progress" xfId="3610" xr:uid="{00000000-0005-0000-0000-0000DC170000}"/>
    <cellStyle name="Note 3 2 3" xfId="1324" xr:uid="{00000000-0005-0000-0000-0000DD170000}"/>
    <cellStyle name="Note 3 2 3 2" xfId="5025" xr:uid="{00000000-0005-0000-0000-0000DE170000}"/>
    <cellStyle name="Note 3 2 3_Sig Data Letters in Progress" xfId="6750" xr:uid="{00000000-0005-0000-0000-0000DF170000}"/>
    <cellStyle name="Note 3 2 4" xfId="4073" xr:uid="{00000000-0005-0000-0000-0000E0170000}"/>
    <cellStyle name="Note 3 2_Sig Data Letters in Progress" xfId="3609" xr:uid="{00000000-0005-0000-0000-0000E1170000}"/>
    <cellStyle name="Note 3 3" xfId="217" xr:uid="{00000000-0005-0000-0000-0000E2170000}"/>
    <cellStyle name="Note 3 3 2" xfId="694" xr:uid="{00000000-0005-0000-0000-0000E3170000}"/>
    <cellStyle name="Note 3 3 2 2" xfId="1646" xr:uid="{00000000-0005-0000-0000-0000E4170000}"/>
    <cellStyle name="Note 3 3 2 2 2" xfId="5347" xr:uid="{00000000-0005-0000-0000-0000E5170000}"/>
    <cellStyle name="Note 3 3 2 2_Sig Data Letters in Progress" xfId="6751" xr:uid="{00000000-0005-0000-0000-0000E6170000}"/>
    <cellStyle name="Note 3 3 2 3" xfId="4395" xr:uid="{00000000-0005-0000-0000-0000E7170000}"/>
    <cellStyle name="Note 3 3 2_Sig Data Letters in Progress" xfId="3612" xr:uid="{00000000-0005-0000-0000-0000E8170000}"/>
    <cellStyle name="Note 3 3 3" xfId="1170" xr:uid="{00000000-0005-0000-0000-0000E9170000}"/>
    <cellStyle name="Note 3 3 3 2" xfId="4871" xr:uid="{00000000-0005-0000-0000-0000EA170000}"/>
    <cellStyle name="Note 3 3 3_Sig Data Letters in Progress" xfId="6752" xr:uid="{00000000-0005-0000-0000-0000EB170000}"/>
    <cellStyle name="Note 3 3 4" xfId="3919" xr:uid="{00000000-0005-0000-0000-0000EC170000}"/>
    <cellStyle name="Note 3 3_Sig Data Letters in Progress" xfId="3611" xr:uid="{00000000-0005-0000-0000-0000ED170000}"/>
    <cellStyle name="Note 3 4" xfId="540" xr:uid="{00000000-0005-0000-0000-0000EE170000}"/>
    <cellStyle name="Note 3 4 2" xfId="1492" xr:uid="{00000000-0005-0000-0000-0000EF170000}"/>
    <cellStyle name="Note 3 4 2 2" xfId="5193" xr:uid="{00000000-0005-0000-0000-0000F0170000}"/>
    <cellStyle name="Note 3 4 2_Sig Data Letters in Progress" xfId="6753" xr:uid="{00000000-0005-0000-0000-0000F1170000}"/>
    <cellStyle name="Note 3 4 3" xfId="4241" xr:uid="{00000000-0005-0000-0000-0000F2170000}"/>
    <cellStyle name="Note 3 4_Sig Data Letters in Progress" xfId="3613" xr:uid="{00000000-0005-0000-0000-0000F3170000}"/>
    <cellStyle name="Note 3 5" xfId="1016" xr:uid="{00000000-0005-0000-0000-0000F4170000}"/>
    <cellStyle name="Note 3 5 2" xfId="4717" xr:uid="{00000000-0005-0000-0000-0000F5170000}"/>
    <cellStyle name="Note 3 5_Sig Data Letters in Progress" xfId="6754" xr:uid="{00000000-0005-0000-0000-0000F6170000}"/>
    <cellStyle name="Note 3 6" xfId="3765" xr:uid="{00000000-0005-0000-0000-0000F7170000}"/>
    <cellStyle name="Note 3_Sig Data Letters in Progress" xfId="3608" xr:uid="{00000000-0005-0000-0000-0000F8170000}"/>
    <cellStyle name="Note 4" xfId="63" xr:uid="{00000000-0005-0000-0000-0000F9170000}"/>
    <cellStyle name="Note 4 2" xfId="385" xr:uid="{00000000-0005-0000-0000-0000FA170000}"/>
    <cellStyle name="Note 4 2 2" xfId="862" xr:uid="{00000000-0005-0000-0000-0000FB170000}"/>
    <cellStyle name="Note 4 2 2 2" xfId="1814" xr:uid="{00000000-0005-0000-0000-0000FC170000}"/>
    <cellStyle name="Note 4 2 2 2 2" xfId="5515" xr:uid="{00000000-0005-0000-0000-0000FD170000}"/>
    <cellStyle name="Note 4 2 2 2_Sig Data Letters in Progress" xfId="6755" xr:uid="{00000000-0005-0000-0000-0000FE170000}"/>
    <cellStyle name="Note 4 2 2 3" xfId="4563" xr:uid="{00000000-0005-0000-0000-0000FF170000}"/>
    <cellStyle name="Note 4 2 2_Sig Data Letters in Progress" xfId="3616" xr:uid="{00000000-0005-0000-0000-000000180000}"/>
    <cellStyle name="Note 4 2 3" xfId="1338" xr:uid="{00000000-0005-0000-0000-000001180000}"/>
    <cellStyle name="Note 4 2 3 2" xfId="5039" xr:uid="{00000000-0005-0000-0000-000002180000}"/>
    <cellStyle name="Note 4 2 3_Sig Data Letters in Progress" xfId="6756" xr:uid="{00000000-0005-0000-0000-000003180000}"/>
    <cellStyle name="Note 4 2 4" xfId="4087" xr:uid="{00000000-0005-0000-0000-000004180000}"/>
    <cellStyle name="Note 4 2_Sig Data Letters in Progress" xfId="3615" xr:uid="{00000000-0005-0000-0000-000005180000}"/>
    <cellStyle name="Note 4 3" xfId="231" xr:uid="{00000000-0005-0000-0000-000006180000}"/>
    <cellStyle name="Note 4 3 2" xfId="708" xr:uid="{00000000-0005-0000-0000-000007180000}"/>
    <cellStyle name="Note 4 3 2 2" xfId="1660" xr:uid="{00000000-0005-0000-0000-000008180000}"/>
    <cellStyle name="Note 4 3 2 2 2" xfId="5361" xr:uid="{00000000-0005-0000-0000-000009180000}"/>
    <cellStyle name="Note 4 3 2 2_Sig Data Letters in Progress" xfId="6757" xr:uid="{00000000-0005-0000-0000-00000A180000}"/>
    <cellStyle name="Note 4 3 2 3" xfId="4409" xr:uid="{00000000-0005-0000-0000-00000B180000}"/>
    <cellStyle name="Note 4 3 2_Sig Data Letters in Progress" xfId="3618" xr:uid="{00000000-0005-0000-0000-00000C180000}"/>
    <cellStyle name="Note 4 3 3" xfId="1184" xr:uid="{00000000-0005-0000-0000-00000D180000}"/>
    <cellStyle name="Note 4 3 3 2" xfId="4885" xr:uid="{00000000-0005-0000-0000-00000E180000}"/>
    <cellStyle name="Note 4 3 3_Sig Data Letters in Progress" xfId="6758" xr:uid="{00000000-0005-0000-0000-00000F180000}"/>
    <cellStyle name="Note 4 3 4" xfId="3933" xr:uid="{00000000-0005-0000-0000-000010180000}"/>
    <cellStyle name="Note 4 3_Sig Data Letters in Progress" xfId="3617" xr:uid="{00000000-0005-0000-0000-000011180000}"/>
    <cellStyle name="Note 4 4" xfId="554" xr:uid="{00000000-0005-0000-0000-000012180000}"/>
    <cellStyle name="Note 4 4 2" xfId="1506" xr:uid="{00000000-0005-0000-0000-000013180000}"/>
    <cellStyle name="Note 4 4 2 2" xfId="5207" xr:uid="{00000000-0005-0000-0000-000014180000}"/>
    <cellStyle name="Note 4 4 2_Sig Data Letters in Progress" xfId="6759" xr:uid="{00000000-0005-0000-0000-000015180000}"/>
    <cellStyle name="Note 4 4 3" xfId="4255" xr:uid="{00000000-0005-0000-0000-000016180000}"/>
    <cellStyle name="Note 4 4_Sig Data Letters in Progress" xfId="3619" xr:uid="{00000000-0005-0000-0000-000017180000}"/>
    <cellStyle name="Note 4 5" xfId="1030" xr:uid="{00000000-0005-0000-0000-000018180000}"/>
    <cellStyle name="Note 4 5 2" xfId="4731" xr:uid="{00000000-0005-0000-0000-000019180000}"/>
    <cellStyle name="Note 4 5_Sig Data Letters in Progress" xfId="6760" xr:uid="{00000000-0005-0000-0000-00001A180000}"/>
    <cellStyle name="Note 4 6" xfId="3779" xr:uid="{00000000-0005-0000-0000-00001B180000}"/>
    <cellStyle name="Note 4_Sig Data Letters in Progress" xfId="3614" xr:uid="{00000000-0005-0000-0000-00001C180000}"/>
    <cellStyle name="Note 5" xfId="77" xr:uid="{00000000-0005-0000-0000-00001D180000}"/>
    <cellStyle name="Note 5 2" xfId="399" xr:uid="{00000000-0005-0000-0000-00001E180000}"/>
    <cellStyle name="Note 5 2 2" xfId="876" xr:uid="{00000000-0005-0000-0000-00001F180000}"/>
    <cellStyle name="Note 5 2 2 2" xfId="1828" xr:uid="{00000000-0005-0000-0000-000020180000}"/>
    <cellStyle name="Note 5 2 2 2 2" xfId="5529" xr:uid="{00000000-0005-0000-0000-000021180000}"/>
    <cellStyle name="Note 5 2 2 2_Sig Data Letters in Progress" xfId="6761" xr:uid="{00000000-0005-0000-0000-000022180000}"/>
    <cellStyle name="Note 5 2 2 3" xfId="4577" xr:uid="{00000000-0005-0000-0000-000023180000}"/>
    <cellStyle name="Note 5 2 2_Sig Data Letters in Progress" xfId="3622" xr:uid="{00000000-0005-0000-0000-000024180000}"/>
    <cellStyle name="Note 5 2 3" xfId="1352" xr:uid="{00000000-0005-0000-0000-000025180000}"/>
    <cellStyle name="Note 5 2 3 2" xfId="5053" xr:uid="{00000000-0005-0000-0000-000026180000}"/>
    <cellStyle name="Note 5 2 3_Sig Data Letters in Progress" xfId="6762" xr:uid="{00000000-0005-0000-0000-000027180000}"/>
    <cellStyle name="Note 5 2 4" xfId="4101" xr:uid="{00000000-0005-0000-0000-000028180000}"/>
    <cellStyle name="Note 5 2_Sig Data Letters in Progress" xfId="3621" xr:uid="{00000000-0005-0000-0000-000029180000}"/>
    <cellStyle name="Note 5 3" xfId="245" xr:uid="{00000000-0005-0000-0000-00002A180000}"/>
    <cellStyle name="Note 5 3 2" xfId="722" xr:uid="{00000000-0005-0000-0000-00002B180000}"/>
    <cellStyle name="Note 5 3 2 2" xfId="1674" xr:uid="{00000000-0005-0000-0000-00002C180000}"/>
    <cellStyle name="Note 5 3 2 2 2" xfId="5375" xr:uid="{00000000-0005-0000-0000-00002D180000}"/>
    <cellStyle name="Note 5 3 2 2_Sig Data Letters in Progress" xfId="6763" xr:uid="{00000000-0005-0000-0000-00002E180000}"/>
    <cellStyle name="Note 5 3 2 3" xfId="4423" xr:uid="{00000000-0005-0000-0000-00002F180000}"/>
    <cellStyle name="Note 5 3 2_Sig Data Letters in Progress" xfId="3624" xr:uid="{00000000-0005-0000-0000-000030180000}"/>
    <cellStyle name="Note 5 3 3" xfId="1198" xr:uid="{00000000-0005-0000-0000-000031180000}"/>
    <cellStyle name="Note 5 3 3 2" xfId="4899" xr:uid="{00000000-0005-0000-0000-000032180000}"/>
    <cellStyle name="Note 5 3 3_Sig Data Letters in Progress" xfId="6764" xr:uid="{00000000-0005-0000-0000-000033180000}"/>
    <cellStyle name="Note 5 3 4" xfId="3947" xr:uid="{00000000-0005-0000-0000-000034180000}"/>
    <cellStyle name="Note 5 3_Sig Data Letters in Progress" xfId="3623" xr:uid="{00000000-0005-0000-0000-000035180000}"/>
    <cellStyle name="Note 5 4" xfId="568" xr:uid="{00000000-0005-0000-0000-000036180000}"/>
    <cellStyle name="Note 5 4 2" xfId="1520" xr:uid="{00000000-0005-0000-0000-000037180000}"/>
    <cellStyle name="Note 5 4 2 2" xfId="5221" xr:uid="{00000000-0005-0000-0000-000038180000}"/>
    <cellStyle name="Note 5 4 2_Sig Data Letters in Progress" xfId="6765" xr:uid="{00000000-0005-0000-0000-000039180000}"/>
    <cellStyle name="Note 5 4 3" xfId="4269" xr:uid="{00000000-0005-0000-0000-00003A180000}"/>
    <cellStyle name="Note 5 4_Sig Data Letters in Progress" xfId="3625" xr:uid="{00000000-0005-0000-0000-00003B180000}"/>
    <cellStyle name="Note 5 5" xfId="1044" xr:uid="{00000000-0005-0000-0000-00003C180000}"/>
    <cellStyle name="Note 5 5 2" xfId="4745" xr:uid="{00000000-0005-0000-0000-00003D180000}"/>
    <cellStyle name="Note 5 5_Sig Data Letters in Progress" xfId="6766" xr:uid="{00000000-0005-0000-0000-00003E180000}"/>
    <cellStyle name="Note 5 6" xfId="3793" xr:uid="{00000000-0005-0000-0000-00003F180000}"/>
    <cellStyle name="Note 5_Sig Data Letters in Progress" xfId="3620" xr:uid="{00000000-0005-0000-0000-000040180000}"/>
    <cellStyle name="Note 6" xfId="91" xr:uid="{00000000-0005-0000-0000-000041180000}"/>
    <cellStyle name="Note 6 2" xfId="413" xr:uid="{00000000-0005-0000-0000-000042180000}"/>
    <cellStyle name="Note 6 2 2" xfId="890" xr:uid="{00000000-0005-0000-0000-000043180000}"/>
    <cellStyle name="Note 6 2 2 2" xfId="1842" xr:uid="{00000000-0005-0000-0000-000044180000}"/>
    <cellStyle name="Note 6 2 2 2 2" xfId="5543" xr:uid="{00000000-0005-0000-0000-000045180000}"/>
    <cellStyle name="Note 6 2 2 2_Sig Data Letters in Progress" xfId="6767" xr:uid="{00000000-0005-0000-0000-000046180000}"/>
    <cellStyle name="Note 6 2 2 3" xfId="4591" xr:uid="{00000000-0005-0000-0000-000047180000}"/>
    <cellStyle name="Note 6 2 2_Sig Data Letters in Progress" xfId="3628" xr:uid="{00000000-0005-0000-0000-000048180000}"/>
    <cellStyle name="Note 6 2 3" xfId="1366" xr:uid="{00000000-0005-0000-0000-000049180000}"/>
    <cellStyle name="Note 6 2 3 2" xfId="5067" xr:uid="{00000000-0005-0000-0000-00004A180000}"/>
    <cellStyle name="Note 6 2 3_Sig Data Letters in Progress" xfId="6768" xr:uid="{00000000-0005-0000-0000-00004B180000}"/>
    <cellStyle name="Note 6 2 4" xfId="4115" xr:uid="{00000000-0005-0000-0000-00004C180000}"/>
    <cellStyle name="Note 6 2_Sig Data Letters in Progress" xfId="3627" xr:uid="{00000000-0005-0000-0000-00004D180000}"/>
    <cellStyle name="Note 6 3" xfId="259" xr:uid="{00000000-0005-0000-0000-00004E180000}"/>
    <cellStyle name="Note 6 3 2" xfId="736" xr:uid="{00000000-0005-0000-0000-00004F180000}"/>
    <cellStyle name="Note 6 3 2 2" xfId="1688" xr:uid="{00000000-0005-0000-0000-000050180000}"/>
    <cellStyle name="Note 6 3 2 2 2" xfId="5389" xr:uid="{00000000-0005-0000-0000-000051180000}"/>
    <cellStyle name="Note 6 3 2 2_Sig Data Letters in Progress" xfId="6769" xr:uid="{00000000-0005-0000-0000-000052180000}"/>
    <cellStyle name="Note 6 3 2 3" xfId="4437" xr:uid="{00000000-0005-0000-0000-000053180000}"/>
    <cellStyle name="Note 6 3 2_Sig Data Letters in Progress" xfId="3630" xr:uid="{00000000-0005-0000-0000-000054180000}"/>
    <cellStyle name="Note 6 3 3" xfId="1212" xr:uid="{00000000-0005-0000-0000-000055180000}"/>
    <cellStyle name="Note 6 3 3 2" xfId="4913" xr:uid="{00000000-0005-0000-0000-000056180000}"/>
    <cellStyle name="Note 6 3 3_Sig Data Letters in Progress" xfId="6770" xr:uid="{00000000-0005-0000-0000-000057180000}"/>
    <cellStyle name="Note 6 3 4" xfId="3961" xr:uid="{00000000-0005-0000-0000-000058180000}"/>
    <cellStyle name="Note 6 3_Sig Data Letters in Progress" xfId="3629" xr:uid="{00000000-0005-0000-0000-000059180000}"/>
    <cellStyle name="Note 6 4" xfId="582" xr:uid="{00000000-0005-0000-0000-00005A180000}"/>
    <cellStyle name="Note 6 4 2" xfId="1534" xr:uid="{00000000-0005-0000-0000-00005B180000}"/>
    <cellStyle name="Note 6 4 2 2" xfId="5235" xr:uid="{00000000-0005-0000-0000-00005C180000}"/>
    <cellStyle name="Note 6 4 2_Sig Data Letters in Progress" xfId="6771" xr:uid="{00000000-0005-0000-0000-00005D180000}"/>
    <cellStyle name="Note 6 4 3" xfId="4283" xr:uid="{00000000-0005-0000-0000-00005E180000}"/>
    <cellStyle name="Note 6 4_Sig Data Letters in Progress" xfId="3631" xr:uid="{00000000-0005-0000-0000-00005F180000}"/>
    <cellStyle name="Note 6 5" xfId="1058" xr:uid="{00000000-0005-0000-0000-000060180000}"/>
    <cellStyle name="Note 6 5 2" xfId="4759" xr:uid="{00000000-0005-0000-0000-000061180000}"/>
    <cellStyle name="Note 6 5_Sig Data Letters in Progress" xfId="6772" xr:uid="{00000000-0005-0000-0000-000062180000}"/>
    <cellStyle name="Note 6 6" xfId="3807" xr:uid="{00000000-0005-0000-0000-000063180000}"/>
    <cellStyle name="Note 6_Sig Data Letters in Progress" xfId="3626" xr:uid="{00000000-0005-0000-0000-000064180000}"/>
    <cellStyle name="Note 7" xfId="105" xr:uid="{00000000-0005-0000-0000-000065180000}"/>
    <cellStyle name="Note 7 2" xfId="427" xr:uid="{00000000-0005-0000-0000-000066180000}"/>
    <cellStyle name="Note 7 2 2" xfId="904" xr:uid="{00000000-0005-0000-0000-000067180000}"/>
    <cellStyle name="Note 7 2 2 2" xfId="1856" xr:uid="{00000000-0005-0000-0000-000068180000}"/>
    <cellStyle name="Note 7 2 2 2 2" xfId="5557" xr:uid="{00000000-0005-0000-0000-000069180000}"/>
    <cellStyle name="Note 7 2 2 2_Sig Data Letters in Progress" xfId="6773" xr:uid="{00000000-0005-0000-0000-00006A180000}"/>
    <cellStyle name="Note 7 2 2 3" xfId="4605" xr:uid="{00000000-0005-0000-0000-00006B180000}"/>
    <cellStyle name="Note 7 2 2_Sig Data Letters in Progress" xfId="3634" xr:uid="{00000000-0005-0000-0000-00006C180000}"/>
    <cellStyle name="Note 7 2 3" xfId="1380" xr:uid="{00000000-0005-0000-0000-00006D180000}"/>
    <cellStyle name="Note 7 2 3 2" xfId="5081" xr:uid="{00000000-0005-0000-0000-00006E180000}"/>
    <cellStyle name="Note 7 2 3_Sig Data Letters in Progress" xfId="6774" xr:uid="{00000000-0005-0000-0000-00006F180000}"/>
    <cellStyle name="Note 7 2 4" xfId="4129" xr:uid="{00000000-0005-0000-0000-000070180000}"/>
    <cellStyle name="Note 7 2_Sig Data Letters in Progress" xfId="3633" xr:uid="{00000000-0005-0000-0000-000071180000}"/>
    <cellStyle name="Note 7 3" xfId="273" xr:uid="{00000000-0005-0000-0000-000072180000}"/>
    <cellStyle name="Note 7 3 2" xfId="750" xr:uid="{00000000-0005-0000-0000-000073180000}"/>
    <cellStyle name="Note 7 3 2 2" xfId="1702" xr:uid="{00000000-0005-0000-0000-000074180000}"/>
    <cellStyle name="Note 7 3 2 2 2" xfId="5403" xr:uid="{00000000-0005-0000-0000-000075180000}"/>
    <cellStyle name="Note 7 3 2 2_Sig Data Letters in Progress" xfId="6775" xr:uid="{00000000-0005-0000-0000-000076180000}"/>
    <cellStyle name="Note 7 3 2 3" xfId="4451" xr:uid="{00000000-0005-0000-0000-000077180000}"/>
    <cellStyle name="Note 7 3 2_Sig Data Letters in Progress" xfId="3636" xr:uid="{00000000-0005-0000-0000-000078180000}"/>
    <cellStyle name="Note 7 3 3" xfId="1226" xr:uid="{00000000-0005-0000-0000-000079180000}"/>
    <cellStyle name="Note 7 3 3 2" xfId="4927" xr:uid="{00000000-0005-0000-0000-00007A180000}"/>
    <cellStyle name="Note 7 3 3_Sig Data Letters in Progress" xfId="6776" xr:uid="{00000000-0005-0000-0000-00007B180000}"/>
    <cellStyle name="Note 7 3 4" xfId="3975" xr:uid="{00000000-0005-0000-0000-00007C180000}"/>
    <cellStyle name="Note 7 3_Sig Data Letters in Progress" xfId="3635" xr:uid="{00000000-0005-0000-0000-00007D180000}"/>
    <cellStyle name="Note 7 4" xfId="596" xr:uid="{00000000-0005-0000-0000-00007E180000}"/>
    <cellStyle name="Note 7 4 2" xfId="1548" xr:uid="{00000000-0005-0000-0000-00007F180000}"/>
    <cellStyle name="Note 7 4 2 2" xfId="5249" xr:uid="{00000000-0005-0000-0000-000080180000}"/>
    <cellStyle name="Note 7 4 2_Sig Data Letters in Progress" xfId="6777" xr:uid="{00000000-0005-0000-0000-000081180000}"/>
    <cellStyle name="Note 7 4 3" xfId="4297" xr:uid="{00000000-0005-0000-0000-000082180000}"/>
    <cellStyle name="Note 7 4_Sig Data Letters in Progress" xfId="3637" xr:uid="{00000000-0005-0000-0000-000083180000}"/>
    <cellStyle name="Note 7 5" xfId="1072" xr:uid="{00000000-0005-0000-0000-000084180000}"/>
    <cellStyle name="Note 7 5 2" xfId="4773" xr:uid="{00000000-0005-0000-0000-000085180000}"/>
    <cellStyle name="Note 7 5_Sig Data Letters in Progress" xfId="6778" xr:uid="{00000000-0005-0000-0000-000086180000}"/>
    <cellStyle name="Note 7 6" xfId="3821" xr:uid="{00000000-0005-0000-0000-000087180000}"/>
    <cellStyle name="Note 7_Sig Data Letters in Progress" xfId="3632" xr:uid="{00000000-0005-0000-0000-000088180000}"/>
    <cellStyle name="Note 8" xfId="119" xr:uid="{00000000-0005-0000-0000-000089180000}"/>
    <cellStyle name="Note 8 2" xfId="441" xr:uid="{00000000-0005-0000-0000-00008A180000}"/>
    <cellStyle name="Note 8 2 2" xfId="918" xr:uid="{00000000-0005-0000-0000-00008B180000}"/>
    <cellStyle name="Note 8 2 2 2" xfId="1870" xr:uid="{00000000-0005-0000-0000-00008C180000}"/>
    <cellStyle name="Note 8 2 2 2 2" xfId="5571" xr:uid="{00000000-0005-0000-0000-00008D180000}"/>
    <cellStyle name="Note 8 2 2 2_Sig Data Letters in Progress" xfId="6779" xr:uid="{00000000-0005-0000-0000-00008E180000}"/>
    <cellStyle name="Note 8 2 2 3" xfId="4619" xr:uid="{00000000-0005-0000-0000-00008F180000}"/>
    <cellStyle name="Note 8 2 2_Sig Data Letters in Progress" xfId="3640" xr:uid="{00000000-0005-0000-0000-000090180000}"/>
    <cellStyle name="Note 8 2 3" xfId="1394" xr:uid="{00000000-0005-0000-0000-000091180000}"/>
    <cellStyle name="Note 8 2 3 2" xfId="5095" xr:uid="{00000000-0005-0000-0000-000092180000}"/>
    <cellStyle name="Note 8 2 3_Sig Data Letters in Progress" xfId="6780" xr:uid="{00000000-0005-0000-0000-000093180000}"/>
    <cellStyle name="Note 8 2 4" xfId="4143" xr:uid="{00000000-0005-0000-0000-000094180000}"/>
    <cellStyle name="Note 8 2_Sig Data Letters in Progress" xfId="3639" xr:uid="{00000000-0005-0000-0000-000095180000}"/>
    <cellStyle name="Note 8 3" xfId="287" xr:uid="{00000000-0005-0000-0000-000096180000}"/>
    <cellStyle name="Note 8 3 2" xfId="764" xr:uid="{00000000-0005-0000-0000-000097180000}"/>
    <cellStyle name="Note 8 3 2 2" xfId="1716" xr:uid="{00000000-0005-0000-0000-000098180000}"/>
    <cellStyle name="Note 8 3 2 2 2" xfId="5417" xr:uid="{00000000-0005-0000-0000-000099180000}"/>
    <cellStyle name="Note 8 3 2 2_Sig Data Letters in Progress" xfId="6781" xr:uid="{00000000-0005-0000-0000-00009A180000}"/>
    <cellStyle name="Note 8 3 2 3" xfId="4465" xr:uid="{00000000-0005-0000-0000-00009B180000}"/>
    <cellStyle name="Note 8 3 2_Sig Data Letters in Progress" xfId="3642" xr:uid="{00000000-0005-0000-0000-00009C180000}"/>
    <cellStyle name="Note 8 3 3" xfId="1240" xr:uid="{00000000-0005-0000-0000-00009D180000}"/>
    <cellStyle name="Note 8 3 3 2" xfId="4941" xr:uid="{00000000-0005-0000-0000-00009E180000}"/>
    <cellStyle name="Note 8 3 3_Sig Data Letters in Progress" xfId="6782" xr:uid="{00000000-0005-0000-0000-00009F180000}"/>
    <cellStyle name="Note 8 3 4" xfId="3989" xr:uid="{00000000-0005-0000-0000-0000A0180000}"/>
    <cellStyle name="Note 8 3_Sig Data Letters in Progress" xfId="3641" xr:uid="{00000000-0005-0000-0000-0000A1180000}"/>
    <cellStyle name="Note 8 4" xfId="610" xr:uid="{00000000-0005-0000-0000-0000A2180000}"/>
    <cellStyle name="Note 8 4 2" xfId="1562" xr:uid="{00000000-0005-0000-0000-0000A3180000}"/>
    <cellStyle name="Note 8 4 2 2" xfId="5263" xr:uid="{00000000-0005-0000-0000-0000A4180000}"/>
    <cellStyle name="Note 8 4 2_Sig Data Letters in Progress" xfId="6783" xr:uid="{00000000-0005-0000-0000-0000A5180000}"/>
    <cellStyle name="Note 8 4 3" xfId="4311" xr:uid="{00000000-0005-0000-0000-0000A6180000}"/>
    <cellStyle name="Note 8 4_Sig Data Letters in Progress" xfId="3643" xr:uid="{00000000-0005-0000-0000-0000A7180000}"/>
    <cellStyle name="Note 8 5" xfId="1086" xr:uid="{00000000-0005-0000-0000-0000A8180000}"/>
    <cellStyle name="Note 8 5 2" xfId="4787" xr:uid="{00000000-0005-0000-0000-0000A9180000}"/>
    <cellStyle name="Note 8 5_Sig Data Letters in Progress" xfId="6784" xr:uid="{00000000-0005-0000-0000-0000AA180000}"/>
    <cellStyle name="Note 8 6" xfId="3835" xr:uid="{00000000-0005-0000-0000-0000AB180000}"/>
    <cellStyle name="Note 8_Sig Data Letters in Progress" xfId="3638" xr:uid="{00000000-0005-0000-0000-0000AC180000}"/>
    <cellStyle name="Note 9" xfId="133" xr:uid="{00000000-0005-0000-0000-0000AD180000}"/>
    <cellStyle name="Note 9 2" xfId="455" xr:uid="{00000000-0005-0000-0000-0000AE180000}"/>
    <cellStyle name="Note 9 2 2" xfId="932" xr:uid="{00000000-0005-0000-0000-0000AF180000}"/>
    <cellStyle name="Note 9 2 2 2" xfId="1884" xr:uid="{00000000-0005-0000-0000-0000B0180000}"/>
    <cellStyle name="Note 9 2 2 2 2" xfId="5585" xr:uid="{00000000-0005-0000-0000-0000B1180000}"/>
    <cellStyle name="Note 9 2 2 2_Sig Data Letters in Progress" xfId="6785" xr:uid="{00000000-0005-0000-0000-0000B2180000}"/>
    <cellStyle name="Note 9 2 2 3" xfId="4633" xr:uid="{00000000-0005-0000-0000-0000B3180000}"/>
    <cellStyle name="Note 9 2 2_Sig Data Letters in Progress" xfId="3646" xr:uid="{00000000-0005-0000-0000-0000B4180000}"/>
    <cellStyle name="Note 9 2 3" xfId="1408" xr:uid="{00000000-0005-0000-0000-0000B5180000}"/>
    <cellStyle name="Note 9 2 3 2" xfId="5109" xr:uid="{00000000-0005-0000-0000-0000B6180000}"/>
    <cellStyle name="Note 9 2 3_Sig Data Letters in Progress" xfId="6786" xr:uid="{00000000-0005-0000-0000-0000B7180000}"/>
    <cellStyle name="Note 9 2 4" xfId="4157" xr:uid="{00000000-0005-0000-0000-0000B8180000}"/>
    <cellStyle name="Note 9 2_Sig Data Letters in Progress" xfId="3645" xr:uid="{00000000-0005-0000-0000-0000B9180000}"/>
    <cellStyle name="Note 9 3" xfId="301" xr:uid="{00000000-0005-0000-0000-0000BA180000}"/>
    <cellStyle name="Note 9 3 2" xfId="778" xr:uid="{00000000-0005-0000-0000-0000BB180000}"/>
    <cellStyle name="Note 9 3 2 2" xfId="1730" xr:uid="{00000000-0005-0000-0000-0000BC180000}"/>
    <cellStyle name="Note 9 3 2 2 2" xfId="5431" xr:uid="{00000000-0005-0000-0000-0000BD180000}"/>
    <cellStyle name="Note 9 3 2 2_Sig Data Letters in Progress" xfId="6787" xr:uid="{00000000-0005-0000-0000-0000BE180000}"/>
    <cellStyle name="Note 9 3 2 3" xfId="4479" xr:uid="{00000000-0005-0000-0000-0000BF180000}"/>
    <cellStyle name="Note 9 3 2_Sig Data Letters in Progress" xfId="3648" xr:uid="{00000000-0005-0000-0000-0000C0180000}"/>
    <cellStyle name="Note 9 3 3" xfId="1254" xr:uid="{00000000-0005-0000-0000-0000C1180000}"/>
    <cellStyle name="Note 9 3 3 2" xfId="4955" xr:uid="{00000000-0005-0000-0000-0000C2180000}"/>
    <cellStyle name="Note 9 3 3_Sig Data Letters in Progress" xfId="6788" xr:uid="{00000000-0005-0000-0000-0000C3180000}"/>
    <cellStyle name="Note 9 3 4" xfId="4003" xr:uid="{00000000-0005-0000-0000-0000C4180000}"/>
    <cellStyle name="Note 9 3_Sig Data Letters in Progress" xfId="3647" xr:uid="{00000000-0005-0000-0000-0000C5180000}"/>
    <cellStyle name="Note 9 4" xfId="624" xr:uid="{00000000-0005-0000-0000-0000C6180000}"/>
    <cellStyle name="Note 9 4 2" xfId="1576" xr:uid="{00000000-0005-0000-0000-0000C7180000}"/>
    <cellStyle name="Note 9 4 2 2" xfId="5277" xr:uid="{00000000-0005-0000-0000-0000C8180000}"/>
    <cellStyle name="Note 9 4 2_Sig Data Letters in Progress" xfId="6789" xr:uid="{00000000-0005-0000-0000-0000C9180000}"/>
    <cellStyle name="Note 9 4 3" xfId="4325" xr:uid="{00000000-0005-0000-0000-0000CA180000}"/>
    <cellStyle name="Note 9 4_Sig Data Letters in Progress" xfId="3649" xr:uid="{00000000-0005-0000-0000-0000CB180000}"/>
    <cellStyle name="Note 9 5" xfId="1100" xr:uid="{00000000-0005-0000-0000-0000CC180000}"/>
    <cellStyle name="Note 9 5 2" xfId="4801" xr:uid="{00000000-0005-0000-0000-0000CD180000}"/>
    <cellStyle name="Note 9 5_Sig Data Letters in Progress" xfId="6790" xr:uid="{00000000-0005-0000-0000-0000CE180000}"/>
    <cellStyle name="Note 9 6" xfId="3849" xr:uid="{00000000-0005-0000-0000-0000CF180000}"/>
    <cellStyle name="Note 9_Sig Data Letters in Progress" xfId="3644" xr:uid="{00000000-0005-0000-0000-0000D0180000}"/>
    <cellStyle name="Output" xfId="10" builtinId="21" customBuiltin="1"/>
    <cellStyle name="Output 2" xfId="3709" xr:uid="{00000000-0005-0000-0000-0000D2180000}"/>
    <cellStyle name="Percent [1]" xfId="3060" xr:uid="{00000000-0005-0000-0000-0000D3180000}"/>
    <cellStyle name="Percent [1] 2" xfId="3061" xr:uid="{00000000-0005-0000-0000-0000D4180000}"/>
    <cellStyle name="Percent [1]_Sig Data Letters in Progress" xfId="6791" xr:uid="{00000000-0005-0000-0000-0000D5180000}"/>
    <cellStyle name="Percent [2]" xfId="3062" xr:uid="{00000000-0005-0000-0000-0000D6180000}"/>
    <cellStyle name="Percent [2] 2" xfId="3063" xr:uid="{00000000-0005-0000-0000-0000D7180000}"/>
    <cellStyle name="Percent [2]_Sig Data Letters in Progress" xfId="6792" xr:uid="{00000000-0005-0000-0000-0000D8180000}"/>
    <cellStyle name="Percent 10" xfId="3064" xr:uid="{00000000-0005-0000-0000-0000D9180000}"/>
    <cellStyle name="Percent 100" xfId="3065" xr:uid="{00000000-0005-0000-0000-0000DA180000}"/>
    <cellStyle name="Percent 101" xfId="3066" xr:uid="{00000000-0005-0000-0000-0000DB180000}"/>
    <cellStyle name="Percent 102" xfId="3067" xr:uid="{00000000-0005-0000-0000-0000DC180000}"/>
    <cellStyle name="Percent 103" xfId="3068" xr:uid="{00000000-0005-0000-0000-0000DD180000}"/>
    <cellStyle name="Percent 104" xfId="3069" xr:uid="{00000000-0005-0000-0000-0000DE180000}"/>
    <cellStyle name="Percent 105" xfId="3070" xr:uid="{00000000-0005-0000-0000-0000DF180000}"/>
    <cellStyle name="Percent 106" xfId="3071" xr:uid="{00000000-0005-0000-0000-0000E0180000}"/>
    <cellStyle name="Percent 107" xfId="3072" xr:uid="{00000000-0005-0000-0000-0000E1180000}"/>
    <cellStyle name="Percent 108" xfId="3073" xr:uid="{00000000-0005-0000-0000-0000E2180000}"/>
    <cellStyle name="Percent 109" xfId="3074" xr:uid="{00000000-0005-0000-0000-0000E3180000}"/>
    <cellStyle name="Percent 11" xfId="3075" xr:uid="{00000000-0005-0000-0000-0000E4180000}"/>
    <cellStyle name="Percent 110" xfId="3076" xr:uid="{00000000-0005-0000-0000-0000E5180000}"/>
    <cellStyle name="Percent 111" xfId="3077" xr:uid="{00000000-0005-0000-0000-0000E6180000}"/>
    <cellStyle name="Percent 112" xfId="3078" xr:uid="{00000000-0005-0000-0000-0000E7180000}"/>
    <cellStyle name="Percent 113" xfId="3079" xr:uid="{00000000-0005-0000-0000-0000E8180000}"/>
    <cellStyle name="Percent 114" xfId="3080" xr:uid="{00000000-0005-0000-0000-0000E9180000}"/>
    <cellStyle name="Percent 115" xfId="3081" xr:uid="{00000000-0005-0000-0000-0000EA180000}"/>
    <cellStyle name="Percent 116" xfId="3082" xr:uid="{00000000-0005-0000-0000-0000EB180000}"/>
    <cellStyle name="Percent 117" xfId="3083" xr:uid="{00000000-0005-0000-0000-0000EC180000}"/>
    <cellStyle name="Percent 118" xfId="3084" xr:uid="{00000000-0005-0000-0000-0000ED180000}"/>
    <cellStyle name="Percent 119" xfId="3085" xr:uid="{00000000-0005-0000-0000-0000EE180000}"/>
    <cellStyle name="Percent 12" xfId="3086" xr:uid="{00000000-0005-0000-0000-0000EF180000}"/>
    <cellStyle name="Percent 120" xfId="3087" xr:uid="{00000000-0005-0000-0000-0000F0180000}"/>
    <cellStyle name="Percent 121" xfId="3088" xr:uid="{00000000-0005-0000-0000-0000F1180000}"/>
    <cellStyle name="Percent 122" xfId="3089" xr:uid="{00000000-0005-0000-0000-0000F2180000}"/>
    <cellStyle name="Percent 123" xfId="3090" xr:uid="{00000000-0005-0000-0000-0000F3180000}"/>
    <cellStyle name="Percent 124" xfId="3091" xr:uid="{00000000-0005-0000-0000-0000F4180000}"/>
    <cellStyle name="Percent 125" xfId="3092" xr:uid="{00000000-0005-0000-0000-0000F5180000}"/>
    <cellStyle name="Percent 126" xfId="3093" xr:uid="{00000000-0005-0000-0000-0000F6180000}"/>
    <cellStyle name="Percent 127" xfId="3094" xr:uid="{00000000-0005-0000-0000-0000F7180000}"/>
    <cellStyle name="Percent 128" xfId="3095" xr:uid="{00000000-0005-0000-0000-0000F8180000}"/>
    <cellStyle name="Percent 129" xfId="3096" xr:uid="{00000000-0005-0000-0000-0000F9180000}"/>
    <cellStyle name="Percent 13" xfId="3097" xr:uid="{00000000-0005-0000-0000-0000FA180000}"/>
    <cellStyle name="Percent 130" xfId="3098" xr:uid="{00000000-0005-0000-0000-0000FB180000}"/>
    <cellStyle name="Percent 131" xfId="3099" xr:uid="{00000000-0005-0000-0000-0000FC180000}"/>
    <cellStyle name="Percent 132" xfId="3100" xr:uid="{00000000-0005-0000-0000-0000FD180000}"/>
    <cellStyle name="Percent 133" xfId="3101" xr:uid="{00000000-0005-0000-0000-0000FE180000}"/>
    <cellStyle name="Percent 134" xfId="3102" xr:uid="{00000000-0005-0000-0000-0000FF180000}"/>
    <cellStyle name="Percent 135" xfId="3103" xr:uid="{00000000-0005-0000-0000-000000190000}"/>
    <cellStyle name="Percent 136" xfId="3104" xr:uid="{00000000-0005-0000-0000-000001190000}"/>
    <cellStyle name="Percent 137" xfId="3105" xr:uid="{00000000-0005-0000-0000-000002190000}"/>
    <cellStyle name="Percent 138" xfId="3106" xr:uid="{00000000-0005-0000-0000-000003190000}"/>
    <cellStyle name="Percent 139" xfId="3107" xr:uid="{00000000-0005-0000-0000-000004190000}"/>
    <cellStyle name="Percent 14" xfId="3108" xr:uid="{00000000-0005-0000-0000-000005190000}"/>
    <cellStyle name="Percent 140" xfId="3109" xr:uid="{00000000-0005-0000-0000-000006190000}"/>
    <cellStyle name="Percent 141" xfId="3110" xr:uid="{00000000-0005-0000-0000-000007190000}"/>
    <cellStyle name="Percent 142" xfId="3111" xr:uid="{00000000-0005-0000-0000-000008190000}"/>
    <cellStyle name="Percent 143" xfId="3112" xr:uid="{00000000-0005-0000-0000-000009190000}"/>
    <cellStyle name="Percent 144" xfId="3113" xr:uid="{00000000-0005-0000-0000-00000A190000}"/>
    <cellStyle name="Percent 145" xfId="3114" xr:uid="{00000000-0005-0000-0000-00000B190000}"/>
    <cellStyle name="Percent 146" xfId="3115" xr:uid="{00000000-0005-0000-0000-00000C190000}"/>
    <cellStyle name="Percent 147" xfId="3116" xr:uid="{00000000-0005-0000-0000-00000D190000}"/>
    <cellStyle name="Percent 148" xfId="3117" xr:uid="{00000000-0005-0000-0000-00000E190000}"/>
    <cellStyle name="Percent 149" xfId="3118" xr:uid="{00000000-0005-0000-0000-00000F190000}"/>
    <cellStyle name="Percent 15" xfId="3119" xr:uid="{00000000-0005-0000-0000-000010190000}"/>
    <cellStyle name="Percent 150" xfId="3120" xr:uid="{00000000-0005-0000-0000-000011190000}"/>
    <cellStyle name="Percent 151" xfId="3121" xr:uid="{00000000-0005-0000-0000-000012190000}"/>
    <cellStyle name="Percent 152" xfId="3122" xr:uid="{00000000-0005-0000-0000-000013190000}"/>
    <cellStyle name="Percent 153" xfId="3123" xr:uid="{00000000-0005-0000-0000-000014190000}"/>
    <cellStyle name="Percent 154" xfId="3124" xr:uid="{00000000-0005-0000-0000-000015190000}"/>
    <cellStyle name="Percent 155" xfId="3125" xr:uid="{00000000-0005-0000-0000-000016190000}"/>
    <cellStyle name="Percent 156" xfId="3126" xr:uid="{00000000-0005-0000-0000-000017190000}"/>
    <cellStyle name="Percent 157" xfId="3127" xr:uid="{00000000-0005-0000-0000-000018190000}"/>
    <cellStyle name="Percent 158" xfId="3128" xr:uid="{00000000-0005-0000-0000-000019190000}"/>
    <cellStyle name="Percent 159" xfId="3129" xr:uid="{00000000-0005-0000-0000-00001A190000}"/>
    <cellStyle name="Percent 16" xfId="3130" xr:uid="{00000000-0005-0000-0000-00001B190000}"/>
    <cellStyle name="Percent 160" xfId="3131" xr:uid="{00000000-0005-0000-0000-00001C190000}"/>
    <cellStyle name="Percent 161" xfId="3132" xr:uid="{00000000-0005-0000-0000-00001D190000}"/>
    <cellStyle name="Percent 162" xfId="3133" xr:uid="{00000000-0005-0000-0000-00001E190000}"/>
    <cellStyle name="Percent 163" xfId="3134" xr:uid="{00000000-0005-0000-0000-00001F190000}"/>
    <cellStyle name="Percent 164" xfId="3135" xr:uid="{00000000-0005-0000-0000-000020190000}"/>
    <cellStyle name="Percent 165" xfId="3136" xr:uid="{00000000-0005-0000-0000-000021190000}"/>
    <cellStyle name="Percent 166" xfId="3137" xr:uid="{00000000-0005-0000-0000-000022190000}"/>
    <cellStyle name="Percent 167" xfId="3138" xr:uid="{00000000-0005-0000-0000-000023190000}"/>
    <cellStyle name="Percent 168" xfId="3139" xr:uid="{00000000-0005-0000-0000-000024190000}"/>
    <cellStyle name="Percent 169" xfId="3140" xr:uid="{00000000-0005-0000-0000-000025190000}"/>
    <cellStyle name="Percent 17" xfId="3141" xr:uid="{00000000-0005-0000-0000-000026190000}"/>
    <cellStyle name="Percent 170" xfId="3142" xr:uid="{00000000-0005-0000-0000-000027190000}"/>
    <cellStyle name="Percent 171" xfId="3143" xr:uid="{00000000-0005-0000-0000-000028190000}"/>
    <cellStyle name="Percent 172" xfId="3144" xr:uid="{00000000-0005-0000-0000-000029190000}"/>
    <cellStyle name="Percent 173" xfId="3145" xr:uid="{00000000-0005-0000-0000-00002A190000}"/>
    <cellStyle name="Percent 174" xfId="3146" xr:uid="{00000000-0005-0000-0000-00002B190000}"/>
    <cellStyle name="Percent 175" xfId="3147" xr:uid="{00000000-0005-0000-0000-00002C190000}"/>
    <cellStyle name="Percent 176" xfId="3148" xr:uid="{00000000-0005-0000-0000-00002D190000}"/>
    <cellStyle name="Percent 177" xfId="3149" xr:uid="{00000000-0005-0000-0000-00002E190000}"/>
    <cellStyle name="Percent 178" xfId="3150" xr:uid="{00000000-0005-0000-0000-00002F190000}"/>
    <cellStyle name="Percent 179" xfId="3151" xr:uid="{00000000-0005-0000-0000-000030190000}"/>
    <cellStyle name="Percent 18" xfId="3152" xr:uid="{00000000-0005-0000-0000-000031190000}"/>
    <cellStyle name="Percent 180" xfId="3153" xr:uid="{00000000-0005-0000-0000-000032190000}"/>
    <cellStyle name="Percent 181" xfId="3154" xr:uid="{00000000-0005-0000-0000-000033190000}"/>
    <cellStyle name="Percent 182" xfId="3155" xr:uid="{00000000-0005-0000-0000-000034190000}"/>
    <cellStyle name="Percent 183" xfId="3156" xr:uid="{00000000-0005-0000-0000-000035190000}"/>
    <cellStyle name="Percent 184" xfId="3157" xr:uid="{00000000-0005-0000-0000-000036190000}"/>
    <cellStyle name="Percent 185" xfId="3158" xr:uid="{00000000-0005-0000-0000-000037190000}"/>
    <cellStyle name="Percent 186" xfId="3159" xr:uid="{00000000-0005-0000-0000-000038190000}"/>
    <cellStyle name="Percent 187" xfId="3160" xr:uid="{00000000-0005-0000-0000-000039190000}"/>
    <cellStyle name="Percent 188" xfId="3161" xr:uid="{00000000-0005-0000-0000-00003A190000}"/>
    <cellStyle name="Percent 189" xfId="3162" xr:uid="{00000000-0005-0000-0000-00003B190000}"/>
    <cellStyle name="Percent 19" xfId="3163" xr:uid="{00000000-0005-0000-0000-00003C190000}"/>
    <cellStyle name="Percent 190" xfId="3164" xr:uid="{00000000-0005-0000-0000-00003D190000}"/>
    <cellStyle name="Percent 191" xfId="3165" xr:uid="{00000000-0005-0000-0000-00003E190000}"/>
    <cellStyle name="Percent 192" xfId="3166" xr:uid="{00000000-0005-0000-0000-00003F190000}"/>
    <cellStyle name="Percent 193" xfId="3167" xr:uid="{00000000-0005-0000-0000-000040190000}"/>
    <cellStyle name="Percent 194" xfId="3168" xr:uid="{00000000-0005-0000-0000-000041190000}"/>
    <cellStyle name="Percent 195" xfId="3169" xr:uid="{00000000-0005-0000-0000-000042190000}"/>
    <cellStyle name="Percent 196" xfId="3170" xr:uid="{00000000-0005-0000-0000-000043190000}"/>
    <cellStyle name="Percent 197" xfId="3171" xr:uid="{00000000-0005-0000-0000-000044190000}"/>
    <cellStyle name="Percent 198" xfId="3172" xr:uid="{00000000-0005-0000-0000-000045190000}"/>
    <cellStyle name="Percent 199" xfId="3173" xr:uid="{00000000-0005-0000-0000-000046190000}"/>
    <cellStyle name="Percent 2" xfId="177" xr:uid="{00000000-0005-0000-0000-000047190000}"/>
    <cellStyle name="Percent 2 2" xfId="178" xr:uid="{00000000-0005-0000-0000-000048190000}"/>
    <cellStyle name="Percent 2 2 2" xfId="192" xr:uid="{00000000-0005-0000-0000-000049190000}"/>
    <cellStyle name="Percent 2 2_Sig Data Letters in Progress" xfId="6794" xr:uid="{00000000-0005-0000-0000-00004A190000}"/>
    <cellStyle name="Percent 2 3" xfId="191" xr:uid="{00000000-0005-0000-0000-00004B190000}"/>
    <cellStyle name="Percent 2_Sig Data Letters in Progress" xfId="6793" xr:uid="{00000000-0005-0000-0000-00004C190000}"/>
    <cellStyle name="Percent 20" xfId="3174" xr:uid="{00000000-0005-0000-0000-00004D190000}"/>
    <cellStyle name="Percent 200" xfId="3175" xr:uid="{00000000-0005-0000-0000-00004E190000}"/>
    <cellStyle name="Percent 201" xfId="3176" xr:uid="{00000000-0005-0000-0000-00004F190000}"/>
    <cellStyle name="Percent 202" xfId="3177" xr:uid="{00000000-0005-0000-0000-000050190000}"/>
    <cellStyle name="Percent 203" xfId="3178" xr:uid="{00000000-0005-0000-0000-000051190000}"/>
    <cellStyle name="Percent 204" xfId="3179" xr:uid="{00000000-0005-0000-0000-000052190000}"/>
    <cellStyle name="Percent 205" xfId="3180" xr:uid="{00000000-0005-0000-0000-000053190000}"/>
    <cellStyle name="Percent 206" xfId="3181" xr:uid="{00000000-0005-0000-0000-000054190000}"/>
    <cellStyle name="Percent 207" xfId="3182" xr:uid="{00000000-0005-0000-0000-000055190000}"/>
    <cellStyle name="Percent 208" xfId="3183" xr:uid="{00000000-0005-0000-0000-000056190000}"/>
    <cellStyle name="Percent 209" xfId="3184" xr:uid="{00000000-0005-0000-0000-000057190000}"/>
    <cellStyle name="Percent 21" xfId="3185" xr:uid="{00000000-0005-0000-0000-000058190000}"/>
    <cellStyle name="Percent 210" xfId="3186" xr:uid="{00000000-0005-0000-0000-000059190000}"/>
    <cellStyle name="Percent 211" xfId="3187" xr:uid="{00000000-0005-0000-0000-00005A190000}"/>
    <cellStyle name="Percent 212" xfId="3188" xr:uid="{00000000-0005-0000-0000-00005B190000}"/>
    <cellStyle name="Percent 213" xfId="3189" xr:uid="{00000000-0005-0000-0000-00005C190000}"/>
    <cellStyle name="Percent 214" xfId="3190" xr:uid="{00000000-0005-0000-0000-00005D190000}"/>
    <cellStyle name="Percent 215" xfId="3191" xr:uid="{00000000-0005-0000-0000-00005E190000}"/>
    <cellStyle name="Percent 216" xfId="3192" xr:uid="{00000000-0005-0000-0000-00005F190000}"/>
    <cellStyle name="Percent 217" xfId="3193" xr:uid="{00000000-0005-0000-0000-000060190000}"/>
    <cellStyle name="Percent 218" xfId="3194" xr:uid="{00000000-0005-0000-0000-000061190000}"/>
    <cellStyle name="Percent 219" xfId="3195" xr:uid="{00000000-0005-0000-0000-000062190000}"/>
    <cellStyle name="Percent 22" xfId="3196" xr:uid="{00000000-0005-0000-0000-000063190000}"/>
    <cellStyle name="Percent 220" xfId="3197" xr:uid="{00000000-0005-0000-0000-000064190000}"/>
    <cellStyle name="Percent 221" xfId="3198" xr:uid="{00000000-0005-0000-0000-000065190000}"/>
    <cellStyle name="Percent 222" xfId="3199" xr:uid="{00000000-0005-0000-0000-000066190000}"/>
    <cellStyle name="Percent 223" xfId="3200" xr:uid="{00000000-0005-0000-0000-000067190000}"/>
    <cellStyle name="Percent 224" xfId="3201" xr:uid="{00000000-0005-0000-0000-000068190000}"/>
    <cellStyle name="Percent 225" xfId="3202" xr:uid="{00000000-0005-0000-0000-000069190000}"/>
    <cellStyle name="Percent 226" xfId="3203" xr:uid="{00000000-0005-0000-0000-00006A190000}"/>
    <cellStyle name="Percent 227" xfId="3204" xr:uid="{00000000-0005-0000-0000-00006B190000}"/>
    <cellStyle name="Percent 228" xfId="3205" xr:uid="{00000000-0005-0000-0000-00006C190000}"/>
    <cellStyle name="Percent 229" xfId="3206" xr:uid="{00000000-0005-0000-0000-00006D190000}"/>
    <cellStyle name="Percent 23" xfId="3207" xr:uid="{00000000-0005-0000-0000-00006E190000}"/>
    <cellStyle name="Percent 230" xfId="3208" xr:uid="{00000000-0005-0000-0000-00006F190000}"/>
    <cellStyle name="Percent 231" xfId="3209" xr:uid="{00000000-0005-0000-0000-000070190000}"/>
    <cellStyle name="Percent 232" xfId="3210" xr:uid="{00000000-0005-0000-0000-000071190000}"/>
    <cellStyle name="Percent 233" xfId="3211" xr:uid="{00000000-0005-0000-0000-000072190000}"/>
    <cellStyle name="Percent 234" xfId="3212" xr:uid="{00000000-0005-0000-0000-000073190000}"/>
    <cellStyle name="Percent 235" xfId="3213" xr:uid="{00000000-0005-0000-0000-000074190000}"/>
    <cellStyle name="Percent 236" xfId="3214" xr:uid="{00000000-0005-0000-0000-000075190000}"/>
    <cellStyle name="Percent 237" xfId="3215" xr:uid="{00000000-0005-0000-0000-000076190000}"/>
    <cellStyle name="Percent 238" xfId="3216" xr:uid="{00000000-0005-0000-0000-000077190000}"/>
    <cellStyle name="Percent 239" xfId="3217" xr:uid="{00000000-0005-0000-0000-000078190000}"/>
    <cellStyle name="Percent 24" xfId="3218" xr:uid="{00000000-0005-0000-0000-000079190000}"/>
    <cellStyle name="Percent 240" xfId="3219" xr:uid="{00000000-0005-0000-0000-00007A190000}"/>
    <cellStyle name="Percent 241" xfId="3220" xr:uid="{00000000-0005-0000-0000-00007B190000}"/>
    <cellStyle name="Percent 242" xfId="3221" xr:uid="{00000000-0005-0000-0000-00007C190000}"/>
    <cellStyle name="Percent 243" xfId="3222" xr:uid="{00000000-0005-0000-0000-00007D190000}"/>
    <cellStyle name="Percent 244" xfId="3223" xr:uid="{00000000-0005-0000-0000-00007E190000}"/>
    <cellStyle name="Percent 245" xfId="3224" xr:uid="{00000000-0005-0000-0000-00007F190000}"/>
    <cellStyle name="Percent 246" xfId="3225" xr:uid="{00000000-0005-0000-0000-000080190000}"/>
    <cellStyle name="Percent 247" xfId="3226" xr:uid="{00000000-0005-0000-0000-000081190000}"/>
    <cellStyle name="Percent 248" xfId="3227" xr:uid="{00000000-0005-0000-0000-000082190000}"/>
    <cellStyle name="Percent 249" xfId="3228" xr:uid="{00000000-0005-0000-0000-000083190000}"/>
    <cellStyle name="Percent 25" xfId="3229" xr:uid="{00000000-0005-0000-0000-000084190000}"/>
    <cellStyle name="Percent 250" xfId="3230" xr:uid="{00000000-0005-0000-0000-000085190000}"/>
    <cellStyle name="Percent 251" xfId="3231" xr:uid="{00000000-0005-0000-0000-000086190000}"/>
    <cellStyle name="Percent 252" xfId="3232" xr:uid="{00000000-0005-0000-0000-000087190000}"/>
    <cellStyle name="Percent 253" xfId="3233" xr:uid="{00000000-0005-0000-0000-000088190000}"/>
    <cellStyle name="Percent 254" xfId="3234" xr:uid="{00000000-0005-0000-0000-000089190000}"/>
    <cellStyle name="Percent 255" xfId="3235" xr:uid="{00000000-0005-0000-0000-00008A190000}"/>
    <cellStyle name="Percent 256" xfId="3236" xr:uid="{00000000-0005-0000-0000-00008B190000}"/>
    <cellStyle name="Percent 257" xfId="3237" xr:uid="{00000000-0005-0000-0000-00008C190000}"/>
    <cellStyle name="Percent 258" xfId="3238" xr:uid="{00000000-0005-0000-0000-00008D190000}"/>
    <cellStyle name="Percent 259" xfId="3239" xr:uid="{00000000-0005-0000-0000-00008E190000}"/>
    <cellStyle name="Percent 26" xfId="3240" xr:uid="{00000000-0005-0000-0000-00008F190000}"/>
    <cellStyle name="Percent 260" xfId="3241" xr:uid="{00000000-0005-0000-0000-000090190000}"/>
    <cellStyle name="Percent 261" xfId="3242" xr:uid="{00000000-0005-0000-0000-000091190000}"/>
    <cellStyle name="Percent 262" xfId="3243" xr:uid="{00000000-0005-0000-0000-000092190000}"/>
    <cellStyle name="Percent 263" xfId="3244" xr:uid="{00000000-0005-0000-0000-000093190000}"/>
    <cellStyle name="Percent 264" xfId="3245" xr:uid="{00000000-0005-0000-0000-000094190000}"/>
    <cellStyle name="Percent 265" xfId="3246" xr:uid="{00000000-0005-0000-0000-000095190000}"/>
    <cellStyle name="Percent 266" xfId="3247" xr:uid="{00000000-0005-0000-0000-000096190000}"/>
    <cellStyle name="Percent 267" xfId="3248" xr:uid="{00000000-0005-0000-0000-000097190000}"/>
    <cellStyle name="Percent 268" xfId="3249" xr:uid="{00000000-0005-0000-0000-000098190000}"/>
    <cellStyle name="Percent 269" xfId="3250" xr:uid="{00000000-0005-0000-0000-000099190000}"/>
    <cellStyle name="Percent 27" xfId="3251" xr:uid="{00000000-0005-0000-0000-00009A190000}"/>
    <cellStyle name="Percent 270" xfId="3252" xr:uid="{00000000-0005-0000-0000-00009B190000}"/>
    <cellStyle name="Percent 271" xfId="3253" xr:uid="{00000000-0005-0000-0000-00009C190000}"/>
    <cellStyle name="Percent 272" xfId="3254" xr:uid="{00000000-0005-0000-0000-00009D190000}"/>
    <cellStyle name="Percent 273" xfId="3255" xr:uid="{00000000-0005-0000-0000-00009E190000}"/>
    <cellStyle name="Percent 274" xfId="3256" xr:uid="{00000000-0005-0000-0000-00009F190000}"/>
    <cellStyle name="Percent 275" xfId="3257" xr:uid="{00000000-0005-0000-0000-0000A0190000}"/>
    <cellStyle name="Percent 276" xfId="3258" xr:uid="{00000000-0005-0000-0000-0000A1190000}"/>
    <cellStyle name="Percent 277" xfId="3259" xr:uid="{00000000-0005-0000-0000-0000A2190000}"/>
    <cellStyle name="Percent 278" xfId="3260" xr:uid="{00000000-0005-0000-0000-0000A3190000}"/>
    <cellStyle name="Percent 279" xfId="3261" xr:uid="{00000000-0005-0000-0000-0000A4190000}"/>
    <cellStyle name="Percent 28" xfId="3262" xr:uid="{00000000-0005-0000-0000-0000A5190000}"/>
    <cellStyle name="Percent 280" xfId="3263" xr:uid="{00000000-0005-0000-0000-0000A6190000}"/>
    <cellStyle name="Percent 281" xfId="3264" xr:uid="{00000000-0005-0000-0000-0000A7190000}"/>
    <cellStyle name="Percent 282" xfId="3265" xr:uid="{00000000-0005-0000-0000-0000A8190000}"/>
    <cellStyle name="Percent 283" xfId="3266" xr:uid="{00000000-0005-0000-0000-0000A9190000}"/>
    <cellStyle name="Percent 284" xfId="3267" xr:uid="{00000000-0005-0000-0000-0000AA190000}"/>
    <cellStyle name="Percent 285" xfId="3268" xr:uid="{00000000-0005-0000-0000-0000AB190000}"/>
    <cellStyle name="Percent 286" xfId="3269" xr:uid="{00000000-0005-0000-0000-0000AC190000}"/>
    <cellStyle name="Percent 287" xfId="3270" xr:uid="{00000000-0005-0000-0000-0000AD190000}"/>
    <cellStyle name="Percent 288" xfId="3271" xr:uid="{00000000-0005-0000-0000-0000AE190000}"/>
    <cellStyle name="Percent 289" xfId="3272" xr:uid="{00000000-0005-0000-0000-0000AF190000}"/>
    <cellStyle name="Percent 29" xfId="3273" xr:uid="{00000000-0005-0000-0000-0000B0190000}"/>
    <cellStyle name="Percent 290" xfId="3274" xr:uid="{00000000-0005-0000-0000-0000B1190000}"/>
    <cellStyle name="Percent 291" xfId="3275" xr:uid="{00000000-0005-0000-0000-0000B2190000}"/>
    <cellStyle name="Percent 292" xfId="3276" xr:uid="{00000000-0005-0000-0000-0000B3190000}"/>
    <cellStyle name="Percent 293" xfId="3277" xr:uid="{00000000-0005-0000-0000-0000B4190000}"/>
    <cellStyle name="Percent 294" xfId="3278" xr:uid="{00000000-0005-0000-0000-0000B5190000}"/>
    <cellStyle name="Percent 295" xfId="3279" xr:uid="{00000000-0005-0000-0000-0000B6190000}"/>
    <cellStyle name="Percent 296" xfId="3280" xr:uid="{00000000-0005-0000-0000-0000B7190000}"/>
    <cellStyle name="Percent 297" xfId="3281" xr:uid="{00000000-0005-0000-0000-0000B8190000}"/>
    <cellStyle name="Percent 298" xfId="3282" xr:uid="{00000000-0005-0000-0000-0000B9190000}"/>
    <cellStyle name="Percent 299" xfId="3283" xr:uid="{00000000-0005-0000-0000-0000BA190000}"/>
    <cellStyle name="Percent 3" xfId="179" xr:uid="{00000000-0005-0000-0000-0000BB190000}"/>
    <cellStyle name="Percent 3 2" xfId="193" xr:uid="{00000000-0005-0000-0000-0000BC190000}"/>
    <cellStyle name="Percent 3_Sig Data Letters in Progress" xfId="6795" xr:uid="{00000000-0005-0000-0000-0000BD190000}"/>
    <cellStyle name="Percent 30" xfId="3284" xr:uid="{00000000-0005-0000-0000-0000BE190000}"/>
    <cellStyle name="Percent 300" xfId="3285" xr:uid="{00000000-0005-0000-0000-0000BF190000}"/>
    <cellStyle name="Percent 301" xfId="3286" xr:uid="{00000000-0005-0000-0000-0000C0190000}"/>
    <cellStyle name="Percent 302" xfId="3287" xr:uid="{00000000-0005-0000-0000-0000C1190000}"/>
    <cellStyle name="Percent 303" xfId="3288" xr:uid="{00000000-0005-0000-0000-0000C2190000}"/>
    <cellStyle name="Percent 304" xfId="3289" xr:uid="{00000000-0005-0000-0000-0000C3190000}"/>
    <cellStyle name="Percent 305" xfId="3290" xr:uid="{00000000-0005-0000-0000-0000C4190000}"/>
    <cellStyle name="Percent 306" xfId="3291" xr:uid="{00000000-0005-0000-0000-0000C5190000}"/>
    <cellStyle name="Percent 307" xfId="3292" xr:uid="{00000000-0005-0000-0000-0000C6190000}"/>
    <cellStyle name="Percent 308" xfId="3293" xr:uid="{00000000-0005-0000-0000-0000C7190000}"/>
    <cellStyle name="Percent 309" xfId="3294" xr:uid="{00000000-0005-0000-0000-0000C8190000}"/>
    <cellStyle name="Percent 31" xfId="3295" xr:uid="{00000000-0005-0000-0000-0000C9190000}"/>
    <cellStyle name="Percent 310" xfId="3296" xr:uid="{00000000-0005-0000-0000-0000CA190000}"/>
    <cellStyle name="Percent 311" xfId="3297" xr:uid="{00000000-0005-0000-0000-0000CB190000}"/>
    <cellStyle name="Percent 312" xfId="3298" xr:uid="{00000000-0005-0000-0000-0000CC190000}"/>
    <cellStyle name="Percent 313" xfId="3299" xr:uid="{00000000-0005-0000-0000-0000CD190000}"/>
    <cellStyle name="Percent 313 2" xfId="3300" xr:uid="{00000000-0005-0000-0000-0000CE190000}"/>
    <cellStyle name="Percent 313 3" xfId="3301" xr:uid="{00000000-0005-0000-0000-0000CF190000}"/>
    <cellStyle name="Percent 313_Sig Data Letters in Progress" xfId="6796" xr:uid="{00000000-0005-0000-0000-0000D0190000}"/>
    <cellStyle name="Percent 314" xfId="3302" xr:uid="{00000000-0005-0000-0000-0000D1190000}"/>
    <cellStyle name="Percent 314 2" xfId="3303" xr:uid="{00000000-0005-0000-0000-0000D2190000}"/>
    <cellStyle name="Percent 314 3" xfId="3304" xr:uid="{00000000-0005-0000-0000-0000D3190000}"/>
    <cellStyle name="Percent 314_Sig Data Letters in Progress" xfId="6797" xr:uid="{00000000-0005-0000-0000-0000D4190000}"/>
    <cellStyle name="Percent 315" xfId="3305" xr:uid="{00000000-0005-0000-0000-0000D5190000}"/>
    <cellStyle name="Percent 315 2" xfId="3306" xr:uid="{00000000-0005-0000-0000-0000D6190000}"/>
    <cellStyle name="Percent 315 3" xfId="3307" xr:uid="{00000000-0005-0000-0000-0000D7190000}"/>
    <cellStyle name="Percent 315_Sig Data Letters in Progress" xfId="6798" xr:uid="{00000000-0005-0000-0000-0000D8190000}"/>
    <cellStyle name="Percent 316" xfId="3308" xr:uid="{00000000-0005-0000-0000-0000D9190000}"/>
    <cellStyle name="Percent 316 2" xfId="3309" xr:uid="{00000000-0005-0000-0000-0000DA190000}"/>
    <cellStyle name="Percent 316 3" xfId="3310" xr:uid="{00000000-0005-0000-0000-0000DB190000}"/>
    <cellStyle name="Percent 316_Sig Data Letters in Progress" xfId="6799" xr:uid="{00000000-0005-0000-0000-0000DC190000}"/>
    <cellStyle name="Percent 317" xfId="3311" xr:uid="{00000000-0005-0000-0000-0000DD190000}"/>
    <cellStyle name="Percent 317 2" xfId="3312" xr:uid="{00000000-0005-0000-0000-0000DE190000}"/>
    <cellStyle name="Percent 317 3" xfId="3313" xr:uid="{00000000-0005-0000-0000-0000DF190000}"/>
    <cellStyle name="Percent 317_Sig Data Letters in Progress" xfId="6800" xr:uid="{00000000-0005-0000-0000-0000E0190000}"/>
    <cellStyle name="Percent 318" xfId="3314" xr:uid="{00000000-0005-0000-0000-0000E1190000}"/>
    <cellStyle name="Percent 318 2" xfId="3315" xr:uid="{00000000-0005-0000-0000-0000E2190000}"/>
    <cellStyle name="Percent 318 3" xfId="3316" xr:uid="{00000000-0005-0000-0000-0000E3190000}"/>
    <cellStyle name="Percent 318_Sig Data Letters in Progress" xfId="6801" xr:uid="{00000000-0005-0000-0000-0000E4190000}"/>
    <cellStyle name="Percent 319" xfId="3317" xr:uid="{00000000-0005-0000-0000-0000E5190000}"/>
    <cellStyle name="Percent 319 2" xfId="3318" xr:uid="{00000000-0005-0000-0000-0000E6190000}"/>
    <cellStyle name="Percent 319 3" xfId="3319" xr:uid="{00000000-0005-0000-0000-0000E7190000}"/>
    <cellStyle name="Percent 319_Sig Data Letters in Progress" xfId="6802" xr:uid="{00000000-0005-0000-0000-0000E8190000}"/>
    <cellStyle name="Percent 32" xfId="3320" xr:uid="{00000000-0005-0000-0000-0000E9190000}"/>
    <cellStyle name="Percent 320" xfId="3321" xr:uid="{00000000-0005-0000-0000-0000EA190000}"/>
    <cellStyle name="Percent 320 2" xfId="3322" xr:uid="{00000000-0005-0000-0000-0000EB190000}"/>
    <cellStyle name="Percent 320 3" xfId="3323" xr:uid="{00000000-0005-0000-0000-0000EC190000}"/>
    <cellStyle name="Percent 320_Sig Data Letters in Progress" xfId="6803" xr:uid="{00000000-0005-0000-0000-0000ED190000}"/>
    <cellStyle name="Percent 321" xfId="3324" xr:uid="{00000000-0005-0000-0000-0000EE190000}"/>
    <cellStyle name="Percent 321 2" xfId="3325" xr:uid="{00000000-0005-0000-0000-0000EF190000}"/>
    <cellStyle name="Percent 321 3" xfId="3326" xr:uid="{00000000-0005-0000-0000-0000F0190000}"/>
    <cellStyle name="Percent 321_Sig Data Letters in Progress" xfId="6804" xr:uid="{00000000-0005-0000-0000-0000F1190000}"/>
    <cellStyle name="Percent 322" xfId="3327" xr:uid="{00000000-0005-0000-0000-0000F2190000}"/>
    <cellStyle name="Percent 322 2" xfId="3328" xr:uid="{00000000-0005-0000-0000-0000F3190000}"/>
    <cellStyle name="Percent 322 3" xfId="3329" xr:uid="{00000000-0005-0000-0000-0000F4190000}"/>
    <cellStyle name="Percent 322_Sig Data Letters in Progress" xfId="6805" xr:uid="{00000000-0005-0000-0000-0000F5190000}"/>
    <cellStyle name="Percent 323" xfId="3330" xr:uid="{00000000-0005-0000-0000-0000F6190000}"/>
    <cellStyle name="Percent 323 2" xfId="3331" xr:uid="{00000000-0005-0000-0000-0000F7190000}"/>
    <cellStyle name="Percent 323 3" xfId="3332" xr:uid="{00000000-0005-0000-0000-0000F8190000}"/>
    <cellStyle name="Percent 323_Sig Data Letters in Progress" xfId="6806" xr:uid="{00000000-0005-0000-0000-0000F9190000}"/>
    <cellStyle name="Percent 324" xfId="3333" xr:uid="{00000000-0005-0000-0000-0000FA190000}"/>
    <cellStyle name="Percent 324 2" xfId="3334" xr:uid="{00000000-0005-0000-0000-0000FB190000}"/>
    <cellStyle name="Percent 324 3" xfId="3335" xr:uid="{00000000-0005-0000-0000-0000FC190000}"/>
    <cellStyle name="Percent 324_Sig Data Letters in Progress" xfId="6807" xr:uid="{00000000-0005-0000-0000-0000FD190000}"/>
    <cellStyle name="Percent 325" xfId="3336" xr:uid="{00000000-0005-0000-0000-0000FE190000}"/>
    <cellStyle name="Percent 325 2" xfId="3337" xr:uid="{00000000-0005-0000-0000-0000FF190000}"/>
    <cellStyle name="Percent 325 3" xfId="3338" xr:uid="{00000000-0005-0000-0000-0000001A0000}"/>
    <cellStyle name="Percent 325_Sig Data Letters in Progress" xfId="6808" xr:uid="{00000000-0005-0000-0000-0000011A0000}"/>
    <cellStyle name="Percent 326" xfId="3339" xr:uid="{00000000-0005-0000-0000-0000021A0000}"/>
    <cellStyle name="Percent 326 2" xfId="3340" xr:uid="{00000000-0005-0000-0000-0000031A0000}"/>
    <cellStyle name="Percent 326 3" xfId="3341" xr:uid="{00000000-0005-0000-0000-0000041A0000}"/>
    <cellStyle name="Percent 326_Sig Data Letters in Progress" xfId="6809" xr:uid="{00000000-0005-0000-0000-0000051A0000}"/>
    <cellStyle name="Percent 327" xfId="3342" xr:uid="{00000000-0005-0000-0000-0000061A0000}"/>
    <cellStyle name="Percent 327 2" xfId="3343" xr:uid="{00000000-0005-0000-0000-0000071A0000}"/>
    <cellStyle name="Percent 327 3" xfId="3344" xr:uid="{00000000-0005-0000-0000-0000081A0000}"/>
    <cellStyle name="Percent 327_Sig Data Letters in Progress" xfId="6810" xr:uid="{00000000-0005-0000-0000-0000091A0000}"/>
    <cellStyle name="Percent 328" xfId="3345" xr:uid="{00000000-0005-0000-0000-00000A1A0000}"/>
    <cellStyle name="Percent 328 2" xfId="3346" xr:uid="{00000000-0005-0000-0000-00000B1A0000}"/>
    <cellStyle name="Percent 328 3" xfId="3347" xr:uid="{00000000-0005-0000-0000-00000C1A0000}"/>
    <cellStyle name="Percent 328_Sig Data Letters in Progress" xfId="6811" xr:uid="{00000000-0005-0000-0000-00000D1A0000}"/>
    <cellStyle name="Percent 329" xfId="3348" xr:uid="{00000000-0005-0000-0000-00000E1A0000}"/>
    <cellStyle name="Percent 329 2" xfId="3349" xr:uid="{00000000-0005-0000-0000-00000F1A0000}"/>
    <cellStyle name="Percent 329 3" xfId="3350" xr:uid="{00000000-0005-0000-0000-0000101A0000}"/>
    <cellStyle name="Percent 329_Sig Data Letters in Progress" xfId="6812" xr:uid="{00000000-0005-0000-0000-0000111A0000}"/>
    <cellStyle name="Percent 33" xfId="3351" xr:uid="{00000000-0005-0000-0000-0000121A0000}"/>
    <cellStyle name="Percent 330" xfId="3352" xr:uid="{00000000-0005-0000-0000-0000131A0000}"/>
    <cellStyle name="Percent 330 2" xfId="3353" xr:uid="{00000000-0005-0000-0000-0000141A0000}"/>
    <cellStyle name="Percent 330 3" xfId="3354" xr:uid="{00000000-0005-0000-0000-0000151A0000}"/>
    <cellStyle name="Percent 330_Sig Data Letters in Progress" xfId="6813" xr:uid="{00000000-0005-0000-0000-0000161A0000}"/>
    <cellStyle name="Percent 331" xfId="3355" xr:uid="{00000000-0005-0000-0000-0000171A0000}"/>
    <cellStyle name="Percent 331 2" xfId="3356" xr:uid="{00000000-0005-0000-0000-0000181A0000}"/>
    <cellStyle name="Percent 331 3" xfId="3357" xr:uid="{00000000-0005-0000-0000-0000191A0000}"/>
    <cellStyle name="Percent 331_Sig Data Letters in Progress" xfId="6814" xr:uid="{00000000-0005-0000-0000-00001A1A0000}"/>
    <cellStyle name="Percent 332" xfId="3358" xr:uid="{00000000-0005-0000-0000-00001B1A0000}"/>
    <cellStyle name="Percent 332 2" xfId="3359" xr:uid="{00000000-0005-0000-0000-00001C1A0000}"/>
    <cellStyle name="Percent 332 3" xfId="3360" xr:uid="{00000000-0005-0000-0000-00001D1A0000}"/>
    <cellStyle name="Percent 332_Sig Data Letters in Progress" xfId="6815" xr:uid="{00000000-0005-0000-0000-00001E1A0000}"/>
    <cellStyle name="Percent 333" xfId="3361" xr:uid="{00000000-0005-0000-0000-00001F1A0000}"/>
    <cellStyle name="Percent 333 2" xfId="3362" xr:uid="{00000000-0005-0000-0000-0000201A0000}"/>
    <cellStyle name="Percent 333_Sig Data Letters in Progress" xfId="6816" xr:uid="{00000000-0005-0000-0000-0000211A0000}"/>
    <cellStyle name="Percent 334" xfId="3363" xr:uid="{00000000-0005-0000-0000-0000221A0000}"/>
    <cellStyle name="Percent 334 2" xfId="3364" xr:uid="{00000000-0005-0000-0000-0000231A0000}"/>
    <cellStyle name="Percent 334_Sig Data Letters in Progress" xfId="6817" xr:uid="{00000000-0005-0000-0000-0000241A0000}"/>
    <cellStyle name="Percent 335" xfId="3365" xr:uid="{00000000-0005-0000-0000-0000251A0000}"/>
    <cellStyle name="Percent 335 2" xfId="3366" xr:uid="{00000000-0005-0000-0000-0000261A0000}"/>
    <cellStyle name="Percent 335_Sig Data Letters in Progress" xfId="6818" xr:uid="{00000000-0005-0000-0000-0000271A0000}"/>
    <cellStyle name="Percent 336" xfId="3367" xr:uid="{00000000-0005-0000-0000-0000281A0000}"/>
    <cellStyle name="Percent 336 2" xfId="3368" xr:uid="{00000000-0005-0000-0000-0000291A0000}"/>
    <cellStyle name="Percent 336_Sig Data Letters in Progress" xfId="6819" xr:uid="{00000000-0005-0000-0000-00002A1A0000}"/>
    <cellStyle name="Percent 337" xfId="3369" xr:uid="{00000000-0005-0000-0000-00002B1A0000}"/>
    <cellStyle name="Percent 337 2" xfId="3370" xr:uid="{00000000-0005-0000-0000-00002C1A0000}"/>
    <cellStyle name="Percent 337_Sig Data Letters in Progress" xfId="6820" xr:uid="{00000000-0005-0000-0000-00002D1A0000}"/>
    <cellStyle name="Percent 338" xfId="3371" xr:uid="{00000000-0005-0000-0000-00002E1A0000}"/>
    <cellStyle name="Percent 338 2" xfId="3372" xr:uid="{00000000-0005-0000-0000-00002F1A0000}"/>
    <cellStyle name="Percent 338_Sig Data Letters in Progress" xfId="6821" xr:uid="{00000000-0005-0000-0000-0000301A0000}"/>
    <cellStyle name="Percent 339" xfId="3373" xr:uid="{00000000-0005-0000-0000-0000311A0000}"/>
    <cellStyle name="Percent 339 2" xfId="3374" xr:uid="{00000000-0005-0000-0000-0000321A0000}"/>
    <cellStyle name="Percent 339_Sig Data Letters in Progress" xfId="6822" xr:uid="{00000000-0005-0000-0000-0000331A0000}"/>
    <cellStyle name="Percent 34" xfId="3375" xr:uid="{00000000-0005-0000-0000-0000341A0000}"/>
    <cellStyle name="Percent 340" xfId="3376" xr:uid="{00000000-0005-0000-0000-0000351A0000}"/>
    <cellStyle name="Percent 340 2" xfId="3377" xr:uid="{00000000-0005-0000-0000-0000361A0000}"/>
    <cellStyle name="Percent 340_Sig Data Letters in Progress" xfId="6823" xr:uid="{00000000-0005-0000-0000-0000371A0000}"/>
    <cellStyle name="Percent 341" xfId="3378" xr:uid="{00000000-0005-0000-0000-0000381A0000}"/>
    <cellStyle name="Percent 341 2" xfId="3379" xr:uid="{00000000-0005-0000-0000-0000391A0000}"/>
    <cellStyle name="Percent 341_Sig Data Letters in Progress" xfId="6824" xr:uid="{00000000-0005-0000-0000-00003A1A0000}"/>
    <cellStyle name="Percent 342" xfId="3380" xr:uid="{00000000-0005-0000-0000-00003B1A0000}"/>
    <cellStyle name="Percent 342 2" xfId="3381" xr:uid="{00000000-0005-0000-0000-00003C1A0000}"/>
    <cellStyle name="Percent 342_Sig Data Letters in Progress" xfId="6825" xr:uid="{00000000-0005-0000-0000-00003D1A0000}"/>
    <cellStyle name="Percent 343" xfId="3382" xr:uid="{00000000-0005-0000-0000-00003E1A0000}"/>
    <cellStyle name="Percent 343 2" xfId="3383" xr:uid="{00000000-0005-0000-0000-00003F1A0000}"/>
    <cellStyle name="Percent 343_Sig Data Letters in Progress" xfId="6826" xr:uid="{00000000-0005-0000-0000-0000401A0000}"/>
    <cellStyle name="Percent 344" xfId="3384" xr:uid="{00000000-0005-0000-0000-0000411A0000}"/>
    <cellStyle name="Percent 344 2" xfId="3385" xr:uid="{00000000-0005-0000-0000-0000421A0000}"/>
    <cellStyle name="Percent 344_Sig Data Letters in Progress" xfId="6827" xr:uid="{00000000-0005-0000-0000-0000431A0000}"/>
    <cellStyle name="Percent 345" xfId="3386" xr:uid="{00000000-0005-0000-0000-0000441A0000}"/>
    <cellStyle name="Percent 345 2" xfId="3387" xr:uid="{00000000-0005-0000-0000-0000451A0000}"/>
    <cellStyle name="Percent 345_Sig Data Letters in Progress" xfId="6828" xr:uid="{00000000-0005-0000-0000-0000461A0000}"/>
    <cellStyle name="Percent 346" xfId="3388" xr:uid="{00000000-0005-0000-0000-0000471A0000}"/>
    <cellStyle name="Percent 346 2" xfId="3389" xr:uid="{00000000-0005-0000-0000-0000481A0000}"/>
    <cellStyle name="Percent 346_Sig Data Letters in Progress" xfId="6829" xr:uid="{00000000-0005-0000-0000-0000491A0000}"/>
    <cellStyle name="Percent 347" xfId="3390" xr:uid="{00000000-0005-0000-0000-00004A1A0000}"/>
    <cellStyle name="Percent 348" xfId="3391" xr:uid="{00000000-0005-0000-0000-00004B1A0000}"/>
    <cellStyle name="Percent 349" xfId="3392" xr:uid="{00000000-0005-0000-0000-00004C1A0000}"/>
    <cellStyle name="Percent 35" xfId="3393" xr:uid="{00000000-0005-0000-0000-00004D1A0000}"/>
    <cellStyle name="Percent 350" xfId="3394" xr:uid="{00000000-0005-0000-0000-00004E1A0000}"/>
    <cellStyle name="Percent 351" xfId="3395" xr:uid="{00000000-0005-0000-0000-00004F1A0000}"/>
    <cellStyle name="Percent 352" xfId="3396" xr:uid="{00000000-0005-0000-0000-0000501A0000}"/>
    <cellStyle name="Percent 353" xfId="3397" xr:uid="{00000000-0005-0000-0000-0000511A0000}"/>
    <cellStyle name="Percent 354" xfId="3398" xr:uid="{00000000-0005-0000-0000-0000521A0000}"/>
    <cellStyle name="Percent 355" xfId="3399" xr:uid="{00000000-0005-0000-0000-0000531A0000}"/>
    <cellStyle name="Percent 356" xfId="3400" xr:uid="{00000000-0005-0000-0000-0000541A0000}"/>
    <cellStyle name="Percent 357" xfId="3401" xr:uid="{00000000-0005-0000-0000-0000551A0000}"/>
    <cellStyle name="Percent 358" xfId="3402" xr:uid="{00000000-0005-0000-0000-0000561A0000}"/>
    <cellStyle name="Percent 359" xfId="3403" xr:uid="{00000000-0005-0000-0000-0000571A0000}"/>
    <cellStyle name="Percent 36" xfId="3404" xr:uid="{00000000-0005-0000-0000-0000581A0000}"/>
    <cellStyle name="Percent 360" xfId="3405" xr:uid="{00000000-0005-0000-0000-0000591A0000}"/>
    <cellStyle name="Percent 361" xfId="3406" xr:uid="{00000000-0005-0000-0000-00005A1A0000}"/>
    <cellStyle name="Percent 362" xfId="3407" xr:uid="{00000000-0005-0000-0000-00005B1A0000}"/>
    <cellStyle name="Percent 363" xfId="3408" xr:uid="{00000000-0005-0000-0000-00005C1A0000}"/>
    <cellStyle name="Percent 364" xfId="3409" xr:uid="{00000000-0005-0000-0000-00005D1A0000}"/>
    <cellStyle name="Percent 365" xfId="3410" xr:uid="{00000000-0005-0000-0000-00005E1A0000}"/>
    <cellStyle name="Percent 366" xfId="3411" xr:uid="{00000000-0005-0000-0000-00005F1A0000}"/>
    <cellStyle name="Percent 367" xfId="3412" xr:uid="{00000000-0005-0000-0000-0000601A0000}"/>
    <cellStyle name="Percent 368" xfId="3413" xr:uid="{00000000-0005-0000-0000-0000611A0000}"/>
    <cellStyle name="Percent 369" xfId="3414" xr:uid="{00000000-0005-0000-0000-0000621A0000}"/>
    <cellStyle name="Percent 37" xfId="3415" xr:uid="{00000000-0005-0000-0000-0000631A0000}"/>
    <cellStyle name="Percent 370" xfId="3416" xr:uid="{00000000-0005-0000-0000-0000641A0000}"/>
    <cellStyle name="Percent 371" xfId="3417" xr:uid="{00000000-0005-0000-0000-0000651A0000}"/>
    <cellStyle name="Percent 372" xfId="3418" xr:uid="{00000000-0005-0000-0000-0000661A0000}"/>
    <cellStyle name="Percent 373" xfId="3419" xr:uid="{00000000-0005-0000-0000-0000671A0000}"/>
    <cellStyle name="Percent 374" xfId="3420" xr:uid="{00000000-0005-0000-0000-0000681A0000}"/>
    <cellStyle name="Percent 375" xfId="3421" xr:uid="{00000000-0005-0000-0000-0000691A0000}"/>
    <cellStyle name="Percent 376" xfId="3422" xr:uid="{00000000-0005-0000-0000-00006A1A0000}"/>
    <cellStyle name="Percent 377" xfId="3423" xr:uid="{00000000-0005-0000-0000-00006B1A0000}"/>
    <cellStyle name="Percent 378" xfId="3424" xr:uid="{00000000-0005-0000-0000-00006C1A0000}"/>
    <cellStyle name="Percent 379" xfId="3425" xr:uid="{00000000-0005-0000-0000-00006D1A0000}"/>
    <cellStyle name="Percent 38" xfId="3426" xr:uid="{00000000-0005-0000-0000-00006E1A0000}"/>
    <cellStyle name="Percent 380" xfId="3427" xr:uid="{00000000-0005-0000-0000-00006F1A0000}"/>
    <cellStyle name="Percent 381" xfId="3428" xr:uid="{00000000-0005-0000-0000-0000701A0000}"/>
    <cellStyle name="Percent 382" xfId="3429" xr:uid="{00000000-0005-0000-0000-0000711A0000}"/>
    <cellStyle name="Percent 383" xfId="3430" xr:uid="{00000000-0005-0000-0000-0000721A0000}"/>
    <cellStyle name="Percent 384" xfId="3431" xr:uid="{00000000-0005-0000-0000-0000731A0000}"/>
    <cellStyle name="Percent 385" xfId="3432" xr:uid="{00000000-0005-0000-0000-0000741A0000}"/>
    <cellStyle name="Percent 386" xfId="3433" xr:uid="{00000000-0005-0000-0000-0000751A0000}"/>
    <cellStyle name="Percent 387" xfId="3434" xr:uid="{00000000-0005-0000-0000-0000761A0000}"/>
    <cellStyle name="Percent 388" xfId="3435" xr:uid="{00000000-0005-0000-0000-0000771A0000}"/>
    <cellStyle name="Percent 389" xfId="3436" xr:uid="{00000000-0005-0000-0000-0000781A0000}"/>
    <cellStyle name="Percent 39" xfId="3437" xr:uid="{00000000-0005-0000-0000-0000791A0000}"/>
    <cellStyle name="Percent 390" xfId="3438" xr:uid="{00000000-0005-0000-0000-00007A1A0000}"/>
    <cellStyle name="Percent 391" xfId="3439" xr:uid="{00000000-0005-0000-0000-00007B1A0000}"/>
    <cellStyle name="Percent 392" xfId="3440" xr:uid="{00000000-0005-0000-0000-00007C1A0000}"/>
    <cellStyle name="Percent 393" xfId="3441" xr:uid="{00000000-0005-0000-0000-00007D1A0000}"/>
    <cellStyle name="Percent 394" xfId="3442" xr:uid="{00000000-0005-0000-0000-00007E1A0000}"/>
    <cellStyle name="Percent 395" xfId="3443" xr:uid="{00000000-0005-0000-0000-00007F1A0000}"/>
    <cellStyle name="Percent 396" xfId="3444" xr:uid="{00000000-0005-0000-0000-0000801A0000}"/>
    <cellStyle name="Percent 397" xfId="3445" xr:uid="{00000000-0005-0000-0000-0000811A0000}"/>
    <cellStyle name="Percent 398" xfId="3446" xr:uid="{00000000-0005-0000-0000-0000821A0000}"/>
    <cellStyle name="Percent 399" xfId="3447" xr:uid="{00000000-0005-0000-0000-0000831A0000}"/>
    <cellStyle name="Percent 4" xfId="180" xr:uid="{00000000-0005-0000-0000-0000841A0000}"/>
    <cellStyle name="Percent 4 2" xfId="194" xr:uid="{00000000-0005-0000-0000-0000851A0000}"/>
    <cellStyle name="Percent 4_Sig Data Letters in Progress" xfId="6830" xr:uid="{00000000-0005-0000-0000-0000861A0000}"/>
    <cellStyle name="Percent 40" xfId="3448" xr:uid="{00000000-0005-0000-0000-0000871A0000}"/>
    <cellStyle name="Percent 400" xfId="3449" xr:uid="{00000000-0005-0000-0000-0000881A0000}"/>
    <cellStyle name="Percent 401" xfId="3450" xr:uid="{00000000-0005-0000-0000-0000891A0000}"/>
    <cellStyle name="Percent 402" xfId="3451" xr:uid="{00000000-0005-0000-0000-00008A1A0000}"/>
    <cellStyle name="Percent 403" xfId="3452" xr:uid="{00000000-0005-0000-0000-00008B1A0000}"/>
    <cellStyle name="Percent 404" xfId="3453" xr:uid="{00000000-0005-0000-0000-00008C1A0000}"/>
    <cellStyle name="Percent 405" xfId="3454" xr:uid="{00000000-0005-0000-0000-00008D1A0000}"/>
    <cellStyle name="Percent 406" xfId="3455" xr:uid="{00000000-0005-0000-0000-00008E1A0000}"/>
    <cellStyle name="Percent 407" xfId="3456" xr:uid="{00000000-0005-0000-0000-00008F1A0000}"/>
    <cellStyle name="Percent 408" xfId="3457" xr:uid="{00000000-0005-0000-0000-0000901A0000}"/>
    <cellStyle name="Percent 409" xfId="3458" xr:uid="{00000000-0005-0000-0000-0000911A0000}"/>
    <cellStyle name="Percent 41" xfId="3459" xr:uid="{00000000-0005-0000-0000-0000921A0000}"/>
    <cellStyle name="Percent 410" xfId="3460" xr:uid="{00000000-0005-0000-0000-0000931A0000}"/>
    <cellStyle name="Percent 411" xfId="3461" xr:uid="{00000000-0005-0000-0000-0000941A0000}"/>
    <cellStyle name="Percent 412" xfId="3462" xr:uid="{00000000-0005-0000-0000-0000951A0000}"/>
    <cellStyle name="Percent 413" xfId="3463" xr:uid="{00000000-0005-0000-0000-0000961A0000}"/>
    <cellStyle name="Percent 414" xfId="3464" xr:uid="{00000000-0005-0000-0000-0000971A0000}"/>
    <cellStyle name="Percent 415" xfId="3465" xr:uid="{00000000-0005-0000-0000-0000981A0000}"/>
    <cellStyle name="Percent 416" xfId="3466" xr:uid="{00000000-0005-0000-0000-0000991A0000}"/>
    <cellStyle name="Percent 417" xfId="3467" xr:uid="{00000000-0005-0000-0000-00009A1A0000}"/>
    <cellStyle name="Percent 418" xfId="3468" xr:uid="{00000000-0005-0000-0000-00009B1A0000}"/>
    <cellStyle name="Percent 419" xfId="3469" xr:uid="{00000000-0005-0000-0000-00009C1A0000}"/>
    <cellStyle name="Percent 42" xfId="3470" xr:uid="{00000000-0005-0000-0000-00009D1A0000}"/>
    <cellStyle name="Percent 420" xfId="3471" xr:uid="{00000000-0005-0000-0000-00009E1A0000}"/>
    <cellStyle name="Percent 421" xfId="3472" xr:uid="{00000000-0005-0000-0000-00009F1A0000}"/>
    <cellStyle name="Percent 422" xfId="3473" xr:uid="{00000000-0005-0000-0000-0000A01A0000}"/>
    <cellStyle name="Percent 423" xfId="3474" xr:uid="{00000000-0005-0000-0000-0000A11A0000}"/>
    <cellStyle name="Percent 424" xfId="3475" xr:uid="{00000000-0005-0000-0000-0000A21A0000}"/>
    <cellStyle name="Percent 425" xfId="3476" xr:uid="{00000000-0005-0000-0000-0000A31A0000}"/>
    <cellStyle name="Percent 426" xfId="3477" xr:uid="{00000000-0005-0000-0000-0000A41A0000}"/>
    <cellStyle name="Percent 427" xfId="3478" xr:uid="{00000000-0005-0000-0000-0000A51A0000}"/>
    <cellStyle name="Percent 428" xfId="3479" xr:uid="{00000000-0005-0000-0000-0000A61A0000}"/>
    <cellStyle name="Percent 429" xfId="3480" xr:uid="{00000000-0005-0000-0000-0000A71A0000}"/>
    <cellStyle name="Percent 43" xfId="3481" xr:uid="{00000000-0005-0000-0000-0000A81A0000}"/>
    <cellStyle name="Percent 430" xfId="3482" xr:uid="{00000000-0005-0000-0000-0000A91A0000}"/>
    <cellStyle name="Percent 431" xfId="3483" xr:uid="{00000000-0005-0000-0000-0000AA1A0000}"/>
    <cellStyle name="Percent 432" xfId="3484" xr:uid="{00000000-0005-0000-0000-0000AB1A0000}"/>
    <cellStyle name="Percent 433" xfId="3485" xr:uid="{00000000-0005-0000-0000-0000AC1A0000}"/>
    <cellStyle name="Percent 434" xfId="3486" xr:uid="{00000000-0005-0000-0000-0000AD1A0000}"/>
    <cellStyle name="Percent 435" xfId="3487" xr:uid="{00000000-0005-0000-0000-0000AE1A0000}"/>
    <cellStyle name="Percent 436" xfId="3488" xr:uid="{00000000-0005-0000-0000-0000AF1A0000}"/>
    <cellStyle name="Percent 437" xfId="3489" xr:uid="{00000000-0005-0000-0000-0000B01A0000}"/>
    <cellStyle name="Percent 438" xfId="3490" xr:uid="{00000000-0005-0000-0000-0000B11A0000}"/>
    <cellStyle name="Percent 439" xfId="3491" xr:uid="{00000000-0005-0000-0000-0000B21A0000}"/>
    <cellStyle name="Percent 44" xfId="3492" xr:uid="{00000000-0005-0000-0000-0000B31A0000}"/>
    <cellStyle name="Percent 440" xfId="3493" xr:uid="{00000000-0005-0000-0000-0000B41A0000}"/>
    <cellStyle name="Percent 441" xfId="3494" xr:uid="{00000000-0005-0000-0000-0000B51A0000}"/>
    <cellStyle name="Percent 442" xfId="3495" xr:uid="{00000000-0005-0000-0000-0000B61A0000}"/>
    <cellStyle name="Percent 443" xfId="3496" xr:uid="{00000000-0005-0000-0000-0000B71A0000}"/>
    <cellStyle name="Percent 444" xfId="3658" xr:uid="{00000000-0005-0000-0000-0000B81A0000}"/>
    <cellStyle name="Percent 444 2" xfId="5778" xr:uid="{00000000-0005-0000-0000-0000B91A0000}"/>
    <cellStyle name="Percent 444_Sig Data Letters in Progress" xfId="6831" xr:uid="{00000000-0005-0000-0000-0000BA1A0000}"/>
    <cellStyle name="Percent 45" xfId="3497" xr:uid="{00000000-0005-0000-0000-0000BB1A0000}"/>
    <cellStyle name="Percent 46" xfId="3498" xr:uid="{00000000-0005-0000-0000-0000BC1A0000}"/>
    <cellStyle name="Percent 47" xfId="3499" xr:uid="{00000000-0005-0000-0000-0000BD1A0000}"/>
    <cellStyle name="Percent 48" xfId="3500" xr:uid="{00000000-0005-0000-0000-0000BE1A0000}"/>
    <cellStyle name="Percent 49" xfId="3501" xr:uid="{00000000-0005-0000-0000-0000BF1A0000}"/>
    <cellStyle name="Percent 5" xfId="3502" xr:uid="{00000000-0005-0000-0000-0000C01A0000}"/>
    <cellStyle name="Percent 5 2" xfId="3503" xr:uid="{00000000-0005-0000-0000-0000C11A0000}"/>
    <cellStyle name="Percent 5_Sig Data Letters in Progress" xfId="6832" xr:uid="{00000000-0005-0000-0000-0000C21A0000}"/>
    <cellStyle name="Percent 50" xfId="3504" xr:uid="{00000000-0005-0000-0000-0000C31A0000}"/>
    <cellStyle name="Percent 51" xfId="3505" xr:uid="{00000000-0005-0000-0000-0000C41A0000}"/>
    <cellStyle name="Percent 52" xfId="3506" xr:uid="{00000000-0005-0000-0000-0000C51A0000}"/>
    <cellStyle name="Percent 53" xfId="3507" xr:uid="{00000000-0005-0000-0000-0000C61A0000}"/>
    <cellStyle name="Percent 54" xfId="3508" xr:uid="{00000000-0005-0000-0000-0000C71A0000}"/>
    <cellStyle name="Percent 55" xfId="3509" xr:uid="{00000000-0005-0000-0000-0000C81A0000}"/>
    <cellStyle name="Percent 56" xfId="3510" xr:uid="{00000000-0005-0000-0000-0000C91A0000}"/>
    <cellStyle name="Percent 57" xfId="3511" xr:uid="{00000000-0005-0000-0000-0000CA1A0000}"/>
    <cellStyle name="Percent 58" xfId="3512" xr:uid="{00000000-0005-0000-0000-0000CB1A0000}"/>
    <cellStyle name="Percent 59" xfId="3513" xr:uid="{00000000-0005-0000-0000-0000CC1A0000}"/>
    <cellStyle name="Percent 6" xfId="3514" xr:uid="{00000000-0005-0000-0000-0000CD1A0000}"/>
    <cellStyle name="Percent 60" xfId="3515" xr:uid="{00000000-0005-0000-0000-0000CE1A0000}"/>
    <cellStyle name="Percent 61" xfId="3516" xr:uid="{00000000-0005-0000-0000-0000CF1A0000}"/>
    <cellStyle name="Percent 62" xfId="3517" xr:uid="{00000000-0005-0000-0000-0000D01A0000}"/>
    <cellStyle name="Percent 63" xfId="3518" xr:uid="{00000000-0005-0000-0000-0000D11A0000}"/>
    <cellStyle name="Percent 64" xfId="3519" xr:uid="{00000000-0005-0000-0000-0000D21A0000}"/>
    <cellStyle name="Percent 65" xfId="3520" xr:uid="{00000000-0005-0000-0000-0000D31A0000}"/>
    <cellStyle name="Percent 66" xfId="3521" xr:uid="{00000000-0005-0000-0000-0000D41A0000}"/>
    <cellStyle name="Percent 67" xfId="3522" xr:uid="{00000000-0005-0000-0000-0000D51A0000}"/>
    <cellStyle name="Percent 68" xfId="3523" xr:uid="{00000000-0005-0000-0000-0000D61A0000}"/>
    <cellStyle name="Percent 69" xfId="3524" xr:uid="{00000000-0005-0000-0000-0000D71A0000}"/>
    <cellStyle name="Percent 7" xfId="3525" xr:uid="{00000000-0005-0000-0000-0000D81A0000}"/>
    <cellStyle name="Percent 70" xfId="3526" xr:uid="{00000000-0005-0000-0000-0000D91A0000}"/>
    <cellStyle name="Percent 71" xfId="3527" xr:uid="{00000000-0005-0000-0000-0000DA1A0000}"/>
    <cellStyle name="Percent 72" xfId="3528" xr:uid="{00000000-0005-0000-0000-0000DB1A0000}"/>
    <cellStyle name="Percent 73" xfId="3529" xr:uid="{00000000-0005-0000-0000-0000DC1A0000}"/>
    <cellStyle name="Percent 74" xfId="3530" xr:uid="{00000000-0005-0000-0000-0000DD1A0000}"/>
    <cellStyle name="Percent 75" xfId="3531" xr:uid="{00000000-0005-0000-0000-0000DE1A0000}"/>
    <cellStyle name="Percent 76" xfId="3532" xr:uid="{00000000-0005-0000-0000-0000DF1A0000}"/>
    <cellStyle name="Percent 77" xfId="3533" xr:uid="{00000000-0005-0000-0000-0000E01A0000}"/>
    <cellStyle name="Percent 78" xfId="3534" xr:uid="{00000000-0005-0000-0000-0000E11A0000}"/>
    <cellStyle name="Percent 79" xfId="3535" xr:uid="{00000000-0005-0000-0000-0000E21A0000}"/>
    <cellStyle name="Percent 8" xfId="3536" xr:uid="{00000000-0005-0000-0000-0000E31A0000}"/>
    <cellStyle name="Percent 80" xfId="3537" xr:uid="{00000000-0005-0000-0000-0000E41A0000}"/>
    <cellStyle name="Percent 81" xfId="3538" xr:uid="{00000000-0005-0000-0000-0000E51A0000}"/>
    <cellStyle name="Percent 82" xfId="3539" xr:uid="{00000000-0005-0000-0000-0000E61A0000}"/>
    <cellStyle name="Percent 83" xfId="3540" xr:uid="{00000000-0005-0000-0000-0000E71A0000}"/>
    <cellStyle name="Percent 84" xfId="3541" xr:uid="{00000000-0005-0000-0000-0000E81A0000}"/>
    <cellStyle name="Percent 85" xfId="3542" xr:uid="{00000000-0005-0000-0000-0000E91A0000}"/>
    <cellStyle name="Percent 86" xfId="3543" xr:uid="{00000000-0005-0000-0000-0000EA1A0000}"/>
    <cellStyle name="Percent 87" xfId="3544" xr:uid="{00000000-0005-0000-0000-0000EB1A0000}"/>
    <cellStyle name="Percent 88" xfId="3545" xr:uid="{00000000-0005-0000-0000-0000EC1A0000}"/>
    <cellStyle name="Percent 89" xfId="3546" xr:uid="{00000000-0005-0000-0000-0000ED1A0000}"/>
    <cellStyle name="Percent 9" xfId="3547" xr:uid="{00000000-0005-0000-0000-0000EE1A0000}"/>
    <cellStyle name="Percent 90" xfId="3548" xr:uid="{00000000-0005-0000-0000-0000EF1A0000}"/>
    <cellStyle name="Percent 91" xfId="3549" xr:uid="{00000000-0005-0000-0000-0000F01A0000}"/>
    <cellStyle name="Percent 92" xfId="3550" xr:uid="{00000000-0005-0000-0000-0000F11A0000}"/>
    <cellStyle name="Percent 93" xfId="3551" xr:uid="{00000000-0005-0000-0000-0000F21A0000}"/>
    <cellStyle name="Percent 94" xfId="3552" xr:uid="{00000000-0005-0000-0000-0000F31A0000}"/>
    <cellStyle name="Percent 95" xfId="3553" xr:uid="{00000000-0005-0000-0000-0000F41A0000}"/>
    <cellStyle name="Percent 96" xfId="3554" xr:uid="{00000000-0005-0000-0000-0000F51A0000}"/>
    <cellStyle name="Percent 97" xfId="3555" xr:uid="{00000000-0005-0000-0000-0000F61A0000}"/>
    <cellStyle name="Percent 98" xfId="3556" xr:uid="{00000000-0005-0000-0000-0000F71A0000}"/>
    <cellStyle name="Percent 99" xfId="3557" xr:uid="{00000000-0005-0000-0000-0000F81A0000}"/>
    <cellStyle name="Satisfaisant" xfId="3558" xr:uid="{00000000-0005-0000-0000-0000F91A0000}"/>
    <cellStyle name="Sortie" xfId="3559" xr:uid="{00000000-0005-0000-0000-0000FA1A0000}"/>
    <cellStyle name="Standard_Anpassen der Amortisation" xfId="3560" xr:uid="{00000000-0005-0000-0000-0000FB1A0000}"/>
    <cellStyle name="Texte explicatif" xfId="3561" xr:uid="{00000000-0005-0000-0000-0000FC1A0000}"/>
    <cellStyle name="Title" xfId="1" builtinId="15" customBuiltin="1"/>
    <cellStyle name="Title 2" xfId="523" xr:uid="{00000000-0005-0000-0000-0000FE1A0000}"/>
    <cellStyle name="Title 2 2" xfId="3710" xr:uid="{00000000-0005-0000-0000-0000FF1A0000}"/>
    <cellStyle name="Title 2_Sig Data Letters in Progress" xfId="3738" xr:uid="{00000000-0005-0000-0000-0000001B0000}"/>
    <cellStyle name="Title 3" xfId="3753" xr:uid="{00000000-0005-0000-0000-0000011B0000}"/>
    <cellStyle name="Titre" xfId="3562" xr:uid="{00000000-0005-0000-0000-0000021B0000}"/>
    <cellStyle name="Titre 1" xfId="3563" xr:uid="{00000000-0005-0000-0000-0000031B0000}"/>
    <cellStyle name="Titre 2" xfId="3564" xr:uid="{00000000-0005-0000-0000-0000041B0000}"/>
    <cellStyle name="Titre 3" xfId="3565" xr:uid="{00000000-0005-0000-0000-0000051B0000}"/>
    <cellStyle name="Titre 4" xfId="3566" xr:uid="{00000000-0005-0000-0000-0000061B0000}"/>
    <cellStyle name="Titre_Sig Data Letters in Progress" xfId="6833" xr:uid="{00000000-0005-0000-0000-0000071B0000}"/>
    <cellStyle name="Total" xfId="16" builtinId="25" customBuiltin="1"/>
    <cellStyle name="Total 2" xfId="3711" xr:uid="{00000000-0005-0000-0000-0000091B0000}"/>
    <cellStyle name="Vérification" xfId="3567" xr:uid="{00000000-0005-0000-0000-00000A1B0000}"/>
    <cellStyle name="Währung [0]_Compiling Utility Macros" xfId="3568" xr:uid="{00000000-0005-0000-0000-00000B1B0000}"/>
    <cellStyle name="Währung_Compiling Utility Macros" xfId="3569" xr:uid="{00000000-0005-0000-0000-00000C1B0000}"/>
    <cellStyle name="Warning Text" xfId="14" builtinId="11" customBuiltin="1"/>
    <cellStyle name="Warning Text 2" xfId="3712" xr:uid="{00000000-0005-0000-0000-00000E1B0000}"/>
  </cellStyles>
  <dxfs count="5122">
    <dxf>
      <font>
        <color rgb="FFFF0000"/>
      </font>
    </dxf>
    <dxf>
      <font>
        <color rgb="FF9C0006"/>
      </font>
    </dxf>
    <dxf>
      <font>
        <color rgb="FFFF0000"/>
      </font>
    </dxf>
    <dxf>
      <font>
        <color rgb="FF9C0006"/>
      </font>
    </dxf>
    <dxf>
      <font>
        <color rgb="FFFF0000"/>
      </font>
    </dxf>
    <dxf>
      <font>
        <color rgb="FFFF0000"/>
      </font>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ont>
        <color rgb="FF9C0006"/>
      </font>
      <fill>
        <patternFill>
          <bgColor rgb="FFFFC7CE"/>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color rgb="FF9C0006"/>
      </font>
      <fill>
        <patternFill>
          <bgColor rgb="FFFFC7CE"/>
        </patternFill>
      </fill>
    </dxf>
    <dxf>
      <fill>
        <patternFill>
          <bgColor indexed="10"/>
        </patternFill>
      </fill>
    </dxf>
    <dxf>
      <fill>
        <patternFill>
          <bgColor indexed="10"/>
        </patternFill>
      </fill>
    </dxf>
    <dxf>
      <font>
        <color rgb="FF9C0006"/>
      </font>
      <fill>
        <patternFill>
          <bgColor rgb="FFFFC7CE"/>
        </patternFill>
      </fill>
    </dxf>
    <dxf>
      <fill>
        <patternFill>
          <bgColor indexed="10"/>
        </patternFill>
      </fill>
    </dxf>
    <dxf>
      <font>
        <color rgb="FF9C0006"/>
      </font>
      <fill>
        <patternFill>
          <bgColor rgb="FFFFC7CE"/>
        </patternFill>
      </fill>
    </dxf>
    <dxf>
      <fill>
        <patternFill>
          <bgColor indexed="10"/>
        </patternFill>
      </fill>
    </dxf>
    <dxf>
      <font>
        <color rgb="FF9C0006"/>
      </font>
      <fill>
        <patternFill>
          <bgColor rgb="FFFFC7CE"/>
        </patternFill>
      </fill>
    </dxf>
    <dxf>
      <font>
        <color rgb="FF9C0006"/>
      </font>
      <fill>
        <patternFill>
          <bgColor rgb="FFFFC7CE"/>
        </patternFill>
      </fill>
    </dxf>
    <dxf>
      <fill>
        <patternFill>
          <bgColor indexed="1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indexed="10"/>
        </patternFill>
      </fill>
    </dxf>
    <dxf>
      <font>
        <color rgb="FF9C0006"/>
      </font>
      <fill>
        <patternFill>
          <bgColor rgb="FFFFC7CE"/>
        </patternFill>
      </fill>
    </dxf>
    <dxf>
      <font>
        <color rgb="FF9C0006"/>
      </font>
      <fill>
        <patternFill>
          <bgColor rgb="FFFFC7CE"/>
        </patternFill>
      </fill>
    </dxf>
    <dxf>
      <fill>
        <patternFill>
          <bgColor indexed="10"/>
        </patternFill>
      </fill>
    </dxf>
    <dxf>
      <font>
        <color rgb="FF9C0006"/>
      </font>
      <fill>
        <patternFill>
          <bgColor rgb="FFFFC7CE"/>
        </patternFill>
      </fill>
    </dxf>
    <dxf>
      <fill>
        <patternFill>
          <bgColor indexed="10"/>
        </patternFill>
      </fill>
    </dxf>
    <dxf>
      <font>
        <color rgb="FF9C0006"/>
      </font>
      <fill>
        <patternFill>
          <bgColor rgb="FFFFC7CE"/>
        </patternFill>
      </fill>
    </dxf>
    <dxf>
      <fill>
        <patternFill>
          <bgColor indexed="10"/>
        </patternFill>
      </fill>
    </dxf>
    <dxf>
      <font>
        <color rgb="FF9C0006"/>
      </font>
      <fill>
        <patternFill>
          <bgColor rgb="FFFFC7CE"/>
        </patternFill>
      </fill>
    </dxf>
    <dxf>
      <fill>
        <patternFill>
          <bgColor indexed="10"/>
        </patternFill>
      </fill>
    </dxf>
    <dxf>
      <font>
        <color rgb="FF9C0006"/>
      </font>
      <fill>
        <patternFill>
          <bgColor rgb="FFFFC7CE"/>
        </patternFill>
      </fill>
    </dxf>
    <dxf>
      <font>
        <color rgb="FF9C0006"/>
      </font>
      <fill>
        <patternFill>
          <bgColor rgb="FFFFC7CE"/>
        </patternFill>
      </fill>
    </dxf>
    <dxf>
      <fill>
        <patternFill>
          <bgColor indexed="10"/>
        </patternFill>
      </fill>
    </dxf>
    <dxf>
      <font>
        <color rgb="FF9C0006"/>
      </font>
      <fill>
        <patternFill>
          <bgColor rgb="FFFFC7CE"/>
        </patternFill>
      </fill>
    </dxf>
    <dxf>
      <fill>
        <patternFill>
          <bgColor indexed="10"/>
        </patternFill>
      </fill>
    </dxf>
    <dxf>
      <font>
        <color rgb="FF9C0006"/>
      </font>
      <fill>
        <patternFill>
          <bgColor rgb="FFFFC7CE"/>
        </patternFill>
      </fill>
    </dxf>
    <dxf>
      <fill>
        <patternFill>
          <bgColor indexed="10"/>
        </patternFill>
      </fill>
    </dxf>
    <dxf>
      <font>
        <color rgb="FF9C0006"/>
      </font>
      <fill>
        <patternFill>
          <bgColor rgb="FFFFC7CE"/>
        </patternFill>
      </fill>
    </dxf>
    <dxf>
      <font>
        <color rgb="FF9C0006"/>
      </font>
      <fill>
        <patternFill>
          <bgColor rgb="FFFFC7CE"/>
        </patternFill>
      </fill>
    </dxf>
    <dxf>
      <fill>
        <patternFill>
          <bgColor indexed="1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indexed="10"/>
        </patternFill>
      </fill>
    </dxf>
    <dxf>
      <font>
        <color rgb="FF9C0006"/>
      </font>
      <fill>
        <patternFill>
          <bgColor rgb="FFFFC7CE"/>
        </patternFill>
      </fill>
    </dxf>
    <dxf>
      <fill>
        <patternFill>
          <bgColor indexed="1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indexed="10"/>
        </patternFill>
      </fill>
    </dxf>
    <dxf>
      <fill>
        <patternFill>
          <bgColor indexed="10"/>
        </patternFill>
      </fill>
    </dxf>
    <dxf>
      <font>
        <color rgb="FF9C0006"/>
      </font>
      <fill>
        <patternFill>
          <bgColor rgb="FFFFC7CE"/>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5"/>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s>
  <tableStyles count="0" defaultTableStyle="TableStyleMedium2" defaultPivotStyle="PivotStyleLight16"/>
  <colors>
    <mruColors>
      <color rgb="FFFFFF99"/>
      <color rgb="FF66FFFF"/>
      <color rgb="FFCCFFCC"/>
      <color rgb="FFFF99FF"/>
      <color rgb="FF0000FF"/>
      <color rgb="FFFF6600"/>
      <color rgb="FFFFFFCC"/>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26" Type="http://schemas.openxmlformats.org/officeDocument/2006/relationships/pivotCacheDefinition" Target="pivotCache/pivotCacheDefinition12.xml"/><Relationship Id="rId3" Type="http://schemas.openxmlformats.org/officeDocument/2006/relationships/worksheet" Target="worksheets/sheet3.xml"/><Relationship Id="rId21" Type="http://schemas.openxmlformats.org/officeDocument/2006/relationships/pivotCacheDefinition" Target="pivotCache/pivotCacheDefinition7.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pivotCacheDefinition" Target="pivotCache/pivotCacheDefinition11.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pivotCacheDefinition" Target="pivotCache/pivotCacheDefinition6.xml"/><Relationship Id="rId29" Type="http://schemas.openxmlformats.org/officeDocument/2006/relationships/pivotCacheDefinition" Target="pivotCache/pivotCacheDefinition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0.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pivotCacheDefinition" Target="pivotCache/pivotCacheDefinition9.xml"/><Relationship Id="rId28" Type="http://schemas.openxmlformats.org/officeDocument/2006/relationships/pivotCacheDefinition" Target="pivotCache/pivotCacheDefinition14.xml"/><Relationship Id="rId10" Type="http://schemas.openxmlformats.org/officeDocument/2006/relationships/worksheet" Target="worksheets/sheet10.xml"/><Relationship Id="rId19" Type="http://schemas.openxmlformats.org/officeDocument/2006/relationships/pivotCacheDefinition" Target="pivotCache/pivotCacheDefinition5.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pivotCacheDefinition" Target="pivotCache/pivotCacheDefinition8.xml"/><Relationship Id="rId27" Type="http://schemas.openxmlformats.org/officeDocument/2006/relationships/pivotCacheDefinition" Target="pivotCache/pivotCacheDefinition13.xml"/><Relationship Id="rId30" Type="http://schemas.openxmlformats.org/officeDocument/2006/relationships/pivotCacheDefinition" Target="pivotCache/pivotCacheDefinition16.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0</xdr:row>
          <xdr:rowOff>0</xdr:rowOff>
        </xdr:from>
        <xdr:to>
          <xdr:col>0</xdr:col>
          <xdr:colOff>123825</xdr:colOff>
          <xdr:row>0</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Grab Signature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0</xdr:rowOff>
        </xdr:from>
        <xdr:to>
          <xdr:col>0</xdr:col>
          <xdr:colOff>123825</xdr:colOff>
          <xdr:row>0</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Grab Gipsy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0</xdr:row>
          <xdr:rowOff>104775</xdr:rowOff>
        </xdr:from>
        <xdr:to>
          <xdr:col>3</xdr:col>
          <xdr:colOff>1057275</xdr:colOff>
          <xdr:row>1</xdr:row>
          <xdr:rowOff>523875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Grab Gipsy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0</xdr:row>
          <xdr:rowOff>104775</xdr:rowOff>
        </xdr:from>
        <xdr:to>
          <xdr:col>5</xdr:col>
          <xdr:colOff>1285875</xdr:colOff>
          <xdr:row>1</xdr:row>
          <xdr:rowOff>447675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Grab Signature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371476</xdr:colOff>
      <xdr:row>9</xdr:row>
      <xdr:rowOff>142875</xdr:rowOff>
    </xdr:from>
    <xdr:to>
      <xdr:col>1</xdr:col>
      <xdr:colOff>3114676</xdr:colOff>
      <xdr:row>11</xdr:row>
      <xdr:rowOff>95250</xdr:rowOff>
    </xdr:to>
    <xdr:sp macro="[0]!PrintEnglish" textlink="">
      <xdr:nvSpPr>
        <xdr:cNvPr id="2" name="Rectangle 1">
          <a:extLst>
            <a:ext uri="{FF2B5EF4-FFF2-40B4-BE49-F238E27FC236}">
              <a16:creationId xmlns:a16="http://schemas.microsoft.com/office/drawing/2014/main" id="{00000000-0008-0000-0700-000002000000}"/>
            </a:ext>
          </a:extLst>
        </xdr:cNvPr>
        <xdr:cNvSpPr/>
      </xdr:nvSpPr>
      <xdr:spPr>
        <a:xfrm>
          <a:off x="1057276" y="1600200"/>
          <a:ext cx="2743200" cy="276225"/>
        </a:xfrm>
        <a:prstGeom prst="rect">
          <a:avLst/>
        </a:prstGeom>
        <a:solidFill>
          <a:srgbClr val="00693C"/>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Create</a:t>
          </a:r>
          <a:r>
            <a:rPr lang="en-US" sz="1200" b="1" baseline="0"/>
            <a:t> English Data Letter</a:t>
          </a:r>
          <a:endParaRPr lang="en-US" sz="1200" b="1"/>
        </a:p>
      </xdr:txBody>
    </xdr:sp>
    <xdr:clientData/>
  </xdr:twoCellAnchor>
  <xdr:twoCellAnchor>
    <xdr:from>
      <xdr:col>1</xdr:col>
      <xdr:colOff>3324225</xdr:colOff>
      <xdr:row>9</xdr:row>
      <xdr:rowOff>142875</xdr:rowOff>
    </xdr:from>
    <xdr:to>
      <xdr:col>1</xdr:col>
      <xdr:colOff>6067425</xdr:colOff>
      <xdr:row>11</xdr:row>
      <xdr:rowOff>95250</xdr:rowOff>
    </xdr:to>
    <xdr:sp macro="[0]!PrintFrench" textlink="">
      <xdr:nvSpPr>
        <xdr:cNvPr id="3" name="Rectangle 2">
          <a:extLst>
            <a:ext uri="{FF2B5EF4-FFF2-40B4-BE49-F238E27FC236}">
              <a16:creationId xmlns:a16="http://schemas.microsoft.com/office/drawing/2014/main" id="{00000000-0008-0000-0700-000003000000}"/>
            </a:ext>
          </a:extLst>
        </xdr:cNvPr>
        <xdr:cNvSpPr/>
      </xdr:nvSpPr>
      <xdr:spPr>
        <a:xfrm>
          <a:off x="4010025" y="1600200"/>
          <a:ext cx="2743200" cy="276225"/>
        </a:xfrm>
        <a:prstGeom prst="rect">
          <a:avLst/>
        </a:prstGeom>
        <a:solidFill>
          <a:srgbClr val="00693C"/>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Create French</a:t>
          </a:r>
          <a:r>
            <a:rPr lang="en-US" sz="1200" b="1" baseline="0"/>
            <a:t> Data Letter</a:t>
          </a:r>
          <a:endParaRPr lang="en-US" sz="1200" b="1"/>
        </a:p>
      </xdr:txBody>
    </xdr:sp>
    <xdr:clientData/>
  </xdr:twoCellAnchor>
  <xdr:oneCellAnchor>
    <xdr:from>
      <xdr:col>1</xdr:col>
      <xdr:colOff>5965162</xdr:colOff>
      <xdr:row>5</xdr:row>
      <xdr:rowOff>76409</xdr:rowOff>
    </xdr:from>
    <xdr:ext cx="462643" cy="446315"/>
    <xdr:pic macro="[0]!ClearPolicyNumber">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493" t="4596" r="5195" b="6504"/>
        <a:stretch/>
      </xdr:blipFill>
      <xdr:spPr>
        <a:xfrm>
          <a:off x="6650962" y="886034"/>
          <a:ext cx="462643" cy="446315"/>
        </a:xfrm>
        <a:prstGeom prst="rect">
          <a:avLst/>
        </a:prstGeom>
      </xdr:spPr>
    </xdr:pic>
    <xdr:clientData/>
  </xdr:oneCellAnchor>
  <xdr:twoCellAnchor>
    <xdr:from>
      <xdr:col>2</xdr:col>
      <xdr:colOff>132521</xdr:colOff>
      <xdr:row>12</xdr:row>
      <xdr:rowOff>323021</xdr:rowOff>
    </xdr:from>
    <xdr:to>
      <xdr:col>2</xdr:col>
      <xdr:colOff>796786</xdr:colOff>
      <xdr:row>13</xdr:row>
      <xdr:rowOff>24848</xdr:rowOff>
    </xdr:to>
    <xdr:sp macro="[0]!AddInformation" textlink="">
      <xdr:nvSpPr>
        <xdr:cNvPr id="5" name="Rectangle 4">
          <a:extLst>
            <a:ext uri="{FF2B5EF4-FFF2-40B4-BE49-F238E27FC236}">
              <a16:creationId xmlns:a16="http://schemas.microsoft.com/office/drawing/2014/main" id="{00000000-0008-0000-0700-000005000000}"/>
            </a:ext>
          </a:extLst>
        </xdr:cNvPr>
        <xdr:cNvSpPr/>
      </xdr:nvSpPr>
      <xdr:spPr>
        <a:xfrm>
          <a:off x="7305260" y="3205369"/>
          <a:ext cx="664265" cy="207066"/>
        </a:xfrm>
        <a:prstGeom prst="rect">
          <a:avLst/>
        </a:prstGeom>
        <a:solidFill>
          <a:srgbClr val="00693C"/>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t>ADD</a:t>
          </a:r>
          <a:r>
            <a:rPr lang="en-US" sz="800" b="1" baseline="0"/>
            <a:t> INFO</a:t>
          </a:r>
          <a:endParaRPr lang="en-US"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647699</xdr:colOff>
      <xdr:row>1</xdr:row>
      <xdr:rowOff>142874</xdr:rowOff>
    </xdr:from>
    <xdr:to>
      <xdr:col>4</xdr:col>
      <xdr:colOff>2095500</xdr:colOff>
      <xdr:row>10</xdr:row>
      <xdr:rowOff>76199</xdr:rowOff>
    </xdr:to>
    <xdr:sp macro="[0]!SaveProtect" textlink="">
      <xdr:nvSpPr>
        <xdr:cNvPr id="3" name="Rectangle 2">
          <a:extLst>
            <a:ext uri="{FF2B5EF4-FFF2-40B4-BE49-F238E27FC236}">
              <a16:creationId xmlns:a16="http://schemas.microsoft.com/office/drawing/2014/main" id="{00000000-0008-0000-0A00-000003000000}"/>
            </a:ext>
          </a:extLst>
        </xdr:cNvPr>
        <xdr:cNvSpPr/>
      </xdr:nvSpPr>
      <xdr:spPr>
        <a:xfrm>
          <a:off x="7324724" y="342899"/>
          <a:ext cx="1447801" cy="1304925"/>
        </a:xfrm>
        <a:prstGeom prst="rect">
          <a:avLst/>
        </a:prstGeom>
        <a:solidFill>
          <a:srgbClr val="00693C"/>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t>SAVE</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587374</xdr:colOff>
      <xdr:row>5</xdr:row>
      <xdr:rowOff>9525</xdr:rowOff>
    </xdr:to>
    <xdr:pic>
      <xdr:nvPicPr>
        <xdr:cNvPr id="2" name="Picture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7226299" cy="962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12</xdr:col>
      <xdr:colOff>590550</xdr:colOff>
      <xdr:row>5</xdr:row>
      <xdr:rowOff>19049</xdr:rowOff>
    </xdr:to>
    <xdr:pic>
      <xdr:nvPicPr>
        <xdr:cNvPr id="2" name="Picture 1">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 y="0"/>
          <a:ext cx="7267574" cy="971549"/>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CAN\GB\underwrite\Control\MC%20CONTRO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ra Garcia Rosal" refreshedDate="45236.197338773149" createdVersion="8" refreshedVersion="8" minRefreshableVersion="3" recordCount="139" xr:uid="{685964B2-177F-45A4-96CA-F1D70C395DA3}">
  <cacheSource type="worksheet">
    <worksheetSource ref="A3406:X3406" sheet="Sig Data Letters in Progress"/>
  </cacheSource>
  <cacheFields count="24">
    <cacheField name="Underwriting Support Working Month" numFmtId="164">
      <sharedItems containsSemiMixedTypes="0" containsNonDate="0" containsDate="1" containsString="0" minDate="2023-11-01T00:00:00" maxDate="2024-02-01T00:00:00" count="33">
        <d v="2023-11-01T00:00:00"/>
        <d v="2023-12-01T00:00:00"/>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sharedItems>
    </cacheField>
    <cacheField name="Policy Name" numFmtId="0">
      <sharedItems/>
    </cacheField>
    <cacheField name="Policy Number" numFmtId="0">
      <sharedItems containsMixedTypes="1" containsNumber="1" containsInteger="1" minValue="2477" maxValue="634482"/>
    </cacheField>
    <cacheField name="Line of Business" numFmtId="0">
      <sharedItems/>
    </cacheField>
    <cacheField name="Account Executive" numFmtId="0">
      <sharedItems containsBlank="1"/>
    </cacheField>
    <cacheField name="Underwriter" numFmtId="0">
      <sharedItems containsBlank="1"/>
    </cacheField>
    <cacheField name="Underwriting Support" numFmtId="0">
      <sharedItems count="1">
        <s v="MC Renewal Support"/>
      </sharedItems>
    </cacheField>
    <cacheField name="Premium System" numFmtId="0">
      <sharedItems containsBlank="1"/>
    </cacheField>
    <cacheField name="Billing Type" numFmtId="0">
      <sharedItems/>
    </cacheField>
    <cacheField name="Data Request Letter - Due Date" numFmtId="15">
      <sharedItems containsSemiMixedTypes="0" containsNonDate="0" containsDate="1" containsString="0" minDate="2023-09-30T00:00:00" maxDate="2023-12-01T00:00:00"/>
    </cacheField>
    <cacheField name="Renewal Effective Date" numFmtId="14">
      <sharedItems containsSemiMixedTypes="0" containsNonDate="0" containsDate="1" containsString="0" minDate="2024-03-01T00:00:00" maxDate="2024-06-02T00:00:00"/>
    </cacheField>
    <cacheField name="Confirmation/Data Letter - BPS U/W Support" numFmtId="0">
      <sharedItems count="4">
        <s v="Raymond Cabigas"/>
        <s v="Angelica Bolalin"/>
        <s v="Marrian Magtibay"/>
        <s v="Kim Ilex Agustin"/>
      </sharedItems>
    </cacheField>
    <cacheField name="Client Contact Name" numFmtId="0">
      <sharedItems containsBlank="1"/>
    </cacheField>
    <cacheField name="Client Contact Email" numFmtId="0">
      <sharedItems containsBlank="1"/>
    </cacheField>
    <cacheField name="Client Contact Position" numFmtId="0">
      <sharedItems containsBlank="1"/>
    </cacheField>
    <cacheField name="Confirmation Letter - Date Sent to AE" numFmtId="15">
      <sharedItems containsDate="1" containsBlank="1" containsMixedTypes="1" minDate="2023-09-14T00:00:00" maxDate="2023-10-27T00:00:00"/>
    </cacheField>
    <cacheField name="Confirmation - Date Rec'd from AE or UW" numFmtId="0">
      <sharedItems containsDate="1" containsBlank="1" containsMixedTypes="1" minDate="2023-09-14T00:00:00" maxDate="2023-11-02T00:00:00"/>
    </cacheField>
    <cacheField name="Confirmation Letter - Status" numFmtId="0">
      <sharedItems containsBlank="1"/>
    </cacheField>
    <cacheField name="Data Request Letter - Date Sent" numFmtId="165">
      <sharedItems containsDate="1" containsBlank="1" containsMixedTypes="1" minDate="2023-09-29T00:00:00" maxDate="2023-11-02T00:00:00"/>
    </cacheField>
    <cacheField name="Data Request Letter - Date Followed Up" numFmtId="165">
      <sharedItems containsDate="1" containsBlank="1" containsMixedTypes="1" minDate="2023-10-18T00:00:00" maxDate="2023-10-19T00:00:00"/>
    </cacheField>
    <cacheField name="Employee Data - Date Received" numFmtId="165">
      <sharedItems containsDate="1" containsBlank="1" containsMixedTypes="1" minDate="2023-10-31T00:00:00" maxDate="2023-11-04T00:00:00"/>
    </cacheField>
    <cacheField name="Data Request Letter - Status" numFmtId="0">
      <sharedItems containsBlank="1"/>
    </cacheField>
    <cacheField name="BPS U/W Support Quality Checker" numFmtId="0">
      <sharedItems containsBlank="1"/>
    </cacheField>
    <cacheField name="TPA" numFmtId="0">
      <sharedItems count="2">
        <s v="SBS"/>
        <s v="M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ra Garcia Rosal" refreshedDate="45265.995174421296" createdVersion="8" refreshedVersion="8" minRefreshableVersion="3" recordCount="114" xr:uid="{AD8AB468-1D05-4E89-998A-F4110C5BE573}">
  <cacheSource type="worksheet">
    <worksheetSource ref="A3551:X3551" sheet="Sig Data Letters in Progress"/>
  </cacheSource>
  <cacheFields count="24">
    <cacheField name="Underwriting Support Working Month" numFmtId="164">
      <sharedItems containsSemiMixedTypes="0" containsNonDate="0" containsDate="1" containsString="0" minDate="2023-12-01T00:00:00" maxDate="2024-02-02T00:00:00" count="20">
        <d v="2023-12-01T00:00:00"/>
        <d v="2024-01-04T00:00:00"/>
        <d v="2024-01-05T00:00:00"/>
        <d v="2024-01-06T00:00:00"/>
        <d v="2024-01-07T00:00:00"/>
        <d v="2024-01-08T00:00:00"/>
        <d v="2024-01-09T00:00:00"/>
        <d v="2024-01-10T00:00:00"/>
        <d v="2024-01-11T00:00:00"/>
        <d v="2024-01-15T00:00:00"/>
        <d v="2024-01-16T00:00:00"/>
        <d v="2024-01-18T00:00:00"/>
        <d v="2024-01-20T00:00:00"/>
        <d v="2024-01-21T00:00:00"/>
        <d v="2024-01-24T00:00:00"/>
        <d v="2024-01-25T00:00:00"/>
        <d v="2024-01-27T00:00:00"/>
        <d v="2024-01-28T00:00:00"/>
        <d v="2024-01-29T00:00:00"/>
        <d v="2024-02-01T00:00:00"/>
      </sharedItems>
    </cacheField>
    <cacheField name="Policy Name" numFmtId="0">
      <sharedItems/>
    </cacheField>
    <cacheField name="Policy Number" numFmtId="0">
      <sharedItems containsMixedTypes="1" containsNumber="1" containsInteger="1" minValue="3083" maxValue="634482"/>
    </cacheField>
    <cacheField name="Line of Business" numFmtId="0">
      <sharedItems/>
    </cacheField>
    <cacheField name="Account Executive" numFmtId="0">
      <sharedItems containsBlank="1"/>
    </cacheField>
    <cacheField name="Underwriter" numFmtId="0">
      <sharedItems containsBlank="1"/>
    </cacheField>
    <cacheField name="Underwriting Support" numFmtId="0">
      <sharedItems/>
    </cacheField>
    <cacheField name="Premium System" numFmtId="0">
      <sharedItems containsBlank="1"/>
    </cacheField>
    <cacheField name="Billing Type" numFmtId="0">
      <sharedItems/>
    </cacheField>
    <cacheField name="Data Request Letter - Due Date" numFmtId="0">
      <sharedItems containsSemiMixedTypes="0" containsNonDate="0" containsDate="1" containsString="0" minDate="2023-10-31T00:00:00" maxDate="2023-12-30T00:00:00"/>
    </cacheField>
    <cacheField name="Renewal Effective Date" numFmtId="14">
      <sharedItems containsSemiMixedTypes="0" containsNonDate="0" containsDate="1" containsString="0" minDate="2024-04-01T00:00:00" maxDate="2024-07-02T00:00:00"/>
    </cacheField>
    <cacheField name="Confirmation/Data Letter - BPS U/W Support" numFmtId="0">
      <sharedItems count="4">
        <s v="Raymond Cabigas"/>
        <s v="Marrian Magtibay"/>
        <s v="Angelica Bolalin"/>
        <s v="Kim Ilex Agustin"/>
      </sharedItems>
    </cacheField>
    <cacheField name="Client Contact Name" numFmtId="0">
      <sharedItems containsBlank="1" containsMixedTypes="1" containsNumber="1" containsInteger="1" minValue="112503112" maxValue="112503112"/>
    </cacheField>
    <cacheField name="Client Contact Email" numFmtId="0">
      <sharedItems containsBlank="1"/>
    </cacheField>
    <cacheField name="Client Contact Position" numFmtId="0">
      <sharedItems containsBlank="1"/>
    </cacheField>
    <cacheField name="Confirmation Letter - Date Sent to AE" numFmtId="15">
      <sharedItems containsDate="1" containsBlank="1" containsMixedTypes="1" minDate="2023-10-06T00:00:00" maxDate="2023-11-17T00:00:00"/>
    </cacheField>
    <cacheField name="Confirmation - Date Rec'd from AE or UW" numFmtId="0">
      <sharedItems containsDate="1" containsBlank="1" containsMixedTypes="1" minDate="2023-10-13T00:00:00" maxDate="2023-11-22T00:00:00"/>
    </cacheField>
    <cacheField name="Confirmation Letter - Status" numFmtId="0">
      <sharedItems containsBlank="1"/>
    </cacheField>
    <cacheField name="Data Request Letter - Date Sent" numFmtId="165">
      <sharedItems containsNonDate="0" containsDate="1" containsString="0" containsBlank="1" minDate="2023-10-30T00:00:00" maxDate="2023-12-01T00:00:00"/>
    </cacheField>
    <cacheField name="Data Request Letter - Date Followed Up" numFmtId="165">
      <sharedItems containsDate="1" containsBlank="1" containsMixedTypes="1" minDate="2023-11-14T00:00:00" maxDate="2023-11-16T00:00:00"/>
    </cacheField>
    <cacheField name="Employee Data - Date Received" numFmtId="165">
      <sharedItems containsNonDate="0" containsDate="1" containsString="0" containsBlank="1" minDate="2023-11-03T00:00:00" maxDate="2023-12-07T00:00:00"/>
    </cacheField>
    <cacheField name="Data Request Letter - Status" numFmtId="0">
      <sharedItems containsBlank="1"/>
    </cacheField>
    <cacheField name="BPS U/W Support Quality Checker" numFmtId="0">
      <sharedItems containsBlank="1"/>
    </cacheField>
    <cacheField name="TPA" numFmtId="0">
      <sharedItems count="2">
        <s v="SBS"/>
        <s v="M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ra Garcia Rosal" refreshedDate="45292.99160173611" createdVersion="8" refreshedVersion="8" minRefreshableVersion="3" recordCount="149" xr:uid="{4E33EB85-8E58-46CD-B08F-E9CFE346205E}">
  <cacheSource type="worksheet">
    <worksheetSource ref="A3621:X3621" sheet="Sig Data Letters in Progress"/>
  </cacheSource>
  <cacheFields count="24">
    <cacheField name="Underwriting Support Working Month" numFmtId="164">
      <sharedItems containsSemiMixedTypes="0" containsNonDate="0" containsDate="1" containsString="0" minDate="2023-12-01T00:00:00" maxDate="2024-03-25T00:00:00" count="16">
        <d v="2023-12-01T00:00:00"/>
        <d v="2024-01-05T00:00:00"/>
        <d v="2024-01-06T00:00:00"/>
        <d v="2024-01-08T00:00:00"/>
        <d v="2024-01-11T00:00:00"/>
        <d v="2024-01-15T00:00:00"/>
        <d v="2024-01-18T00:00:00"/>
        <d v="2024-01-20T00:00:00"/>
        <d v="2024-01-21T00:00:00"/>
        <d v="2024-01-24T00:00:00"/>
        <d v="2024-01-28T00:00:00"/>
        <d v="2024-01-29T00:00:00"/>
        <d v="2024-01-07T00:00:00"/>
        <d v="2024-02-01T00:00:00"/>
        <d v="2024-03-01T00:00:00"/>
        <d v="2024-03-24T00:00:00"/>
      </sharedItems>
    </cacheField>
    <cacheField name="Policy Name" numFmtId="0">
      <sharedItems/>
    </cacheField>
    <cacheField name="Policy Number" numFmtId="0">
      <sharedItems containsMixedTypes="1" containsNumber="1" containsInteger="1" minValue="3083" maxValue="634482"/>
    </cacheField>
    <cacheField name="Line of Business" numFmtId="0">
      <sharedItems/>
    </cacheField>
    <cacheField name="Account Executive" numFmtId="0">
      <sharedItems containsBlank="1"/>
    </cacheField>
    <cacheField name="Underwriter" numFmtId="0">
      <sharedItems containsBlank="1"/>
    </cacheField>
    <cacheField name="Underwriting Support" numFmtId="0">
      <sharedItems/>
    </cacheField>
    <cacheField name="Premium System" numFmtId="0">
      <sharedItems containsBlank="1"/>
    </cacheField>
    <cacheField name="Billing Type" numFmtId="0">
      <sharedItems/>
    </cacheField>
    <cacheField name="Data Request Letter - Due Date" numFmtId="0">
      <sharedItems containsSemiMixedTypes="0" containsNonDate="0" containsDate="1" containsString="0" minDate="2023-10-31T00:00:00" maxDate="2024-02-01T00:00:00"/>
    </cacheField>
    <cacheField name="Renewal Effective Date" numFmtId="14">
      <sharedItems containsSemiMixedTypes="0" containsNonDate="0" containsDate="1" containsString="0" minDate="2024-04-01T00:00:00" maxDate="2024-08-02T00:00:00"/>
    </cacheField>
    <cacheField name="Confirmation/Data Letter - BPS U/W Support" numFmtId="0">
      <sharedItems count="4">
        <s v="Raymond Cabigas"/>
        <s v="Angelica Bolalin"/>
        <s v="Marrian Magtibay"/>
        <s v="Kim Ilex Agustin"/>
      </sharedItems>
    </cacheField>
    <cacheField name="Client Contact Name" numFmtId="0">
      <sharedItems containsBlank="1"/>
    </cacheField>
    <cacheField name="Client Contact Email" numFmtId="0">
      <sharedItems containsBlank="1"/>
    </cacheField>
    <cacheField name="Client Contact Position" numFmtId="0">
      <sharedItems containsBlank="1"/>
    </cacheField>
    <cacheField name="Confirmation Letter - Date Sent to AE" numFmtId="15">
      <sharedItems containsDate="1" containsBlank="1" containsMixedTypes="1" minDate="2023-10-06T00:00:00" maxDate="2023-12-19T00:00:00"/>
    </cacheField>
    <cacheField name="Confirmation - Date Rec'd from AE or UW" numFmtId="0">
      <sharedItems containsDate="1" containsBlank="1" containsMixedTypes="1" minDate="2023-10-13T00:00:00" maxDate="2023-12-21T00:00:00"/>
    </cacheField>
    <cacheField name="Confirmation Letter - Status" numFmtId="0">
      <sharedItems containsBlank="1"/>
    </cacheField>
    <cacheField name="Data Request Letter - Date Sent" numFmtId="165">
      <sharedItems containsNonDate="0" containsDate="1" containsString="0" containsBlank="1" minDate="2023-10-30T00:00:00" maxDate="2024-01-03T00:00:00"/>
    </cacheField>
    <cacheField name="Data Request Letter - Date Followed Up" numFmtId="165">
      <sharedItems containsDate="1" containsBlank="1" containsMixedTypes="1" minDate="2023-11-14T00:00:00" maxDate="2023-12-30T00:00:00"/>
    </cacheField>
    <cacheField name="Employee Data - Date Received" numFmtId="165">
      <sharedItems containsNonDate="0" containsDate="1" containsString="0" containsBlank="1" minDate="2023-11-03T00:00:00" maxDate="2023-12-29T00:00:00"/>
    </cacheField>
    <cacheField name="Data Request Letter - Status" numFmtId="0">
      <sharedItems containsBlank="1"/>
    </cacheField>
    <cacheField name="BPS U/W Support Quality Checker" numFmtId="0">
      <sharedItems containsBlank="1"/>
    </cacheField>
    <cacheField name="TPA" numFmtId="0">
      <sharedItems count="2">
        <s v="SBS"/>
        <s v="M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ra Garcia Rosal" refreshedDate="45322.851818055555" createdVersion="8" refreshedVersion="8" minRefreshableVersion="3" recordCount="143" xr:uid="{737EFCD5-FE13-4F65-822E-223276167D00}">
  <cacheSource type="worksheet">
    <worksheetSource ref="A3871:Y3871" sheet="Sig Data Letters in Progress"/>
  </cacheSource>
  <cacheFields count="27">
    <cacheField name="Underwriting Support Working Month" numFmtId="164">
      <sharedItems containsDate="1" containsMixedTypes="1" minDate="2024-02-01T00:00:00" maxDate="2024-04-02T00:00:00" count="5">
        <d v="2024-02-01T00:00:00"/>
        <d v="2024-03-01T00:00:00"/>
        <d v="2024-03-24T00:00:00"/>
        <d v="2024-04-01T00:00:00"/>
        <s v="4/1/2024"/>
      </sharedItems>
    </cacheField>
    <cacheField name="Policy Name" numFmtId="0">
      <sharedItems/>
    </cacheField>
    <cacheField name="Policy Number" numFmtId="0">
      <sharedItems containsMixedTypes="1" containsNumber="1" containsInteger="1" minValue="4939" maxValue="634122"/>
    </cacheField>
    <cacheField name="Line of Business" numFmtId="0">
      <sharedItems/>
    </cacheField>
    <cacheField name="Account Executive" numFmtId="0">
      <sharedItems containsBlank="1"/>
    </cacheField>
    <cacheField name="Underwriter" numFmtId="0">
      <sharedItems containsBlank="1"/>
    </cacheField>
    <cacheField name="Underwriting Support" numFmtId="0">
      <sharedItems count="1">
        <s v="MC Renewal Support"/>
      </sharedItems>
    </cacheField>
    <cacheField name="Premium System" numFmtId="0">
      <sharedItems/>
    </cacheField>
    <cacheField name="Billing Type" numFmtId="0">
      <sharedItems/>
    </cacheField>
    <cacheField name="Data Request Letter - Due Date" numFmtId="0">
      <sharedItems containsDate="1" containsMixedTypes="1" minDate="2023-12-29T00:00:00" maxDate="2024-03-01T00:00:00"/>
    </cacheField>
    <cacheField name="Renewal Effective Date" numFmtId="14">
      <sharedItems containsSemiMixedTypes="0" containsNonDate="0" containsDate="1" containsString="0" minDate="2024-06-01T00:00:00" maxDate="2025-01-02T00:00:00"/>
    </cacheField>
    <cacheField name="Confirmation/Data Letter - BPS U/W Support" numFmtId="0">
      <sharedItems containsBlank="1" count="5">
        <s v="Angelica Bolalin"/>
        <s v="Kim Ilex Agustin"/>
        <s v="Marrian Magtibay"/>
        <s v="Raymond Cabigas"/>
        <m/>
      </sharedItems>
    </cacheField>
    <cacheField name="Client Contact Name" numFmtId="0">
      <sharedItems containsBlank="1"/>
    </cacheField>
    <cacheField name="Client Contact Email" numFmtId="0">
      <sharedItems containsBlank="1"/>
    </cacheField>
    <cacheField name="Client Contact Position" numFmtId="0">
      <sharedItems containsBlank="1"/>
    </cacheField>
    <cacheField name="Confirmation Letter - Date Sent to AE" numFmtId="15">
      <sharedItems containsDate="1" containsBlank="1" containsMixedTypes="1" minDate="2023-12-18T00:00:00" maxDate="2024-01-31T00:00:00"/>
    </cacheField>
    <cacheField name="Confirmation - Date Rec'd from AE or UW" numFmtId="0">
      <sharedItems containsDate="1" containsBlank="1" containsMixedTypes="1" minDate="2024-01-02T00:00:00" maxDate="2024-02-01T00:00:00"/>
    </cacheField>
    <cacheField name="Confirmation Letter - Status" numFmtId="0">
      <sharedItems containsDate="1" containsBlank="1" containsMixedTypes="1" minDate="2024-01-31T00:00:00" maxDate="2024-02-01T00:00:00"/>
    </cacheField>
    <cacheField name="Data Request Letter - Date Sent" numFmtId="0">
      <sharedItems containsDate="1" containsBlank="1" containsMixedTypes="1" minDate="2024-01-03T00:00:00" maxDate="2024-02-01T00:00:00"/>
    </cacheField>
    <cacheField name="Data Request Letter - Date Followed Up" numFmtId="165">
      <sharedItems containsNonDate="0" containsDate="1" containsString="0" containsBlank="1" minDate="2024-01-30T00:00:00" maxDate="2024-01-31T00:00:00"/>
    </cacheField>
    <cacheField name="Employee Data - Date Received" numFmtId="165">
      <sharedItems containsNonDate="0" containsDate="1" containsString="0" containsBlank="1" minDate="2024-01-30T00:00:00" maxDate="2024-01-31T00:00:00"/>
    </cacheField>
    <cacheField name="Data Request Letter - Status" numFmtId="0">
      <sharedItems containsBlank="1"/>
    </cacheField>
    <cacheField name="BPS U/W Support Quality Checker" numFmtId="0">
      <sharedItems containsNonDate="0" containsString="0" containsBlank="1"/>
    </cacheField>
    <cacheField name="TPA" numFmtId="0">
      <sharedItems containsBlank="1" count="3">
        <s v="SBS"/>
        <s v="MM"/>
        <m/>
      </sharedItems>
    </cacheField>
    <cacheField name="Comments_x000a_(Include initials and date entered)" numFmtId="0">
      <sharedItems containsBlank="1"/>
    </cacheField>
    <cacheField name="Benefits" numFmtId="0">
      <sharedItems containsBlank="1"/>
    </cacheField>
    <cacheField name="Language" numFmtId="0">
      <sharedItems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ra Garcia Rosal" refreshedDate="45355.083609606481" createdVersion="8" refreshedVersion="8" minRefreshableVersion="3" recordCount="133" xr:uid="{6C624904-5B16-47B8-A148-C4A2D7BD060A}">
  <cacheSource type="worksheet">
    <worksheetSource ref="A4032:Y4032" sheet="Sig Data Letters in Progress"/>
  </cacheSource>
  <cacheFields count="27">
    <cacheField name="Underwriting Support Working Month" numFmtId="164">
      <sharedItems containsDate="1" containsMixedTypes="1" minDate="2024-03-24T00:00:00" maxDate="2024-04-02T00:00:00" count="4">
        <d v="2024-03-24T00:00:00"/>
        <d v="2024-04-01T00:00:00"/>
        <s v="4/1/2024"/>
        <s v="5/1/2024"/>
      </sharedItems>
    </cacheField>
    <cacheField name="Policy Name" numFmtId="0">
      <sharedItems/>
    </cacheField>
    <cacheField name="Policy Number" numFmtId="0">
      <sharedItems containsMixedTypes="1" containsNumber="1" containsInteger="1" minValue="13915" maxValue="665333"/>
    </cacheField>
    <cacheField name="Line of Business" numFmtId="0">
      <sharedItems/>
    </cacheField>
    <cacheField name="Account Executive" numFmtId="0">
      <sharedItems containsBlank="1"/>
    </cacheField>
    <cacheField name="Underwriter" numFmtId="0">
      <sharedItems containsBlank="1"/>
    </cacheField>
    <cacheField name="Underwriting Support" numFmtId="0">
      <sharedItems count="1">
        <s v="MC Renewal Support"/>
      </sharedItems>
    </cacheField>
    <cacheField name="Premium System" numFmtId="0">
      <sharedItems/>
    </cacheField>
    <cacheField name="Billing Type" numFmtId="0">
      <sharedItems/>
    </cacheField>
    <cacheField name="Data Request Letter - Due Date" numFmtId="0">
      <sharedItems containsSemiMixedTypes="0" containsNonDate="0" containsDate="1" containsString="0" minDate="2024-01-31T00:00:00" maxDate="2024-03-30T00:00:00"/>
    </cacheField>
    <cacheField name="Renewal Effective Date" numFmtId="14">
      <sharedItems containsSemiMixedTypes="0" containsNonDate="0" containsDate="1" containsString="0" minDate="2023-09-01T00:00:00" maxDate="2025-01-02T00:00:00"/>
    </cacheField>
    <cacheField name="Confirmation/Data Letter - BPS U/W Support" numFmtId="0">
      <sharedItems count="4">
        <s v="Raymond Cabigas"/>
        <s v="Angelica Bolalin"/>
        <s v="Marrian Magtibay"/>
        <s v="Kim Ilex Agustin"/>
      </sharedItems>
    </cacheField>
    <cacheField name="Client Contact Name" numFmtId="0">
      <sharedItems containsBlank="1"/>
    </cacheField>
    <cacheField name="Client Contact Email" numFmtId="0">
      <sharedItems containsBlank="1"/>
    </cacheField>
    <cacheField name="Client Contact Position" numFmtId="0">
      <sharedItems containsBlank="1"/>
    </cacheField>
    <cacheField name="Confirmation Letter - Date Sent to AE" numFmtId="15">
      <sharedItems containsDate="1" containsBlank="1" containsMixedTypes="1" minDate="2024-02-14T00:00:00" maxDate="2024-03-02T00:00:00"/>
    </cacheField>
    <cacheField name="Confirmation - Date Rec'd from AE or UW" numFmtId="0">
      <sharedItems containsDate="1" containsBlank="1" containsMixedTypes="1" minDate="2024-02-14T00:00:00" maxDate="2024-02-23T00:00:00"/>
    </cacheField>
    <cacheField name="Confirmation Letter - Status" numFmtId="0">
      <sharedItems containsBlank="1"/>
    </cacheField>
    <cacheField name="Data Request Letter - Date Sent" numFmtId="165">
      <sharedItems containsNonDate="0" containsDate="1" containsString="0" containsBlank="1" minDate="2024-02-14T00:00:00" maxDate="2024-03-02T00:00:00"/>
    </cacheField>
    <cacheField name="Data Request Letter - Date Followed Up" numFmtId="165">
      <sharedItems containsNonDate="0" containsString="0" containsBlank="1"/>
    </cacheField>
    <cacheField name="Employee Data - Date Received" numFmtId="165">
      <sharedItems containsNonDate="0" containsDate="1" containsString="0" containsBlank="1" minDate="2024-02-14T00:00:00" maxDate="2024-02-15T00:00:00"/>
    </cacheField>
    <cacheField name="Data Request Letter - Status" numFmtId="0">
      <sharedItems containsBlank="1"/>
    </cacheField>
    <cacheField name="BPS U/W Support Quality Checker" numFmtId="0">
      <sharedItems containsNonDate="0" containsString="0" containsBlank="1"/>
    </cacheField>
    <cacheField name="TPA" numFmtId="0">
      <sharedItems count="2">
        <s v="MM"/>
        <s v="SBS"/>
      </sharedItems>
    </cacheField>
    <cacheField name="Comments_x000a_(Include initials and date entered)" numFmtId="0">
      <sharedItems containsBlank="1"/>
    </cacheField>
    <cacheField name="Benefits" numFmtId="0">
      <sharedItems containsBlank="1"/>
    </cacheField>
    <cacheField name="Language"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ra Garcia Rosal" refreshedDate="45386.205172569447" createdVersion="8" refreshedVersion="8" minRefreshableVersion="3" recordCount="120" xr:uid="{981A52F0-7304-4523-B187-F8F953B1C564}">
  <cacheSource type="worksheet">
    <worksheetSource ref="A4212:Y4212" sheet="Sig Data Letters in Progress"/>
  </cacheSource>
  <cacheFields count="25">
    <cacheField name="Underwriting Support Working Month" numFmtId="164">
      <sharedItems containsDate="1" containsBlank="1" containsMixedTypes="1" minDate="2024-04-01T00:00:00" maxDate="2024-05-02T00:00:00" count="5">
        <d v="2024-04-01T00:00:00"/>
        <d v="2024-05-01T00:00:00"/>
        <s v="5/1/2024"/>
        <s v="6/1/2024"/>
        <m/>
      </sharedItems>
    </cacheField>
    <cacheField name="Policy Name" numFmtId="0">
      <sharedItems containsBlank="1"/>
    </cacheField>
    <cacheField name="Policy Number" numFmtId="0">
      <sharedItems containsBlank="1" containsMixedTypes="1" containsNumber="1" containsInteger="1" minValue="2576" maxValue="634307"/>
    </cacheField>
    <cacheField name="Line of Business" numFmtId="0">
      <sharedItems containsBlank="1"/>
    </cacheField>
    <cacheField name="Account Executive" numFmtId="0">
      <sharedItems containsBlank="1"/>
    </cacheField>
    <cacheField name="Underwriter" numFmtId="0">
      <sharedItems containsBlank="1"/>
    </cacheField>
    <cacheField name="Underwriting Support" numFmtId="0">
      <sharedItems containsBlank="1"/>
    </cacheField>
    <cacheField name="Premium System" numFmtId="0">
      <sharedItems containsBlank="1"/>
    </cacheField>
    <cacheField name="Billing Type" numFmtId="0">
      <sharedItems containsBlank="1"/>
    </cacheField>
    <cacheField name="Data Request Letter - Due Date" numFmtId="0">
      <sharedItems containsNonDate="0" containsDate="1" containsString="0" containsBlank="1" minDate="2024-02-29T00:00:00" maxDate="2024-05-01T00:00:00"/>
    </cacheField>
    <cacheField name="Renewal Effective Date" numFmtId="14">
      <sharedItems containsNonDate="0" containsDate="1" containsString="0" containsBlank="1" minDate="2024-08-01T00:00:00" maxDate="2025-09-02T00:00:00"/>
    </cacheField>
    <cacheField name="Confirmation/Data Letter - BPS U/W Support" numFmtId="0">
      <sharedItems containsBlank="1" count="5">
        <s v="Raymond Cabigas"/>
        <s v="Kim Ilex Agustin"/>
        <s v="Angelica Bolalin"/>
        <s v="Marrian Magtibay"/>
        <m/>
      </sharedItems>
    </cacheField>
    <cacheField name="Client Contact Name" numFmtId="0">
      <sharedItems containsBlank="1"/>
    </cacheField>
    <cacheField name="Client Contact Email" numFmtId="0">
      <sharedItems containsBlank="1"/>
    </cacheField>
    <cacheField name="Client Contact Position" numFmtId="0">
      <sharedItems containsBlank="1"/>
    </cacheField>
    <cacheField name="Confirmation Letter - Date Sent to AE" numFmtId="15">
      <sharedItems containsDate="1" containsBlank="1" containsMixedTypes="1" minDate="2024-02-14T00:00:00" maxDate="2024-03-21T00:00:00"/>
    </cacheField>
    <cacheField name="Confirmation - Date Rec'd from AE or UW" numFmtId="0">
      <sharedItems containsDate="1" containsBlank="1" containsMixedTypes="1" minDate="2024-02-14T00:00:00" maxDate="2024-03-22T00:00:00"/>
    </cacheField>
    <cacheField name="Confirmation Letter - Status" numFmtId="0">
      <sharedItems containsBlank="1"/>
    </cacheField>
    <cacheField name="Data Request Letter - Date Sent" numFmtId="165">
      <sharedItems containsNonDate="0" containsDate="1" containsString="0" containsBlank="1" minDate="2024-02-14T00:00:00" maxDate="2024-03-29T00:00:00"/>
    </cacheField>
    <cacheField name="Data Request Letter - Date Followed Up" numFmtId="165">
      <sharedItems containsNonDate="0" containsDate="1" containsString="0" containsBlank="1" minDate="2024-03-18T00:00:00" maxDate="2024-03-19T00:00:00"/>
    </cacheField>
    <cacheField name="Employee Data - Date Received" numFmtId="165">
      <sharedItems containsNonDate="0" containsString="0" containsBlank="1"/>
    </cacheField>
    <cacheField name="Data Request Letter - Status" numFmtId="0">
      <sharedItems containsBlank="1"/>
    </cacheField>
    <cacheField name="BPS U/W Support Quality Checker" numFmtId="0">
      <sharedItems containsNonDate="0" containsString="0" containsBlank="1"/>
    </cacheField>
    <cacheField name="TPA" numFmtId="0">
      <sharedItems containsBlank="1" count="3">
        <s v="SBS"/>
        <s v="MM"/>
        <m/>
      </sharedItems>
    </cacheField>
    <cacheField name="Comments_x000a_(Include initials and date entered)" numFmtId="0">
      <sharedItems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ra Garcia Rosal" refreshedDate="45412.169971643518" createdVersion="8" refreshedVersion="8" minRefreshableVersion="3" recordCount="132" xr:uid="{D4B23477-F6B8-4681-9682-D25A90FEC82E}">
  <cacheSource type="worksheet">
    <worksheetSource ref="A4310:Y4310" sheet="Sig Data Letters in Progress"/>
  </cacheSource>
  <cacheFields count="27">
    <cacheField name="Underwriting Support Working Month" numFmtId="164">
      <sharedItems count="3">
        <s v="5/1/2024"/>
        <s v="6/1/2024"/>
        <s v="7/1/2024"/>
      </sharedItems>
    </cacheField>
    <cacheField name="Policy Name" numFmtId="0">
      <sharedItems/>
    </cacheField>
    <cacheField name="Policy Number" numFmtId="0">
      <sharedItems containsMixedTypes="1" containsNumber="1" containsInteger="1" minValue="2576" maxValue="634307"/>
    </cacheField>
    <cacheField name="Line of Business" numFmtId="0">
      <sharedItems/>
    </cacheField>
    <cacheField name="Account Executive" numFmtId="0">
      <sharedItems containsBlank="1"/>
    </cacheField>
    <cacheField name="Underwriter" numFmtId="0">
      <sharedItems containsBlank="1"/>
    </cacheField>
    <cacheField name="Underwriting Support" numFmtId="0">
      <sharedItems/>
    </cacheField>
    <cacheField name="Premium System" numFmtId="0">
      <sharedItems containsBlank="1"/>
    </cacheField>
    <cacheField name="Billing Type" numFmtId="0">
      <sharedItems/>
    </cacheField>
    <cacheField name="Data Request Letter - Due Date" numFmtId="0">
      <sharedItems containsSemiMixedTypes="0" containsDate="1" containsString="0" containsMixedTypes="1" minDate="2024-03-29T00:00:00" maxDate="1900-01-02T03:51:04"/>
    </cacheField>
    <cacheField name="Renewal Effective Date" numFmtId="14">
      <sharedItems containsSemiMixedTypes="0" containsNonDate="0" containsDate="1" containsString="0" minDate="2024-09-01T00:00:00" maxDate="2025-01-02T00:00:00"/>
    </cacheField>
    <cacheField name="Confirmation/Data Letter - BPS U/W Support" numFmtId="0">
      <sharedItems count="4">
        <s v="Raymond Cabigas"/>
        <s v="Angelica Bolalin"/>
        <s v="Kim Ilex Agustin"/>
        <s v="Marrian Magtibay"/>
      </sharedItems>
    </cacheField>
    <cacheField name="Client Contact Name" numFmtId="0">
      <sharedItems containsBlank="1"/>
    </cacheField>
    <cacheField name="Client Contact Email" numFmtId="0">
      <sharedItems containsBlank="1"/>
    </cacheField>
    <cacheField name="Client Contact Position" numFmtId="0">
      <sharedItems containsBlank="1"/>
    </cacheField>
    <cacheField name="Confirmation Letter - Date Sent to AE" numFmtId="15">
      <sharedItems containsDate="1" containsBlank="1" containsMixedTypes="1" minDate="2024-04-15T00:00:00" maxDate="2024-04-20T00:00:00"/>
    </cacheField>
    <cacheField name="Confirmation - Date Rec'd from AE or UW" numFmtId="0">
      <sharedItems containsDate="1" containsBlank="1" containsMixedTypes="1" minDate="2024-04-16T00:00:00" maxDate="2024-04-30T00:00:00"/>
    </cacheField>
    <cacheField name="Confirmation Letter - Status" numFmtId="0">
      <sharedItems containsBlank="1"/>
    </cacheField>
    <cacheField name="Data Request Letter - Date Sent" numFmtId="165">
      <sharedItems containsDate="1" containsBlank="1" containsMixedTypes="1" minDate="2024-04-12T00:00:00" maxDate="2024-05-01T00:00:00"/>
    </cacheField>
    <cacheField name="Data Request Letter - Date Followed Up" numFmtId="165">
      <sharedItems containsNonDate="0" containsDate="1" containsString="0" containsBlank="1" minDate="2024-04-30T00:00:00" maxDate="2024-05-01T00:00:00"/>
    </cacheField>
    <cacheField name="Employee Data - Date Received" numFmtId="165">
      <sharedItems containsNonDate="0" containsString="0" containsBlank="1"/>
    </cacheField>
    <cacheField name="Data Request Letter - Status" numFmtId="0">
      <sharedItems containsBlank="1"/>
    </cacheField>
    <cacheField name="BPS U/W Support Quality Checker" numFmtId="0">
      <sharedItems containsNonDate="0" containsString="0" containsBlank="1"/>
    </cacheField>
    <cacheField name="TPA" numFmtId="0">
      <sharedItems count="2">
        <s v="SBS"/>
        <s v="MM"/>
      </sharedItems>
    </cacheField>
    <cacheField name="Comments_x000a_(Include initials and date entered)" numFmtId="0">
      <sharedItems containsBlank="1"/>
    </cacheField>
    <cacheField name="Benefits" numFmtId="0">
      <sharedItems containsBlank="1"/>
    </cacheField>
    <cacheField name="Language" numFmtId="0">
      <sharedItems containsBlank="1"/>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ra Garcia Rosal" refreshedDate="45447.133742129627" createdVersion="8" refreshedVersion="8" minRefreshableVersion="3" recordCount="76" xr:uid="{FE393AA0-86BB-44CF-9D34-DF151776991E}">
  <cacheSource type="worksheet">
    <worksheetSource ref="A4526:Y4526" sheet="Sig Data Letters in Progress"/>
  </cacheSource>
  <cacheFields count="27">
    <cacheField name="Underwriting Support Working Month" numFmtId="164">
      <sharedItems containsDate="1" containsMixedTypes="1" minDate="2024-06-01T00:00:00" maxDate="2024-06-02T00:00:00" count="4">
        <s v="6/1/2024"/>
        <s v="7/1/2024"/>
        <s v="8/1/2024"/>
        <d v="2024-06-01T00:00:00"/>
      </sharedItems>
    </cacheField>
    <cacheField name="Policy Name" numFmtId="0">
      <sharedItems/>
    </cacheField>
    <cacheField name="Policy Number" numFmtId="0">
      <sharedItems containsMixedTypes="1" containsNumber="1" containsInteger="1" minValue="6516" maxValue="634165"/>
    </cacheField>
    <cacheField name="Line of Business" numFmtId="0">
      <sharedItems/>
    </cacheField>
    <cacheField name="Account Executive" numFmtId="0">
      <sharedItems containsBlank="1"/>
    </cacheField>
    <cacheField name="Underwriter" numFmtId="0">
      <sharedItems containsBlank="1"/>
    </cacheField>
    <cacheField name="Underwriting Support" numFmtId="0">
      <sharedItems/>
    </cacheField>
    <cacheField name="Premium System" numFmtId="0">
      <sharedItems containsBlank="1"/>
    </cacheField>
    <cacheField name="Billing Type" numFmtId="0">
      <sharedItems/>
    </cacheField>
    <cacheField name="Data Request Letter - Due Date" numFmtId="0">
      <sharedItems containsDate="1" containsMixedTypes="1" minDate="2024-04-30T00:00:00" maxDate="2024-07-01T00:00:00"/>
    </cacheField>
    <cacheField name="Renewal Effective Date" numFmtId="14">
      <sharedItems containsSemiMixedTypes="0" containsNonDate="0" containsDate="1" containsString="0" minDate="2024-10-01T00:00:00" maxDate="2025-02-02T00:00:00"/>
    </cacheField>
    <cacheField name="Confirmation/Data Letter - BPS U/W Support" numFmtId="0">
      <sharedItems count="4">
        <s v="Raymond Cabigas"/>
        <s v="Kim Ilex Agustin"/>
        <s v="Marrian Magtibay"/>
        <s v="Angelica Bolalin"/>
      </sharedItems>
    </cacheField>
    <cacheField name="Client Contact Name" numFmtId="0">
      <sharedItems containsBlank="1"/>
    </cacheField>
    <cacheField name="Client Contact Email" numFmtId="0">
      <sharedItems containsBlank="1"/>
    </cacheField>
    <cacheField name="Client Contact Position" numFmtId="0">
      <sharedItems containsBlank="1"/>
    </cacheField>
    <cacheField name="Confirmation Letter - Date Sent to AE" numFmtId="15">
      <sharedItems containsDate="1" containsBlank="1" containsMixedTypes="1" minDate="2024-04-17T00:00:00" maxDate="2024-05-28T00:00:00"/>
    </cacheField>
    <cacheField name="Confirmation - Date Rec'd from AE or UW" numFmtId="0">
      <sharedItems containsDate="1" containsBlank="1" containsMixedTypes="1" minDate="2024-04-19T00:00:00" maxDate="2024-05-28T00:00:00"/>
    </cacheField>
    <cacheField name="Confirmation Letter - Status" numFmtId="0">
      <sharedItems containsBlank="1"/>
    </cacheField>
    <cacheField name="Data Request Letter - Date Sent" numFmtId="165">
      <sharedItems containsNonDate="0" containsDate="1" containsString="0" containsBlank="1" minDate="2024-04-29T00:00:00" maxDate="2024-06-05T00:00:00"/>
    </cacheField>
    <cacheField name="Data Request Letter - Date Followed Up" numFmtId="165">
      <sharedItems containsNonDate="0" containsDate="1" containsString="0" containsBlank="1" minDate="2024-05-16T00:00:00" maxDate="2024-05-29T00:00:00"/>
    </cacheField>
    <cacheField name="Employee Data - Date Received" numFmtId="165">
      <sharedItems containsNonDate="0" containsString="0" containsBlank="1"/>
    </cacheField>
    <cacheField name="Data Request Letter - Status" numFmtId="0">
      <sharedItems containsBlank="1"/>
    </cacheField>
    <cacheField name="BPS U/W Support Quality Checker" numFmtId="0">
      <sharedItems containsNonDate="0" containsString="0" containsBlank="1" count="1">
        <m/>
      </sharedItems>
    </cacheField>
    <cacheField name="TPA" numFmtId="0">
      <sharedItems count="2">
        <s v="MM"/>
        <s v="SBS"/>
      </sharedItems>
    </cacheField>
    <cacheField name="Comments_x000a_(Include initials and date entered)" numFmtId="0">
      <sharedItems containsBlank="1"/>
    </cacheField>
    <cacheField name="Benefits" numFmtId="0">
      <sharedItems containsBlank="1"/>
    </cacheField>
    <cacheField name="Language" numFmtId="0">
      <sharedItems containsBlank="1"/>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ra Garcia Rosal" refreshedDate="45475.100339236109" createdVersion="8" refreshedVersion="8" minRefreshableVersion="3" recordCount="97" xr:uid="{B359739A-B13B-4590-82F9-3A7AE46F62CE}">
  <cacheSource type="worksheet">
    <worksheetSource ref="A4617:Y4617" sheet="Sig Data Letters in Progress"/>
  </cacheSource>
  <cacheFields count="27">
    <cacheField name="Underwriting Support Working Month" numFmtId="164">
      <sharedItems containsDate="1" containsMixedTypes="1" minDate="2024-07-01T00:00:00" maxDate="2024-07-02T00:00:00" count="5">
        <s v="6/1/2024"/>
        <s v="7/1/2024"/>
        <s v="8/1/2024"/>
        <s v="9/1/2024"/>
        <d v="2024-07-01T00:00:00"/>
      </sharedItems>
    </cacheField>
    <cacheField name="Policy Name" numFmtId="0">
      <sharedItems/>
    </cacheField>
    <cacheField name="Policy Number" numFmtId="0">
      <sharedItems containsMixedTypes="1" containsNumber="1" containsInteger="1" minValue="1779" maxValue="634500"/>
    </cacheField>
    <cacheField name="Line of Business" numFmtId="0">
      <sharedItems/>
    </cacheField>
    <cacheField name="Account Executive" numFmtId="0">
      <sharedItems containsBlank="1"/>
    </cacheField>
    <cacheField name="Underwriter" numFmtId="0">
      <sharedItems containsBlank="1"/>
    </cacheField>
    <cacheField name="Underwriting Support" numFmtId="0">
      <sharedItems/>
    </cacheField>
    <cacheField name="Premium System" numFmtId="0">
      <sharedItems/>
    </cacheField>
    <cacheField name="Billing Type" numFmtId="0">
      <sharedItems/>
    </cacheField>
    <cacheField name="Data Request Letter - Due Date" numFmtId="0">
      <sharedItems containsDate="1" containsMixedTypes="1" minDate="2024-04-30T00:00:00" maxDate="2024-08-01T00:00:00"/>
    </cacheField>
    <cacheField name="Renewal Effective Date" numFmtId="14">
      <sharedItems containsSemiMixedTypes="0" containsNonDate="0" containsDate="1" containsString="0" minDate="2024-10-01T00:00:00" maxDate="2025-03-02T00:00:00"/>
    </cacheField>
    <cacheField name="Confirmation/Data Letter - BPS U/W Support" numFmtId="0">
      <sharedItems count="4">
        <s v="Kim Ilex Agustin"/>
        <s v="Marrian Magtibay"/>
        <s v="Angelica Bolalin"/>
        <s v="Raymond Cabigas"/>
      </sharedItems>
    </cacheField>
    <cacheField name="Client Contact Name" numFmtId="0">
      <sharedItems containsBlank="1"/>
    </cacheField>
    <cacheField name="Client Contact Email" numFmtId="0">
      <sharedItems containsBlank="1"/>
    </cacheField>
    <cacheField name="Client Contact Position" numFmtId="0">
      <sharedItems containsBlank="1"/>
    </cacheField>
    <cacheField name="Confirmation Letter - Date Sent to AE" numFmtId="15">
      <sharedItems containsDate="1" containsBlank="1" containsMixedTypes="1" minDate="2024-04-17T00:00:00" maxDate="2024-06-29T00:00:00"/>
    </cacheField>
    <cacheField name="Confirmation - Date Rec'd from AE or UW" numFmtId="0">
      <sharedItems containsDate="1" containsBlank="1" containsMixedTypes="1" minDate="2024-04-23T00:00:00" maxDate="2024-06-29T00:00:00"/>
    </cacheField>
    <cacheField name="Confirmation Letter - Status" numFmtId="0">
      <sharedItems containsBlank="1"/>
    </cacheField>
    <cacheField name="Data Request Letter - Date Sent" numFmtId="165">
      <sharedItems containsNonDate="0" containsDate="1" containsString="0" containsBlank="1" minDate="2024-04-30T00:00:00" maxDate="2024-07-02T00:00:00"/>
    </cacheField>
    <cacheField name="Data Request Letter - Date Followed Up" numFmtId="165">
      <sharedItems containsNonDate="0" containsDate="1" containsString="0" containsBlank="1" minDate="2024-05-27T00:00:00" maxDate="2024-07-02T00:00:00"/>
    </cacheField>
    <cacheField name="Employee Data - Date Received" numFmtId="165">
      <sharedItems containsNonDate="0" containsString="0" containsBlank="1"/>
    </cacheField>
    <cacheField name="Data Request Letter - Status" numFmtId="0">
      <sharedItems containsBlank="1"/>
    </cacheField>
    <cacheField name="BPS U/W Support Quality Checker" numFmtId="0">
      <sharedItems containsNonDate="0" containsString="0" containsBlank="1"/>
    </cacheField>
    <cacheField name="TPA" numFmtId="0">
      <sharedItems count="2">
        <s v="MM"/>
        <s v="SBS"/>
      </sharedItems>
    </cacheField>
    <cacheField name="Comments_x000a_(Include initials and date entered)" numFmtId="0">
      <sharedItems containsBlank="1"/>
    </cacheField>
    <cacheField name="Benefits" numFmtId="0">
      <sharedItems containsBlank="1"/>
    </cacheField>
    <cacheField name="Language" numFmtId="0">
      <sharedItems containsBlank="1"/>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ra Garcia Rosal" refreshedDate="45505.447591087963" createdVersion="8" refreshedVersion="8" minRefreshableVersion="3" recordCount="106" xr:uid="{A61813E1-519D-4A6E-935D-E745057EBCD5}">
  <cacheSource type="worksheet">
    <worksheetSource ref="A4696:Y4696" sheet="Sig Data Letters in Progress"/>
  </cacheSource>
  <cacheFields count="27">
    <cacheField name="Underwriting Support Working Month" numFmtId="164">
      <sharedItems containsDate="1" containsMixedTypes="1" minDate="2024-08-01T00:00:00" maxDate="2024-08-02T00:00:00" count="5">
        <s v="7/1/2024"/>
        <s v="8/1/2024"/>
        <s v="9/1/2024"/>
        <s v="10/1/2024"/>
        <d v="2024-08-01T00:00:00"/>
      </sharedItems>
    </cacheField>
    <cacheField name="Policy Name" numFmtId="0">
      <sharedItems/>
    </cacheField>
    <cacheField name="Policy Number" numFmtId="0">
      <sharedItems containsMixedTypes="1" containsNumber="1" containsInteger="1" minValue="1779" maxValue="633818"/>
    </cacheField>
    <cacheField name="Line of Business" numFmtId="0">
      <sharedItems/>
    </cacheField>
    <cacheField name="Account Executive" numFmtId="0">
      <sharedItems containsBlank="1"/>
    </cacheField>
    <cacheField name="Underwriter" numFmtId="0">
      <sharedItems containsBlank="1"/>
    </cacheField>
    <cacheField name="Underwriting Support" numFmtId="0">
      <sharedItems/>
    </cacheField>
    <cacheField name="Premium System" numFmtId="0">
      <sharedItems/>
    </cacheField>
    <cacheField name="Billing Type" numFmtId="0">
      <sharedItems/>
    </cacheField>
    <cacheField name="Data Request Letter - Due Date" numFmtId="0">
      <sharedItems containsDate="1" containsMixedTypes="1" minDate="2024-05-31T00:00:00" maxDate="2024-08-31T00:00:00"/>
    </cacheField>
    <cacheField name="Renewal Effective Date" numFmtId="14">
      <sharedItems containsSemiMixedTypes="0" containsNonDate="0" containsDate="1" containsString="0" minDate="2024-11-01T00:00:00" maxDate="2025-04-02T00:00:00"/>
    </cacheField>
    <cacheField name="Confirmation/Data Letter - BPS U/W Support" numFmtId="0">
      <sharedItems count="4">
        <s v="Kim Ilex Agustin"/>
        <s v="Angelica Bolalin"/>
        <s v="Raymond Cabigas"/>
        <s v="Marrian Magtibay"/>
      </sharedItems>
    </cacheField>
    <cacheField name="Client Contact Name" numFmtId="0">
      <sharedItems containsBlank="1"/>
    </cacheField>
    <cacheField name="Client Contact Email" numFmtId="0">
      <sharedItems containsBlank="1"/>
    </cacheField>
    <cacheField name="Client Contact Position" numFmtId="0">
      <sharedItems containsBlank="1"/>
    </cacheField>
    <cacheField name="Confirmation Letter - Date Sent to AE" numFmtId="15">
      <sharedItems containsDate="1" containsBlank="1" containsMixedTypes="1" minDate="2024-06-05T00:00:00" maxDate="2024-08-01T00:00:00"/>
    </cacheField>
    <cacheField name="Confirmation - Date Rec'd from AE or UW" numFmtId="0">
      <sharedItems containsDate="1" containsBlank="1" containsMixedTypes="1" minDate="2024-06-05T00:00:00" maxDate="2024-08-01T00:00:00"/>
    </cacheField>
    <cacheField name="Confirmation Letter - Status" numFmtId="0">
      <sharedItems containsBlank="1"/>
    </cacheField>
    <cacheField name="Data Request Letter - Date Sent" numFmtId="165">
      <sharedItems containsNonDate="0" containsDate="1" containsString="0" containsBlank="1" minDate="2024-05-27T00:00:00" maxDate="2024-08-01T00:00:00"/>
    </cacheField>
    <cacheField name="Data Request Letter - Date Followed Up" numFmtId="165">
      <sharedItems containsNonDate="0" containsDate="1" containsString="0" containsBlank="1" minDate="2024-06-25T00:00:00" maxDate="2024-07-16T00:00:00"/>
    </cacheField>
    <cacheField name="Employee Data - Date Received" numFmtId="165">
      <sharedItems containsNonDate="0" containsString="0" containsBlank="1"/>
    </cacheField>
    <cacheField name="Data Request Letter - Status" numFmtId="0">
      <sharedItems containsBlank="1"/>
    </cacheField>
    <cacheField name="BPS U/W Support Quality Checker" numFmtId="0">
      <sharedItems containsNonDate="0" containsString="0" containsBlank="1"/>
    </cacheField>
    <cacheField name="TPA" numFmtId="0">
      <sharedItems count="2">
        <s v="MM"/>
        <s v="SBS"/>
      </sharedItems>
    </cacheField>
    <cacheField name="Comments_x000a_(Include initials and date entered)" numFmtId="0">
      <sharedItems containsBlank="1"/>
    </cacheField>
    <cacheField name="Benefits" numFmtId="0">
      <sharedItems containsBlank="1"/>
    </cacheField>
    <cacheField name="Language" numFmtId="0">
      <sharedItems containsBlank="1"/>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ra Garcia Rosal" refreshedDate="45538.368087847222" createdVersion="8" refreshedVersion="8" minRefreshableVersion="3" recordCount="135" xr:uid="{E42481CD-A791-4FB3-ABDB-4CEF730D94F5}">
  <cacheSource type="worksheet">
    <worksheetSource ref="A4854:X4854" sheet="Sig Data Letters in Progress"/>
  </cacheSource>
  <cacheFields count="24">
    <cacheField name="Underwriting Support Working Month" numFmtId="164">
      <sharedItems count="4">
        <s v="9/1/2024"/>
        <s v="10/1/2024"/>
        <s v="Rochell"/>
        <s v="11/1/2024"/>
      </sharedItems>
    </cacheField>
    <cacheField name="Policy Name" numFmtId="0">
      <sharedItems/>
    </cacheField>
    <cacheField name="Policy Number" numFmtId="0">
      <sharedItems containsMixedTypes="1" containsNumber="1" containsInteger="1" minValue="2280" maxValue="634272"/>
    </cacheField>
    <cacheField name="Line of Business" numFmtId="0">
      <sharedItems/>
    </cacheField>
    <cacheField name="Account Executive" numFmtId="0">
      <sharedItems containsBlank="1"/>
    </cacheField>
    <cacheField name="Underwriter" numFmtId="0">
      <sharedItems containsBlank="1"/>
    </cacheField>
    <cacheField name="Underwriting Support" numFmtId="0">
      <sharedItems count="1">
        <s v="MC Renewal Support"/>
      </sharedItems>
    </cacheField>
    <cacheField name="Premium System" numFmtId="0">
      <sharedItems/>
    </cacheField>
    <cacheField name="Billing Type" numFmtId="0">
      <sharedItems/>
    </cacheField>
    <cacheField name="Data Request Letter - Due Date" numFmtId="0">
      <sharedItems containsSemiMixedTypes="0" containsNonDate="0" containsDate="1" containsString="0" minDate="2024-07-31T00:00:00" maxDate="2024-10-01T00:00:00"/>
    </cacheField>
    <cacheField name="Renewal Effective Date" numFmtId="14">
      <sharedItems containsDate="1" containsMixedTypes="1" minDate="2025-01-01T00:00:00" maxDate="2025-05-02T00:00:00"/>
    </cacheField>
    <cacheField name="Confirmation/Data Letter - BPS U/W Support" numFmtId="0">
      <sharedItems count="7">
        <s v="Raymond Cabigas"/>
        <s v="Marrian Magtibay"/>
        <s v="Kim Ilex Agustin"/>
        <s v="Jeremy Eudin"/>
        <s v="Mike Malingin"/>
        <s v="Ma. Clarissa Curitana"/>
        <s v="Rochelle Mendoza"/>
      </sharedItems>
    </cacheField>
    <cacheField name="Client Contact Name" numFmtId="0">
      <sharedItems containsBlank="1"/>
    </cacheField>
    <cacheField name="Client Contact Email" numFmtId="0">
      <sharedItems containsBlank="1"/>
    </cacheField>
    <cacheField name="Client Contact Position" numFmtId="0">
      <sharedItems containsBlank="1"/>
    </cacheField>
    <cacheField name="Confirmation Letter - Date Sent to AE" numFmtId="15">
      <sharedItems containsDate="1" containsBlank="1" containsMixedTypes="1" minDate="2024-07-15T00:00:00" maxDate="2024-08-22T00:00:00"/>
    </cacheField>
    <cacheField name="Confirmation - Date Rec'd from AE or UW" numFmtId="0">
      <sharedItems containsDate="1" containsBlank="1" containsMixedTypes="1" minDate="2024-07-15T00:00:00" maxDate="2024-08-23T00:00:00"/>
    </cacheField>
    <cacheField name="Confirmation Letter - Status" numFmtId="0">
      <sharedItems containsBlank="1"/>
    </cacheField>
    <cacheField name="Data Request Letter - Date Sent" numFmtId="165">
      <sharedItems containsNonDate="0" containsDate="1" containsString="0" containsBlank="1" minDate="2024-07-29T00:00:00" maxDate="2024-09-04T00:00:00"/>
    </cacheField>
    <cacheField name="Data Request Letter - Date Followed Up" numFmtId="165">
      <sharedItems containsNonDate="0" containsDate="1" containsString="0" containsBlank="1" minDate="2024-08-12T00:00:00" maxDate="2024-08-16T00:00:00"/>
    </cacheField>
    <cacheField name="Employee Data - Date Received" numFmtId="165">
      <sharedItems containsNonDate="0" containsDate="1" containsString="0" containsBlank="1" minDate="2024-08-29T00:00:00" maxDate="2024-08-30T00:00:00"/>
    </cacheField>
    <cacheField name="Data Request Letter - Status" numFmtId="0">
      <sharedItems containsBlank="1"/>
    </cacheField>
    <cacheField name="BPS U/W Support Quality Checker" numFmtId="0">
      <sharedItems containsBlank="1"/>
    </cacheField>
    <cacheField name="TPA" numFmtId="0">
      <sharedItems count="2">
        <s v="MM"/>
        <s v="SBS"/>
      </sharedItems>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ra Garcia Rosal" refreshedDate="45566.292706828703" createdVersion="8" refreshedVersion="8" minRefreshableVersion="3" recordCount="150" xr:uid="{256B328E-9A52-496F-AE7A-59736E009447}">
  <cacheSource type="worksheet">
    <worksheetSource ref="A4959:Y4959" sheet="Sig Data Letters in Progress"/>
  </cacheSource>
  <cacheFields count="27">
    <cacheField name="Underwriting Support Working Month" numFmtId="164">
      <sharedItems containsDate="1" containsMixedTypes="1" minDate="2024-10-01T00:00:00" maxDate="2024-10-02T00:00:00" count="5">
        <s v="9/1/2024"/>
        <s v="10/1/2024"/>
        <s v="11/1/2024"/>
        <d v="2024-10-01T00:00:00"/>
        <s v="12/1/2024"/>
      </sharedItems>
    </cacheField>
    <cacheField name="Policy Name" numFmtId="0">
      <sharedItems/>
    </cacheField>
    <cacheField name="Policy Number" numFmtId="0">
      <sharedItems containsMixedTypes="1" containsNumber="1" containsInteger="1" minValue="10811" maxValue="634272"/>
    </cacheField>
    <cacheField name="Line of Business" numFmtId="0">
      <sharedItems/>
    </cacheField>
    <cacheField name="Account Executive" numFmtId="0">
      <sharedItems containsBlank="1"/>
    </cacheField>
    <cacheField name="Underwriter" numFmtId="0">
      <sharedItems containsBlank="1"/>
    </cacheField>
    <cacheField name="Underwriting Support" numFmtId="0">
      <sharedItems count="1">
        <s v="MC Renewal Support"/>
      </sharedItems>
    </cacheField>
    <cacheField name="Premium System" numFmtId="0">
      <sharedItems/>
    </cacheField>
    <cacheField name="Billing Type" numFmtId="0">
      <sharedItems/>
    </cacheField>
    <cacheField name="Data Request Letter - Due Date" numFmtId="0">
      <sharedItems containsSemiMixedTypes="0" containsNonDate="0" containsDate="1" containsString="0" minDate="2024-07-31T00:00:00" maxDate="2024-11-01T00:00:00"/>
    </cacheField>
    <cacheField name="Renewal Effective Date" numFmtId="14">
      <sharedItems containsDate="1" containsMixedTypes="1" minDate="2025-01-01T00:00:00" maxDate="2025-05-02T00:00:00"/>
    </cacheField>
    <cacheField name="Confirmation/Data Letter - BPS U/W Support" numFmtId="0">
      <sharedItems count="5">
        <s v="Raymond Cabigas"/>
        <s v="Kim Ilex Agustin"/>
        <s v="Mike Malingin"/>
        <s v="Jeremy Eudin"/>
        <s v="Rochelle Mendoza"/>
      </sharedItems>
    </cacheField>
    <cacheField name="Client Contact Name" numFmtId="0">
      <sharedItems containsBlank="1"/>
    </cacheField>
    <cacheField name="Client Contact Email" numFmtId="0">
      <sharedItems containsBlank="1"/>
    </cacheField>
    <cacheField name="Client Contact Position" numFmtId="0">
      <sharedItems containsBlank="1"/>
    </cacheField>
    <cacheField name="Confirmation Letter - Date Sent to AE" numFmtId="15">
      <sharedItems containsDate="1" containsBlank="1" containsMixedTypes="1" minDate="2024-07-15T00:00:00" maxDate="2024-09-17T00:00:00"/>
    </cacheField>
    <cacheField name="Confirmation - Date Rec'd from AE or UW" numFmtId="0">
      <sharedItems containsDate="1" containsBlank="1" containsMixedTypes="1" minDate="2024-07-15T00:00:00" maxDate="2024-09-28T00:00:00"/>
    </cacheField>
    <cacheField name="Confirmation Letter - Status" numFmtId="0">
      <sharedItems containsBlank="1"/>
    </cacheField>
    <cacheField name="Data Request Letter - Date Sent" numFmtId="165">
      <sharedItems containsNonDate="0" containsDate="1" containsString="0" containsBlank="1" minDate="2024-07-29T00:00:00" maxDate="2024-10-02T00:00:00"/>
    </cacheField>
    <cacheField name="Data Request Letter - Date Followed Up" numFmtId="165">
      <sharedItems containsNonDate="0" containsDate="1" containsString="0" containsBlank="1" minDate="2024-08-12T00:00:00" maxDate="2024-09-14T00:00:00"/>
    </cacheField>
    <cacheField name="Employee Data - Date Received" numFmtId="165">
      <sharedItems containsNonDate="0" containsString="0" containsBlank="1"/>
    </cacheField>
    <cacheField name="Data Request Letter - Status" numFmtId="0">
      <sharedItems containsBlank="1"/>
    </cacheField>
    <cacheField name="BPS U/W Support Quality Checker" numFmtId="0">
      <sharedItems containsBlank="1"/>
    </cacheField>
    <cacheField name="TPA" numFmtId="0">
      <sharedItems count="2">
        <s v="MM"/>
        <s v="SBS"/>
      </sharedItems>
    </cacheField>
    <cacheField name="Comments_x000a_(Include initials and date entered)" numFmtId="0">
      <sharedItems containsBlank="1"/>
    </cacheField>
    <cacheField name="Benefits" numFmtId="0">
      <sharedItems containsBlank="1"/>
    </cacheField>
    <cacheField name="Language" numFmtId="0">
      <sharedItems containsBlank="1"/>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ra Garcia Rosal" refreshedDate="45597.168045370374" createdVersion="8" refreshedVersion="8" minRefreshableVersion="3" recordCount="190" xr:uid="{207EC1FB-9C3C-4C3E-A964-5CD0EAA0ACFE}">
  <cacheSource type="worksheet">
    <worksheetSource ref="A5120:Y5120" sheet="Sig Data Letters in Progress"/>
  </cacheSource>
  <cacheFields count="27">
    <cacheField name="Underwriting Support Working Month" numFmtId="0">
      <sharedItems containsDate="1" containsMixedTypes="1" minDate="2025-01-01T00:00:00" maxDate="2025-01-02T00:00:00" count="4">
        <s v="9/1/2024"/>
        <s v="11/1/2024"/>
        <s v="12/1/2024"/>
        <d v="2025-01-01T00:00:00"/>
      </sharedItems>
    </cacheField>
    <cacheField name="Policy Name" numFmtId="0">
      <sharedItems/>
    </cacheField>
    <cacheField name="Policy Number" numFmtId="0">
      <sharedItems containsMixedTypes="1" containsNumber="1" containsInteger="1" minValue="2477" maxValue="634482"/>
    </cacheField>
    <cacheField name="Line of Business" numFmtId="0">
      <sharedItems/>
    </cacheField>
    <cacheField name="Account Executive" numFmtId="0">
      <sharedItems containsBlank="1"/>
    </cacheField>
    <cacheField name="Underwriter" numFmtId="0">
      <sharedItems containsBlank="1"/>
    </cacheField>
    <cacheField name="Underwriting Support" numFmtId="0">
      <sharedItems/>
    </cacheField>
    <cacheField name="Premium System" numFmtId="0">
      <sharedItems/>
    </cacheField>
    <cacheField name="Billing Type" numFmtId="0">
      <sharedItems/>
    </cacheField>
    <cacheField name="Data Request Letter - Due Date" numFmtId="0">
      <sharedItems containsSemiMixedTypes="0" containsNonDate="0" containsDate="1" containsString="0" minDate="2024-07-31T00:00:00" maxDate="2024-12-01T00:00:00"/>
    </cacheField>
    <cacheField name="Renewal Effective Date" numFmtId="14">
      <sharedItems containsDate="1" containsMixedTypes="1" minDate="2025-01-01T00:00:00" maxDate="2025-07-02T00:00:00"/>
    </cacheField>
    <cacheField name="Confirmation/Data Letter - BPS U/W Support" numFmtId="0">
      <sharedItems count="5">
        <s v="Kim Ilex Agustin"/>
        <s v="Raymond Cabigas"/>
        <s v="Mike Malingin"/>
        <s v="Jeremy Eudin"/>
        <s v="Rochelle Mendoza"/>
      </sharedItems>
    </cacheField>
    <cacheField name="Client Contact Name" numFmtId="0">
      <sharedItems containsBlank="1"/>
    </cacheField>
    <cacheField name="Client Contact Email" numFmtId="0">
      <sharedItems containsBlank="1"/>
    </cacheField>
    <cacheField name="Client Contact Position" numFmtId="0">
      <sharedItems containsBlank="1"/>
    </cacheField>
    <cacheField name="Confirmation Letter - Date Sent to AE" numFmtId="15">
      <sharedItems containsNonDate="0" containsDate="1" containsString="0" containsBlank="1" minDate="2024-07-15T00:00:00" maxDate="2024-10-22T00:00:00"/>
    </cacheField>
    <cacheField name="Confirmation - Date Rec'd from AE or UW" numFmtId="0">
      <sharedItems containsNonDate="0" containsDate="1" containsString="0" containsBlank="1" minDate="2024-07-16T00:00:00" maxDate="2024-10-25T00:00:00"/>
    </cacheField>
    <cacheField name="Confirmation Letter - Status" numFmtId="0">
      <sharedItems containsBlank="1"/>
    </cacheField>
    <cacheField name="Data Request Letter - Date Sent" numFmtId="165">
      <sharedItems containsNonDate="0" containsDate="1" containsString="0" containsBlank="1" minDate="2024-07-29T00:00:00" maxDate="2024-11-01T00:00:00"/>
    </cacheField>
    <cacheField name="Data Request Letter - Date Followed Up" numFmtId="165">
      <sharedItems containsNonDate="0" containsDate="1" containsString="0" containsBlank="1" minDate="2024-08-12T00:00:00" maxDate="2024-10-18T00:00:00"/>
    </cacheField>
    <cacheField name="Employee Data - Date Received" numFmtId="165">
      <sharedItems containsNonDate="0" containsDate="1" containsString="0" containsBlank="1" minDate="2024-10-17T00:00:00" maxDate="2024-10-18T00:00:00"/>
    </cacheField>
    <cacheField name="Data Request Letter - Status" numFmtId="0">
      <sharedItems containsBlank="1"/>
    </cacheField>
    <cacheField name="BPS U/W Support Quality Checker" numFmtId="0">
      <sharedItems containsBlank="1"/>
    </cacheField>
    <cacheField name="TPA" numFmtId="0">
      <sharedItems count="2">
        <s v="MM"/>
        <s v="SBS"/>
      </sharedItems>
    </cacheField>
    <cacheField name="Comments_x000a_(Include initials and date entered)" numFmtId="0">
      <sharedItems containsBlank="1"/>
    </cacheField>
    <cacheField name="Benefits" numFmtId="0">
      <sharedItems containsBlank="1"/>
    </cacheField>
    <cacheField name="Language" numFmtId="0">
      <sharedItems containsBlank="1"/>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ra Garcia Rosal" refreshedDate="45634.915510416664" createdVersion="8" refreshedVersion="8" minRefreshableVersion="3" recordCount="176" xr:uid="{AF2C3A4F-D963-495A-955C-AF6B39AC37D4}">
  <cacheSource type="worksheet">
    <worksheetSource ref="A817:Y817" sheet="Sig Data Letters in Progress"/>
  </cacheSource>
  <cacheFields count="27">
    <cacheField name="Underwriting Support Working Month" numFmtId="0">
      <sharedItems containsDate="1" containsMixedTypes="1" minDate="2024-12-01T00:00:00" maxDate="2025-01-02T00:00:00" count="5">
        <s v="11/1/2024"/>
        <s v="12/1/2024"/>
        <d v="2025-01-01T00:00:00"/>
        <d v="2024-12-01T00:00:00"/>
        <s v="2/1/2025"/>
      </sharedItems>
    </cacheField>
    <cacheField name="Policy Name" numFmtId="0">
      <sharedItems/>
    </cacheField>
    <cacheField name="Policy Number" numFmtId="0">
      <sharedItems containsMixedTypes="1" containsNumber="1" containsInteger="1" minValue="2477" maxValue="634482"/>
    </cacheField>
    <cacheField name="Line of Business" numFmtId="0">
      <sharedItems/>
    </cacheField>
    <cacheField name="Account Executive" numFmtId="0">
      <sharedItems containsBlank="1"/>
    </cacheField>
    <cacheField name="Underwriter" numFmtId="0">
      <sharedItems containsBlank="1"/>
    </cacheField>
    <cacheField name="Underwriting Support" numFmtId="0">
      <sharedItems/>
    </cacheField>
    <cacheField name="Premium System" numFmtId="0">
      <sharedItems/>
    </cacheField>
    <cacheField name="Billing Type" numFmtId="0">
      <sharedItems/>
    </cacheField>
    <cacheField name="Data Request Letter - Due Date" numFmtId="14">
      <sharedItems containsSemiMixedTypes="0" containsNonDate="0" containsDate="1" containsString="0" minDate="2024-09-30T00:00:00" maxDate="2025-01-01T00:00:00"/>
    </cacheField>
    <cacheField name="Renewal Effective Date" numFmtId="14">
      <sharedItems containsDate="1" containsMixedTypes="1" minDate="2025-03-01T00:00:00" maxDate="2025-07-02T00:00:00"/>
    </cacheField>
    <cacheField name="Confirmation/Data Letter - BPS U/W Support" numFmtId="0">
      <sharedItems containsBlank="1" count="5">
        <s v="Kim Ilex Agustin"/>
        <s v="Raymond Cabigas"/>
        <s v="Jeremy Eudin"/>
        <s v="Rochelle Mendoza"/>
        <m/>
      </sharedItems>
    </cacheField>
    <cacheField name="Client Contact Name" numFmtId="0">
      <sharedItems containsBlank="1"/>
    </cacheField>
    <cacheField name="Client Contact Email" numFmtId="0">
      <sharedItems containsBlank="1"/>
    </cacheField>
    <cacheField name="Client Contact Position" numFmtId="0">
      <sharedItems containsBlank="1"/>
    </cacheField>
    <cacheField name="Confirmation Letter - Date Sent to AE" numFmtId="15">
      <sharedItems containsNonDate="0" containsDate="1" containsString="0" containsBlank="1" minDate="2024-09-06T00:00:00" maxDate="2024-12-04T00:00:00"/>
    </cacheField>
    <cacheField name="Confirmation - Date Rec'd from AE or UW" numFmtId="0">
      <sharedItems containsNonDate="0" containsDate="1" containsString="0" containsBlank="1" minDate="2024-09-06T00:00:00" maxDate="2024-12-07T00:00:00"/>
    </cacheField>
    <cacheField name="Confirmation Letter - Status" numFmtId="0">
      <sharedItems containsNonDate="0" containsString="0" containsBlank="1"/>
    </cacheField>
    <cacheField name="Data Request Letter - Date Sent" numFmtId="165">
      <sharedItems containsNonDate="0" containsDate="1" containsString="0" containsBlank="1" minDate="2024-10-01T00:00:00" maxDate="2024-12-10T00:00:00"/>
    </cacheField>
    <cacheField name="Data Request Letter - Date Followed Up" numFmtId="165">
      <sharedItems containsNonDate="0" containsDate="1" containsString="0" containsBlank="1" minDate="2024-10-17T00:00:00" maxDate="2024-11-27T00:00:00"/>
    </cacheField>
    <cacheField name="Employee Data - Date Received" numFmtId="165">
      <sharedItems containsNonDate="0" containsString="0" containsBlank="1"/>
    </cacheField>
    <cacheField name="Data Request Letter - Status" numFmtId="0">
      <sharedItems containsBlank="1"/>
    </cacheField>
    <cacheField name="BPS U/W Support Quality Checker" numFmtId="0">
      <sharedItems containsBlank="1"/>
    </cacheField>
    <cacheField name="TPA" numFmtId="0">
      <sharedItems count="2">
        <s v="MM"/>
        <s v="SBS"/>
      </sharedItems>
    </cacheField>
    <cacheField name="Comments_x000a_(Include initials and date entered)" numFmtId="0">
      <sharedItems containsBlank="1"/>
    </cacheField>
    <cacheField name="Benefits" numFmtId="0">
      <sharedItems containsBlank="1"/>
    </cacheField>
    <cacheField name="Language" numFmtId="0">
      <sharedItems containsBlank="1"/>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ra Garcia Rosal" refreshedDate="45660.18144108796" createdVersion="8" refreshedVersion="8" minRefreshableVersion="3" recordCount="166" xr:uid="{04880B9D-4F6B-4478-A30D-BD4C5EBD7392}">
  <cacheSource type="worksheet">
    <worksheetSource ref="A984:Y984" sheet="Sig Data Letters in Progress"/>
  </cacheSource>
  <cacheFields count="27">
    <cacheField name="Underwriting Support Working Month" numFmtId="0">
      <sharedItems containsDate="1" containsMixedTypes="1" minDate="2025-01-01T00:00:00" maxDate="2025-02-02T00:00:00" count="4">
        <d v="2025-01-01T00:00:00"/>
        <s v="2/1/2025"/>
        <d v="2025-02-01T00:00:00"/>
        <s v="3/1/2025"/>
      </sharedItems>
    </cacheField>
    <cacheField name="Policy Name" numFmtId="0">
      <sharedItems/>
    </cacheField>
    <cacheField name="Policy Number" numFmtId="0">
      <sharedItems containsMixedTypes="1" containsNumber="1" containsInteger="1" minValue="3083" maxValue="634481"/>
    </cacheField>
    <cacheField name="Line of Business" numFmtId="0">
      <sharedItems/>
    </cacheField>
    <cacheField name="Account Executive" numFmtId="0">
      <sharedItems containsBlank="1"/>
    </cacheField>
    <cacheField name="Underwriter" numFmtId="0">
      <sharedItems containsBlank="1"/>
    </cacheField>
    <cacheField name="Underwriting Support" numFmtId="0">
      <sharedItems/>
    </cacheField>
    <cacheField name="Premium System" numFmtId="0">
      <sharedItems/>
    </cacheField>
    <cacheField name="Billing Type" numFmtId="0">
      <sharedItems/>
    </cacheField>
    <cacheField name="Data Request Letter - Due Date" numFmtId="0">
      <sharedItems containsSemiMixedTypes="0" containsNonDate="0" containsDate="1" containsString="0" minDate="2024-11-30T00:00:00" maxDate="2025-02-01T00:00:00"/>
    </cacheField>
    <cacheField name="Renewal Effective Date" numFmtId="14">
      <sharedItems containsDate="1" containsMixedTypes="1" minDate="2025-05-01T00:00:00" maxDate="2025-08-02T00:00:00"/>
    </cacheField>
    <cacheField name="Confirmation/Data Letter - BPS U/W Support" numFmtId="0">
      <sharedItems count="4">
        <s v="Jeremy Eudin"/>
        <s v="Kim Ilex Agustin"/>
        <s v="Raymond Cabigas"/>
        <s v="Rochelle Mendoza"/>
      </sharedItems>
    </cacheField>
    <cacheField name="Client Contact Name" numFmtId="0">
      <sharedItems containsBlank="1"/>
    </cacheField>
    <cacheField name="Client Contact Email" numFmtId="0">
      <sharedItems containsBlank="1"/>
    </cacheField>
    <cacheField name="Client Contact Position" numFmtId="0">
      <sharedItems containsNonDate="0" containsString="0" containsBlank="1"/>
    </cacheField>
    <cacheField name="Confirmation Letter - Date Sent to AE" numFmtId="15">
      <sharedItems containsNonDate="0" containsDate="1" containsString="0" containsBlank="1" minDate="2024-12-03T00:00:00" maxDate="2025-01-03T00:00:00"/>
    </cacheField>
    <cacheField name="Confirmation - Date Rec'd from AE or UW" numFmtId="0">
      <sharedItems containsNonDate="0" containsDate="1" containsString="0" containsBlank="1" minDate="2024-12-03T00:00:00" maxDate="2024-12-04T00:00:00"/>
    </cacheField>
    <cacheField name="Confirmation Letter - Status" numFmtId="0">
      <sharedItems containsNonDate="0" containsString="0" containsBlank="1"/>
    </cacheField>
    <cacheField name="Data Request Letter - Date Sent" numFmtId="0">
      <sharedItems containsNonDate="0" containsDate="1" containsString="0" containsBlank="1" minDate="2024-11-28T00:00:00" maxDate="2025-01-03T00:00:00"/>
    </cacheField>
    <cacheField name="Data Request Letter - Date Followed Up" numFmtId="165">
      <sharedItems containsNonDate="0" containsDate="1" containsString="0" containsBlank="1" minDate="2024-12-16T00:00:00" maxDate="2025-01-03T00:00:00"/>
    </cacheField>
    <cacheField name="Employee Data - Date Received" numFmtId="165">
      <sharedItems containsNonDate="0" containsString="0" containsBlank="1"/>
    </cacheField>
    <cacheField name="Data Request Letter - Status" numFmtId="0">
      <sharedItems containsBlank="1"/>
    </cacheField>
    <cacheField name="BPS U/W Support Quality Checker" numFmtId="0">
      <sharedItems containsBlank="1"/>
    </cacheField>
    <cacheField name="TPA" numFmtId="0">
      <sharedItems count="2">
        <s v="SBS"/>
        <s v="MM"/>
      </sharedItems>
    </cacheField>
    <cacheField name="Comments_x000a_(Include initials and date entered)" numFmtId="0">
      <sharedItems containsBlank="1"/>
    </cacheField>
    <cacheField name="Benefits" numFmtId="0">
      <sharedItems containsBlank="1"/>
    </cacheField>
    <cacheField name="Language"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ra Garcia Rosal" refreshedDate="45691.069600694442" createdVersion="8" refreshedVersion="8" minRefreshableVersion="3" recordCount="182" xr:uid="{805C0E18-FEC5-4B68-9DBE-CC8F8AFF1001}">
  <cacheSource type="worksheet">
    <worksheetSource ref="A1184:Y1184" sheet="Sig Data Letters in Progress"/>
  </cacheSource>
  <cacheFields count="27">
    <cacheField name="Underwriting Support Working Month" numFmtId="0">
      <sharedItems containsDate="1" containsMixedTypes="1" minDate="2025-01-01T00:00:00" maxDate="2025-04-02T00:00:00" count="5">
        <d v="2025-01-01T00:00:00"/>
        <s v="2/1/2025"/>
        <s v="3/1/2025"/>
        <d v="2025-02-01T00:00:00"/>
        <d v="2025-04-01T00:00:00"/>
      </sharedItems>
    </cacheField>
    <cacheField name="Policy Name" numFmtId="0">
      <sharedItems/>
    </cacheField>
    <cacheField name="Policy Number" numFmtId="0">
      <sharedItems containsMixedTypes="1" containsNumber="1" containsInteger="1" minValue="5419" maxValue="634195"/>
    </cacheField>
    <cacheField name="Line of Business" numFmtId="0">
      <sharedItems/>
    </cacheField>
    <cacheField name="Account Executive" numFmtId="0">
      <sharedItems containsBlank="1"/>
    </cacheField>
    <cacheField name="Underwriter" numFmtId="0">
      <sharedItems containsBlank="1"/>
    </cacheField>
    <cacheField name="Underwriting Support" numFmtId="0">
      <sharedItems/>
    </cacheField>
    <cacheField name="Premium System" numFmtId="0">
      <sharedItems/>
    </cacheField>
    <cacheField name="Billing Type" numFmtId="0">
      <sharedItems/>
    </cacheField>
    <cacheField name="Data Request Letter - Due Date" numFmtId="0">
      <sharedItems containsDate="1" containsMixedTypes="1" minDate="2024-11-30T00:00:00" maxDate="2025-03-01T00:00:00"/>
    </cacheField>
    <cacheField name="Renewal Effective Date" numFmtId="14">
      <sharedItems containsDate="1" containsMixedTypes="1" minDate="2025-05-01T00:00:00" maxDate="2026-01-02T00:00:00"/>
    </cacheField>
    <cacheField name="Confirmation/Data Letter - BPS U/W Support" numFmtId="0">
      <sharedItems count="3">
        <s v="Kim Ilex Agustin"/>
        <s v="Rochelle Mendoza"/>
        <s v="Jeremy Eudin"/>
      </sharedItems>
    </cacheField>
    <cacheField name="Client Contact Name" numFmtId="0">
      <sharedItems containsBlank="1"/>
    </cacheField>
    <cacheField name="Client Contact Email" numFmtId="0">
      <sharedItems containsBlank="1"/>
    </cacheField>
    <cacheField name="Client Contact Position" numFmtId="0">
      <sharedItems containsBlank="1"/>
    </cacheField>
    <cacheField name="Confirmation Letter - Date Sent to AE" numFmtId="15">
      <sharedItems containsNonDate="0" containsDate="1" containsString="0" containsBlank="1" minDate="2024-12-03T00:00:00" maxDate="2025-01-16T00:00:00"/>
    </cacheField>
    <cacheField name="Confirmation - Date Rec'd from AE or UW" numFmtId="0">
      <sharedItems containsDate="1" containsBlank="1" containsMixedTypes="1" minDate="2024-12-03T00:00:00" maxDate="2025-01-19T00:00:00"/>
    </cacheField>
    <cacheField name="Confirmation Letter - Status" numFmtId="0">
      <sharedItems containsBlank="1"/>
    </cacheField>
    <cacheField name="Data Request Letter - Date Sent" numFmtId="165">
      <sharedItems containsNonDate="0" containsDate="1" containsString="0" containsBlank="1" minDate="2024-12-09T00:00:00" maxDate="2025-01-31T00:00:00"/>
    </cacheField>
    <cacheField name="Data Request Letter - Date Followed Up" numFmtId="165">
      <sharedItems containsNonDate="0" containsDate="1" containsString="0" containsBlank="1" minDate="2025-01-02T00:00:00" maxDate="2025-01-03T00:00:00"/>
    </cacheField>
    <cacheField name="Employee Data - Date Received" numFmtId="165">
      <sharedItems containsNonDate="0" containsString="0" containsBlank="1"/>
    </cacheField>
    <cacheField name="Data Request Letter - Status" numFmtId="0">
      <sharedItems containsBlank="1"/>
    </cacheField>
    <cacheField name="BPS U/W Support Quality Checker" numFmtId="0">
      <sharedItems containsNonDate="0" containsString="0" containsBlank="1"/>
    </cacheField>
    <cacheField name="TPA" numFmtId="0">
      <sharedItems count="2">
        <s v="MM"/>
        <s v="SBS"/>
      </sharedItems>
    </cacheField>
    <cacheField name="Comments_x000a_(Include initials and date entered)" numFmtId="0">
      <sharedItems containsBlank="1"/>
    </cacheField>
    <cacheField name="Benefits" numFmtId="0">
      <sharedItems containsBlank="1"/>
    </cacheField>
    <cacheField name="Language"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9">
  <r>
    <x v="0"/>
    <s v="Municipalité Saint-Just-de-Bretenières "/>
    <n v="109636"/>
    <s v="Manu-Cov"/>
    <s v="Natalie Lapointe"/>
    <s v="Danielle Siler"/>
    <x v="0"/>
    <s v="ManuConnect"/>
    <s v="SELF"/>
    <d v="2023-09-30T00:00:00"/>
    <d v="2024-03-01T00:00:00"/>
    <x v="0"/>
    <s v="Robin Veilleux"/>
    <s v="receptionrvarc@assurancescollectives.ca"/>
    <s v="G.P.M.E. solutions d’assurances et rentes collectives"/>
    <d v="2023-09-14T00:00:00"/>
    <d v="2023-09-14T00:00:00"/>
    <m/>
    <s v="N/A"/>
    <s v="N/A"/>
    <s v="N/A"/>
    <m/>
    <m/>
    <x v="0"/>
  </r>
  <r>
    <x v="0"/>
    <s v="Sterling Capital Brokers (3D Collision Ltd.)"/>
    <n v="135876"/>
    <s v="Manu-Cov"/>
    <s v="James Baggs"/>
    <s v="Swiss Nanton-Gill"/>
    <x v="0"/>
    <s v="ManuConnect"/>
    <s v="SELF"/>
    <d v="2023-09-30T00:00:00"/>
    <d v="2024-03-01T00:00:00"/>
    <x v="1"/>
    <s v="Judy Muir"/>
    <s v="judy.muir@sterlingcapitalbrokers.com"/>
    <s v="N/A"/>
    <d v="2023-09-14T00:00:00"/>
    <d v="2023-09-15T00:00:00"/>
    <s v="Completed"/>
    <d v="2023-10-03T00:00:00"/>
    <s v="10/25/2023 &amp; 11/02/2023"/>
    <m/>
    <s v="Letter Sent without QC"/>
    <m/>
    <x v="0"/>
  </r>
  <r>
    <x v="0"/>
    <s v="Newfoundland &amp; Labrador Housing Corporation"/>
    <s v="19471, 19472, 37563, 37564"/>
    <s v="Manu-NonCov"/>
    <s v="Susan Jesso"/>
    <s v="Alec Aqui"/>
    <x v="0"/>
    <s v="ManuConnect"/>
    <s v="SELF"/>
    <d v="2023-09-30T00:00:00"/>
    <d v="2024-03-01T00:00:00"/>
    <x v="1"/>
    <s v="Michael Goodridge"/>
    <s v="mgoodridge@johnson.ca"/>
    <s v="Senior Consultant"/>
    <d v="2023-09-14T00:00:00"/>
    <d v="2023-09-15T00:00:00"/>
    <s v="Completed"/>
    <d v="2023-09-29T00:00:00"/>
    <d v="2023-10-18T00:00:00"/>
    <m/>
    <s v="Letter Sent without QC"/>
    <m/>
    <x v="1"/>
  </r>
  <r>
    <x v="1"/>
    <s v="LENBROOK CORP.                "/>
    <n v="21700"/>
    <s v="Manu-Cov"/>
    <s v="Rowena Gabriel"/>
    <s v="Svetlana Pavlenko"/>
    <x v="0"/>
    <s v="ManuConnect"/>
    <s v="SELF"/>
    <d v="2023-10-31T00:00:00"/>
    <d v="2024-05-01T00:00:00"/>
    <x v="2"/>
    <s v="​Heather White"/>
    <s v="HWhite@lenbrook.com"/>
    <s v="N/A"/>
    <d v="2023-10-17T00:00:00"/>
    <d v="2023-10-17T00:00:00"/>
    <s v="Completed"/>
    <d v="2023-10-30T00:00:00"/>
    <m/>
    <m/>
    <m/>
    <m/>
    <x v="1"/>
  </r>
  <r>
    <x v="1"/>
    <s v="THE BOARD OF ED OF REGINA     "/>
    <n v="26815"/>
    <s v="Manu-Cov"/>
    <s v="Kristin Pasma"/>
    <s v="Lilian Hernandez"/>
    <x v="0"/>
    <s v="ManuConnect"/>
    <s v="SELF"/>
    <d v="2023-10-31T00:00:00"/>
    <d v="2024-04-01T00:00:00"/>
    <x v="0"/>
    <s v="Kate Thompson"/>
    <s v="kate.thompson@rbe.sk.ca"/>
    <s v="1600 4 Ave. Regina, SK S4R8G8"/>
    <d v="2023-10-20T00:00:00"/>
    <d v="2023-10-20T00:00:00"/>
    <m/>
    <m/>
    <m/>
    <m/>
    <m/>
    <m/>
    <x v="1"/>
  </r>
  <r>
    <x v="1"/>
    <s v="DERKSEN PLUMBING &amp; HEATING    "/>
    <n v="106976"/>
    <s v="Manu-Cov"/>
    <s v="Noel Hudson"/>
    <m/>
    <x v="0"/>
    <s v="ManuConnect"/>
    <s v="SELF"/>
    <d v="2023-10-31T00:00:00"/>
    <d v="2024-04-01T00:00:00"/>
    <x v="0"/>
    <s v="Trudy Fidyk"/>
    <s v="trudy.fidyk@siriusbenefits.ca"/>
    <s v="Senior Group Benefits Underwriter"/>
    <d v="2023-10-06T00:00:00"/>
    <d v="2023-10-13T00:00:00"/>
    <s v="Completed"/>
    <m/>
    <m/>
    <m/>
    <m/>
    <m/>
    <x v="0"/>
  </r>
  <r>
    <x v="1"/>
    <s v="BAYVIEW FLOWERS (JORDAN       "/>
    <n v="107347"/>
    <s v="Manu-Cov"/>
    <s v="Rowena Gabriel"/>
    <s v="Svetlana Pavlenko"/>
    <x v="0"/>
    <s v="ManuConnect"/>
    <s v="SELF"/>
    <d v="2023-10-31T00:00:00"/>
    <d v="2024-04-01T00:00:00"/>
    <x v="0"/>
    <s v="Yvette Yang"/>
    <s v="YYang@healthsourceplus.com"/>
    <m/>
    <s v="N/A"/>
    <m/>
    <m/>
    <m/>
    <m/>
    <m/>
    <m/>
    <m/>
    <x v="1"/>
  </r>
  <r>
    <x v="1"/>
    <s v="ROY ET ASSELIN INC.           "/>
    <n v="114597"/>
    <s v="Manu-Cov"/>
    <s v="Raquel Morales"/>
    <s v="Darel Volkes"/>
    <x v="0"/>
    <s v="ManuConnect"/>
    <s v="SELF"/>
    <d v="2023-10-31T00:00:00"/>
    <d v="2024-04-01T00:00:00"/>
    <x v="0"/>
    <s v="Annie Dessailliers"/>
    <s v="ventes_renouvellements@gpme.ca"/>
    <m/>
    <s v="N/A"/>
    <m/>
    <m/>
    <m/>
    <m/>
    <m/>
    <m/>
    <m/>
    <x v="0"/>
  </r>
  <r>
    <x v="1"/>
    <s v="AMHERST CRANE RENTALS LTD.    "/>
    <n v="119564"/>
    <s v="Manu-Cov"/>
    <s v="Barry Connelly"/>
    <s v="Lilian Hernandez"/>
    <x v="0"/>
    <s v="ManuConnect"/>
    <s v="SELF"/>
    <d v="2023-10-31T00:00:00"/>
    <d v="2024-04-01T00:00:00"/>
    <x v="0"/>
    <s v="Clare Winstanley"/>
    <s v="cwinstanley@thebenefitstrust.com"/>
    <s v="Group Underwriter"/>
    <d v="2023-10-20T00:00:00"/>
    <d v="2023-10-26T00:00:00"/>
    <s v="Completed"/>
    <m/>
    <m/>
    <m/>
    <m/>
    <m/>
    <x v="1"/>
  </r>
  <r>
    <x v="1"/>
    <s v="FACTION BIKE STUDIO/STUDIO    "/>
    <n v="119733"/>
    <s v="Manu-Cov"/>
    <s v="Natalie Lapointe"/>
    <s v="Danielle Siler"/>
    <x v="0"/>
    <s v="ManuConnect"/>
    <s v="SELF"/>
    <d v="2023-10-31T00:00:00"/>
    <d v="2024-04-01T00:00:00"/>
    <x v="2"/>
    <s v="Jérôme Cassista"/>
    <s v="jcassista@innovmedic.ca"/>
    <s v="N/A"/>
    <m/>
    <m/>
    <m/>
    <d v="2023-10-30T00:00:00"/>
    <m/>
    <m/>
    <m/>
    <m/>
    <x v="0"/>
  </r>
  <r>
    <x v="1"/>
    <s v="NEW LIFE CHRISTIAN CHURCH     "/>
    <n v="120154"/>
    <s v="Manu-Cov"/>
    <s v="Scott Burrell"/>
    <s v="Kevin Turfan"/>
    <x v="0"/>
    <s v="ManuConnect"/>
    <s v="SELF"/>
    <d v="2023-10-31T00:00:00"/>
    <d v="2024-04-01T00:00:00"/>
    <x v="0"/>
    <m/>
    <s v="linda.kajba@kechnie.com"/>
    <m/>
    <m/>
    <m/>
    <m/>
    <m/>
    <m/>
    <m/>
    <m/>
    <m/>
    <x v="0"/>
  </r>
  <r>
    <x v="1"/>
    <s v="MESSAGERIE DMG                "/>
    <n v="126401"/>
    <s v="Manu-Cov"/>
    <s v="Natalie Lapointe"/>
    <s v="Kevin Turfan"/>
    <x v="0"/>
    <s v="ManuConnect"/>
    <s v="SELF"/>
    <d v="2023-10-31T00:00:00"/>
    <d v="2024-04-01T00:00:00"/>
    <x v="0"/>
    <s v="N/A"/>
    <s v="N/A"/>
    <s v="N/A"/>
    <s v="N/A"/>
    <s v="N/A"/>
    <s v="N/A"/>
    <s v="N/A"/>
    <s v="N/A"/>
    <m/>
    <m/>
    <s v="N/A"/>
    <x v="0"/>
  </r>
  <r>
    <x v="1"/>
    <s v="ASSURANCES ROBILLARD ET       "/>
    <n v="126795"/>
    <s v="Manu-Cov"/>
    <s v="Raquel Morales"/>
    <s v="Darel Volkes"/>
    <x v="0"/>
    <s v="ManuConnect"/>
    <s v="SELF"/>
    <d v="2023-10-31T00:00:00"/>
    <d v="2024-04-01T00:00:00"/>
    <x v="0"/>
    <s v="Annie Dessailliers"/>
    <s v="ventes_renouvellements@gpme.ca"/>
    <m/>
    <s v="N/A"/>
    <m/>
    <m/>
    <m/>
    <m/>
    <m/>
    <m/>
    <m/>
    <x v="0"/>
  </r>
  <r>
    <x v="1"/>
    <s v="BRASSERIE GENERALE INC.       "/>
    <n v="127023"/>
    <s v="Manu-Cov"/>
    <s v="Nathalie Fanous"/>
    <m/>
    <x v="0"/>
    <s v="ManuConnect"/>
    <s v="SELF"/>
    <d v="2023-10-31T00:00:00"/>
    <d v="2024-04-01T00:00:00"/>
    <x v="0"/>
    <s v="Annie Dessailliers"/>
    <s v="ventes_renouvellements@gpme.ca"/>
    <m/>
    <m/>
    <m/>
    <m/>
    <m/>
    <m/>
    <m/>
    <m/>
    <m/>
    <x v="0"/>
  </r>
  <r>
    <x v="1"/>
    <s v="2114538 ALBERTA LTD. DBA      "/>
    <n v="128416"/>
    <s v="Manu-Cov"/>
    <s v="Jackie McGrath"/>
    <s v="Shelina Lakhani"/>
    <x v="0"/>
    <s v="ManuConnect"/>
    <s v="SELF"/>
    <d v="2023-10-31T00:00:00"/>
    <d v="2024-04-01T00:00:00"/>
    <x v="1"/>
    <s v="Melissa Forbes"/>
    <s v="mforbes@calclosets.com"/>
    <s v="Plan Administrator"/>
    <d v="2023-10-12T00:00:00"/>
    <d v="2023-10-16T00:00:00"/>
    <s v="Completed"/>
    <d v="2023-10-27T00:00:00"/>
    <m/>
    <m/>
    <s v="Letter Sent without QC"/>
    <m/>
    <x v="0"/>
  </r>
  <r>
    <x v="1"/>
    <s v="ALIMENTATIONS BECHAR INC.     "/>
    <n v="135552"/>
    <s v="Manu-Cov"/>
    <s v="Ronald Brassard"/>
    <s v="Ronald Brassard"/>
    <x v="0"/>
    <s v="ManuConnect"/>
    <s v="SELF"/>
    <d v="2023-10-31T00:00:00"/>
    <d v="2024-04-01T00:00:00"/>
    <x v="1"/>
    <s v="Yvette Yang"/>
    <s v="YYang@healthsourceplus.com"/>
    <s v="N/A"/>
    <s v="N/A"/>
    <s v="N/A"/>
    <s v="N/A"/>
    <d v="2023-10-30T00:00:00"/>
    <m/>
    <m/>
    <s v="Letter Sent without QC"/>
    <m/>
    <x v="1"/>
  </r>
  <r>
    <x v="1"/>
    <s v="Sterling Capital Brokers (CCK Consulting Ltd. &amp; Summit Contracting (Red Deer) Ltd.)"/>
    <n v="135873"/>
    <s v="Manu-Cov"/>
    <s v="James Baggs "/>
    <s v="Swiss Nanton-Gill"/>
    <x v="0"/>
    <s v="ManuConnect"/>
    <s v="SELF"/>
    <d v="2023-10-31T00:00:00"/>
    <d v="2024-04-01T00:00:00"/>
    <x v="3"/>
    <s v="Judy Muir"/>
    <s v="judy.muir@sterlingcapitalbrokers.com"/>
    <s v="Plan Administrator"/>
    <d v="2023-10-18T00:00:00"/>
    <d v="2023-10-19T00:00:00"/>
    <m/>
    <d v="2023-10-25T00:00:00"/>
    <m/>
    <m/>
    <s v="Letter Sent without QC"/>
    <m/>
    <x v="0"/>
  </r>
  <r>
    <x v="1"/>
    <s v="Sterling Capital Brokers (ATI Machining Inc.) "/>
    <n v="135879"/>
    <s v="Manu-Cov"/>
    <s v="James Baggs"/>
    <s v="Swiss Nanton-Gill"/>
    <x v="0"/>
    <s v="ManuConnect"/>
    <s v="SELF"/>
    <d v="2023-10-31T00:00:00"/>
    <d v="2024-04-01T00:00:00"/>
    <x v="2"/>
    <s v="Devlyn Little"/>
    <s v="Devlyn.Little@sterlingcapitalbrokers.com"/>
    <s v="Plan Administrator"/>
    <d v="2023-10-17T00:00:00"/>
    <d v="2023-10-17T00:00:00"/>
    <s v="Completed"/>
    <d v="2023-10-30T00:00:00"/>
    <m/>
    <m/>
    <m/>
    <m/>
    <x v="0"/>
  </r>
  <r>
    <x v="1"/>
    <s v="Sterling Capital Brokers (NWP Industries LP)"/>
    <n v="135884"/>
    <s v="Manu-Cov"/>
    <s v="James Baggs"/>
    <s v="Thomas Bauer"/>
    <x v="0"/>
    <s v="ManuConnect"/>
    <s v="SELF"/>
    <d v="2023-10-31T00:00:00"/>
    <d v="2024-04-01T00:00:00"/>
    <x v="0"/>
    <s v="Derrick Peterson"/>
    <s v="derrick@rivinssol.com"/>
    <m/>
    <d v="2023-10-20T00:00:00"/>
    <d v="2023-10-30T00:00:00"/>
    <s v="Completed"/>
    <m/>
    <m/>
    <m/>
    <m/>
    <m/>
    <x v="1"/>
  </r>
  <r>
    <x v="1"/>
    <s v="Sterling Capital Brokers (Downton's Transport Ltd.)"/>
    <n v="135886"/>
    <s v="Manu-Cov"/>
    <s v="Daniel Julian Armstrong"/>
    <s v="Ben Voisin"/>
    <x v="0"/>
    <s v="ManuConnect"/>
    <s v="SELF"/>
    <d v="2023-10-31T00:00:00"/>
    <d v="2024-04-01T00:00:00"/>
    <x v="2"/>
    <s v="Derrick Peterson"/>
    <s v="derrick@rivinssol.com"/>
    <s v="Vice President"/>
    <d v="2023-10-17T00:00:00"/>
    <d v="2023-10-26T00:00:00"/>
    <s v="Completed"/>
    <d v="2023-10-31T00:00:00"/>
    <m/>
    <m/>
    <m/>
    <m/>
    <x v="0"/>
  </r>
  <r>
    <x v="1"/>
    <s v="Sterling Capital Brokers (296123 Al"/>
    <n v="135889"/>
    <s v="Manu-Cov"/>
    <s v="James Baggs"/>
    <s v="Swiss Nanton-Gill"/>
    <x v="0"/>
    <s v="ManuConnect"/>
    <s v="SELF"/>
    <d v="2023-10-31T00:00:00"/>
    <d v="2024-04-01T00:00:00"/>
    <x v="0"/>
    <s v="Judy Muir"/>
    <s v="judy.muir@sterlingcapitalbrokers.com"/>
    <m/>
    <d v="2023-10-20T00:00:00"/>
    <d v="2023-10-30T00:00:00"/>
    <s v="Completed"/>
    <m/>
    <m/>
    <m/>
    <m/>
    <m/>
    <x v="0"/>
  </r>
  <r>
    <x v="1"/>
    <s v="Sterling Capital Brokers (Howe &amp; Associates) "/>
    <n v="135890"/>
    <s v="Manu-Cov"/>
    <s v="Linh G Lam"/>
    <s v="Tim Robinson"/>
    <x v="0"/>
    <s v="ManuConnect"/>
    <s v="SELF"/>
    <d v="2023-10-31T00:00:00"/>
    <d v="2024-04-01T00:00:00"/>
    <x v="1"/>
    <s v="Andrea Burnett"/>
    <s v="andrea.burnett@sterlingcapitalbrokers.com"/>
    <s v="Plan Administrator"/>
    <d v="2023-10-12T00:00:00"/>
    <d v="2023-10-16T00:00:00"/>
    <s v="Completed"/>
    <d v="2023-10-30T00:00:00"/>
    <s v="N/A"/>
    <d v="2023-11-03T00:00:00"/>
    <s v="Data Received without QC"/>
    <m/>
    <x v="0"/>
  </r>
  <r>
    <x v="1"/>
    <s v="Sterling Capital Brokers (Tantalus Management Inc o/a Tantalus Resort Lodge)"/>
    <n v="135894"/>
    <s v="Manu-Cov"/>
    <s v="Mark Ridgeway"/>
    <s v="Robyn Manning"/>
    <x v="0"/>
    <s v="ManuConnect"/>
    <s v="SELF"/>
    <d v="2023-10-31T00:00:00"/>
    <d v="2024-04-01T00:00:00"/>
    <x v="0"/>
    <s v="Amy Barbeau"/>
    <s v="amy.barbeau@sterlingcapitalbrokers.com"/>
    <m/>
    <d v="2023-10-20T00:00:00"/>
    <d v="2023-10-20T00:00:00"/>
    <s v="Completed"/>
    <m/>
    <m/>
    <m/>
    <m/>
    <m/>
    <x v="0"/>
  </r>
  <r>
    <x v="1"/>
    <s v="Sterling Capital Brokers (First Choice Ventilation Ltd.) "/>
    <n v="135897"/>
    <s v="Manu-Cov"/>
    <s v="Benjamin Garonce"/>
    <s v="Danielle Siler"/>
    <x v="0"/>
    <s v="ManuConnect"/>
    <s v="SELF"/>
    <d v="2023-10-31T00:00:00"/>
    <d v="2024-04-01T00:00:00"/>
    <x v="3"/>
    <s v="Amy Barbeau"/>
    <s v="amy.barbeau@sterlingcapitalbrokers.com"/>
    <s v="Plan Administrator"/>
    <d v="2023-10-18T00:00:00"/>
    <d v="2023-10-19T00:00:00"/>
    <m/>
    <d v="2023-10-25T00:00:00"/>
    <m/>
    <m/>
    <s v="Letter Sent without QC"/>
    <m/>
    <x v="0"/>
  </r>
  <r>
    <x v="1"/>
    <s v="Sterling Capital Brokers (Kingsman Scientific Management Inc./Incheck Technologies Inc.)"/>
    <n v="135898"/>
    <s v="Manu-Cov"/>
    <s v="James Baggs"/>
    <s v="Swiss Nanton-Gill"/>
    <x v="0"/>
    <s v="ManuConnect"/>
    <s v="SELF"/>
    <d v="2023-10-31T00:00:00"/>
    <d v="2024-04-01T00:00:00"/>
    <x v="0"/>
    <s v="Amie Roxas"/>
    <s v="aime.roxas@sterlingcapitalbrokers.com"/>
    <m/>
    <d v="2023-10-20T00:00:00"/>
    <d v="2023-10-30T00:00:00"/>
    <s v="Completed"/>
    <m/>
    <m/>
    <m/>
    <m/>
    <m/>
    <x v="0"/>
  </r>
  <r>
    <x v="1"/>
    <s v="Sterling Capital Brokers (R. Rainforth &amp; Sons Ltd.) "/>
    <n v="135899"/>
    <s v="Manu-Cov"/>
    <s v="James Baggs"/>
    <s v="Swiss Nanton-Gill"/>
    <x v="0"/>
    <s v="ManuConnect"/>
    <s v="SELF"/>
    <d v="2023-10-31T00:00:00"/>
    <d v="2024-04-01T00:00:00"/>
    <x v="2"/>
    <s v="Derrick Peterson"/>
    <s v="derrick@rivinssol.com"/>
    <s v="Vice President"/>
    <d v="2023-10-17T00:00:00"/>
    <d v="2023-10-17T00:00:00"/>
    <s v="Completed"/>
    <d v="2023-10-31T00:00:00"/>
    <m/>
    <m/>
    <m/>
    <m/>
    <x v="0"/>
  </r>
  <r>
    <x v="1"/>
    <s v="Sterling Capital Brokers (Soderquist Appraisals Ltd.)"/>
    <n v="135901"/>
    <s v="Manu-Cov"/>
    <s v="James Baggs"/>
    <s v="Swiss Nanton-Gill"/>
    <x v="0"/>
    <s v="ManuConnect"/>
    <s v="SELF"/>
    <d v="2023-10-31T00:00:00"/>
    <d v="2024-04-01T00:00:00"/>
    <x v="0"/>
    <s v="Michele Andrade"/>
    <s v="michele.andrade@sterlingcapitalbrokers.com"/>
    <m/>
    <d v="2023-10-20T00:00:00"/>
    <d v="2023-10-30T00:00:00"/>
    <s v="Completed"/>
    <m/>
    <m/>
    <m/>
    <m/>
    <m/>
    <x v="0"/>
  </r>
  <r>
    <x v="1"/>
    <s v="Sterling Capital Brokers (Diamond Energy Services Ltd.) "/>
    <n v="135902"/>
    <s v="Manu-Cov"/>
    <s v="Daniel Julian Armstrong"/>
    <s v="Ben Viosin"/>
    <x v="0"/>
    <s v="ManuConnect"/>
    <s v="SELF"/>
    <d v="2023-10-31T00:00:00"/>
    <d v="2024-04-01T00:00:00"/>
    <x v="0"/>
    <m/>
    <m/>
    <m/>
    <d v="2023-10-20T00:00:00"/>
    <m/>
    <m/>
    <m/>
    <m/>
    <m/>
    <m/>
    <m/>
    <x v="1"/>
  </r>
  <r>
    <x v="1"/>
    <s v="Sterling Capital Brokers (Terravest Industries General Partner Ltd. O/A RJV Gasfield Services) "/>
    <n v="135903"/>
    <s v="Manu-Cov"/>
    <s v="Daniel Julian Armstrong"/>
    <s v="Ben Voisin"/>
    <x v="0"/>
    <s v="ManuConnect"/>
    <s v="SELF"/>
    <d v="2023-10-31T00:00:00"/>
    <d v="2024-04-01T00:00:00"/>
    <x v="2"/>
    <s v="Derrick Peterson"/>
    <s v="derrick@rivinssol.com"/>
    <s v="Vice President"/>
    <d v="2023-10-17T00:00:00"/>
    <d v="2023-10-26T00:00:00"/>
    <s v="Completed"/>
    <d v="2023-10-31T00:00:00"/>
    <m/>
    <m/>
    <m/>
    <m/>
    <x v="1"/>
  </r>
  <r>
    <x v="1"/>
    <s v="Sterling Capital Brokers (Cielo Waste Solutions Corp.) "/>
    <n v="135905"/>
    <s v="Manu-Cov"/>
    <s v="James Baggs"/>
    <s v="Swiss Nanton-Gill"/>
    <x v="0"/>
    <s v="ManuConnect"/>
    <s v="SELF"/>
    <d v="2023-10-31T00:00:00"/>
    <d v="2024-04-01T00:00:00"/>
    <x v="1"/>
    <s v="Melissa Janzen"/>
    <s v="melissa.janzen@sterlingcapitalbrokers.com"/>
    <s v="Plan Administrator"/>
    <d v="2023-10-12T00:00:00"/>
    <d v="2023-10-17T00:00:00"/>
    <s v="Completed"/>
    <d v="2023-10-30T00:00:00"/>
    <m/>
    <m/>
    <s v="Letter Sent without QC"/>
    <m/>
    <x v="0"/>
  </r>
  <r>
    <x v="1"/>
    <s v="Sterling Capital Brokers (DSTAR Electric Ltd.)"/>
    <n v="135911"/>
    <s v="Manu-Cov"/>
    <s v="James Baggs"/>
    <s v="Swiss Nanton-Gill"/>
    <x v="0"/>
    <s v="ManuConnect"/>
    <s v="SELF"/>
    <d v="2023-10-31T00:00:00"/>
    <d v="2024-04-01T00:00:00"/>
    <x v="0"/>
    <s v="Henry Corea-Martinez"/>
    <s v="Henry.Corea-Martinez@sterlingcapitalbrokers.com"/>
    <m/>
    <d v="2023-10-20T00:00:00"/>
    <d v="2023-10-30T00:00:00"/>
    <s v="Completed"/>
    <m/>
    <m/>
    <m/>
    <m/>
    <m/>
    <x v="0"/>
  </r>
  <r>
    <x v="1"/>
    <s v="Sterling Capital Financial (Patheja Law Professional Corporation)"/>
    <n v="135925"/>
    <s v="Manu-Cov"/>
    <s v="Linh G Lam"/>
    <s v="Tim Robinson"/>
    <x v="0"/>
    <s v="ManuConnect"/>
    <s v="SELF"/>
    <d v="2023-10-31T00:00:00"/>
    <d v="2024-04-01T00:00:00"/>
    <x v="2"/>
    <s v="Dominique Stewart"/>
    <s v="Dominique.stewart@sterlingcapitalbrokers.com"/>
    <s v="Plan Administrator"/>
    <d v="2023-10-17T00:00:00"/>
    <d v="2023-10-18T00:00:00"/>
    <s v="Completed"/>
    <d v="2023-10-31T00:00:00"/>
    <m/>
    <m/>
    <m/>
    <m/>
    <x v="0"/>
  </r>
  <r>
    <x v="1"/>
    <s v="Sterling Capital Brokers (Avinash Kurupati Prof Corp o/a Park City Dental) "/>
    <n v="135928"/>
    <s v="Manu-Cov"/>
    <s v="James Baggs"/>
    <s v="Swiss Nanton-Gill"/>
    <x v="0"/>
    <s v="ManuConnect"/>
    <s v="SELF"/>
    <d v="2023-10-31T00:00:00"/>
    <d v="2024-04-01T00:00:00"/>
    <x v="0"/>
    <s v="Erin Arnold"/>
    <s v="erin.arnold@sterlingcapitalbrokers.com"/>
    <m/>
    <d v="2023-10-20T00:00:00"/>
    <d v="2023-10-30T00:00:00"/>
    <s v="Completed"/>
    <m/>
    <m/>
    <m/>
    <m/>
    <m/>
    <x v="0"/>
  </r>
  <r>
    <x v="1"/>
    <s v="Sterling Capital Brokers (Red Deer Piling Inc.) "/>
    <n v="135931"/>
    <s v="Manu-Cov"/>
    <s v="James Baggs "/>
    <s v="Swiss Nanton-Gill"/>
    <x v="0"/>
    <s v="ManuConnect"/>
    <s v="SELF"/>
    <d v="2023-10-31T00:00:00"/>
    <d v="2024-04-01T00:00:00"/>
    <x v="3"/>
    <s v="Melissa Janzen"/>
    <s v="melissa.janzen@sterlingcapitalbrokers.com"/>
    <s v="Plan Administrator"/>
    <d v="2023-10-18T00:00:00"/>
    <d v="2023-10-19T00:00:00"/>
    <m/>
    <d v="2023-10-25T00:00:00"/>
    <m/>
    <m/>
    <s v="Letter Sent without QC"/>
    <m/>
    <x v="0"/>
  </r>
  <r>
    <x v="1"/>
    <s v="Sterling Capital Brokers (Kahua, Inc.) "/>
    <n v="135933"/>
    <s v="Manu-Cov"/>
    <s v="Mark Ridgeway"/>
    <s v="Robyn Manning"/>
    <x v="0"/>
    <s v="ManuConnect"/>
    <s v="SELF"/>
    <d v="2023-10-31T00:00:00"/>
    <d v="2024-04-01T00:00:00"/>
    <x v="1"/>
    <s v="Terri Johnson"/>
    <s v="terri.johnson@sterlingcapitalbrokers.com"/>
    <m/>
    <d v="2023-10-12T00:00:00"/>
    <d v="2023-10-16T00:00:00"/>
    <s v="Completed"/>
    <d v="2023-10-30T00:00:00"/>
    <m/>
    <d v="2023-10-31T00:00:00"/>
    <s v="Data Received without QC"/>
    <m/>
    <x v="0"/>
  </r>
  <r>
    <x v="1"/>
    <s v="Sterling Capital Brokers (S4 Greenhouses Ltd.)"/>
    <n v="135939"/>
    <s v="Manu-Cov"/>
    <s v="James Baggs"/>
    <s v="Swiss Nanton-Gill"/>
    <x v="0"/>
    <s v="ManuConnect"/>
    <s v="SELF"/>
    <d v="2023-10-31T00:00:00"/>
    <d v="2024-04-01T00:00:00"/>
    <x v="2"/>
    <s v="Aime Roxas"/>
    <s v="aime.roxas@sterlingcapitalbrokers.com"/>
    <s v="Plan Administrator"/>
    <d v="2023-10-17T00:00:00"/>
    <d v="2023-10-17T00:00:00"/>
    <s v="Completed"/>
    <d v="2023-10-31T00:00:00"/>
    <m/>
    <m/>
    <m/>
    <m/>
    <x v="0"/>
  </r>
  <r>
    <x v="1"/>
    <s v="Sterling Capital Brokers (Top Tech Communications Corporation) "/>
    <n v="135940"/>
    <s v="Manu-Cov"/>
    <s v="James Baggs"/>
    <s v="Swiss Nanton-Gill"/>
    <x v="0"/>
    <s v="ManuConnect"/>
    <s v="SELF"/>
    <d v="2023-10-31T00:00:00"/>
    <d v="2024-04-01T00:00:00"/>
    <x v="0"/>
    <s v="Judy Muir"/>
    <s v="judy.muir@sterlingcapitalbrokers.com"/>
    <m/>
    <d v="2023-10-20T00:00:00"/>
    <d v="2023-10-30T00:00:00"/>
    <s v="Completed"/>
    <m/>
    <m/>
    <m/>
    <m/>
    <m/>
    <x v="0"/>
  </r>
  <r>
    <x v="1"/>
    <s v="Sterling Capital Brokers (285319 AB Ltd. o/a Proform Concrete Services) "/>
    <n v="135941"/>
    <s v="Manu-Cov"/>
    <s v="James Baggs"/>
    <s v="Swiss Nanton-Gill"/>
    <x v="0"/>
    <s v="ManuConnect"/>
    <s v="SELF"/>
    <d v="2023-10-31T00:00:00"/>
    <d v="2024-04-01T00:00:00"/>
    <x v="1"/>
    <s v="Melissa Janzen"/>
    <s v="melissa.janzen@sterlingcapitalbrokers.com"/>
    <s v="Plan Administrator"/>
    <d v="2023-10-12T00:00:00"/>
    <d v="2023-10-17T00:00:00"/>
    <s v="Completed"/>
    <d v="2023-10-30T00:00:00"/>
    <m/>
    <m/>
    <s v="Letter Sent without QC"/>
    <m/>
    <x v="0"/>
  </r>
  <r>
    <x v="1"/>
    <s v="Sterling Capital Brokers (The Red Barn Ltd.)"/>
    <n v="135947"/>
    <s v="Manu-Cov"/>
    <s v="James Baggs"/>
    <s v="Swiss Nanton-Gill"/>
    <x v="0"/>
    <s v="ManuConnect"/>
    <s v="SELF"/>
    <d v="2023-10-31T00:00:00"/>
    <d v="2024-04-01T00:00:00"/>
    <x v="0"/>
    <s v="Judy Muir"/>
    <s v="judy.muir@sterlingcapitalbrokers.com"/>
    <m/>
    <d v="2023-10-20T00:00:00"/>
    <d v="2023-10-30T00:00:00"/>
    <s v="Completed"/>
    <m/>
    <m/>
    <m/>
    <m/>
    <m/>
    <x v="0"/>
  </r>
  <r>
    <x v="1"/>
    <s v="Sterling Capital Brokers (Key Agventures Inc.) "/>
    <n v="135951"/>
    <s v="Manu-Cov"/>
    <s v="James Baggs"/>
    <s v="Swiss Nanton-Gill"/>
    <x v="0"/>
    <s v="ManuConnect"/>
    <s v="SELF"/>
    <d v="2023-10-31T00:00:00"/>
    <d v="2024-04-01T00:00:00"/>
    <x v="1"/>
    <s v="Judy Muir"/>
    <s v="Judy.muir@sterlingcaptialbrokers.com"/>
    <s v="Plan Administrator"/>
    <d v="2023-10-12T00:00:00"/>
    <d v="2023-10-17T00:00:00"/>
    <s v="Completed"/>
    <d v="2023-10-30T00:00:00"/>
    <m/>
    <m/>
    <s v="Letter Sent without QC"/>
    <m/>
    <x v="0"/>
  </r>
  <r>
    <x v="1"/>
    <s v="TNT PRO CUSTOM INC.           "/>
    <n v="137282"/>
    <s v="Manu-Cov"/>
    <s v="Natalie Lapointe"/>
    <s v="Serge Lampron"/>
    <x v="0"/>
    <s v="ManuConnect"/>
    <s v="SELF"/>
    <d v="2023-10-31T00:00:00"/>
    <d v="2024-04-01T00:00:00"/>
    <x v="0"/>
    <s v="SAGE"/>
    <m/>
    <m/>
    <m/>
    <m/>
    <s v="N/A"/>
    <m/>
    <m/>
    <m/>
    <m/>
    <m/>
    <x v="0"/>
  </r>
  <r>
    <x v="1"/>
    <s v="REPLICOLOR INC.               "/>
    <n v="137385"/>
    <s v="Manu-Cov"/>
    <s v="Raquel Morales"/>
    <s v="Darel Volkes"/>
    <x v="0"/>
    <s v="ManuConnect"/>
    <s v="SELF"/>
    <d v="2023-10-31T00:00:00"/>
    <d v="2024-04-01T00:00:00"/>
    <x v="0"/>
    <s v="Annie Dessailliers"/>
    <s v="ventes_renouvellements@gpme.ca"/>
    <m/>
    <m/>
    <m/>
    <s v="N/A"/>
    <m/>
    <m/>
    <m/>
    <m/>
    <m/>
    <x v="0"/>
  </r>
  <r>
    <x v="1"/>
    <s v="MATCON CIVIL CONSTRUCTORS INC."/>
    <n v="137822"/>
    <s v="Manu-Cov"/>
    <s v="Cory Huclack"/>
    <s v="Rebeca Lemus"/>
    <x v="0"/>
    <s v="ManuConnect"/>
    <s v="SELF"/>
    <d v="2023-10-31T00:00:00"/>
    <d v="2024-04-01T00:00:00"/>
    <x v="0"/>
    <s v="Krista Dalton"/>
    <s v="quotations@johnstongroup.ca"/>
    <s v="Underwriting"/>
    <d v="2023-10-20T00:00:00"/>
    <d v="2023-10-20T00:00:00"/>
    <m/>
    <m/>
    <m/>
    <m/>
    <m/>
    <m/>
    <x v="0"/>
  </r>
  <r>
    <x v="1"/>
    <s v="HONEYCOMB CLIMBING INC. DBA   "/>
    <n v="139350"/>
    <s v="Manu-Cov"/>
    <s v="Alex Gattey"/>
    <s v="Danielle Siler"/>
    <x v="0"/>
    <s v="ManuConnect"/>
    <s v="SELF"/>
    <d v="2023-10-31T00:00:00"/>
    <d v="2024-04-01T00:00:00"/>
    <x v="3"/>
    <s v="Jennifer Nim"/>
    <s v="jennifer@dupuislangen.com"/>
    <m/>
    <d v="2023-10-26T00:00:00"/>
    <d v="2023-11-01T00:00:00"/>
    <m/>
    <d v="2023-11-01T00:00:00"/>
    <m/>
    <m/>
    <s v="Letter Sent without QC"/>
    <m/>
    <x v="0"/>
  </r>
  <r>
    <x v="1"/>
    <s v="WOMEN'S CHRISTIAN ASSOCIATION OF LONDON "/>
    <s v="38757, 38758"/>
    <s v="Manu-NonCov"/>
    <s v="Monja Campagna"/>
    <s v="Alec Aqui"/>
    <x v="0"/>
    <m/>
    <s v="MIX"/>
    <d v="2023-10-31T00:00:00"/>
    <d v="2024-04-01T00:00:00"/>
    <x v="1"/>
    <s v="G. Lynne Williams"/>
    <s v="lwilliams@mccormickcare.ca"/>
    <s v="Director of Finance and IT"/>
    <d v="2023-10-12T00:00:00"/>
    <d v="2023-10-13T00:00:00"/>
    <s v="Completed"/>
    <d v="2023-10-30T00:00:00"/>
    <m/>
    <m/>
    <s v="Letter Sent without QC"/>
    <m/>
    <x v="1"/>
  </r>
  <r>
    <x v="1"/>
    <s v="Algoma District Medical Group"/>
    <n v="30784"/>
    <s v="Manu-Cov "/>
    <s v="Peter Tallis"/>
    <s v="Neel Balbahadur"/>
    <x v="0"/>
    <s v="ManuConnect"/>
    <s v="SELF"/>
    <d v="2023-10-31T00:00:00"/>
    <d v="2024-04-01T00:00:00"/>
    <x v="3"/>
    <s v="Debbie Lee Sawatzky"/>
    <s v="Sawatzky_D@ghc.on.ca"/>
    <s v="Executive Assistant"/>
    <d v="2023-10-18T00:00:00"/>
    <d v="2023-10-18T00:00:00"/>
    <m/>
    <d v="2023-10-25T00:00:00"/>
    <m/>
    <m/>
    <s v="Letter Sent without QC"/>
    <m/>
    <x v="1"/>
  </r>
  <r>
    <x v="1"/>
    <s v="Chippewas of Rama First Nation "/>
    <n v="10811"/>
    <s v="Manu-Cov "/>
    <s v="Peter Tallis"/>
    <s v="Neel Balbahadur"/>
    <x v="0"/>
    <m/>
    <s v="TPA"/>
    <d v="2023-10-31T00:00:00"/>
    <d v="2024-04-01T00:00:00"/>
    <x v="1"/>
    <s v="Grace Abad"/>
    <s v="grace@canadianbenefits.com"/>
    <m/>
    <d v="2023-10-12T00:00:00"/>
    <d v="2023-10-13T00:00:00"/>
    <s v="Completed"/>
    <d v="2023-10-30T00:00:00"/>
    <m/>
    <m/>
    <s v="Letter Sent without QC"/>
    <m/>
    <x v="1"/>
  </r>
  <r>
    <x v="1"/>
    <s v="H &amp; K CANADA INC."/>
    <n v="38619"/>
    <s v="Manu-NonCov"/>
    <s v="Angela Casullo"/>
    <s v="Ben Voisin"/>
    <x v="0"/>
    <s v="ManuConnect"/>
    <s v="SELF"/>
    <d v="2023-10-31T00:00:00"/>
    <d v="2024-04-01T00:00:00"/>
    <x v="3"/>
    <s v="Mary Pinter"/>
    <s v="mary.pinter@hki.com"/>
    <s v="Plan Administrator"/>
    <d v="2023-10-18T00:00:00"/>
    <d v="2023-10-18T00:00:00"/>
    <m/>
    <d v="2023-10-25T00:00:00"/>
    <m/>
    <m/>
    <s v="Letter Sent without QC"/>
    <m/>
    <x v="1"/>
  </r>
  <r>
    <x v="1"/>
    <s v="J.J. McAteer &amp; Associates"/>
    <s v="65280, 65281"/>
    <s v="Manu-NonCov"/>
    <s v="Linh G Lam"/>
    <s v="Neel Balbahadur"/>
    <x v="0"/>
    <s v="ManuConnect"/>
    <s v="SELF"/>
    <d v="2023-10-31T00:00:00"/>
    <d v="2024-04-01T00:00:00"/>
    <x v="2"/>
    <s v="N/A"/>
    <s v="ljeyanathan@mcateer.ca"/>
    <s v="N/A"/>
    <d v="2023-10-17T00:00:00"/>
    <d v="2023-10-19T00:00:00"/>
    <s v="Completed"/>
    <d v="2023-10-31T00:00:00"/>
    <m/>
    <m/>
    <m/>
    <m/>
    <x v="1"/>
  </r>
  <r>
    <x v="1"/>
    <s v="Southern Supplies Ltd."/>
    <n v="30734"/>
    <s v="Manu-Cov "/>
    <s v="Sue Rodrigues"/>
    <s v="Neel Balbahadur"/>
    <x v="0"/>
    <m/>
    <s v="SELF"/>
    <d v="2023-10-31T00:00:00"/>
    <d v="2024-04-01T00:00:00"/>
    <x v="0"/>
    <s v="Dale Hodgson"/>
    <s v="dale@focusinsurance.com"/>
    <s v="dale@focusinsurance.com"/>
    <d v="2023-10-20T00:00:00"/>
    <d v="2023-10-20T00:00:00"/>
    <s v="Completed"/>
    <m/>
    <m/>
    <m/>
    <m/>
    <m/>
    <x v="1"/>
  </r>
  <r>
    <x v="1"/>
    <s v="MEDICAL BUSINESS SERVICES INC."/>
    <s v="38759, 39117"/>
    <s v="Manu-NonCov"/>
    <s v="Benjamin Garonce"/>
    <s v="Paul Chen"/>
    <x v="0"/>
    <s v="ManuConnect"/>
    <s v="SELF"/>
    <d v="2023-10-31T00:00:00"/>
    <d v="2024-04-01T00:00:00"/>
    <x v="3"/>
    <s v="Dale Weldon/Nadia Roze"/>
    <s v="dale.weldon@intact.net/nadia.roze@intact.net"/>
    <m/>
    <d v="2023-10-18T00:00:00"/>
    <d v="2023-10-18T00:00:00"/>
    <m/>
    <d v="2023-10-25T00:00:00"/>
    <m/>
    <m/>
    <s v="Letter Sent without QC"/>
    <m/>
    <x v="1"/>
  </r>
  <r>
    <x v="2"/>
    <s v="SLEGG DEVELOPMENTS LTD.       "/>
    <n v="2477"/>
    <s v="Manu-Cov"/>
    <m/>
    <m/>
    <x v="0"/>
    <s v="ManuConnect"/>
    <s v="SELF"/>
    <d v="2023-11-30T00:00:00"/>
    <d v="2024-05-01T00:00:00"/>
    <x v="1"/>
    <m/>
    <m/>
    <m/>
    <m/>
    <m/>
    <m/>
    <m/>
    <m/>
    <m/>
    <m/>
    <m/>
    <x v="0"/>
  </r>
  <r>
    <x v="3"/>
    <s v="LEBLOND ET KNOBEL SENC        "/>
    <n v="11309"/>
    <s v="Manu-Cov"/>
    <m/>
    <m/>
    <x v="0"/>
    <s v="ManuConnect"/>
    <s v="SELF"/>
    <d v="2023-11-30T00:00:00"/>
    <d v="2024-05-01T00:00:00"/>
    <x v="3"/>
    <m/>
    <m/>
    <m/>
    <m/>
    <m/>
    <m/>
    <m/>
    <m/>
    <m/>
    <m/>
    <m/>
    <x v="0"/>
  </r>
  <r>
    <x v="4"/>
    <s v="BULK CARRIERS (P.E.I.) LIMITED"/>
    <n v="20967"/>
    <s v="Manu-Cov"/>
    <m/>
    <m/>
    <x v="0"/>
    <s v="ManuConnect"/>
    <s v="SELF"/>
    <d v="2023-11-30T00:00:00"/>
    <d v="2024-05-01T00:00:00"/>
    <x v="1"/>
    <m/>
    <m/>
    <m/>
    <m/>
    <m/>
    <m/>
    <m/>
    <m/>
    <m/>
    <m/>
    <m/>
    <x v="1"/>
  </r>
  <r>
    <x v="5"/>
    <s v="WATERFRONT FOREMEN'S LIFE AND "/>
    <n v="29662"/>
    <s v="Manu-Cov"/>
    <m/>
    <m/>
    <x v="0"/>
    <s v="ManuConnect"/>
    <s v="SELF"/>
    <d v="2023-11-30T00:00:00"/>
    <d v="2024-05-01T00:00:00"/>
    <x v="3"/>
    <m/>
    <m/>
    <m/>
    <m/>
    <m/>
    <m/>
    <m/>
    <m/>
    <m/>
    <m/>
    <m/>
    <x v="1"/>
  </r>
  <r>
    <x v="6"/>
    <s v="BO BRANDING &amp; DESIGN AGENCY   "/>
    <n v="76726"/>
    <s v="Manu-Cov"/>
    <m/>
    <m/>
    <x v="0"/>
    <s v="ManuConnect"/>
    <s v="SELF"/>
    <d v="2023-11-30T00:00:00"/>
    <d v="2024-05-01T00:00:00"/>
    <x v="2"/>
    <m/>
    <m/>
    <m/>
    <m/>
    <m/>
    <m/>
    <m/>
    <m/>
    <m/>
    <m/>
    <m/>
    <x v="0"/>
  </r>
  <r>
    <x v="7"/>
    <s v="LES IMMEUBLES MURDOCK INC.    "/>
    <n v="78242"/>
    <s v="Manu-Cov"/>
    <m/>
    <m/>
    <x v="0"/>
    <s v="ManuConnect"/>
    <s v="SELF"/>
    <d v="2023-11-30T00:00:00"/>
    <d v="2024-05-01T00:00:00"/>
    <x v="0"/>
    <m/>
    <m/>
    <m/>
    <m/>
    <m/>
    <m/>
    <m/>
    <m/>
    <m/>
    <m/>
    <m/>
    <x v="0"/>
  </r>
  <r>
    <x v="8"/>
    <s v="BRITISH COLUMBIA AUTOMOTIVE   "/>
    <n v="89440"/>
    <s v="Manu-Cov"/>
    <m/>
    <m/>
    <x v="0"/>
    <s v="ManuConnect"/>
    <s v="SELF"/>
    <d v="2023-11-30T00:00:00"/>
    <d v="2024-05-01T00:00:00"/>
    <x v="2"/>
    <m/>
    <m/>
    <m/>
    <m/>
    <m/>
    <m/>
    <m/>
    <m/>
    <m/>
    <m/>
    <m/>
    <x v="1"/>
  </r>
  <r>
    <x v="9"/>
    <s v="GROUPE VOXCO INC.             "/>
    <n v="97692"/>
    <s v="Manu-Cov"/>
    <m/>
    <m/>
    <x v="0"/>
    <s v="ManuConnect"/>
    <s v="SELF"/>
    <d v="2023-11-30T00:00:00"/>
    <d v="2024-05-01T00:00:00"/>
    <x v="1"/>
    <m/>
    <m/>
    <m/>
    <m/>
    <m/>
    <m/>
    <m/>
    <m/>
    <m/>
    <m/>
    <m/>
    <x v="0"/>
  </r>
  <r>
    <x v="10"/>
    <s v="K &amp; W AUDIO INC.              "/>
    <n v="108976"/>
    <s v="Manu-Cov"/>
    <m/>
    <m/>
    <x v="0"/>
    <s v="ManuConnect"/>
    <s v="SELF"/>
    <d v="2023-11-30T00:00:00"/>
    <d v="2024-05-01T00:00:00"/>
    <x v="3"/>
    <m/>
    <m/>
    <m/>
    <m/>
    <m/>
    <m/>
    <m/>
    <m/>
    <m/>
    <m/>
    <m/>
    <x v="0"/>
  </r>
  <r>
    <x v="11"/>
    <s v="ACTION GLASS INC.             "/>
    <n v="109652"/>
    <s v="Manu-Cov"/>
    <m/>
    <m/>
    <x v="0"/>
    <s v="ManuConnect"/>
    <s v="SELF"/>
    <d v="2023-11-30T00:00:00"/>
    <d v="2024-05-01T00:00:00"/>
    <x v="2"/>
    <m/>
    <m/>
    <m/>
    <m/>
    <m/>
    <m/>
    <m/>
    <m/>
    <m/>
    <m/>
    <m/>
    <x v="0"/>
  </r>
  <r>
    <x v="12"/>
    <s v="CONCENTRIC ADVISORS, ULC      "/>
    <n v="109793"/>
    <s v="Manu-Cov"/>
    <m/>
    <m/>
    <x v="0"/>
    <s v="ManuConnect"/>
    <s v="SELF"/>
    <d v="2023-11-30T00:00:00"/>
    <d v="2024-05-01T00:00:00"/>
    <x v="0"/>
    <m/>
    <m/>
    <m/>
    <m/>
    <m/>
    <m/>
    <m/>
    <m/>
    <m/>
    <m/>
    <m/>
    <x v="0"/>
  </r>
  <r>
    <x v="13"/>
    <s v="KARBUR ACCELERATEUR           "/>
    <n v="110367"/>
    <s v="Manu-Cov"/>
    <m/>
    <m/>
    <x v="0"/>
    <s v="ManuConnect"/>
    <s v="SELF"/>
    <d v="2023-11-30T00:00:00"/>
    <d v="2024-05-01T00:00:00"/>
    <x v="1"/>
    <m/>
    <m/>
    <m/>
    <m/>
    <m/>
    <m/>
    <m/>
    <m/>
    <m/>
    <m/>
    <m/>
    <x v="0"/>
  </r>
  <r>
    <x v="14"/>
    <s v="LES ENTREPRISES ERIC HENAULT  "/>
    <n v="110411"/>
    <s v="Manu-Cov"/>
    <m/>
    <m/>
    <x v="0"/>
    <s v="ManuConnect"/>
    <s v="SELF"/>
    <d v="2023-11-30T00:00:00"/>
    <d v="2024-05-01T00:00:00"/>
    <x v="3"/>
    <m/>
    <m/>
    <m/>
    <m/>
    <m/>
    <m/>
    <m/>
    <m/>
    <m/>
    <m/>
    <m/>
    <x v="0"/>
  </r>
  <r>
    <x v="15"/>
    <s v="AUTOMOBILE JEAN TESSIER LTEE  "/>
    <n v="110417"/>
    <s v="Manu-Cov"/>
    <m/>
    <m/>
    <x v="0"/>
    <s v="ManuConnect"/>
    <s v="SELF"/>
    <d v="2023-11-30T00:00:00"/>
    <d v="2024-05-01T00:00:00"/>
    <x v="2"/>
    <m/>
    <m/>
    <m/>
    <m/>
    <m/>
    <m/>
    <m/>
    <m/>
    <m/>
    <m/>
    <m/>
    <x v="0"/>
  </r>
  <r>
    <x v="16"/>
    <s v="CELCA MARKETING INC           "/>
    <n v="110431"/>
    <s v="Manu-Cov"/>
    <m/>
    <m/>
    <x v="0"/>
    <s v="ManuConnect"/>
    <s v="SELF"/>
    <d v="2023-11-30T00:00:00"/>
    <d v="2024-05-01T00:00:00"/>
    <x v="0"/>
    <m/>
    <m/>
    <m/>
    <m/>
    <m/>
    <m/>
    <m/>
    <m/>
    <m/>
    <m/>
    <m/>
    <x v="0"/>
  </r>
  <r>
    <x v="17"/>
    <s v="AFORZA TENNIS INC.            "/>
    <n v="111551"/>
    <s v="Manu-Cov"/>
    <m/>
    <m/>
    <x v="0"/>
    <s v="ManuConnect"/>
    <s v="SELF"/>
    <d v="2023-11-30T00:00:00"/>
    <d v="2024-05-01T00:00:00"/>
    <x v="1"/>
    <m/>
    <m/>
    <m/>
    <m/>
    <m/>
    <m/>
    <m/>
    <m/>
    <m/>
    <m/>
    <m/>
    <x v="0"/>
  </r>
  <r>
    <x v="18"/>
    <s v="LCR VETEMENTS ET CHAUSSURES   "/>
    <n v="113697"/>
    <s v="Manu-Cov"/>
    <m/>
    <m/>
    <x v="0"/>
    <s v="ManuConnect"/>
    <s v="SELF"/>
    <d v="2023-11-30T00:00:00"/>
    <d v="2024-05-01T00:00:00"/>
    <x v="3"/>
    <m/>
    <m/>
    <m/>
    <m/>
    <m/>
    <m/>
    <m/>
    <m/>
    <m/>
    <m/>
    <m/>
    <x v="0"/>
  </r>
  <r>
    <x v="19"/>
    <s v="Side Effects Software Inc."/>
    <n v="114416"/>
    <s v="Manu-Cov"/>
    <m/>
    <m/>
    <x v="0"/>
    <s v="ManuConnect"/>
    <s v="SELF"/>
    <d v="2023-11-30T00:00:00"/>
    <d v="2024-05-01T00:00:00"/>
    <x v="0"/>
    <m/>
    <m/>
    <m/>
    <m/>
    <m/>
    <m/>
    <m/>
    <m/>
    <m/>
    <m/>
    <m/>
    <x v="1"/>
  </r>
  <r>
    <x v="20"/>
    <s v="BELLO RISTORANTE              "/>
    <n v="114776"/>
    <s v="Manu-Cov"/>
    <m/>
    <m/>
    <x v="0"/>
    <s v="ManuConnect"/>
    <s v="SELF"/>
    <d v="2023-11-30T00:00:00"/>
    <d v="2024-05-01T00:00:00"/>
    <x v="2"/>
    <m/>
    <m/>
    <m/>
    <m/>
    <m/>
    <m/>
    <m/>
    <m/>
    <m/>
    <m/>
    <m/>
    <x v="0"/>
  </r>
  <r>
    <x v="21"/>
    <s v="9419-6292 QUEBEC INC. (       "/>
    <n v="114834"/>
    <s v="Manu-Cov"/>
    <m/>
    <m/>
    <x v="0"/>
    <s v="ManuConnect"/>
    <s v="SELF"/>
    <d v="2023-11-30T00:00:00"/>
    <d v="2024-05-01T00:00:00"/>
    <x v="0"/>
    <m/>
    <m/>
    <m/>
    <m/>
    <m/>
    <m/>
    <m/>
    <m/>
    <m/>
    <m/>
    <m/>
    <x v="0"/>
  </r>
  <r>
    <x v="22"/>
    <s v="ACRIART INC.                  "/>
    <n v="114965"/>
    <s v="Manu-Cov"/>
    <m/>
    <m/>
    <x v="0"/>
    <s v="ManuConnect"/>
    <s v="SELF"/>
    <d v="2023-11-30T00:00:00"/>
    <d v="2024-05-01T00:00:00"/>
    <x v="1"/>
    <m/>
    <m/>
    <m/>
    <m/>
    <m/>
    <m/>
    <m/>
    <m/>
    <m/>
    <m/>
    <m/>
    <x v="0"/>
  </r>
  <r>
    <x v="23"/>
    <s v="MUSIQUE GAGNE INC.            "/>
    <n v="114984"/>
    <s v="Manu-Cov"/>
    <m/>
    <m/>
    <x v="0"/>
    <s v="ManuConnect"/>
    <s v="SELF"/>
    <d v="2023-11-30T00:00:00"/>
    <d v="2024-05-01T00:00:00"/>
    <x v="3"/>
    <m/>
    <m/>
    <m/>
    <m/>
    <m/>
    <m/>
    <m/>
    <m/>
    <m/>
    <m/>
    <m/>
    <x v="0"/>
  </r>
  <r>
    <x v="24"/>
    <s v="SOLUTIONS MUNICIPALES LIMITEE "/>
    <n v="115275"/>
    <s v="Manu-Cov"/>
    <m/>
    <m/>
    <x v="0"/>
    <s v="ManuConnect"/>
    <s v="SELF"/>
    <d v="2023-11-30T00:00:00"/>
    <d v="2024-05-01T00:00:00"/>
    <x v="2"/>
    <m/>
    <m/>
    <m/>
    <m/>
    <m/>
    <m/>
    <m/>
    <m/>
    <m/>
    <m/>
    <m/>
    <x v="0"/>
  </r>
  <r>
    <x v="25"/>
    <s v="KALIBER CHEMICALS LIMITED     "/>
    <n v="115869"/>
    <s v="Manu-Cov"/>
    <m/>
    <m/>
    <x v="0"/>
    <s v="ManuConnect"/>
    <s v="SELF"/>
    <d v="2023-11-30T00:00:00"/>
    <d v="2024-05-01T00:00:00"/>
    <x v="0"/>
    <m/>
    <m/>
    <m/>
    <m/>
    <m/>
    <m/>
    <m/>
    <m/>
    <m/>
    <m/>
    <m/>
    <x v="0"/>
  </r>
  <r>
    <x v="26"/>
    <s v="INSUREMY INC.                 "/>
    <n v="116227"/>
    <s v="Manu-Cov"/>
    <m/>
    <m/>
    <x v="0"/>
    <s v="ManuConnect"/>
    <s v="SELF"/>
    <d v="2023-11-30T00:00:00"/>
    <d v="2024-05-01T00:00:00"/>
    <x v="1"/>
    <m/>
    <m/>
    <m/>
    <m/>
    <m/>
    <m/>
    <m/>
    <m/>
    <m/>
    <m/>
    <m/>
    <x v="0"/>
  </r>
  <r>
    <x v="27"/>
    <s v="9257-3195 QUEBEC INC.         "/>
    <n v="116363"/>
    <s v="Manu-Cov"/>
    <m/>
    <m/>
    <x v="0"/>
    <s v="ManuConnect"/>
    <s v="SELF"/>
    <d v="2023-11-30T00:00:00"/>
    <d v="2024-05-01T00:00:00"/>
    <x v="3"/>
    <m/>
    <m/>
    <m/>
    <m/>
    <m/>
    <m/>
    <m/>
    <m/>
    <m/>
    <m/>
    <m/>
    <x v="0"/>
  </r>
  <r>
    <x v="28"/>
    <s v="MAYFAIR LUMBER SALES LTD.     "/>
    <n v="116732"/>
    <s v="Manu-Cov"/>
    <m/>
    <m/>
    <x v="0"/>
    <s v="ManuConnect"/>
    <s v="SELF"/>
    <d v="2023-11-30T00:00:00"/>
    <d v="2024-05-01T00:00:00"/>
    <x v="2"/>
    <m/>
    <m/>
    <m/>
    <m/>
    <m/>
    <m/>
    <m/>
    <m/>
    <m/>
    <m/>
    <m/>
    <x v="0"/>
  </r>
  <r>
    <x v="29"/>
    <s v="CENTRE DE CONSERVATION DE LA  "/>
    <n v="119080"/>
    <s v="Manu-Cov"/>
    <m/>
    <m/>
    <x v="0"/>
    <s v="ManuConnect"/>
    <s v="SELF"/>
    <d v="2023-11-30T00:00:00"/>
    <d v="2024-05-01T00:00:00"/>
    <x v="1"/>
    <m/>
    <m/>
    <m/>
    <m/>
    <m/>
    <m/>
    <m/>
    <m/>
    <m/>
    <m/>
    <m/>
    <x v="1"/>
  </r>
  <r>
    <x v="30"/>
    <s v="MUNICIPALITE DE LA PAROISSE   "/>
    <n v="120059"/>
    <s v="Manu-Cov"/>
    <m/>
    <m/>
    <x v="0"/>
    <s v="ManuConnect"/>
    <s v="SELF"/>
    <d v="2023-11-30T00:00:00"/>
    <d v="2024-05-01T00:00:00"/>
    <x v="0"/>
    <m/>
    <m/>
    <m/>
    <m/>
    <m/>
    <m/>
    <m/>
    <m/>
    <m/>
    <m/>
    <m/>
    <x v="0"/>
  </r>
  <r>
    <x v="31"/>
    <s v="GROUPE PLOMBACTION INC.       "/>
    <n v="120315"/>
    <s v="Manu-Cov"/>
    <m/>
    <m/>
    <x v="0"/>
    <s v="ManuConnect"/>
    <s v="SELF"/>
    <d v="2023-11-30T00:00:00"/>
    <d v="2024-05-01T00:00:00"/>
    <x v="1"/>
    <m/>
    <m/>
    <m/>
    <m/>
    <m/>
    <m/>
    <m/>
    <m/>
    <m/>
    <m/>
    <m/>
    <x v="0"/>
  </r>
  <r>
    <x v="32"/>
    <s v="DOOLY'S QUEBEC INC.           "/>
    <n v="120510"/>
    <s v="Manu-Cov"/>
    <m/>
    <m/>
    <x v="0"/>
    <s v="ManuConnect"/>
    <s v="SELF"/>
    <d v="2023-11-30T00:00:00"/>
    <d v="2024-05-01T00:00:00"/>
    <x v="3"/>
    <m/>
    <m/>
    <m/>
    <m/>
    <m/>
    <m/>
    <m/>
    <m/>
    <m/>
    <m/>
    <m/>
    <x v="0"/>
  </r>
  <r>
    <x v="8"/>
    <s v="9120-7019 QUEBEC INC. O/A     "/>
    <n v="120589"/>
    <s v="Manu-Cov"/>
    <m/>
    <m/>
    <x v="0"/>
    <s v="ManuConnect"/>
    <s v="SELF"/>
    <d v="2023-11-30T00:00:00"/>
    <d v="2024-05-01T00:00:00"/>
    <x v="2"/>
    <m/>
    <m/>
    <m/>
    <m/>
    <m/>
    <m/>
    <m/>
    <m/>
    <m/>
    <m/>
    <m/>
    <x v="0"/>
  </r>
  <r>
    <x v="8"/>
    <s v="BOUCHERIE RAYMOND &amp; ANDRE INC."/>
    <n v="120592"/>
    <s v="Manu-Cov"/>
    <m/>
    <m/>
    <x v="0"/>
    <s v="ManuConnect"/>
    <s v="SELF"/>
    <d v="2023-11-30T00:00:00"/>
    <d v="2024-05-01T00:00:00"/>
    <x v="0"/>
    <m/>
    <m/>
    <m/>
    <m/>
    <m/>
    <m/>
    <m/>
    <m/>
    <m/>
    <m/>
    <m/>
    <x v="0"/>
  </r>
  <r>
    <x v="8"/>
    <s v="UMANIX SERVICE INC.           "/>
    <n v="120710"/>
    <s v="Manu-Cov"/>
    <m/>
    <m/>
    <x v="0"/>
    <s v="ManuConnect"/>
    <s v="SELF"/>
    <d v="2023-11-30T00:00:00"/>
    <d v="2024-05-01T00:00:00"/>
    <x v="1"/>
    <m/>
    <m/>
    <m/>
    <m/>
    <m/>
    <m/>
    <m/>
    <m/>
    <m/>
    <m/>
    <m/>
    <x v="0"/>
  </r>
  <r>
    <x v="8"/>
    <s v="STOUGHTON FIRE PROTECTION LTD."/>
    <n v="121117"/>
    <s v="Manu-Cov"/>
    <m/>
    <m/>
    <x v="0"/>
    <s v="ManuConnect"/>
    <s v="SELF"/>
    <d v="2023-11-30T00:00:00"/>
    <d v="2024-05-01T00:00:00"/>
    <x v="3"/>
    <m/>
    <m/>
    <m/>
    <m/>
    <m/>
    <m/>
    <m/>
    <m/>
    <m/>
    <m/>
    <m/>
    <x v="0"/>
  </r>
  <r>
    <x v="8"/>
    <s v="NB PHARMACISTS' ASSOCIATION   "/>
    <n v="125156"/>
    <s v="Manu-Cov"/>
    <m/>
    <m/>
    <x v="0"/>
    <s v="ManuConnect"/>
    <s v="SELF"/>
    <d v="2023-11-30T00:00:00"/>
    <d v="2024-06-01T00:00:00"/>
    <x v="3"/>
    <m/>
    <m/>
    <m/>
    <m/>
    <m/>
    <m/>
    <m/>
    <m/>
    <m/>
    <m/>
    <m/>
    <x v="1"/>
  </r>
  <r>
    <x v="8"/>
    <s v="CALGARY HERITAGE HOUSIN       "/>
    <n v="125855"/>
    <s v="Manu-Cov"/>
    <m/>
    <m/>
    <x v="0"/>
    <s v="ManuConnect"/>
    <s v="SELF"/>
    <d v="2023-11-30T00:00:00"/>
    <d v="2024-05-01T00:00:00"/>
    <x v="2"/>
    <m/>
    <m/>
    <m/>
    <m/>
    <m/>
    <m/>
    <m/>
    <m/>
    <m/>
    <m/>
    <m/>
    <x v="0"/>
  </r>
  <r>
    <x v="8"/>
    <s v="REVETEMENTS ILLUSION INC.     "/>
    <n v="126248"/>
    <s v="Manu-Cov"/>
    <m/>
    <m/>
    <x v="0"/>
    <s v="ManuConnect"/>
    <s v="SELF"/>
    <d v="2023-11-30T00:00:00"/>
    <d v="2024-05-01T00:00:00"/>
    <x v="0"/>
    <m/>
    <m/>
    <m/>
    <m/>
    <m/>
    <m/>
    <m/>
    <m/>
    <m/>
    <m/>
    <m/>
    <x v="0"/>
  </r>
  <r>
    <x v="8"/>
    <s v="GLOBATECH                     "/>
    <n v="126657"/>
    <s v="Manu-Cov"/>
    <m/>
    <m/>
    <x v="0"/>
    <s v="ManuConnect"/>
    <s v="SELF"/>
    <d v="2023-11-30T00:00:00"/>
    <d v="2024-06-01T00:00:00"/>
    <x v="2"/>
    <m/>
    <m/>
    <m/>
    <m/>
    <m/>
    <m/>
    <m/>
    <m/>
    <m/>
    <m/>
    <m/>
    <x v="1"/>
  </r>
  <r>
    <x v="8"/>
    <s v="MF2 AERO                      "/>
    <n v="127206"/>
    <s v="Manu-Cov"/>
    <m/>
    <m/>
    <x v="0"/>
    <s v="ManuConnect"/>
    <s v="SELF"/>
    <d v="2023-11-30T00:00:00"/>
    <d v="2024-05-01T00:00:00"/>
    <x v="1"/>
    <m/>
    <m/>
    <m/>
    <m/>
    <m/>
    <m/>
    <m/>
    <m/>
    <m/>
    <m/>
    <m/>
    <x v="0"/>
  </r>
  <r>
    <x v="8"/>
    <s v="RAYNER CONSTRUCTION SERVICES  "/>
    <n v="127642"/>
    <s v="Manu-Cov"/>
    <m/>
    <m/>
    <x v="0"/>
    <s v="ManuConnect"/>
    <s v="SELF"/>
    <d v="2023-11-30T00:00:00"/>
    <d v="2024-05-01T00:00:00"/>
    <x v="3"/>
    <m/>
    <m/>
    <m/>
    <m/>
    <m/>
    <m/>
    <m/>
    <m/>
    <m/>
    <m/>
    <m/>
    <x v="0"/>
  </r>
  <r>
    <x v="8"/>
    <s v="ENFINITE INFRASTRUCTURE GROUP "/>
    <n v="128511"/>
    <s v="Manu-Cov"/>
    <m/>
    <m/>
    <x v="0"/>
    <s v="ManuConnect"/>
    <s v="SELF"/>
    <d v="2023-11-30T00:00:00"/>
    <d v="2024-05-01T00:00:00"/>
    <x v="2"/>
    <m/>
    <m/>
    <m/>
    <m/>
    <m/>
    <m/>
    <m/>
    <m/>
    <m/>
    <m/>
    <m/>
    <x v="0"/>
  </r>
  <r>
    <x v="8"/>
    <s v="LES JARDINS ST-SACREMENT      "/>
    <n v="128867"/>
    <s v="Manu-Cov"/>
    <m/>
    <m/>
    <x v="0"/>
    <s v="ManuConnect"/>
    <s v="SELF"/>
    <d v="2023-11-30T00:00:00"/>
    <d v="2024-05-01T00:00:00"/>
    <x v="0"/>
    <m/>
    <m/>
    <m/>
    <m/>
    <m/>
    <m/>
    <m/>
    <m/>
    <m/>
    <m/>
    <m/>
    <x v="0"/>
  </r>
  <r>
    <x v="8"/>
    <s v="GROUPE PREMIER MEDICAL INC.   "/>
    <n v="130659"/>
    <s v="Manu-Cov"/>
    <m/>
    <m/>
    <x v="0"/>
    <s v="ManuConnect"/>
    <s v="SELF"/>
    <d v="2023-11-30T00:00:00"/>
    <d v="2024-06-01T00:00:00"/>
    <x v="0"/>
    <m/>
    <m/>
    <m/>
    <m/>
    <m/>
    <m/>
    <m/>
    <m/>
    <m/>
    <m/>
    <m/>
    <x v="1"/>
  </r>
  <r>
    <x v="8"/>
    <s v="MAITRE MYLÈNE LEBLANC "/>
    <n v="132268"/>
    <s v="Manu-Cov"/>
    <m/>
    <m/>
    <x v="0"/>
    <s v="ManuConnect"/>
    <s v="SELF"/>
    <d v="2023-11-30T00:00:00"/>
    <d v="2024-05-01T00:00:00"/>
    <x v="1"/>
    <m/>
    <m/>
    <m/>
    <m/>
    <m/>
    <m/>
    <m/>
    <m/>
    <m/>
    <m/>
    <m/>
    <x v="0"/>
  </r>
  <r>
    <x v="8"/>
    <s v="CLINIQUE LES TETES FORTES     "/>
    <n v="132313"/>
    <s v="Manu-Cov"/>
    <m/>
    <m/>
    <x v="0"/>
    <s v="ManuConnect"/>
    <s v="SELF"/>
    <d v="2023-11-30T00:00:00"/>
    <d v="2024-05-01T00:00:00"/>
    <x v="3"/>
    <m/>
    <m/>
    <m/>
    <m/>
    <m/>
    <m/>
    <m/>
    <m/>
    <m/>
    <m/>
    <m/>
    <x v="0"/>
  </r>
  <r>
    <x v="8"/>
    <s v="AERO RECIP (CANADA) LTD.      "/>
    <n v="132706"/>
    <s v="Manu-Cov"/>
    <m/>
    <m/>
    <x v="0"/>
    <s v="ManuConnect"/>
    <s v="SELF"/>
    <d v="2023-11-30T00:00:00"/>
    <d v="2024-06-01T00:00:00"/>
    <x v="2"/>
    <m/>
    <m/>
    <m/>
    <m/>
    <m/>
    <m/>
    <m/>
    <m/>
    <m/>
    <m/>
    <m/>
    <x v="0"/>
  </r>
  <r>
    <x v="8"/>
    <s v="ICBA ALBERTA BENEFIT SERVICES "/>
    <n v="134023"/>
    <s v="Manu-Cov"/>
    <m/>
    <m/>
    <x v="0"/>
    <s v="ManuConnect"/>
    <s v="SELF"/>
    <d v="2023-11-30T00:00:00"/>
    <d v="2024-05-01T00:00:00"/>
    <x v="0"/>
    <m/>
    <m/>
    <m/>
    <m/>
    <m/>
    <m/>
    <m/>
    <m/>
    <m/>
    <m/>
    <m/>
    <x v="0"/>
  </r>
  <r>
    <x v="8"/>
    <s v="CLEARWATER ENVIRONMENTAL INC. "/>
    <n v="135308"/>
    <s v="Manu-Cov"/>
    <m/>
    <m/>
    <x v="0"/>
    <s v="ManuConnect"/>
    <s v="SELF"/>
    <d v="2023-11-30T00:00:00"/>
    <d v="2024-05-01T00:00:00"/>
    <x v="1"/>
    <m/>
    <m/>
    <m/>
    <m/>
    <m/>
    <m/>
    <m/>
    <m/>
    <m/>
    <m/>
    <m/>
    <x v="0"/>
  </r>
  <r>
    <x v="8"/>
    <s v="Sterling Capital Brokers (The MindFuel Foundation)"/>
    <n v="135896"/>
    <s v="Manu-Cov"/>
    <m/>
    <m/>
    <x v="0"/>
    <s v="ManuConnect"/>
    <s v="SELF"/>
    <d v="2023-11-30T00:00:00"/>
    <d v="2024-05-01T00:00:00"/>
    <x v="3"/>
    <m/>
    <m/>
    <m/>
    <m/>
    <m/>
    <m/>
    <m/>
    <m/>
    <m/>
    <m/>
    <m/>
    <x v="0"/>
  </r>
  <r>
    <x v="8"/>
    <s v="Sterling Capital Brokers (Ollie Order Inc.) "/>
    <n v="135914"/>
    <s v="Manu-Cov"/>
    <m/>
    <m/>
    <x v="0"/>
    <s v="ManuConnect"/>
    <s v="SELF"/>
    <d v="2023-11-30T00:00:00"/>
    <d v="2024-05-01T00:00:00"/>
    <x v="2"/>
    <m/>
    <m/>
    <m/>
    <m/>
    <m/>
    <m/>
    <m/>
    <m/>
    <m/>
    <m/>
    <m/>
    <x v="0"/>
  </r>
  <r>
    <x v="8"/>
    <s v="Sterling Capital Brokers (The Association of Faculties of Medicine of Canada)"/>
    <n v="135921"/>
    <s v="Manu-Cov"/>
    <m/>
    <m/>
    <x v="0"/>
    <s v="ManuConnect"/>
    <s v="SELF"/>
    <d v="2023-11-30T00:00:00"/>
    <d v="2024-05-01T00:00:00"/>
    <x v="1"/>
    <m/>
    <m/>
    <m/>
    <m/>
    <m/>
    <m/>
    <m/>
    <m/>
    <m/>
    <m/>
    <m/>
    <x v="1"/>
  </r>
  <r>
    <x v="8"/>
    <s v="Sterling Capital Brokers (Vitalis Extraction Technology Inc.)"/>
    <n v="135957"/>
    <s v="Manu-Cov"/>
    <m/>
    <m/>
    <x v="0"/>
    <s v="ManuConnect"/>
    <s v="SELF"/>
    <d v="2023-11-30T00:00:00"/>
    <d v="2024-05-01T00:00:00"/>
    <x v="0"/>
    <m/>
    <m/>
    <m/>
    <m/>
    <m/>
    <m/>
    <m/>
    <m/>
    <m/>
    <m/>
    <m/>
    <x v="0"/>
  </r>
  <r>
    <x v="8"/>
    <s v="Sterling Capital Brokers (Key Living Corp.)"/>
    <n v="135960"/>
    <s v="Manu-Cov"/>
    <m/>
    <m/>
    <x v="0"/>
    <s v="ManuConnect"/>
    <s v="SELF"/>
    <d v="2023-11-30T00:00:00"/>
    <d v="2024-05-01T00:00:00"/>
    <x v="1"/>
    <m/>
    <m/>
    <m/>
    <m/>
    <m/>
    <m/>
    <m/>
    <m/>
    <m/>
    <m/>
    <m/>
    <x v="0"/>
  </r>
  <r>
    <x v="8"/>
    <s v="FJORD-TECH INDUSTRIE INC.     "/>
    <n v="136751"/>
    <s v="Manu-Cov"/>
    <m/>
    <m/>
    <x v="0"/>
    <s v="ManuConnect"/>
    <s v="SELF"/>
    <d v="2023-11-30T00:00:00"/>
    <d v="2024-05-01T00:00:00"/>
    <x v="3"/>
    <m/>
    <m/>
    <m/>
    <m/>
    <m/>
    <m/>
    <m/>
    <m/>
    <m/>
    <m/>
    <m/>
    <x v="1"/>
  </r>
  <r>
    <x v="8"/>
    <s v="DARLING INSURANCE REALTY      "/>
    <n v="137086"/>
    <s v="Manu-Cov"/>
    <m/>
    <m/>
    <x v="0"/>
    <s v="ManuConnect"/>
    <s v="SELF"/>
    <d v="2023-11-30T00:00:00"/>
    <d v="2024-05-01T00:00:00"/>
    <x v="3"/>
    <m/>
    <m/>
    <m/>
    <m/>
    <m/>
    <m/>
    <m/>
    <m/>
    <m/>
    <m/>
    <m/>
    <x v="0"/>
  </r>
  <r>
    <x v="8"/>
    <s v="DIFFUSION SOLUTIONS INTEGREES "/>
    <n v="137719"/>
    <s v="Manu-Cov"/>
    <m/>
    <m/>
    <x v="0"/>
    <s v="ManuConnect"/>
    <s v="SELF"/>
    <d v="2023-11-30T00:00:00"/>
    <d v="2024-05-01T00:00:00"/>
    <x v="2"/>
    <m/>
    <m/>
    <m/>
    <m/>
    <m/>
    <m/>
    <m/>
    <m/>
    <m/>
    <m/>
    <m/>
    <x v="0"/>
  </r>
  <r>
    <x v="8"/>
    <s v="SYNERGIE ECOLO INC.           "/>
    <n v="137836"/>
    <s v="Manu-Cov"/>
    <m/>
    <m/>
    <x v="0"/>
    <s v="ManuConnect"/>
    <s v="SELF"/>
    <d v="2023-11-30T00:00:00"/>
    <d v="2024-05-01T00:00:00"/>
    <x v="0"/>
    <m/>
    <m/>
    <m/>
    <m/>
    <m/>
    <m/>
    <m/>
    <m/>
    <m/>
    <m/>
    <m/>
    <x v="0"/>
  </r>
  <r>
    <x v="8"/>
    <s v="FLACOM JOLIETTE INC           "/>
    <n v="138033"/>
    <s v="Manu-Cov"/>
    <m/>
    <m/>
    <x v="0"/>
    <s v="ManuConnect"/>
    <s v="SELF"/>
    <d v="2023-11-30T00:00:00"/>
    <d v="2024-05-01T00:00:00"/>
    <x v="1"/>
    <m/>
    <m/>
    <m/>
    <m/>
    <m/>
    <m/>
    <m/>
    <m/>
    <m/>
    <m/>
    <m/>
    <x v="0"/>
  </r>
  <r>
    <x v="8"/>
    <s v="PERMA-CAST CONCRETE           "/>
    <n v="139072"/>
    <s v="Manu-Cov"/>
    <m/>
    <m/>
    <x v="0"/>
    <s v="ManuConnect"/>
    <s v="SELF"/>
    <d v="2023-11-30T00:00:00"/>
    <d v="2024-05-01T00:00:00"/>
    <x v="2"/>
    <m/>
    <m/>
    <m/>
    <m/>
    <m/>
    <m/>
    <m/>
    <m/>
    <m/>
    <m/>
    <m/>
    <x v="1"/>
  </r>
  <r>
    <x v="8"/>
    <s v="BRASSERIE ARTISANALE ALBION   "/>
    <n v="139749"/>
    <s v="Manu-Cov"/>
    <m/>
    <m/>
    <x v="0"/>
    <s v="ManuConnect"/>
    <s v="SELF"/>
    <d v="2023-11-30T00:00:00"/>
    <d v="2024-05-01T00:00:00"/>
    <x v="3"/>
    <m/>
    <m/>
    <m/>
    <m/>
    <m/>
    <m/>
    <m/>
    <m/>
    <m/>
    <m/>
    <m/>
    <x v="0"/>
  </r>
  <r>
    <x v="8"/>
    <s v="THE ENGLISH-SPEAKING CATHOLIC "/>
    <n v="140266"/>
    <s v="Manu-Cov"/>
    <m/>
    <m/>
    <x v="0"/>
    <s v="ManuConnect"/>
    <s v="SELF"/>
    <d v="2023-11-30T00:00:00"/>
    <d v="2024-05-01T00:00:00"/>
    <x v="2"/>
    <m/>
    <m/>
    <m/>
    <m/>
    <m/>
    <m/>
    <m/>
    <m/>
    <m/>
    <m/>
    <m/>
    <x v="0"/>
  </r>
  <r>
    <x v="8"/>
    <s v="EMPSON (CANADA) INC.          "/>
    <n v="633327"/>
    <s v="Manu-Cov"/>
    <m/>
    <m/>
    <x v="0"/>
    <s v="ManuConnect"/>
    <s v="SELF"/>
    <d v="2023-11-30T00:00:00"/>
    <d v="2024-05-01T00:00:00"/>
    <x v="0"/>
    <m/>
    <m/>
    <m/>
    <m/>
    <m/>
    <m/>
    <m/>
    <m/>
    <m/>
    <m/>
    <m/>
    <x v="0"/>
  </r>
  <r>
    <x v="8"/>
    <s v="WESTERN SECURITIES LTD.       "/>
    <n v="633329"/>
    <s v="Manu-Cov"/>
    <m/>
    <m/>
    <x v="0"/>
    <s v="ManuConnect"/>
    <s v="SELF"/>
    <d v="2023-11-30T00:00:00"/>
    <d v="2024-05-01T00:00:00"/>
    <x v="1"/>
    <m/>
    <m/>
    <m/>
    <m/>
    <m/>
    <m/>
    <m/>
    <m/>
    <m/>
    <m/>
    <m/>
    <x v="0"/>
  </r>
  <r>
    <x v="8"/>
    <s v="T ROCK CT SERVICES LTD.       "/>
    <n v="633338"/>
    <s v="Manu-Cov"/>
    <m/>
    <m/>
    <x v="0"/>
    <s v="ManuConnect"/>
    <s v="SELF"/>
    <d v="2023-11-30T00:00:00"/>
    <d v="2024-05-01T00:00:00"/>
    <x v="3"/>
    <m/>
    <m/>
    <m/>
    <m/>
    <m/>
    <m/>
    <m/>
    <m/>
    <m/>
    <m/>
    <m/>
    <x v="0"/>
  </r>
  <r>
    <x v="8"/>
    <s v="TRADES LABOUR CORPORATION     "/>
    <n v="633343"/>
    <s v="Manu-Cov"/>
    <m/>
    <m/>
    <x v="0"/>
    <s v="ManuConnect"/>
    <s v="SELF"/>
    <d v="2023-11-30T00:00:00"/>
    <d v="2024-05-01T00:00:00"/>
    <x v="2"/>
    <m/>
    <m/>
    <m/>
    <m/>
    <m/>
    <m/>
    <m/>
    <m/>
    <m/>
    <m/>
    <m/>
    <x v="0"/>
  </r>
  <r>
    <x v="8"/>
    <s v="RIDLEY'S CYCLE                "/>
    <n v="633344"/>
    <s v="Manu-Cov"/>
    <m/>
    <m/>
    <x v="0"/>
    <s v="ManuConnect"/>
    <s v="SELF"/>
    <d v="2023-11-30T00:00:00"/>
    <d v="2024-05-01T00:00:00"/>
    <x v="0"/>
    <m/>
    <m/>
    <m/>
    <m/>
    <m/>
    <m/>
    <m/>
    <m/>
    <m/>
    <m/>
    <m/>
    <x v="0"/>
  </r>
  <r>
    <x v="8"/>
    <s v="MOMENTUS LLP                  "/>
    <n v="633346"/>
    <s v="Manu-Cov"/>
    <m/>
    <m/>
    <x v="0"/>
    <s v="ManuConnect"/>
    <s v="SELF"/>
    <d v="2023-11-30T00:00:00"/>
    <d v="2024-05-01T00:00:00"/>
    <x v="1"/>
    <m/>
    <m/>
    <m/>
    <m/>
    <m/>
    <m/>
    <m/>
    <m/>
    <m/>
    <m/>
    <m/>
    <x v="0"/>
  </r>
  <r>
    <x v="8"/>
    <s v="AVALON OIL AND GAS            "/>
    <n v="633348"/>
    <s v="Manu-Cov"/>
    <m/>
    <m/>
    <x v="0"/>
    <s v="ManuConnect"/>
    <s v="SELF"/>
    <d v="2023-11-30T00:00:00"/>
    <d v="2024-05-01T00:00:00"/>
    <x v="3"/>
    <m/>
    <m/>
    <m/>
    <m/>
    <m/>
    <m/>
    <m/>
    <m/>
    <m/>
    <m/>
    <m/>
    <x v="0"/>
  </r>
  <r>
    <x v="8"/>
    <s v="VIZWORX INC.                  "/>
    <n v="633354"/>
    <s v="Manu-Cov"/>
    <m/>
    <m/>
    <x v="0"/>
    <s v="ManuConnect"/>
    <s v="SELF"/>
    <d v="2023-11-30T00:00:00"/>
    <d v="2024-05-01T00:00:00"/>
    <x v="2"/>
    <m/>
    <m/>
    <m/>
    <m/>
    <m/>
    <m/>
    <m/>
    <m/>
    <m/>
    <m/>
    <m/>
    <x v="0"/>
  </r>
  <r>
    <x v="8"/>
    <s v="AXIS MECHANICAL               "/>
    <n v="633358"/>
    <s v="Manu-Cov"/>
    <m/>
    <m/>
    <x v="0"/>
    <s v="ManuConnect"/>
    <s v="SELF"/>
    <d v="2023-11-30T00:00:00"/>
    <d v="2024-05-01T00:00:00"/>
    <x v="0"/>
    <m/>
    <m/>
    <m/>
    <m/>
    <m/>
    <m/>
    <m/>
    <m/>
    <m/>
    <m/>
    <m/>
    <x v="0"/>
  </r>
  <r>
    <x v="8"/>
    <s v="BIG HORN SHEET METAL LTD.     "/>
    <n v="633363"/>
    <s v="Manu-Cov"/>
    <m/>
    <m/>
    <x v="0"/>
    <s v="ManuConnect"/>
    <s v="SELF"/>
    <d v="2023-11-30T00:00:00"/>
    <d v="2024-05-01T00:00:00"/>
    <x v="1"/>
    <m/>
    <m/>
    <m/>
    <m/>
    <m/>
    <m/>
    <m/>
    <m/>
    <m/>
    <m/>
    <m/>
    <x v="0"/>
  </r>
  <r>
    <x v="8"/>
    <s v="NEXGEN ADVISORY GROUP INC.    "/>
    <n v="633383"/>
    <s v="Manu-Cov"/>
    <m/>
    <m/>
    <x v="0"/>
    <s v="ManuConnect"/>
    <s v="SELF"/>
    <d v="2023-11-30T00:00:00"/>
    <d v="2024-05-01T00:00:00"/>
    <x v="3"/>
    <m/>
    <m/>
    <m/>
    <m/>
    <m/>
    <m/>
    <m/>
    <m/>
    <m/>
    <m/>
    <m/>
    <x v="0"/>
  </r>
  <r>
    <x v="8"/>
    <s v="THE JOUTA PERFORMANCE GROUP   "/>
    <n v="633387"/>
    <s v="Manu-Cov"/>
    <m/>
    <m/>
    <x v="0"/>
    <s v="ManuConnect"/>
    <s v="SELF"/>
    <d v="2023-11-30T00:00:00"/>
    <d v="2024-05-01T00:00:00"/>
    <x v="2"/>
    <m/>
    <m/>
    <m/>
    <m/>
    <m/>
    <m/>
    <m/>
    <m/>
    <m/>
    <m/>
    <m/>
    <x v="0"/>
  </r>
  <r>
    <x v="8"/>
    <s v="YOUTHLINK CALGARY POLICE      "/>
    <n v="633394"/>
    <s v="Manu-Cov"/>
    <m/>
    <m/>
    <x v="0"/>
    <s v="ManuConnect"/>
    <s v="SELF"/>
    <d v="2023-11-30T00:00:00"/>
    <d v="2024-05-01T00:00:00"/>
    <x v="0"/>
    <m/>
    <m/>
    <m/>
    <m/>
    <m/>
    <m/>
    <m/>
    <m/>
    <m/>
    <m/>
    <m/>
    <x v="0"/>
  </r>
  <r>
    <x v="8"/>
    <s v="WILLOW SPRING STRATEGIC       "/>
    <n v="633402"/>
    <s v="Manu-Cov"/>
    <m/>
    <m/>
    <x v="0"/>
    <s v="ManuConnect"/>
    <s v="SELF"/>
    <d v="2023-11-30T00:00:00"/>
    <d v="2024-05-01T00:00:00"/>
    <x v="1"/>
    <m/>
    <m/>
    <m/>
    <m/>
    <m/>
    <m/>
    <m/>
    <m/>
    <m/>
    <m/>
    <m/>
    <x v="0"/>
  </r>
  <r>
    <x v="8"/>
    <s v="BESTEL MESSAGE CENTRE         "/>
    <n v="634467"/>
    <s v="Manu-Cov"/>
    <m/>
    <m/>
    <x v="0"/>
    <s v="ManuConnect"/>
    <s v="SELF"/>
    <d v="2023-11-30T00:00:00"/>
    <d v="2024-05-01T00:00:00"/>
    <x v="3"/>
    <m/>
    <m/>
    <m/>
    <m/>
    <m/>
    <m/>
    <m/>
    <m/>
    <m/>
    <m/>
    <m/>
    <x v="0"/>
  </r>
  <r>
    <x v="8"/>
    <s v="CRESS-RIDGE MACHINE           "/>
    <n v="634468"/>
    <s v="Manu-Cov"/>
    <m/>
    <m/>
    <x v="0"/>
    <s v="ManuConnect"/>
    <s v="SELF"/>
    <d v="2023-11-30T00:00:00"/>
    <d v="2024-05-01T00:00:00"/>
    <x v="2"/>
    <m/>
    <m/>
    <m/>
    <m/>
    <m/>
    <m/>
    <m/>
    <m/>
    <m/>
    <m/>
    <m/>
    <x v="0"/>
  </r>
  <r>
    <x v="8"/>
    <s v="FRESH SALON &amp; SPA BY HOLLY'S  "/>
    <n v="634470"/>
    <s v="Manu-Cov"/>
    <m/>
    <m/>
    <x v="0"/>
    <s v="ManuConnect"/>
    <s v="SELF"/>
    <d v="2023-11-30T00:00:00"/>
    <d v="2024-05-01T00:00:00"/>
    <x v="0"/>
    <m/>
    <m/>
    <m/>
    <m/>
    <m/>
    <m/>
    <m/>
    <m/>
    <m/>
    <m/>
    <m/>
    <x v="0"/>
  </r>
  <r>
    <x v="8"/>
    <s v="JUST FIX IT                   "/>
    <n v="634472"/>
    <s v="Manu-Cov"/>
    <m/>
    <m/>
    <x v="0"/>
    <s v="ManuConnect"/>
    <s v="SELF"/>
    <d v="2023-11-30T00:00:00"/>
    <d v="2024-05-01T00:00:00"/>
    <x v="1"/>
    <m/>
    <m/>
    <m/>
    <m/>
    <m/>
    <m/>
    <m/>
    <m/>
    <m/>
    <m/>
    <m/>
    <x v="0"/>
  </r>
  <r>
    <x v="8"/>
    <s v="SURE-FIX SERVICE GROUP INC.   "/>
    <n v="634473"/>
    <s v="Manu-Cov"/>
    <m/>
    <m/>
    <x v="0"/>
    <s v="ManuConnect"/>
    <s v="SELF"/>
    <d v="2023-11-30T00:00:00"/>
    <d v="2024-05-01T00:00:00"/>
    <x v="3"/>
    <m/>
    <m/>
    <m/>
    <m/>
    <m/>
    <m/>
    <m/>
    <m/>
    <m/>
    <m/>
    <m/>
    <x v="0"/>
  </r>
  <r>
    <x v="8"/>
    <s v="NORTHFIELD AUTO SERVICE LTD.  "/>
    <n v="634474"/>
    <s v="Manu-Cov"/>
    <m/>
    <m/>
    <x v="0"/>
    <s v="ManuConnect"/>
    <s v="SELF"/>
    <d v="2023-11-30T00:00:00"/>
    <d v="2024-05-01T00:00:00"/>
    <x v="2"/>
    <m/>
    <m/>
    <m/>
    <m/>
    <m/>
    <m/>
    <m/>
    <m/>
    <m/>
    <m/>
    <m/>
    <x v="0"/>
  </r>
  <r>
    <x v="8"/>
    <s v="MASRI O INC. ARCHITECTS       "/>
    <n v="634476"/>
    <s v="Manu-Cov"/>
    <m/>
    <m/>
    <x v="0"/>
    <s v="ManuConnect"/>
    <s v="SELF"/>
    <d v="2023-11-30T00:00:00"/>
    <d v="2024-05-01T00:00:00"/>
    <x v="0"/>
    <m/>
    <m/>
    <m/>
    <m/>
    <m/>
    <m/>
    <m/>
    <m/>
    <m/>
    <m/>
    <m/>
    <x v="0"/>
  </r>
  <r>
    <x v="8"/>
    <s v="COMPLETE PRODUCTION SOLUTIONS "/>
    <n v="634480"/>
    <s v="Manu-Cov"/>
    <m/>
    <m/>
    <x v="0"/>
    <s v="ManuConnect"/>
    <s v="SELF"/>
    <d v="2023-11-30T00:00:00"/>
    <d v="2024-05-01T00:00:00"/>
    <x v="2"/>
    <m/>
    <m/>
    <m/>
    <m/>
    <m/>
    <m/>
    <m/>
    <m/>
    <m/>
    <m/>
    <m/>
    <x v="0"/>
  </r>
  <r>
    <x v="8"/>
    <s v="DYNA-CO CONSTRUCTION          "/>
    <n v="634482"/>
    <s v="Manu-Cov"/>
    <m/>
    <m/>
    <x v="0"/>
    <s v="ManuConnect"/>
    <s v="SELF"/>
    <d v="2023-11-30T00:00:00"/>
    <d v="2024-05-01T00:00:00"/>
    <x v="0"/>
    <m/>
    <m/>
    <m/>
    <m/>
    <m/>
    <m/>
    <m/>
    <m/>
    <m/>
    <m/>
    <m/>
    <x v="0"/>
  </r>
  <r>
    <x v="8"/>
    <s v="Wesgar Inc."/>
    <n v="90021"/>
    <s v="Manu-Cov "/>
    <s v="Mohamed Meghji"/>
    <s v="Corey Gebert"/>
    <x v="0"/>
    <m/>
    <s v="SELF"/>
    <d v="2023-11-30T00:00:00"/>
    <d v="2024-05-01T00:00:00"/>
    <x v="0"/>
    <m/>
    <m/>
    <m/>
    <m/>
    <m/>
    <m/>
    <m/>
    <m/>
    <m/>
    <m/>
    <m/>
    <x v="1"/>
  </r>
  <r>
    <x v="8"/>
    <s v="District 7 Credit Union Benefit Program "/>
    <n v="72850"/>
    <s v="Manu-Cov "/>
    <s v="Angela Boys"/>
    <s v="Kerry Harrison"/>
    <x v="0"/>
    <m/>
    <s v="SELF"/>
    <d v="2023-11-30T00:00:00"/>
    <d v="2024-05-01T00:00:00"/>
    <x v="1"/>
    <m/>
    <m/>
    <m/>
    <m/>
    <m/>
    <m/>
    <m/>
    <m/>
    <m/>
    <m/>
    <m/>
    <x v="1"/>
  </r>
  <r>
    <x v="8"/>
    <s v="R.E. Gilmore Investments Corp."/>
    <n v="113841"/>
    <s v="Manu-Cov "/>
    <s v="Kathleen Royer"/>
    <s v="Alexandre Gougeon"/>
    <x v="0"/>
    <m/>
    <s v="SELF"/>
    <d v="2023-11-30T00:00:00"/>
    <d v="2024-05-01T00:00:00"/>
    <x v="3"/>
    <m/>
    <m/>
    <m/>
    <m/>
    <m/>
    <m/>
    <m/>
    <m/>
    <m/>
    <m/>
    <m/>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4">
  <r>
    <x v="0"/>
    <s v="DERKSEN PLUMBING &amp; HEATING    "/>
    <n v="106976"/>
    <s v="Manu-Cov"/>
    <s v="Noel Hudson"/>
    <m/>
    <s v="MC Renewal Support"/>
    <s v="ManuConnect"/>
    <s v="SELF"/>
    <d v="2023-10-31T00:00:00"/>
    <d v="2024-04-01T00:00:00"/>
    <x v="0"/>
    <s v="Trudy Fidyk"/>
    <s v="trudy.fidyk@siriusbenefits.ca"/>
    <s v="Senior Group Benefits Underwriter"/>
    <d v="2023-10-06T00:00:00"/>
    <d v="2023-10-13T00:00:00"/>
    <s v="Completed"/>
    <d v="2023-11-01T00:00:00"/>
    <m/>
    <m/>
    <s v="In Progress"/>
    <s v="Ma. Clarissa Curitana"/>
    <x v="0"/>
  </r>
  <r>
    <x v="0"/>
    <s v="BRASSERIE GENERALE INC.       "/>
    <n v="127023"/>
    <s v="Manu-Cov"/>
    <s v="Nathalie Fanous"/>
    <m/>
    <s v="MC Renewal Support"/>
    <s v="ManuConnect"/>
    <s v="SELF"/>
    <d v="2023-10-31T00:00:00"/>
    <d v="2024-04-01T00:00:00"/>
    <x v="0"/>
    <s v="Annie Dessailliers"/>
    <s v="ventes_renouvellements@gpme.ca"/>
    <m/>
    <m/>
    <m/>
    <m/>
    <d v="2023-11-01T00:00:00"/>
    <s v="N/A"/>
    <d v="2023-11-03T00:00:00"/>
    <m/>
    <s v="Ma. Clarissa Curitana"/>
    <x v="0"/>
  </r>
  <r>
    <x v="0"/>
    <s v="Sterling Capital Brokers (NWP Industries LP)"/>
    <n v="135884"/>
    <s v="Manu-Cov"/>
    <s v="James Baggs"/>
    <s v="Thomas Bauer"/>
    <s v="MC Renewal Support"/>
    <s v="ManuConnect"/>
    <s v="SELF"/>
    <d v="2023-10-31T00:00:00"/>
    <d v="2024-04-01T00:00:00"/>
    <x v="0"/>
    <s v="Derrick Peterson"/>
    <s v="derrick@rivinssol.com"/>
    <s v="Vice President"/>
    <d v="2023-10-20T00:00:00"/>
    <d v="2023-10-30T00:00:00"/>
    <s v="Completed"/>
    <m/>
    <m/>
    <m/>
    <m/>
    <s v="Ma. Clarissa Curitana"/>
    <x v="1"/>
  </r>
  <r>
    <x v="0"/>
    <s v="Sterling Capital Brokers (R. Rainforth &amp; Sons Ltd.) "/>
    <n v="135899"/>
    <s v="Manu-Cov"/>
    <s v="James Baggs"/>
    <s v="Swiss Nanton-Gill"/>
    <s v="MC Renewal Support"/>
    <s v="ManuConnect"/>
    <s v="SELF"/>
    <d v="2023-10-31T00:00:00"/>
    <d v="2024-04-01T00:00:00"/>
    <x v="1"/>
    <s v="Derrick Peterson"/>
    <s v="derrick@rivinssol.com"/>
    <s v="Vice President"/>
    <d v="2023-10-17T00:00:00"/>
    <d v="2023-10-17T00:00:00"/>
    <s v="Completed"/>
    <d v="2023-10-31T00:00:00"/>
    <d v="2023-11-15T00:00:00"/>
    <m/>
    <s v="Letter Sent without QC"/>
    <m/>
    <x v="0"/>
  </r>
  <r>
    <x v="0"/>
    <s v="Sterling Capital Brokers (Diamond Energy Services Ltd.) "/>
    <n v="135902"/>
    <s v="Manu-Cov"/>
    <s v="Daniel Julian Armstrong"/>
    <s v="Ben Viosin"/>
    <s v="MC Renewal Support"/>
    <s v="ManuConnect"/>
    <s v="SELF"/>
    <d v="2023-10-31T00:00:00"/>
    <d v="2024-04-01T00:00:00"/>
    <x v="0"/>
    <s v="Derrick Peterson"/>
    <s v="derrick@rivinssol.com"/>
    <s v="Vice President"/>
    <d v="2023-10-20T00:00:00"/>
    <d v="2023-11-17T00:00:00"/>
    <s v="Completed"/>
    <m/>
    <m/>
    <m/>
    <m/>
    <s v="Ma. Clarissa Curitana"/>
    <x v="1"/>
  </r>
  <r>
    <x v="0"/>
    <s v="Sterling Capital Brokers (Terravest Industries General Partner Ltd. O/A RJV Gasfield Services) "/>
    <n v="135903"/>
    <s v="Manu-Cov"/>
    <s v="Daniel Julian Armstrong"/>
    <s v="Ben Voisin"/>
    <s v="MC Renewal Support"/>
    <s v="ManuConnect"/>
    <s v="SELF"/>
    <d v="2023-10-31T00:00:00"/>
    <d v="2024-04-01T00:00:00"/>
    <x v="1"/>
    <s v="Derrick Peterson"/>
    <s v="derrick@rivinssol.com"/>
    <s v="Vice President"/>
    <d v="2023-10-17T00:00:00"/>
    <d v="2023-10-26T00:00:00"/>
    <s v="Completed"/>
    <d v="2023-10-31T00:00:00"/>
    <d v="2023-11-15T00:00:00"/>
    <m/>
    <s v="Letter Sent without QC"/>
    <m/>
    <x v="1"/>
  </r>
  <r>
    <x v="0"/>
    <s v="WOMEN'S CHRISTIAN ASSOCIATION OF LONDON "/>
    <s v="38757, 38758"/>
    <s v="Manu-NonCov"/>
    <s v="Monja Campagna"/>
    <s v="Alec Aqui"/>
    <s v="MC Renewal Support"/>
    <m/>
    <s v="MIX"/>
    <d v="2023-10-31T00:00:00"/>
    <d v="2024-04-01T00:00:00"/>
    <x v="2"/>
    <s v="G. Lynne Williams"/>
    <s v="lwilliams@mccormickcare.ca"/>
    <s v="Director of Finance and IT"/>
    <d v="2023-10-12T00:00:00"/>
    <d v="2023-10-13T00:00:00"/>
    <s v="Completed"/>
    <d v="2023-10-30T00:00:00"/>
    <d v="2023-11-14T00:00:00"/>
    <m/>
    <s v="Letter Sent without QC"/>
    <m/>
    <x v="1"/>
  </r>
  <r>
    <x v="1"/>
    <s v="WATERFRONT FOREMEN'S LIFE AND "/>
    <n v="29662"/>
    <s v="Manu-Cov"/>
    <s v="Mohamed Meghji"/>
    <s v="Jonathan Schwarz"/>
    <s v="MC Renewal Support"/>
    <s v="ManuConnect"/>
    <s v="SELF"/>
    <d v="2023-11-30T00:00:00"/>
    <d v="2024-05-01T00:00:00"/>
    <x v="3"/>
    <s v="Parry Khunkhun"/>
    <s v="pkhunkhun@webc.ca"/>
    <s v="N/A"/>
    <d v="2023-11-13T00:00:00"/>
    <d v="2023-11-14T00:00:00"/>
    <m/>
    <d v="2023-11-24T00:00:00"/>
    <m/>
    <m/>
    <m/>
    <m/>
    <x v="1"/>
  </r>
  <r>
    <x v="2"/>
    <s v="BO BRANDING &amp; DESIGN AGENCY   "/>
    <n v="76726"/>
    <s v="Manu-Cov"/>
    <s v="Natalie Lapointe"/>
    <s v="Serge Lampron"/>
    <s v="MC Renewal Support"/>
    <s v="ManuConnect"/>
    <s v="SELF"/>
    <d v="2023-11-30T00:00:00"/>
    <d v="2024-05-01T00:00:00"/>
    <x v="1"/>
    <s v="N/A"/>
    <s v="renouvellement@sagedecision.com"/>
    <s v="N/A"/>
    <m/>
    <m/>
    <m/>
    <d v="2023-11-30T00:00:00"/>
    <m/>
    <m/>
    <s v="Letter Sent without QC"/>
    <m/>
    <x v="0"/>
  </r>
  <r>
    <x v="3"/>
    <s v="LES IMMEUBLES MURDOCK INC.    "/>
    <n v="78242"/>
    <s v="Manu-Cov"/>
    <s v="Natalie Lapointe"/>
    <s v="Serge Lampron"/>
    <s v="MC Renewal Support"/>
    <s v="ManuConnect"/>
    <s v="SELF"/>
    <d v="2023-11-30T00:00:00"/>
    <d v="2024-05-01T00:00:00"/>
    <x v="0"/>
    <m/>
    <s v="renouvellement@sagedecision.com"/>
    <m/>
    <s v="N/A"/>
    <s v="N/A"/>
    <s v="N/A"/>
    <d v="2023-11-30T00:00:00"/>
    <m/>
    <m/>
    <s v="In QC - 1st Pass"/>
    <s v="Ma. Clarissa Curitana"/>
    <x v="0"/>
  </r>
  <r>
    <x v="4"/>
    <s v="BRITISH COLUMBIA AUTOMOTIVE   "/>
    <n v="89440"/>
    <s v="Manu-Cov"/>
    <s v="Noel Hudson"/>
    <s v="Kerry Harrison"/>
    <s v="MC Renewal Support"/>
    <s v="ManuConnect"/>
    <s v="SELF"/>
    <d v="2023-11-30T00:00:00"/>
    <d v="2024-05-01T00:00:00"/>
    <x v="1"/>
    <s v="Krista Dalton"/>
    <s v="quotations@johnstongroup.ca"/>
    <s v="N/A"/>
    <m/>
    <m/>
    <m/>
    <d v="2023-11-30T00:00:00"/>
    <m/>
    <m/>
    <s v="Letter Sent without QC"/>
    <m/>
    <x v="1"/>
  </r>
  <r>
    <x v="5"/>
    <s v="GROUPE VOXCO INC.             "/>
    <n v="97692"/>
    <s v="Manu-Cov"/>
    <s v="Natalie Lapointe"/>
    <s v="Serge Lampron"/>
    <s v="MC Renewal Support"/>
    <s v="ManuConnect"/>
    <s v="SELF"/>
    <d v="2023-11-30T00:00:00"/>
    <d v="2024-05-01T00:00:00"/>
    <x v="2"/>
    <s v="N/A"/>
    <s v="renouvellement@sagedecision.com"/>
    <s v="N/A"/>
    <s v="N/A"/>
    <s v="N/A"/>
    <s v="N/A"/>
    <d v="2023-11-29T00:00:00"/>
    <m/>
    <d v="2023-11-29T00:00:00"/>
    <s v="Letter Sent without QC"/>
    <m/>
    <x v="0"/>
  </r>
  <r>
    <x v="6"/>
    <s v="K &amp; W AUDIO INC.              "/>
    <n v="108976"/>
    <s v="Manu-Cov"/>
    <s v="Chaten Anderson"/>
    <s v="Tim Robinson"/>
    <s v="MC Renewal Support"/>
    <s v="ManuConnect"/>
    <s v="SELF"/>
    <d v="2023-11-30T00:00:00"/>
    <d v="2024-05-01T00:00:00"/>
    <x v="3"/>
    <s v="N/A"/>
    <s v="dee@nexgenfinancial.com"/>
    <s v="N/A"/>
    <m/>
    <m/>
    <m/>
    <d v="2023-11-24T00:00:00"/>
    <m/>
    <m/>
    <m/>
    <m/>
    <x v="0"/>
  </r>
  <r>
    <x v="7"/>
    <s v="ACTION GLASS INC.             "/>
    <n v="109652"/>
    <s v="Manu-Cov"/>
    <s v="Noel Hudson"/>
    <s v="Rebeca Lemus"/>
    <s v="MC Renewal Support"/>
    <s v="ManuConnect"/>
    <s v="SELF"/>
    <d v="2023-11-30T00:00:00"/>
    <d v="2024-05-01T00:00:00"/>
    <x v="1"/>
    <s v="Krista Dalton"/>
    <s v="quotations@johnstongroup.ca"/>
    <s v="N/A"/>
    <m/>
    <m/>
    <m/>
    <d v="2023-11-30T00:00:00"/>
    <m/>
    <m/>
    <s v="Letter Sent without QC"/>
    <m/>
    <x v="0"/>
  </r>
  <r>
    <x v="8"/>
    <s v="CONCENTRIC ADVISORS, ULC      "/>
    <n v="109793"/>
    <s v="Manu-Cov"/>
    <s v="Chaten Anderson"/>
    <s v="Tim Robinson"/>
    <s v="MC Renewal Support"/>
    <s v="ManuConnect"/>
    <s v="SELF"/>
    <d v="2023-11-30T00:00:00"/>
    <d v="2024-05-01T00:00:00"/>
    <x v="0"/>
    <m/>
    <s v="dee@icbabenefits.ca"/>
    <m/>
    <s v="N/A"/>
    <s v="N/A"/>
    <s v="N/A"/>
    <d v="2023-11-30T00:00:00"/>
    <m/>
    <m/>
    <s v="In QC - 1st Pass"/>
    <s v="Ma. Clarissa Curitana"/>
    <x v="0"/>
  </r>
  <r>
    <x v="9"/>
    <s v="CELCA MARKETING INC           "/>
    <n v="110431"/>
    <s v="Manu-Cov"/>
    <s v="Nathalie Fanous"/>
    <s v="Kevin Wade"/>
    <s v="MC Renewal Support"/>
    <s v="ManuConnect"/>
    <s v="SELF"/>
    <d v="2023-11-30T00:00:00"/>
    <d v="2024-05-01T00:00:00"/>
    <x v="0"/>
    <m/>
    <s v="TPA@alliancesc.ca"/>
    <m/>
    <s v="N/A"/>
    <s v="N/A"/>
    <s v="N/A"/>
    <d v="2023-11-30T00:00:00"/>
    <m/>
    <d v="2023-12-02T00:00:00"/>
    <s v="In QC - 1st Pass"/>
    <s v="Ma. Clarissa Curitana"/>
    <x v="0"/>
  </r>
  <r>
    <x v="10"/>
    <s v="AFORZA TENNIS INC.            "/>
    <n v="111551"/>
    <s v="Manu-Cov"/>
    <s v="Chaten Anderson"/>
    <s v="Tim Robinson"/>
    <s v="MC Renewal Support"/>
    <s v="ManuConnect"/>
    <s v="SELF"/>
    <d v="2023-11-30T00:00:00"/>
    <d v="2024-05-01T00:00:00"/>
    <x v="2"/>
    <s v="N/A"/>
    <s v="dee@icbabenefits.ca"/>
    <s v="N/A"/>
    <s v="N/A"/>
    <s v="N/A"/>
    <s v="N/A"/>
    <d v="2023-11-29T00:00:00"/>
    <m/>
    <m/>
    <s v="Letter Sent without QC"/>
    <m/>
    <x v="0"/>
  </r>
  <r>
    <x v="11"/>
    <s v="Side Effects Software Inc."/>
    <n v="114416"/>
    <s v="Manu-Cov"/>
    <s v="Barry Connelly"/>
    <s v="Lilian Hernandez"/>
    <s v="MC Renewal Support"/>
    <s v="ManuConnect"/>
    <s v="SELF"/>
    <d v="2023-11-30T00:00:00"/>
    <d v="2024-05-01T00:00:00"/>
    <x v="0"/>
    <s v="Dibrina"/>
    <m/>
    <m/>
    <s v="N/A"/>
    <s v="N/A"/>
    <s v="N/A"/>
    <m/>
    <m/>
    <m/>
    <s v="In QC - 1st Pass"/>
    <s v="Ma. Clarissa Curitana"/>
    <x v="1"/>
  </r>
  <r>
    <x v="12"/>
    <s v="9419-6292 QUEBEC INC. (       "/>
    <n v="114834"/>
    <s v="Manu-Cov"/>
    <s v="Raquel Morales"/>
    <s v="Kevin Wade"/>
    <s v="MC Renewal Support"/>
    <s v="ManuConnect"/>
    <s v="SELF"/>
    <d v="2023-11-30T00:00:00"/>
    <d v="2024-05-01T00:00:00"/>
    <x v="0"/>
    <s v="Annie Dessailliers"/>
    <s v="ventes_renouvellements@gpme.ca"/>
    <m/>
    <s v="N/A"/>
    <s v="N/A"/>
    <s v="N/A"/>
    <d v="2023-11-30T00:00:00"/>
    <m/>
    <m/>
    <s v="In QC - 1st Pass"/>
    <s v="Ma. Clarissa Curitana"/>
    <x v="0"/>
  </r>
  <r>
    <x v="13"/>
    <s v="ACRIART INC.                  "/>
    <n v="114965"/>
    <s v="Manu-Cov"/>
    <s v="Natalie Lapointe"/>
    <s v="Serge Lampron"/>
    <s v="MC Renewal Support"/>
    <s v="ManuConnect"/>
    <s v="SELF"/>
    <d v="2023-11-30T00:00:00"/>
    <d v="2024-05-01T00:00:00"/>
    <x v="2"/>
    <s v="N/A"/>
    <s v="renouvellement@sagedecision.com"/>
    <s v="N/A"/>
    <s v="N/A"/>
    <s v="N/A"/>
    <s v="N/A"/>
    <d v="2023-11-29T00:00:00"/>
    <m/>
    <d v="2023-11-29T00:00:00"/>
    <s v="Letter Sent without QC"/>
    <m/>
    <x v="0"/>
  </r>
  <r>
    <x v="14"/>
    <s v="KALIBER CHEMICALS LIMITED     "/>
    <n v="115869"/>
    <s v="Manu-Cov"/>
    <s v="Chaten Anderson"/>
    <s v="Tim Robinson"/>
    <s v="MC Renewal Support"/>
    <s v="ManuConnect"/>
    <s v="SELF"/>
    <d v="2023-11-30T00:00:00"/>
    <d v="2024-05-01T00:00:00"/>
    <x v="0"/>
    <m/>
    <s v="dee@icbabenefits.ca"/>
    <m/>
    <s v="N/A"/>
    <s v="N/A"/>
    <s v="N/A"/>
    <d v="2023-11-30T00:00:00"/>
    <m/>
    <m/>
    <s v="In QC - 1st Pass"/>
    <s v="Ma. Clarissa Curitana"/>
    <x v="0"/>
  </r>
  <r>
    <x v="15"/>
    <s v="INSUREMY INC.                 "/>
    <n v="116227"/>
    <s v="Manu-Cov"/>
    <s v="Chaten Anderson"/>
    <s v="Tim Robinson"/>
    <s v="MC Renewal Support"/>
    <s v="ManuConnect"/>
    <s v="SELF"/>
    <d v="2023-11-30T00:00:00"/>
    <d v="2024-05-01T00:00:00"/>
    <x v="2"/>
    <s v="N/A"/>
    <s v="dee@icbabenefits.ca"/>
    <s v="N/A"/>
    <s v="N/A"/>
    <s v="N/A"/>
    <s v="N/A"/>
    <d v="2023-11-29T00:00:00"/>
    <m/>
    <m/>
    <s v="Letter Sent without QC"/>
    <m/>
    <x v="0"/>
  </r>
  <r>
    <x v="16"/>
    <s v="MAYFAIR LUMBER SALES LTD.     "/>
    <n v="116732"/>
    <s v="Manu-Cov"/>
    <s v="Noel Hudson"/>
    <s v="Rebeca Lemus"/>
    <s v="MC Renewal Support"/>
    <s v="ManuConnect"/>
    <s v="SELF"/>
    <d v="2023-11-30T00:00:00"/>
    <d v="2024-05-01T00:00:00"/>
    <x v="1"/>
    <s v="Krista Dalton"/>
    <s v="quotations@johnstongroup.ca"/>
    <s v="N/A"/>
    <m/>
    <m/>
    <m/>
    <d v="2023-11-30T00:00:00"/>
    <m/>
    <m/>
    <s v="Letter Sent without QC"/>
    <m/>
    <x v="0"/>
  </r>
  <r>
    <x v="17"/>
    <s v="CENTRE DE CONSERVATION DE LA  "/>
    <n v="119080"/>
    <s v="Manu-Cov"/>
    <s v="Eric Poitras"/>
    <s v="Serge Lampron"/>
    <s v="MC Renewal Support"/>
    <s v="ManuConnect"/>
    <s v="SELF"/>
    <d v="2023-11-30T00:00:00"/>
    <d v="2024-05-01T00:00:00"/>
    <x v="2"/>
    <s v="N/A"/>
    <s v="renouvellement@sagedecision.com"/>
    <s v="N/A"/>
    <s v="N/A"/>
    <s v="N/A"/>
    <s v="N/A"/>
    <d v="2023-11-29T00:00:00"/>
    <m/>
    <d v="2023-11-30T00:00:00"/>
    <s v="Letter Sent without QC"/>
    <m/>
    <x v="1"/>
  </r>
  <r>
    <x v="18"/>
    <s v="MUNICIPALITE DE LA PAROISSE   "/>
    <n v="120059"/>
    <s v="Manu-Cov"/>
    <s v="Natalie Lapointe"/>
    <s v="Danielle Siler"/>
    <s v="MC Renewal Support"/>
    <s v="ManuConnect"/>
    <s v="SELF"/>
    <d v="2023-11-30T00:00:00"/>
    <d v="2024-05-01T00:00:00"/>
    <x v="0"/>
    <s v="Jerome Cassista"/>
    <s v="jcassista@innovmedic.ca"/>
    <m/>
    <s v="N/A"/>
    <s v="N/A"/>
    <s v="N/A"/>
    <d v="2023-11-30T00:00:00"/>
    <m/>
    <d v="2023-12-01T00:00:00"/>
    <s v="In QC - 1st Pass"/>
    <s v="Ma. Clarissa Curitana"/>
    <x v="0"/>
  </r>
  <r>
    <x v="4"/>
    <s v="BOUCHERIE RAYMOND &amp; ANDRE INC."/>
    <n v="120592"/>
    <s v="Manu-Cov"/>
    <s v="Natalie Lapointe"/>
    <s v="Danielle Siler"/>
    <s v="MC Renewal Support"/>
    <s v="ManuConnect"/>
    <s v="SELF"/>
    <d v="2023-11-30T00:00:00"/>
    <d v="2024-05-01T00:00:00"/>
    <x v="0"/>
    <m/>
    <s v="equipecollectif@lussier.co"/>
    <m/>
    <s v="N/A"/>
    <s v="N/A"/>
    <s v="N/A"/>
    <d v="2023-11-30T00:00:00"/>
    <m/>
    <d v="2023-12-01T00:00:00"/>
    <s v="In QC - 1st Pass"/>
    <s v="Ma. Clarissa Curitana"/>
    <x v="0"/>
  </r>
  <r>
    <x v="4"/>
    <s v="UMANIX SERVICE INC.           "/>
    <n v="120710"/>
    <s v="Manu-Cov"/>
    <s v="Raquel Morales"/>
    <s v="Darel Volkes"/>
    <s v="MC Renewal Support"/>
    <s v="ManuConnect"/>
    <s v="SELF"/>
    <d v="2023-11-30T00:00:00"/>
    <d v="2024-05-01T00:00:00"/>
    <x v="2"/>
    <s v="Annie Dessailliers"/>
    <s v="ventes_renouvellements@gpme.ca"/>
    <s v="Directrice par intérim, Services administratifs, ventes et renouvellement, Solutions collectives_x000a_G.P.M.E. solutions d’assurances et rentes collectives"/>
    <s v="N/A"/>
    <s v="N/A"/>
    <s v="N/A"/>
    <d v="2023-11-29T00:00:00"/>
    <m/>
    <d v="2023-12-02T00:00:00"/>
    <s v="Data Received without QC"/>
    <m/>
    <x v="0"/>
  </r>
  <r>
    <x v="4"/>
    <s v="STOUGHTON FIRE PROTECTION LTD."/>
    <n v="121117"/>
    <s v="Manu-Cov"/>
    <s v="Chaten Anderson"/>
    <s v="Tim Robinson"/>
    <s v="MC Renewal Support"/>
    <s v="ManuConnect"/>
    <s v="SELF"/>
    <d v="2023-11-30T00:00:00"/>
    <d v="2024-05-01T00:00:00"/>
    <x v="3"/>
    <s v="N/A"/>
    <s v="dee@nexgenfinancial.com"/>
    <s v="N/A"/>
    <m/>
    <m/>
    <m/>
    <d v="2023-11-24T00:00:00"/>
    <m/>
    <m/>
    <m/>
    <m/>
    <x v="0"/>
  </r>
  <r>
    <x v="4"/>
    <s v="NB PHARMACISTS' ASSOCIATION   "/>
    <n v="125156"/>
    <s v="Manu-Cov"/>
    <s v="Benjamin Garonce"/>
    <s v="Paul Chen"/>
    <s v="MC Renewal Support"/>
    <s v="ManuConnect"/>
    <s v="SELF"/>
    <d v="2023-11-30T00:00:00"/>
    <d v="2024-06-01T00:00:00"/>
    <x v="3"/>
    <s v="Jillian Jardine"/>
    <s v="jardinej@Wilson.nb.ca"/>
    <s v="Account Administrator"/>
    <d v="2023-11-13T00:00:00"/>
    <d v="2023-11-13T00:00:00"/>
    <m/>
    <d v="2023-11-24T00:00:00"/>
    <m/>
    <m/>
    <m/>
    <m/>
    <x v="1"/>
  </r>
  <r>
    <x v="4"/>
    <s v="CALGARY HERITAGE HOUSIN       "/>
    <n v="125855"/>
    <s v="Manu-Cov"/>
    <s v="Chaten Anderson"/>
    <s v="Tim Robinson"/>
    <s v="MC Renewal Support"/>
    <s v="ManuConnect"/>
    <s v="SELF"/>
    <d v="2023-11-30T00:00:00"/>
    <d v="2024-05-01T00:00:00"/>
    <x v="1"/>
    <s v="N/A"/>
    <s v="dee@icbabenefits.ca"/>
    <s v="N/A"/>
    <m/>
    <m/>
    <m/>
    <d v="2023-11-30T00:00:00"/>
    <m/>
    <m/>
    <s v="Letter Sent without QC"/>
    <m/>
    <x v="0"/>
  </r>
  <r>
    <x v="4"/>
    <s v="REVETEMENTS ILLUSION INC.     "/>
    <n v="126248"/>
    <s v="Manu-Cov"/>
    <s v="Natalie Lapointe"/>
    <s v="Danielle Siler"/>
    <s v="MC Renewal Support"/>
    <s v="ManuConnect"/>
    <s v="SELF"/>
    <d v="2023-11-30T00:00:00"/>
    <d v="2024-05-01T00:00:00"/>
    <x v="0"/>
    <m/>
    <s v="renouvellementgcas@gcloutier.com"/>
    <m/>
    <s v="N/A"/>
    <s v="N/A"/>
    <s v="N/A"/>
    <d v="2023-11-30T00:00:00"/>
    <m/>
    <d v="2023-12-06T00:00:00"/>
    <s v="In QC - 1st Pass"/>
    <s v="Ma. Clarissa Curitana"/>
    <x v="0"/>
  </r>
  <r>
    <x v="4"/>
    <s v="GLOBATECH                     "/>
    <n v="126657"/>
    <s v="Manu-Cov"/>
    <s v="Eric Poitras"/>
    <s v="Serge Lampron"/>
    <s v="MC Renewal Support"/>
    <s v="ManuConnect"/>
    <s v="SELF"/>
    <d v="2023-11-30T00:00:00"/>
    <d v="2024-06-01T00:00:00"/>
    <x v="1"/>
    <s v="N/A"/>
    <s v="renouvellement@sagedecision.com"/>
    <s v="N/A"/>
    <m/>
    <m/>
    <m/>
    <d v="2023-11-30T00:00:00"/>
    <m/>
    <m/>
    <s v="Letter Sent without QC"/>
    <m/>
    <x v="1"/>
  </r>
  <r>
    <x v="4"/>
    <s v="RAYNER CONSTRUCTION SERVICES  "/>
    <n v="127642"/>
    <s v="Manu-Cov"/>
    <s v="Chaten Anderson"/>
    <s v="Tim Robinson"/>
    <s v="MC Renewal Support"/>
    <s v="ManuConnect"/>
    <s v="SELF"/>
    <d v="2023-11-30T00:00:00"/>
    <d v="2024-05-01T00:00:00"/>
    <x v="3"/>
    <s v="N/A"/>
    <s v="dee@nexgenfinancial.com"/>
    <s v="N/A"/>
    <m/>
    <m/>
    <m/>
    <d v="2023-11-24T00:00:00"/>
    <m/>
    <m/>
    <m/>
    <m/>
    <x v="0"/>
  </r>
  <r>
    <x v="4"/>
    <s v="ENFINITE INFRASTRUCTURE GROUP "/>
    <n v="128511"/>
    <s v="Manu-Cov"/>
    <s v="Chaten Anderson"/>
    <s v="Tim Robinson"/>
    <s v="MC Renewal Support"/>
    <s v="ManuConnect"/>
    <s v="SELF"/>
    <d v="2023-11-30T00:00:00"/>
    <d v="2024-05-01T00:00:00"/>
    <x v="1"/>
    <s v="N/A"/>
    <s v="dee@icbabenefits.ca"/>
    <s v="N/A"/>
    <m/>
    <m/>
    <m/>
    <d v="2023-11-30T00:00:00"/>
    <m/>
    <m/>
    <s v="Letter Sent without QC"/>
    <m/>
    <x v="0"/>
  </r>
  <r>
    <x v="4"/>
    <s v="LES JARDINS ST-SACREMENT      "/>
    <n v="128867"/>
    <s v="Manu-Cov"/>
    <s v="Natalie Lapointe"/>
    <s v="Danielle Siler"/>
    <s v="MC Renewal Support"/>
    <s v="ManuConnect"/>
    <s v="SELF"/>
    <d v="2023-11-30T00:00:00"/>
    <d v="2024-05-01T00:00:00"/>
    <x v="0"/>
    <m/>
    <s v="renouvellementgcas@gcloutier.com"/>
    <m/>
    <s v="N/A"/>
    <s v="N/A"/>
    <s v="N/A"/>
    <d v="2023-11-30T00:00:00"/>
    <m/>
    <d v="2023-12-06T00:00:00"/>
    <s v="In QC - 1st Pass"/>
    <s v="Ma. Clarissa Curitana"/>
    <x v="0"/>
  </r>
  <r>
    <x v="4"/>
    <s v="GROUPE PREMIER MEDICAL INC.   "/>
    <n v="130659"/>
    <s v="Manu-Cov"/>
    <s v="Azaleea Dinca"/>
    <s v="Andrea Boyce"/>
    <s v="MC Renewal Support"/>
    <s v="ManuConnect"/>
    <s v="SELF"/>
    <d v="2023-11-30T00:00:00"/>
    <d v="2024-06-01T00:00:00"/>
    <x v="0"/>
    <m/>
    <s v="tarification@gpm.ca"/>
    <m/>
    <s v="N/A"/>
    <s v="N/A"/>
    <s v="N/A"/>
    <d v="2023-11-30T00:00:00"/>
    <m/>
    <d v="2023-12-01T00:00:00"/>
    <s v="In QC - 1st Pass"/>
    <s v="Ma. Clarissa Curitana"/>
    <x v="1"/>
  </r>
  <r>
    <x v="4"/>
    <s v="AERO RECIP (CANADA) LTD.      "/>
    <n v="132706"/>
    <s v="Manu-Cov"/>
    <s v="Noel Hudson"/>
    <s v="Rebeca Lemus"/>
    <s v="MC Renewal Support"/>
    <s v="ManuConnect"/>
    <s v="SELF"/>
    <d v="2023-11-30T00:00:00"/>
    <d v="2024-06-01T00:00:00"/>
    <x v="1"/>
    <s v="Krista Dalton"/>
    <s v="quotations@johnstongroup.ca"/>
    <s v="Underwriting"/>
    <d v="2023-11-15T00:00:00"/>
    <d v="2023-11-15T00:00:00"/>
    <s v="Completed"/>
    <d v="2023-11-30T00:00:00"/>
    <m/>
    <m/>
    <s v="Letter Sent without QC"/>
    <m/>
    <x v="0"/>
  </r>
  <r>
    <x v="4"/>
    <s v="ICBA ALBERTA BENEFIT SERVICES "/>
    <n v="134023"/>
    <s v="Manu-Cov"/>
    <s v="Chaten Anderson"/>
    <s v="Tim Robinson"/>
    <s v="MC Renewal Support"/>
    <s v="ManuConnect"/>
    <s v="SELF"/>
    <d v="2023-11-30T00:00:00"/>
    <d v="2024-05-01T00:00:00"/>
    <x v="0"/>
    <m/>
    <s v="dee@icbabenefits.ca"/>
    <m/>
    <s v="N/A"/>
    <s v="N/A"/>
    <s v="N/A"/>
    <d v="2023-11-30T00:00:00"/>
    <m/>
    <m/>
    <s v="In QC - 1st Pass"/>
    <s v="Ma. Clarissa Curitana"/>
    <x v="0"/>
  </r>
  <r>
    <x v="4"/>
    <s v="CLEARWATER ENVIRONMENTAL INC. "/>
    <n v="135308"/>
    <s v="Manu-Cov"/>
    <s v="Chaten Anderson"/>
    <s v="Tim Robinson"/>
    <s v="MC Renewal Support"/>
    <s v="ManuConnect"/>
    <s v="SELF"/>
    <d v="2023-11-30T00:00:00"/>
    <d v="2024-05-01T00:00:00"/>
    <x v="2"/>
    <s v="N/A"/>
    <s v="dee@icbabenefits.ca"/>
    <s v="N/A"/>
    <s v="N/A"/>
    <s v="N/A"/>
    <s v="N/A"/>
    <d v="2023-11-29T00:00:00"/>
    <m/>
    <m/>
    <s v="Letter Sent without QC"/>
    <m/>
    <x v="0"/>
  </r>
  <r>
    <x v="4"/>
    <s v="Sterling Capital Brokers (The MindFuel Foundation)"/>
    <n v="135896"/>
    <s v="Manu-Cov"/>
    <s v="James Baggs"/>
    <s v="Swiss Nanton-Gill"/>
    <s v="MC Renewal Support"/>
    <s v="ManuConnect"/>
    <s v="SELF"/>
    <d v="2023-11-30T00:00:00"/>
    <d v="2024-05-01T00:00:00"/>
    <x v="3"/>
    <s v="Michele Andrade"/>
    <s v="michele.andrade@sterlingcapitalbrokers.com"/>
    <m/>
    <d v="2023-11-13T00:00:00"/>
    <d v="2023-11-21T00:00:00"/>
    <m/>
    <d v="2023-11-24T00:00:00"/>
    <m/>
    <m/>
    <m/>
    <m/>
    <x v="0"/>
  </r>
  <r>
    <x v="4"/>
    <s v="Sterling Capital Brokers (Ollie Order Inc.) "/>
    <n v="135914"/>
    <s v="Manu-Cov"/>
    <s v="Mark Ridgeway"/>
    <s v="Robyn Manning"/>
    <s v="MC Renewal Support"/>
    <s v="ManuConnect"/>
    <s v="SELF"/>
    <d v="2023-11-30T00:00:00"/>
    <d v="2024-05-01T00:00:00"/>
    <x v="1"/>
    <s v="Andrea Burnett"/>
    <s v="andrea.burnett@sterlingcapitalbrokers.com"/>
    <s v="N/A"/>
    <d v="2023-11-15T00:00:00"/>
    <d v="2023-11-15T00:00:00"/>
    <s v="Completed"/>
    <d v="2023-11-30T00:00:00"/>
    <m/>
    <m/>
    <s v="Letter Sent without QC"/>
    <m/>
    <x v="0"/>
  </r>
  <r>
    <x v="4"/>
    <s v="Sterling Capital Brokers (Vitalis Extraction Technology Inc.)"/>
    <n v="135957"/>
    <s v="Manu-Cov"/>
    <s v="Mark Ridgeway"/>
    <s v="Robyn Manning"/>
    <s v="MC Renewal Support"/>
    <s v="ManuConnect"/>
    <s v="SELF"/>
    <d v="2023-11-30T00:00:00"/>
    <d v="2024-05-01T00:00:00"/>
    <x v="0"/>
    <s v="Oliver Roelofsen"/>
    <s v="oliver.roelofsen@sterlingcapitalbrokers.com"/>
    <m/>
    <d v="2023-11-16T00:00:00"/>
    <d v="2023-11-16T00:00:00"/>
    <s v="Completed"/>
    <d v="2023-11-30T00:00:00"/>
    <m/>
    <d v="2023-12-06T00:00:00"/>
    <s v="In QC - 1st Pass"/>
    <s v="Ma. Clarissa Curitana"/>
    <x v="0"/>
  </r>
  <r>
    <x v="4"/>
    <s v="Sterling Capital Brokers (Key Living Corp.)"/>
    <n v="135960"/>
    <s v="Manu-Cov"/>
    <s v="Linh G Lam"/>
    <s v="Tim Robinson"/>
    <s v="MC Renewal Support"/>
    <s v="ManuConnect"/>
    <s v="SELF"/>
    <d v="2023-11-30T00:00:00"/>
    <d v="2024-05-01T00:00:00"/>
    <x v="2"/>
    <s v="Andrea Burnett"/>
    <s v="andrea.burnett@sterlingcapitalbrokers.com"/>
    <s v="N/A"/>
    <d v="2023-11-15T00:00:00"/>
    <d v="2023-11-16T00:00:00"/>
    <s v="Completed"/>
    <d v="2023-11-29T00:00:00"/>
    <m/>
    <m/>
    <s v="Letter Sent without QC"/>
    <m/>
    <x v="0"/>
  </r>
  <r>
    <x v="4"/>
    <s v="SYNERGIE ECOLO INC.           "/>
    <n v="137836"/>
    <s v="Manu-Cov"/>
    <s v="Raquel Morales"/>
    <s v="Darel Volkes"/>
    <s v="MC Renewal Support"/>
    <s v="ManuConnect"/>
    <s v="SELF"/>
    <d v="2023-11-30T00:00:00"/>
    <d v="2024-05-01T00:00:00"/>
    <x v="0"/>
    <s v="Annie Dessailliers"/>
    <s v="ventes_renouvellements@gpme.ca"/>
    <m/>
    <s v="N/A"/>
    <s v="N/A"/>
    <s v="N/A"/>
    <d v="2023-11-30T00:00:00"/>
    <m/>
    <d v="2023-12-02T00:00:00"/>
    <s v="In QC - 1st Pass"/>
    <s v="Ma. Clarissa Curitana"/>
    <x v="0"/>
  </r>
  <r>
    <x v="4"/>
    <s v="PERMA-CAST CONCRETE           "/>
    <n v="139072"/>
    <s v="Manu-Cov"/>
    <s v="Chaten Anderson"/>
    <s v="Thomas Bauer"/>
    <s v="MC Renewal Support"/>
    <s v="ManuConnect"/>
    <s v="SELF"/>
    <d v="2023-11-30T00:00:00"/>
    <d v="2024-05-01T00:00:00"/>
    <x v="1"/>
    <s v="N/A"/>
    <s v="dee@icbabenefits.ca"/>
    <s v="N/A"/>
    <m/>
    <m/>
    <m/>
    <d v="2023-11-30T00:00:00"/>
    <m/>
    <m/>
    <s v="Letter Sent without QC"/>
    <m/>
    <x v="1"/>
  </r>
  <r>
    <x v="4"/>
    <s v="EMPSON (CANADA) INC.          "/>
    <n v="633327"/>
    <s v="Manu-Cov"/>
    <s v="Chaten Anderson"/>
    <s v="Tim Robinson"/>
    <s v="MC Renewal Support"/>
    <s v="ManuConnect"/>
    <s v="SELF"/>
    <d v="2023-11-30T00:00:00"/>
    <d v="2024-05-01T00:00:00"/>
    <x v="0"/>
    <m/>
    <s v="dee@icbabenefits.ca"/>
    <m/>
    <s v="N/A"/>
    <s v="N/A"/>
    <s v="N/A"/>
    <d v="2023-11-30T00:00:00"/>
    <m/>
    <m/>
    <s v="In QC - 1st Pass"/>
    <s v="Ma. Clarissa Curitana"/>
    <x v="0"/>
  </r>
  <r>
    <x v="4"/>
    <s v="WESTERN SECURITIES LTD.       "/>
    <n v="633329"/>
    <s v="Manu-Cov"/>
    <s v="Chaten Anderson"/>
    <s v="Tim Robinson"/>
    <s v="MC Renewal Support"/>
    <s v="ManuConnect"/>
    <s v="SELF"/>
    <d v="2023-11-30T00:00:00"/>
    <d v="2024-05-01T00:00:00"/>
    <x v="2"/>
    <s v="N/A"/>
    <s v="dee@icbabenefits.ca"/>
    <s v="N/A"/>
    <s v="N/A"/>
    <m/>
    <s v="N/A"/>
    <d v="2023-11-29T00:00:00"/>
    <m/>
    <m/>
    <s v="Letter Sent without QC"/>
    <m/>
    <x v="0"/>
  </r>
  <r>
    <x v="4"/>
    <s v="TRADES LABOUR CORPORATION     "/>
    <n v="633343"/>
    <s v="Manu-Cov"/>
    <s v="Chaten Anderson"/>
    <s v="Tim Robinson"/>
    <s v="MC Renewal Support"/>
    <s v="ManuConnect"/>
    <s v="SELF"/>
    <d v="2023-11-30T00:00:00"/>
    <d v="2024-05-01T00:00:00"/>
    <x v="1"/>
    <s v="N/A"/>
    <s v="dee@icbabenefits.ca"/>
    <s v="N/A"/>
    <m/>
    <m/>
    <m/>
    <d v="2023-11-30T00:00:00"/>
    <m/>
    <m/>
    <s v="Letter Sent without QC"/>
    <m/>
    <x v="0"/>
  </r>
  <r>
    <x v="4"/>
    <s v="RIDLEY'S CYCLE                "/>
    <n v="633344"/>
    <s v="Manu-Cov"/>
    <s v="Chaten Anderson"/>
    <s v="Tim Robinson"/>
    <s v="MC Renewal Support"/>
    <s v="ManuConnect"/>
    <s v="SELF"/>
    <d v="2023-11-30T00:00:00"/>
    <d v="2024-05-01T00:00:00"/>
    <x v="0"/>
    <m/>
    <s v="dee@icbabenefits.ca"/>
    <m/>
    <s v="N/A"/>
    <s v="N/A"/>
    <s v="N/A"/>
    <d v="2023-11-30T00:00:00"/>
    <m/>
    <m/>
    <s v="In QC - 1st Pass"/>
    <s v="Ma. Clarissa Curitana"/>
    <x v="0"/>
  </r>
  <r>
    <x v="4"/>
    <s v="MOMENTUS LLP                  "/>
    <n v="633346"/>
    <s v="Manu-Cov"/>
    <s v="Chaten Anderson"/>
    <s v="Tim Robinson"/>
    <s v="MC Renewal Support"/>
    <s v="ManuConnect"/>
    <s v="SELF"/>
    <d v="2023-11-30T00:00:00"/>
    <d v="2024-05-01T00:00:00"/>
    <x v="2"/>
    <s v="N/A"/>
    <s v="dee@icbabenefits.ca"/>
    <s v="N/A"/>
    <s v="N/A"/>
    <m/>
    <s v="N/A"/>
    <d v="2023-11-29T00:00:00"/>
    <m/>
    <m/>
    <s v="Letter Sent without QC"/>
    <m/>
    <x v="0"/>
  </r>
  <r>
    <x v="4"/>
    <s v="AVALON OIL AND GAS            "/>
    <n v="633348"/>
    <s v="Manu-Cov"/>
    <s v="Cassandra Hyde"/>
    <s v="Cassandra Hyde"/>
    <s v="MC Renewal Support"/>
    <s v="ManuConnect"/>
    <s v="SELF"/>
    <d v="2023-11-30T00:00:00"/>
    <d v="2024-05-01T00:00:00"/>
    <x v="3"/>
    <s v="N/A"/>
    <s v="dee@nexgenfinancial.com"/>
    <s v="N/A"/>
    <m/>
    <m/>
    <m/>
    <d v="2023-11-24T00:00:00"/>
    <m/>
    <m/>
    <m/>
    <m/>
    <x v="0"/>
  </r>
  <r>
    <x v="4"/>
    <s v="VIZWORX INC.                  "/>
    <n v="633354"/>
    <s v="Manu-Cov"/>
    <s v="Chaten Anderson"/>
    <s v="Tim Robinson"/>
    <s v="MC Renewal Support"/>
    <s v="ManuConnect"/>
    <s v="SELF"/>
    <d v="2023-11-30T00:00:00"/>
    <d v="2024-05-01T00:00:00"/>
    <x v="1"/>
    <s v="N/A"/>
    <s v="dee@icbabenefits.ca"/>
    <s v="N/A"/>
    <m/>
    <m/>
    <m/>
    <d v="2023-11-30T00:00:00"/>
    <m/>
    <m/>
    <s v="Letter Sent without QC"/>
    <m/>
    <x v="0"/>
  </r>
  <r>
    <x v="4"/>
    <s v="BIG HORN SHEET METAL LTD.     "/>
    <n v="633363"/>
    <s v="Manu-Cov"/>
    <s v="Chaten Anderson"/>
    <s v="Tim Robinson"/>
    <s v="MC Renewal Support"/>
    <s v="ManuConnect"/>
    <s v="SELF"/>
    <d v="2023-11-30T00:00:00"/>
    <d v="2024-05-01T00:00:00"/>
    <x v="2"/>
    <s v="N/A"/>
    <s v="dee@icbabenefits.ca"/>
    <s v="N/A"/>
    <s v="N/A"/>
    <m/>
    <s v="N/A"/>
    <d v="2023-11-29T00:00:00"/>
    <m/>
    <m/>
    <s v="Letter Sent without QC"/>
    <m/>
    <x v="0"/>
  </r>
  <r>
    <x v="4"/>
    <s v="NEXGEN ADVISORY GROUP INC.    "/>
    <n v="633383"/>
    <s v="Manu-Cov"/>
    <s v="Daniel Julian Armstrong"/>
    <s v="Niksa Bijelic"/>
    <s v="MC Renewal Support"/>
    <s v="ManuConnect"/>
    <s v="SELF"/>
    <d v="2023-11-30T00:00:00"/>
    <d v="2024-05-01T00:00:00"/>
    <x v="3"/>
    <s v="N/A"/>
    <s v="dee@nexgenfinancial.com"/>
    <s v="N/A"/>
    <m/>
    <m/>
    <m/>
    <d v="2023-11-24T00:00:00"/>
    <m/>
    <m/>
    <m/>
    <m/>
    <x v="0"/>
  </r>
  <r>
    <x v="4"/>
    <s v="THE JOUTA PERFORMANCE GROUP   "/>
    <n v="633387"/>
    <s v="Manu-Cov"/>
    <s v="Daniel Julian Armstrong"/>
    <s v="Niksa Bijelic"/>
    <s v="MC Renewal Support"/>
    <s v="ManuConnect"/>
    <s v="SELF"/>
    <d v="2023-11-30T00:00:00"/>
    <d v="2024-05-01T00:00:00"/>
    <x v="1"/>
    <s v="N/A"/>
    <s v="dee@icbabenefits.ca"/>
    <s v="N/A"/>
    <m/>
    <m/>
    <m/>
    <d v="2023-11-30T00:00:00"/>
    <m/>
    <m/>
    <s v="Letter Sent without QC"/>
    <m/>
    <x v="0"/>
  </r>
  <r>
    <x v="4"/>
    <s v="YOUTHLINK CALGARY POLICE      "/>
    <n v="633394"/>
    <s v="Manu-Cov"/>
    <s v="Chaten Anderson"/>
    <s v="Tim Robinson"/>
    <s v="MC Renewal Support"/>
    <s v="ManuConnect"/>
    <s v="SELF"/>
    <d v="2023-11-30T00:00:00"/>
    <d v="2024-05-01T00:00:00"/>
    <x v="0"/>
    <m/>
    <s v="dee@icbabenefits.ca"/>
    <m/>
    <s v="N/A"/>
    <s v="N/A"/>
    <s v="N/A"/>
    <d v="2023-11-30T00:00:00"/>
    <m/>
    <m/>
    <s v="In QC - 1st Pass"/>
    <s v="Ma. Clarissa Curitana"/>
    <x v="0"/>
  </r>
  <r>
    <x v="4"/>
    <s v="WILLOW SPRING STRATEGIC       "/>
    <n v="633402"/>
    <s v="Manu-Cov"/>
    <s v="Daniel Julian Armstrong"/>
    <s v="Tim Robinson"/>
    <s v="MC Renewal Support"/>
    <s v="ManuConnect"/>
    <s v="SELF"/>
    <d v="2023-11-30T00:00:00"/>
    <d v="2024-05-01T00:00:00"/>
    <x v="2"/>
    <s v="N/A"/>
    <s v="dee@icbabenefits.ca"/>
    <s v="N/A"/>
    <s v="N/A"/>
    <m/>
    <s v="N/A"/>
    <d v="2023-11-29T00:00:00"/>
    <m/>
    <m/>
    <s v="Letter Sent without QC"/>
    <m/>
    <x v="0"/>
  </r>
  <r>
    <x v="4"/>
    <s v="BESTEL MESSAGE CENTRE         "/>
    <n v="634467"/>
    <s v="Manu-Cov"/>
    <s v="Scott Burrell"/>
    <s v="Bina Roder"/>
    <s v="MC Renewal Support"/>
    <s v="ManuConnect"/>
    <s v="SELF"/>
    <d v="2023-11-30T00:00:00"/>
    <d v="2024-05-01T00:00:00"/>
    <x v="3"/>
    <s v="Kim Cook"/>
    <s v="kim.cook@kechnie.com"/>
    <s v="Client Services &amp; Office Manager"/>
    <m/>
    <m/>
    <m/>
    <d v="2023-11-24T00:00:00"/>
    <m/>
    <d v="2023-12-05T00:00:00"/>
    <s v="Data Received without QC"/>
    <m/>
    <x v="0"/>
  </r>
  <r>
    <x v="4"/>
    <s v="FRESH SALON &amp; SPA BY HOLLY'S  "/>
    <n v="634470"/>
    <s v="Manu-Cov"/>
    <s v="Scott Burrell"/>
    <s v="Bina Roder"/>
    <s v="MC Renewal Support"/>
    <s v="ManuConnect"/>
    <s v="SELF"/>
    <d v="2023-11-30T00:00:00"/>
    <d v="2024-05-01T00:00:00"/>
    <x v="0"/>
    <s v="Kim Cook"/>
    <s v="kim.cook@kechnie.com"/>
    <m/>
    <s v="N/A"/>
    <s v="N/A"/>
    <s v="N/A"/>
    <d v="2023-11-30T00:00:00"/>
    <m/>
    <d v="2023-12-06T00:00:00"/>
    <s v="In QC - 1st Pass"/>
    <s v="Ma. Clarissa Curitana"/>
    <x v="0"/>
  </r>
  <r>
    <x v="4"/>
    <s v="JUST FIX IT                   "/>
    <n v="634472"/>
    <s v="Manu-Cov"/>
    <s v="Scott Burrell"/>
    <s v="Bina Roder"/>
    <s v="MC Renewal Support"/>
    <s v="ManuConnect"/>
    <s v="SELF"/>
    <d v="2023-11-30T00:00:00"/>
    <d v="2024-05-01T00:00:00"/>
    <x v="2"/>
    <s v="Kim Cook"/>
    <s v="kim.cook@kechnie.com"/>
    <s v="Client Services &amp; Office Manager"/>
    <s v="N/A"/>
    <m/>
    <s v="N/A"/>
    <d v="2023-11-29T00:00:00"/>
    <m/>
    <m/>
    <s v="Letter Sent without QC"/>
    <m/>
    <x v="0"/>
  </r>
  <r>
    <x v="4"/>
    <s v="SURE-FIX SERVICE GROUP INC.   "/>
    <n v="634473"/>
    <s v="Manu-Cov"/>
    <s v="Scott Burrell"/>
    <s v="Bina Roder"/>
    <s v="MC Renewal Support"/>
    <s v="ManuConnect"/>
    <s v="SELF"/>
    <d v="2023-11-30T00:00:00"/>
    <d v="2024-05-01T00:00:00"/>
    <x v="3"/>
    <s v="Kim Cook"/>
    <s v="kim.cook@kechnie.com"/>
    <s v="Client Services &amp; Office Manager"/>
    <m/>
    <m/>
    <m/>
    <d v="2023-11-24T00:00:00"/>
    <m/>
    <d v="2023-12-05T00:00:00"/>
    <s v="Data Received without QC"/>
    <m/>
    <x v="0"/>
  </r>
  <r>
    <x v="4"/>
    <s v="MASRI O INC. ARCHITECTS       "/>
    <n v="634476"/>
    <s v="Manu-Cov"/>
    <s v="Scott Burrell"/>
    <s v="Bina Roder"/>
    <s v="MC Renewal Support"/>
    <s v="ManuConnect"/>
    <s v="SELF"/>
    <d v="2023-11-30T00:00:00"/>
    <d v="2024-05-01T00:00:00"/>
    <x v="0"/>
    <s v="Kim Cook"/>
    <s v="kim.cook@kechnie.com"/>
    <m/>
    <s v="N/A"/>
    <s v="N/A"/>
    <s v="N/A"/>
    <d v="2023-11-30T00:00:00"/>
    <m/>
    <d v="2023-12-06T00:00:00"/>
    <s v="In QC - 1st Pass"/>
    <s v="Ma. Clarissa Curitana"/>
    <x v="0"/>
  </r>
  <r>
    <x v="4"/>
    <s v="DYNA-CO CONSTRUCTION          "/>
    <n v="634482"/>
    <s v="Manu-Cov"/>
    <s v="Scott Burrell"/>
    <s v="Bina Roder"/>
    <s v="MC Renewal Support"/>
    <s v="ManuConnect"/>
    <s v="SELF"/>
    <d v="2023-11-30T00:00:00"/>
    <d v="2024-05-01T00:00:00"/>
    <x v="0"/>
    <s v="Kim Cook"/>
    <s v="kim.cook@kechnie.com"/>
    <m/>
    <s v="N/A"/>
    <s v="N/A"/>
    <s v="N/A"/>
    <d v="2023-11-30T00:00:00"/>
    <m/>
    <d v="2023-12-06T00:00:00"/>
    <s v="In QC - 1st Pass"/>
    <s v="Ma. Clarissa Curitana"/>
    <x v="0"/>
  </r>
  <r>
    <x v="4"/>
    <s v="Wesgar Inc."/>
    <n v="90021"/>
    <s v="Manu-Cov "/>
    <s v="Mohamed Meghji"/>
    <s v="Jonathan Schwarz"/>
    <s v="MC Renewal Support"/>
    <s v="ManuConnect"/>
    <s v="SELF"/>
    <d v="2023-11-30T00:00:00"/>
    <d v="2024-05-01T00:00:00"/>
    <x v="0"/>
    <m/>
    <s v="groupservice@dehoney.com"/>
    <m/>
    <s v="N/A"/>
    <s v="N/A"/>
    <s v="N/A"/>
    <d v="2023-11-30T00:00:00"/>
    <m/>
    <d v="2023-12-02T00:00:00"/>
    <s v="In QC - 1st Pass"/>
    <s v="Ma. Clarissa Curitana"/>
    <x v="1"/>
  </r>
  <r>
    <x v="4"/>
    <s v="R.E. Gilmore Investments Corp."/>
    <n v="113841"/>
    <s v="Manu-Cov "/>
    <s v="Kathleen Royer"/>
    <s v="Alexandre Gougeon"/>
    <s v="MC Renewal Support"/>
    <s v="ManuConnect"/>
    <s v="SELF"/>
    <d v="2023-11-30T00:00:00"/>
    <d v="2024-05-01T00:00:00"/>
    <x v="3"/>
    <s v="Leah Simon"/>
    <s v="simonl@gilmore.ca"/>
    <s v="Plan Administrator"/>
    <d v="2023-11-13T00:00:00"/>
    <d v="2023-11-21T00:00:00"/>
    <m/>
    <d v="2023-11-24T00:00:00"/>
    <m/>
    <m/>
    <m/>
    <m/>
    <x v="1"/>
  </r>
  <r>
    <x v="19"/>
    <s v="THE MULTICARE GROUP RESTAURANT"/>
    <n v="3083"/>
    <s v="Manu-Cov "/>
    <m/>
    <m/>
    <s v="MC Renewal Support"/>
    <s v="ManuConnect"/>
    <s v="SELF"/>
    <d v="2023-12-29T00:00:00"/>
    <d v="2024-06-01T00:00:00"/>
    <x v="2"/>
    <m/>
    <m/>
    <m/>
    <m/>
    <m/>
    <m/>
    <m/>
    <m/>
    <m/>
    <m/>
    <m/>
    <x v="0"/>
  </r>
  <r>
    <x v="19"/>
    <s v="LSR GESDEV INC.               "/>
    <n v="6484"/>
    <s v="Manu-Cov "/>
    <m/>
    <m/>
    <s v="MC Renewal Support"/>
    <s v="ManuConnect"/>
    <s v="SELF"/>
    <d v="2023-12-29T00:00:00"/>
    <d v="2024-06-01T00:00:00"/>
    <x v="3"/>
    <m/>
    <m/>
    <m/>
    <m/>
    <m/>
    <m/>
    <m/>
    <m/>
    <m/>
    <m/>
    <m/>
    <x v="0"/>
  </r>
  <r>
    <x v="19"/>
    <s v="CONSEIL QUEBECOIS DU COMMERCE "/>
    <n v="9264"/>
    <s v="Manu-Cov "/>
    <m/>
    <m/>
    <s v="MC Renewal Support"/>
    <s v="ManuConnect"/>
    <s v="SELF"/>
    <d v="2023-12-29T00:00:00"/>
    <d v="2024-06-01T00:00:00"/>
    <x v="1"/>
    <m/>
    <m/>
    <m/>
    <m/>
    <m/>
    <m/>
    <m/>
    <m/>
    <m/>
    <m/>
    <m/>
    <x v="0"/>
  </r>
  <r>
    <x v="19"/>
    <s v="NEW CIRCLES COMMUNITY SERVICES"/>
    <n v="14888"/>
    <s v="Manu-Cov "/>
    <m/>
    <m/>
    <s v="MC Renewal Support"/>
    <s v="ManuConnect"/>
    <s v="SELF"/>
    <d v="2023-12-29T00:00:00"/>
    <d v="2024-06-01T00:00:00"/>
    <x v="0"/>
    <m/>
    <m/>
    <m/>
    <m/>
    <m/>
    <m/>
    <m/>
    <m/>
    <m/>
    <m/>
    <m/>
    <x v="0"/>
  </r>
  <r>
    <x v="19"/>
    <s v="ASSOCIATION DE L'INDUSTRIE    "/>
    <n v="28494"/>
    <s v="Manu-Cov "/>
    <m/>
    <m/>
    <s v="MC Renewal Support"/>
    <s v="ManuConnect"/>
    <s v="SELF"/>
    <d v="2023-12-29T00:00:00"/>
    <d v="2024-06-01T00:00:00"/>
    <x v="2"/>
    <m/>
    <m/>
    <m/>
    <m/>
    <m/>
    <m/>
    <m/>
    <m/>
    <m/>
    <m/>
    <m/>
    <x v="0"/>
  </r>
  <r>
    <x v="19"/>
    <s v="UNITY MANAGING UNDERWRITERS   "/>
    <n v="89667"/>
    <s v="Manu-Cov "/>
    <m/>
    <m/>
    <s v="MC Renewal Support"/>
    <s v="ManuConnect"/>
    <s v="SELF"/>
    <d v="2023-12-29T00:00:00"/>
    <d v="2024-06-01T00:00:00"/>
    <x v="3"/>
    <m/>
    <m/>
    <m/>
    <m/>
    <m/>
    <m/>
    <m/>
    <m/>
    <m/>
    <m/>
    <m/>
    <x v="0"/>
  </r>
  <r>
    <x v="19"/>
    <s v="DELICES D'ANGKOR INC.         "/>
    <n v="103175"/>
    <s v="Manu-Cov "/>
    <m/>
    <m/>
    <s v="MC Renewal Support"/>
    <s v="ManuConnect"/>
    <s v="SELF"/>
    <d v="2023-12-29T00:00:00"/>
    <d v="2024-06-01T00:00:00"/>
    <x v="1"/>
    <m/>
    <m/>
    <m/>
    <m/>
    <m/>
    <m/>
    <m/>
    <m/>
    <m/>
    <m/>
    <m/>
    <x v="0"/>
  </r>
  <r>
    <x v="19"/>
    <s v="TINGLEY INC.                  "/>
    <n v="103179"/>
    <s v="Manu-Cov "/>
    <m/>
    <m/>
    <s v="MC Renewal Support"/>
    <s v="ManuConnect"/>
    <s v="SELF"/>
    <d v="2023-12-29T00:00:00"/>
    <d v="2024-06-01T00:00:00"/>
    <x v="0"/>
    <m/>
    <m/>
    <m/>
    <m/>
    <m/>
    <m/>
    <m/>
    <m/>
    <m/>
    <m/>
    <m/>
    <x v="0"/>
  </r>
  <r>
    <x v="19"/>
    <s v="REFRIGERATION ACTAIR INC.     "/>
    <n v="106688"/>
    <s v="Manu-Cov "/>
    <m/>
    <m/>
    <s v="MC Renewal Support"/>
    <s v="ManuConnect"/>
    <s v="SELF"/>
    <d v="2023-12-29T00:00:00"/>
    <d v="2024-06-01T00:00:00"/>
    <x v="2"/>
    <m/>
    <m/>
    <m/>
    <m/>
    <m/>
    <m/>
    <m/>
    <m/>
    <m/>
    <m/>
    <m/>
    <x v="0"/>
  </r>
  <r>
    <x v="19"/>
    <s v="CONSTRUCTION YVON BOUCHARD    "/>
    <n v="106781"/>
    <s v="Manu-Cov "/>
    <m/>
    <m/>
    <s v="MC Renewal Support"/>
    <s v="ManuConnect"/>
    <s v="SELF"/>
    <d v="2023-12-29T00:00:00"/>
    <d v="2024-06-01T00:00:00"/>
    <x v="3"/>
    <m/>
    <m/>
    <m/>
    <m/>
    <m/>
    <m/>
    <m/>
    <m/>
    <m/>
    <m/>
    <m/>
    <x v="0"/>
  </r>
  <r>
    <x v="19"/>
    <s v="PCA VALENCE ENGINEERING       "/>
    <n v="109187"/>
    <s v="Manu-Cov "/>
    <m/>
    <m/>
    <s v="MC Renewal Support"/>
    <s v="ManuConnect"/>
    <s v="SELF"/>
    <d v="2023-12-29T00:00:00"/>
    <d v="2024-06-01T00:00:00"/>
    <x v="1"/>
    <m/>
    <m/>
    <m/>
    <m/>
    <m/>
    <m/>
    <m/>
    <m/>
    <m/>
    <m/>
    <m/>
    <x v="0"/>
  </r>
  <r>
    <x v="19"/>
    <s v="STAR FIRE SYSTEMS             "/>
    <n v="110462"/>
    <s v="Manu-Cov "/>
    <m/>
    <m/>
    <s v="MC Renewal Support"/>
    <s v="ManuConnect"/>
    <s v="SELF"/>
    <d v="2023-12-29T00:00:00"/>
    <d v="2024-06-01T00:00:00"/>
    <x v="0"/>
    <m/>
    <m/>
    <m/>
    <m/>
    <m/>
    <m/>
    <m/>
    <m/>
    <m/>
    <m/>
    <m/>
    <x v="0"/>
  </r>
  <r>
    <x v="19"/>
    <s v="SPECIALITES PNEUMATIQUES AP   "/>
    <n v="110843"/>
    <s v="Manu-Cov "/>
    <m/>
    <m/>
    <s v="MC Renewal Support"/>
    <s v="ManuConnect"/>
    <s v="SELF"/>
    <d v="2023-12-29T00:00:00"/>
    <d v="2024-06-01T00:00:00"/>
    <x v="2"/>
    <m/>
    <m/>
    <m/>
    <m/>
    <m/>
    <m/>
    <m/>
    <m/>
    <m/>
    <m/>
    <m/>
    <x v="0"/>
  </r>
  <r>
    <x v="19"/>
    <s v="ASSOCIATION QUEBECOISE DE     "/>
    <n v="110852"/>
    <s v="Manu-Cov "/>
    <m/>
    <m/>
    <s v="MC Renewal Support"/>
    <s v="ManuConnect"/>
    <s v="SELF"/>
    <d v="2023-12-29T00:00:00"/>
    <d v="2024-06-01T00:00:00"/>
    <x v="3"/>
    <m/>
    <m/>
    <m/>
    <m/>
    <m/>
    <m/>
    <m/>
    <m/>
    <m/>
    <m/>
    <m/>
    <x v="0"/>
  </r>
  <r>
    <x v="19"/>
    <s v="VIROX TECHNOLOGIES INC.       "/>
    <n v="112865"/>
    <s v="Manu-Cov "/>
    <m/>
    <m/>
    <s v="MC Renewal Support"/>
    <s v="ManuConnect"/>
    <s v="SELF"/>
    <d v="2023-12-29T00:00:00"/>
    <d v="2024-06-01T00:00:00"/>
    <x v="2"/>
    <m/>
    <m/>
    <m/>
    <m/>
    <m/>
    <m/>
    <m/>
    <m/>
    <m/>
    <m/>
    <m/>
    <x v="1"/>
  </r>
  <r>
    <x v="19"/>
    <s v="LES PRODUITS DE VIANDE        "/>
    <n v="113233"/>
    <s v="Manu-Cov "/>
    <m/>
    <m/>
    <s v="MC Renewal Support"/>
    <s v="ManuConnect"/>
    <s v="SELF"/>
    <d v="2023-12-29T00:00:00"/>
    <d v="2024-06-01T00:00:00"/>
    <x v="3"/>
    <m/>
    <m/>
    <m/>
    <m/>
    <m/>
    <m/>
    <m/>
    <m/>
    <m/>
    <m/>
    <m/>
    <x v="1"/>
  </r>
  <r>
    <x v="19"/>
    <s v="HOLIDAY INN OTTAWA EAST       "/>
    <n v="115084"/>
    <s v="Manu-Cov "/>
    <m/>
    <m/>
    <s v="MC Renewal Support"/>
    <s v="ManuConnect"/>
    <s v="SELF"/>
    <d v="2023-12-29T00:00:00"/>
    <d v="2024-06-01T00:00:00"/>
    <x v="1"/>
    <m/>
    <m/>
    <m/>
    <m/>
    <m/>
    <m/>
    <m/>
    <m/>
    <m/>
    <m/>
    <m/>
    <x v="0"/>
  </r>
  <r>
    <x v="19"/>
    <s v="TBM HOLDCO LTD.               "/>
    <n v="115173"/>
    <s v="Manu-Cov "/>
    <m/>
    <m/>
    <s v="MC Renewal Support"/>
    <s v="ManuConnect"/>
    <s v="SELF"/>
    <d v="2023-12-29T00:00:00"/>
    <d v="2024-06-01T00:00:00"/>
    <x v="1"/>
    <m/>
    <m/>
    <m/>
    <m/>
    <m/>
    <m/>
    <m/>
    <m/>
    <m/>
    <m/>
    <m/>
    <x v="1"/>
  </r>
  <r>
    <x v="19"/>
    <s v="WINNIPEG PANTS &amp; SPORTSWEAR   "/>
    <n v="115459"/>
    <s v="Manu-Cov "/>
    <m/>
    <m/>
    <s v="MC Renewal Support"/>
    <s v="ManuConnect"/>
    <s v="SELF"/>
    <d v="2023-12-29T00:00:00"/>
    <d v="2024-06-01T00:00:00"/>
    <x v="0"/>
    <m/>
    <m/>
    <m/>
    <m/>
    <m/>
    <m/>
    <m/>
    <m/>
    <m/>
    <m/>
    <m/>
    <x v="1"/>
  </r>
  <r>
    <x v="19"/>
    <s v="PRODUITS DE METAL PROMETT INC."/>
    <n v="120728"/>
    <s v="Manu-Cov "/>
    <m/>
    <m/>
    <s v="MC Renewal Support"/>
    <s v="ManuConnect"/>
    <s v="SELF"/>
    <d v="2023-12-29T00:00:00"/>
    <d v="2024-06-01T00:00:00"/>
    <x v="0"/>
    <m/>
    <m/>
    <m/>
    <m/>
    <m/>
    <m/>
    <m/>
    <m/>
    <m/>
    <m/>
    <m/>
    <x v="0"/>
  </r>
  <r>
    <x v="19"/>
    <s v="BATTIG DESIGN INC.            "/>
    <n v="121222"/>
    <s v="Manu-Cov "/>
    <m/>
    <m/>
    <s v="MC Renewal Support"/>
    <s v="ManuConnect"/>
    <s v="SELF"/>
    <d v="2023-12-29T00:00:00"/>
    <d v="2024-06-01T00:00:00"/>
    <x v="2"/>
    <m/>
    <m/>
    <m/>
    <m/>
    <m/>
    <m/>
    <m/>
    <m/>
    <m/>
    <m/>
    <m/>
    <x v="0"/>
  </r>
  <r>
    <x v="19"/>
    <s v="TITAN ENVIRONMENTAL           "/>
    <n v="126663"/>
    <s v="Manu-Cov "/>
    <m/>
    <m/>
    <s v="MC Renewal Support"/>
    <s v="ManuConnect"/>
    <s v="SELF"/>
    <d v="2023-12-29T00:00:00"/>
    <d v="2024-07-01T00:00:00"/>
    <x v="2"/>
    <n v="112503112"/>
    <m/>
    <m/>
    <m/>
    <m/>
    <m/>
    <m/>
    <m/>
    <m/>
    <m/>
    <m/>
    <x v="1"/>
  </r>
  <r>
    <x v="19"/>
    <s v="SYLVICULTURE LA VERENDRYE INC."/>
    <n v="127477"/>
    <s v="Manu-Cov "/>
    <m/>
    <m/>
    <s v="MC Renewal Support"/>
    <s v="ManuConnect"/>
    <s v="SELF"/>
    <d v="2023-12-29T00:00:00"/>
    <d v="2024-06-01T00:00:00"/>
    <x v="3"/>
    <m/>
    <m/>
    <m/>
    <m/>
    <m/>
    <m/>
    <m/>
    <m/>
    <m/>
    <m/>
    <m/>
    <x v="0"/>
  </r>
  <r>
    <x v="19"/>
    <s v="MULTI-METAL G. BOUTIN INC.    "/>
    <n v="130657"/>
    <s v="Manu-Cov "/>
    <m/>
    <m/>
    <s v="MC Renewal Support"/>
    <s v="ManuConnect"/>
    <s v="SELF"/>
    <d v="2023-12-29T00:00:00"/>
    <d v="2024-06-01T00:00:00"/>
    <x v="3"/>
    <m/>
    <m/>
    <m/>
    <m/>
    <m/>
    <m/>
    <m/>
    <m/>
    <m/>
    <m/>
    <m/>
    <x v="1"/>
  </r>
  <r>
    <x v="19"/>
    <s v="CADORATH PLATING CO. LTD      "/>
    <n v="132016"/>
    <s v="Manu-Cov "/>
    <m/>
    <m/>
    <s v="MC Renewal Support"/>
    <s v="ManuConnect"/>
    <s v="SELF"/>
    <d v="2023-12-29T00:00:00"/>
    <d v="2024-06-01T00:00:00"/>
    <x v="1"/>
    <m/>
    <m/>
    <m/>
    <m/>
    <m/>
    <m/>
    <m/>
    <m/>
    <m/>
    <m/>
    <m/>
    <x v="1"/>
  </r>
  <r>
    <x v="19"/>
    <s v="9375-3408 QUEBEC INC.         "/>
    <n v="132561"/>
    <s v="Manu-Cov "/>
    <m/>
    <m/>
    <s v="MC Renewal Support"/>
    <s v="ManuConnect"/>
    <s v="SELF"/>
    <d v="2023-12-29T00:00:00"/>
    <d v="2024-06-01T00:00:00"/>
    <x v="1"/>
    <m/>
    <m/>
    <m/>
    <m/>
    <m/>
    <m/>
    <m/>
    <m/>
    <m/>
    <m/>
    <m/>
    <x v="0"/>
  </r>
  <r>
    <x v="19"/>
    <s v="THE BUGATTI GROUP INC.        "/>
    <n v="134736"/>
    <s v="Manu-Cov "/>
    <m/>
    <m/>
    <s v="MC Renewal Support"/>
    <s v="ManuConnect"/>
    <s v="SELF"/>
    <d v="2023-12-29T00:00:00"/>
    <d v="2024-06-01T00:00:00"/>
    <x v="0"/>
    <m/>
    <m/>
    <m/>
    <m/>
    <m/>
    <m/>
    <m/>
    <m/>
    <m/>
    <m/>
    <m/>
    <x v="0"/>
  </r>
  <r>
    <x v="19"/>
    <s v="VENTILATION JEAN ROY (1999)   "/>
    <n v="136772"/>
    <s v="Manu-Cov "/>
    <m/>
    <m/>
    <s v="MC Renewal Support"/>
    <s v="ManuConnect"/>
    <s v="SELF"/>
    <d v="2023-12-29T00:00:00"/>
    <d v="2024-06-01T00:00:00"/>
    <x v="0"/>
    <m/>
    <m/>
    <m/>
    <m/>
    <m/>
    <m/>
    <m/>
    <m/>
    <m/>
    <m/>
    <m/>
    <x v="1"/>
  </r>
  <r>
    <x v="19"/>
    <s v="LIFE SCIENCE NUTRITIONALS INC."/>
    <n v="137597"/>
    <s v="Manu-Cov "/>
    <m/>
    <m/>
    <s v="MC Renewal Support"/>
    <s v="ManuConnect"/>
    <s v="SELF"/>
    <d v="2023-12-29T00:00:00"/>
    <d v="2024-06-01T00:00:00"/>
    <x v="2"/>
    <m/>
    <m/>
    <m/>
    <m/>
    <m/>
    <m/>
    <m/>
    <m/>
    <m/>
    <m/>
    <m/>
    <x v="1"/>
  </r>
  <r>
    <x v="19"/>
    <s v="LE VIRUNGA (9333-5909 Quebec inc.)"/>
    <n v="138215"/>
    <s v="Manu-Cov "/>
    <m/>
    <m/>
    <s v="MC Renewal Support"/>
    <s v="ManuConnect"/>
    <s v="SELF"/>
    <d v="2023-12-29T00:00:00"/>
    <d v="2024-06-01T00:00:00"/>
    <x v="2"/>
    <m/>
    <m/>
    <m/>
    <m/>
    <m/>
    <m/>
    <m/>
    <m/>
    <m/>
    <m/>
    <m/>
    <x v="0"/>
  </r>
  <r>
    <x v="19"/>
    <s v="MANUCHAR INC.                 "/>
    <n v="138249"/>
    <s v="Manu-Cov "/>
    <m/>
    <m/>
    <s v="MC Renewal Support"/>
    <s v="ManuConnect"/>
    <s v="SELF"/>
    <d v="2023-12-29T00:00:00"/>
    <d v="2024-06-01T00:00:00"/>
    <x v="3"/>
    <m/>
    <m/>
    <m/>
    <m/>
    <m/>
    <m/>
    <m/>
    <m/>
    <m/>
    <m/>
    <m/>
    <x v="0"/>
  </r>
  <r>
    <x v="19"/>
    <s v="COUVRE-PLANCHERS MAGNAN INC.  "/>
    <n v="138373"/>
    <s v="Manu-Cov "/>
    <m/>
    <m/>
    <s v="MC Renewal Support"/>
    <s v="ManuConnect"/>
    <s v="SELF"/>
    <d v="2023-12-29T00:00:00"/>
    <d v="2024-06-01T00:00:00"/>
    <x v="1"/>
    <m/>
    <m/>
    <m/>
    <m/>
    <m/>
    <m/>
    <m/>
    <m/>
    <m/>
    <m/>
    <m/>
    <x v="0"/>
  </r>
  <r>
    <x v="19"/>
    <s v="EQUIPEMENT ET OUTILLAGE       "/>
    <n v="138509"/>
    <s v="Manu-Cov "/>
    <m/>
    <m/>
    <s v="MC Renewal Support"/>
    <s v="ManuConnect"/>
    <s v="SELF"/>
    <d v="2023-12-29T00:00:00"/>
    <d v="2024-06-01T00:00:00"/>
    <x v="0"/>
    <m/>
    <m/>
    <m/>
    <m/>
    <m/>
    <m/>
    <m/>
    <m/>
    <m/>
    <m/>
    <m/>
    <x v="0"/>
  </r>
  <r>
    <x v="19"/>
    <s v="SWIDGET CORP.                 "/>
    <n v="139943"/>
    <s v="Manu-Cov "/>
    <m/>
    <m/>
    <s v="MC Renewal Support"/>
    <s v="ManuConnect"/>
    <s v="SELF"/>
    <d v="2023-12-29T00:00:00"/>
    <d v="2024-06-01T00:00:00"/>
    <x v="2"/>
    <m/>
    <m/>
    <m/>
    <m/>
    <m/>
    <m/>
    <m/>
    <m/>
    <m/>
    <m/>
    <m/>
    <x v="0"/>
  </r>
  <r>
    <x v="19"/>
    <s v="GROUPE SIMA INC.              "/>
    <n v="140556"/>
    <s v="Manu-Cov "/>
    <m/>
    <m/>
    <s v="MC Renewal Support"/>
    <s v="ManuConnect"/>
    <s v="SELF"/>
    <d v="2023-12-29T00:00:00"/>
    <d v="2024-06-01T00:00:00"/>
    <x v="3"/>
    <m/>
    <m/>
    <m/>
    <m/>
    <m/>
    <m/>
    <m/>
    <m/>
    <m/>
    <m/>
    <m/>
    <x v="0"/>
  </r>
  <r>
    <x v="19"/>
    <s v="CINEMA BEAUBIEN               "/>
    <n v="140664"/>
    <s v="Manu-Cov "/>
    <m/>
    <m/>
    <s v="MC Renewal Support"/>
    <s v="ManuConnect"/>
    <s v="SELF"/>
    <d v="2023-12-29T00:00:00"/>
    <d v="2024-06-01T00:00:00"/>
    <x v="1"/>
    <m/>
    <m/>
    <m/>
    <m/>
    <m/>
    <m/>
    <m/>
    <m/>
    <m/>
    <m/>
    <m/>
    <x v="0"/>
  </r>
  <r>
    <x v="19"/>
    <s v="TRANSPORT CHRISTIAN BERGERON  "/>
    <n v="140711"/>
    <s v="Manu-Cov "/>
    <m/>
    <m/>
    <s v="MC Renewal Support"/>
    <s v="ManuConnect"/>
    <s v="SELF"/>
    <d v="2023-12-29T00:00:00"/>
    <d v="2024-06-01T00:00:00"/>
    <x v="0"/>
    <m/>
    <m/>
    <m/>
    <m/>
    <m/>
    <m/>
    <m/>
    <m/>
    <m/>
    <m/>
    <m/>
    <x v="0"/>
  </r>
  <r>
    <x v="19"/>
    <s v="ADRIQ                         "/>
    <n v="633880"/>
    <s v="Manu-Cov "/>
    <m/>
    <m/>
    <s v="MC Renewal Support"/>
    <s v="ManuConnect"/>
    <s v="SELF"/>
    <d v="2023-12-29T00:00:00"/>
    <d v="2024-06-01T00:00:00"/>
    <x v="2"/>
    <m/>
    <m/>
    <m/>
    <m/>
    <m/>
    <m/>
    <m/>
    <m/>
    <m/>
    <m/>
    <m/>
    <x v="0"/>
  </r>
  <r>
    <x v="19"/>
    <s v="BAST DALCOURT CONTRACTING INC."/>
    <n v="634008"/>
    <s v="Manu-Cov "/>
    <m/>
    <m/>
    <s v="MC Renewal Support"/>
    <s v="ManuConnect"/>
    <s v="SELF"/>
    <d v="2023-12-29T00:00:00"/>
    <d v="2024-06-01T00:00:00"/>
    <x v="3"/>
    <m/>
    <m/>
    <m/>
    <m/>
    <m/>
    <m/>
    <m/>
    <m/>
    <m/>
    <m/>
    <m/>
    <x v="0"/>
  </r>
  <r>
    <x v="19"/>
    <s v="HYDRAULIC POWER INC.          "/>
    <n v="634471"/>
    <s v="Manu-Cov "/>
    <m/>
    <m/>
    <s v="MC Renewal Support"/>
    <s v="ManuConnect"/>
    <s v="SELF"/>
    <d v="2023-12-29T00:00:00"/>
    <d v="2024-06-01T00:00:00"/>
    <x v="1"/>
    <m/>
    <m/>
    <m/>
    <m/>
    <m/>
    <m/>
    <m/>
    <m/>
    <m/>
    <m/>
    <m/>
    <x v="0"/>
  </r>
  <r>
    <x v="19"/>
    <s v="REMBOS INC.                   "/>
    <n v="634475"/>
    <s v="Manu-Cov "/>
    <m/>
    <m/>
    <s v="MC Renewal Support"/>
    <s v="ManuConnect"/>
    <s v="SELF"/>
    <d v="2023-12-29T00:00:00"/>
    <d v="2024-06-01T00:00:00"/>
    <x v="0"/>
    <m/>
    <m/>
    <m/>
    <m/>
    <m/>
    <m/>
    <m/>
    <m/>
    <m/>
    <m/>
    <m/>
    <x v="0"/>
  </r>
  <r>
    <x v="19"/>
    <s v="TDS TECHNOLOGIES (ONT) INC.   "/>
    <n v="634477"/>
    <s v="Manu-Cov "/>
    <m/>
    <m/>
    <s v="MC Renewal Support"/>
    <s v="ManuConnect"/>
    <s v="SELF"/>
    <d v="2023-12-29T00:00:00"/>
    <d v="2024-06-01T00:00:00"/>
    <x v="2"/>
    <m/>
    <m/>
    <m/>
    <m/>
    <m/>
    <m/>
    <m/>
    <m/>
    <m/>
    <m/>
    <m/>
    <x v="0"/>
  </r>
  <r>
    <x v="19"/>
    <s v="WATERLOO ENERGY INC.          "/>
    <n v="634478"/>
    <s v="Manu-Cov "/>
    <m/>
    <m/>
    <s v="MC Renewal Support"/>
    <s v="ManuConnect"/>
    <s v="SELF"/>
    <d v="2023-12-29T00:00:00"/>
    <d v="2024-06-01T00:00:00"/>
    <x v="3"/>
    <m/>
    <m/>
    <m/>
    <m/>
    <m/>
    <m/>
    <m/>
    <m/>
    <m/>
    <m/>
    <m/>
    <x v="0"/>
  </r>
  <r>
    <x v="19"/>
    <s v="SECUTOR CAPITAL MANAGEMENT    "/>
    <n v="634481"/>
    <s v="Manu-Cov "/>
    <m/>
    <m/>
    <s v="MC Renewal Support"/>
    <s v="ManuConnect"/>
    <s v="SELF"/>
    <d v="2023-12-29T00:00:00"/>
    <d v="2024-06-01T00:00:00"/>
    <x v="1"/>
    <m/>
    <m/>
    <m/>
    <m/>
    <m/>
    <m/>
    <m/>
    <m/>
    <m/>
    <m/>
    <m/>
    <x v="0"/>
  </r>
  <r>
    <x v="19"/>
    <s v="PAREXEL INTERNATIONAL (CANADA) LTD."/>
    <n v="614415"/>
    <s v="Manu-Cov"/>
    <s v="Breanne Corrigan"/>
    <s v="Paul Chen"/>
    <s v="MC Renewal Support"/>
    <s v="ManuConnect"/>
    <s v="SELF"/>
    <d v="2023-12-29T00:00:00"/>
    <d v="2024-07-01T00:00:00"/>
    <x v="3"/>
    <m/>
    <m/>
    <m/>
    <m/>
    <m/>
    <m/>
    <m/>
    <m/>
    <m/>
    <m/>
    <m/>
    <x v="1"/>
  </r>
  <r>
    <x v="19"/>
    <s v="Liftking Manufacturing Corp."/>
    <n v="112492"/>
    <s v="Manu-Cov "/>
    <s v="Rowena Gabriel"/>
    <s v="Svetlana Pavlenko"/>
    <s v="MC Renewal Support"/>
    <s v="ManuConnect"/>
    <s v="TPA"/>
    <d v="2023-12-29T00:00:00"/>
    <d v="2024-07-01T00:00:00"/>
    <x v="1"/>
    <m/>
    <m/>
    <m/>
    <m/>
    <m/>
    <m/>
    <m/>
    <m/>
    <m/>
    <m/>
    <m/>
    <x v="1"/>
  </r>
  <r>
    <x v="19"/>
    <s v="ND Graphics Inc."/>
    <n v="112482"/>
    <s v="Manu-Cov "/>
    <s v="Rowena Gabriel"/>
    <s v="Svetlana Pavlenko"/>
    <s v="MC Renewal Support"/>
    <s v="ManuConnect"/>
    <s v="TPA"/>
    <d v="2023-12-29T00:00:00"/>
    <d v="2024-07-01T00:00:00"/>
    <x v="0"/>
    <m/>
    <m/>
    <m/>
    <m/>
    <m/>
    <m/>
    <m/>
    <m/>
    <m/>
    <m/>
    <m/>
    <x v="1"/>
  </r>
  <r>
    <x v="19"/>
    <s v="QM LP (QM Enviromental)"/>
    <n v="114790"/>
    <s v="Cov as NonCov"/>
    <s v="Carrie Kurtz"/>
    <s v="Michael O'Donoghue"/>
    <s v="MC Renewal Support"/>
    <s v="ManuConnect"/>
    <s v="SELF"/>
    <d v="2023-12-29T00:00:00"/>
    <d v="2024-06-01T00:00:00"/>
    <x v="0"/>
    <m/>
    <m/>
    <m/>
    <m/>
    <m/>
    <m/>
    <m/>
    <m/>
    <m/>
    <m/>
    <m/>
    <x v="1"/>
  </r>
  <r>
    <x v="19"/>
    <s v="Lortie et Martin Ltee"/>
    <n v="634122"/>
    <s v="Cov as NonCov"/>
    <s v="Eric Poitras"/>
    <s v="Serge Lampron"/>
    <s v="MC Renewal Support"/>
    <s v="ManuConnect"/>
    <s v="SELF"/>
    <d v="2023-12-29T00:00:00"/>
    <d v="2024-07-01T00:00:00"/>
    <x v="1"/>
    <m/>
    <m/>
    <m/>
    <m/>
    <m/>
    <m/>
    <m/>
    <m/>
    <m/>
    <m/>
    <m/>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x v="0"/>
    <s v="DERKSEN PLUMBING &amp; HEATING    "/>
    <n v="106976"/>
    <s v="Manu-Cov"/>
    <s v="Noel Hudson"/>
    <m/>
    <s v="MC Renewal Support"/>
    <s v="ManuConnect"/>
    <s v="SELF"/>
    <d v="2023-10-31T00:00:00"/>
    <d v="2024-04-01T00:00:00"/>
    <x v="0"/>
    <s v="Trudy Fidyk"/>
    <s v="trudy.fidyk@siriusbenefits.ca"/>
    <s v="Senior Group Benefits Underwriter"/>
    <d v="2023-10-06T00:00:00"/>
    <d v="2023-10-13T00:00:00"/>
    <s v="Completed"/>
    <d v="2023-11-01T00:00:00"/>
    <d v="2023-12-18T00:00:00"/>
    <m/>
    <s v="In Progress"/>
    <s v="Ma. Clarissa Curitana"/>
    <x v="0"/>
  </r>
  <r>
    <x v="0"/>
    <s v="BRASSERIE GENERALE INC.       "/>
    <n v="127023"/>
    <s v="Manu-Cov"/>
    <s v="Nathalie Fanous"/>
    <m/>
    <s v="MC Renewal Support"/>
    <s v="ManuConnect"/>
    <s v="SELF"/>
    <d v="2023-10-31T00:00:00"/>
    <d v="2024-04-01T00:00:00"/>
    <x v="0"/>
    <s v="Annie Dessailliers"/>
    <s v="ventes_renouvellements@gpme.ca"/>
    <m/>
    <m/>
    <m/>
    <m/>
    <d v="2023-11-01T00:00:00"/>
    <s v="N/A"/>
    <d v="2023-11-03T00:00:00"/>
    <m/>
    <s v="Ma. Clarissa Curitana"/>
    <x v="0"/>
  </r>
  <r>
    <x v="0"/>
    <s v="Sterling Capital Brokers (NWP Industries LP)"/>
    <n v="135884"/>
    <s v="Manu-Cov"/>
    <s v="James Baggs"/>
    <s v="Thomas Bauer"/>
    <s v="MC Renewal Support"/>
    <s v="ManuConnect"/>
    <s v="SELF"/>
    <d v="2023-10-31T00:00:00"/>
    <d v="2024-04-01T00:00:00"/>
    <x v="0"/>
    <s v="Derrick Peterson"/>
    <s v="derrick@rivinssol.com"/>
    <s v="Vice President"/>
    <d v="2023-10-20T00:00:00"/>
    <d v="2023-10-30T00:00:00"/>
    <s v="Completed"/>
    <d v="2023-11-01T00:00:00"/>
    <s v="N/A"/>
    <d v="2023-11-25T00:00:00"/>
    <s v="In QC - 1st Pass"/>
    <s v="Ma. Clarissa Curitana"/>
    <x v="1"/>
  </r>
  <r>
    <x v="0"/>
    <s v="Sterling Capital Brokers (Diamond Energy Services Ltd.) "/>
    <n v="135902"/>
    <s v="Manu-Cov"/>
    <s v="Daniel Julian Armstrong"/>
    <s v="Ben Viosin"/>
    <s v="MC Renewal Support"/>
    <s v="ManuConnect"/>
    <s v="SELF"/>
    <d v="2023-10-31T00:00:00"/>
    <d v="2024-04-01T00:00:00"/>
    <x v="0"/>
    <s v="Derrick Peterson"/>
    <s v="derrick@rivinssol.com"/>
    <s v="Vice President"/>
    <d v="2023-10-20T00:00:00"/>
    <d v="2023-11-17T00:00:00"/>
    <s v="Completed"/>
    <d v="2023-11-30T00:00:00"/>
    <d v="2023-12-08T00:00:00"/>
    <d v="2023-12-14T00:00:00"/>
    <s v="Letter Sent with QC"/>
    <s v="Ma. Clarissa Curitana"/>
    <x v="1"/>
  </r>
  <r>
    <x v="0"/>
    <s v="WOMEN'S CHRISTIAN ASSOCIATION OF LONDON "/>
    <s v="38757, 38758"/>
    <s v="Manu-NonCov"/>
    <s v="Monja Campagna"/>
    <s v="Alec Aqui"/>
    <s v="MC Renewal Support"/>
    <m/>
    <s v="MIX"/>
    <d v="2023-10-31T00:00:00"/>
    <d v="2024-04-01T00:00:00"/>
    <x v="1"/>
    <s v="G. Lynne Williams"/>
    <s v="lwilliams@mccormickcare.ca"/>
    <s v="Director of Finance and IT"/>
    <d v="2023-10-12T00:00:00"/>
    <d v="2023-10-13T00:00:00"/>
    <s v="Completed"/>
    <d v="2023-10-30T00:00:00"/>
    <d v="2023-11-14T00:00:00"/>
    <m/>
    <s v="Letter Sent without QC"/>
    <m/>
    <x v="1"/>
  </r>
  <r>
    <x v="1"/>
    <s v="BO BRANDING &amp; DESIGN AGENCY   "/>
    <n v="76726"/>
    <s v="Manu-Cov"/>
    <s v="Natalie Lapointe"/>
    <s v="Serge Lampron"/>
    <s v="MC Renewal Support"/>
    <s v="ManuConnect"/>
    <s v="SELF"/>
    <d v="2023-11-30T00:00:00"/>
    <d v="2024-05-01T00:00:00"/>
    <x v="2"/>
    <s v="N/A"/>
    <s v="renouvellement@sagedecision.com"/>
    <s v="N/A"/>
    <m/>
    <m/>
    <m/>
    <d v="2023-11-30T00:00:00"/>
    <d v="2023-12-27T00:00:00"/>
    <m/>
    <s v="Letter Sent without QC"/>
    <m/>
    <x v="0"/>
  </r>
  <r>
    <x v="2"/>
    <s v="LES IMMEUBLES MURDOCK INC.    "/>
    <s v="."/>
    <s v="Manu-Cov"/>
    <s v="Natalie Lapointe"/>
    <s v="Serge Lampron"/>
    <s v="MC Renewal Support"/>
    <s v="ManuConnect"/>
    <s v="SELF"/>
    <d v="2023-11-30T00:00:00"/>
    <d v="2024-05-01T00:00:00"/>
    <x v="0"/>
    <m/>
    <s v="renouvellement@sagedecision.com"/>
    <m/>
    <s v="N/A"/>
    <s v="N/A"/>
    <s v="N/A"/>
    <d v="2023-11-30T00:00:00"/>
    <s v="N/A"/>
    <d v="2023-11-30T00:00:00"/>
    <s v="In QC - 1st Pass"/>
    <s v="Ma. Clarissa Curitana"/>
    <x v="0"/>
  </r>
  <r>
    <x v="3"/>
    <s v="GROUPE VOXCO INC.             "/>
    <n v="97692"/>
    <s v="Manu-Cov"/>
    <s v="Natalie Lapointe"/>
    <s v="Serge Lampron"/>
    <s v="MC Renewal Support"/>
    <s v="ManuConnect"/>
    <s v="SELF"/>
    <d v="2023-11-30T00:00:00"/>
    <d v="2024-05-01T00:00:00"/>
    <x v="1"/>
    <s v="N/A"/>
    <s v="renouvellement@sagedecision.com"/>
    <s v="N/A"/>
    <s v="N/A"/>
    <s v="N/A"/>
    <s v="N/A"/>
    <d v="2023-11-29T00:00:00"/>
    <m/>
    <d v="2023-11-29T00:00:00"/>
    <s v="Letter Sent without QC"/>
    <m/>
    <x v="0"/>
  </r>
  <r>
    <x v="4"/>
    <s v="CONCENTRIC ADVISORS, ULC      "/>
    <n v="109793"/>
    <s v="Manu-Cov"/>
    <s v="Chaten Anderson"/>
    <s v="Tim Robinson"/>
    <s v="MC Renewal Support"/>
    <s v="ManuConnect"/>
    <s v="SELF"/>
    <d v="2023-11-30T00:00:00"/>
    <d v="2024-05-01T00:00:00"/>
    <x v="0"/>
    <m/>
    <s v="dee@icbabenefits.ca"/>
    <m/>
    <s v="N/A"/>
    <s v="N/A"/>
    <s v="N/A"/>
    <d v="2023-11-30T00:00:00"/>
    <d v="2023-12-18T00:00:00"/>
    <m/>
    <s v="In QC - 1st Pass"/>
    <s v="Ma. Clarissa Curitana"/>
    <x v="0"/>
  </r>
  <r>
    <x v="5"/>
    <s v="CELCA MARKETING INC           "/>
    <n v="110431"/>
    <s v="Manu-Cov"/>
    <s v="Nathalie Fanous"/>
    <s v="Kevin Wade"/>
    <s v="MC Renewal Support"/>
    <s v="ManuConnect"/>
    <s v="SELF"/>
    <d v="2023-11-30T00:00:00"/>
    <d v="2024-05-01T00:00:00"/>
    <x v="0"/>
    <m/>
    <s v="TPA@alliancesc.ca"/>
    <m/>
    <s v="N/A"/>
    <s v="N/A"/>
    <s v="N/A"/>
    <d v="2023-11-30T00:00:00"/>
    <d v="2023-12-18T00:00:00"/>
    <d v="2023-12-02T00:00:00"/>
    <s v="In QC - 1st Pass"/>
    <s v="Ma. Clarissa Curitana"/>
    <x v="0"/>
  </r>
  <r>
    <x v="6"/>
    <s v="Side Effects Software Inc."/>
    <n v="114416"/>
    <s v="Manu-Cov"/>
    <s v="Barry Connelly"/>
    <s v="Lilian Hernandez"/>
    <s v="MC Renewal Support"/>
    <s v="ManuConnect"/>
    <s v="SELF"/>
    <d v="2023-11-30T00:00:00"/>
    <d v="2024-05-01T00:00:00"/>
    <x v="0"/>
    <s v="Dibrina"/>
    <m/>
    <m/>
    <s v="N/A"/>
    <s v="N/A"/>
    <s v="N/A"/>
    <m/>
    <d v="2023-12-18T00:00:00"/>
    <m/>
    <s v="In QC - 1st Pass"/>
    <s v="Ma. Clarissa Curitana"/>
    <x v="1"/>
  </r>
  <r>
    <x v="7"/>
    <s v="9419-6292 QUEBEC INC. (       "/>
    <n v="114834"/>
    <s v="Manu-Cov"/>
    <s v="Raquel Morales"/>
    <s v="Kevin Wade"/>
    <s v="MC Renewal Support"/>
    <s v="ManuConnect"/>
    <s v="SELF"/>
    <d v="2023-11-30T00:00:00"/>
    <d v="2024-05-01T00:00:00"/>
    <x v="0"/>
    <s v="Annie Dessailliers"/>
    <s v="ventes_renouvellements@gpme.ca"/>
    <m/>
    <s v="N/A"/>
    <s v="N/A"/>
    <s v="N/A"/>
    <d v="2023-11-30T00:00:00"/>
    <s v="N/A"/>
    <d v="2023-12-02T00:00:00"/>
    <s v="In QC - 1st Pass"/>
    <s v="Ma. Clarissa Curitana"/>
    <x v="0"/>
  </r>
  <r>
    <x v="8"/>
    <s v="ACRIART INC.                  "/>
    <n v="114965"/>
    <s v="Manu-Cov"/>
    <s v="Natalie Lapointe"/>
    <s v="Serge Lampron"/>
    <s v="MC Renewal Support"/>
    <s v="ManuConnect"/>
    <s v="SELF"/>
    <d v="2023-11-30T00:00:00"/>
    <d v="2024-05-01T00:00:00"/>
    <x v="1"/>
    <s v="N/A"/>
    <s v="renouvellement@sagedecision.com"/>
    <s v="N/A"/>
    <s v="N/A"/>
    <s v="N/A"/>
    <s v="N/A"/>
    <d v="2023-11-29T00:00:00"/>
    <m/>
    <d v="2023-11-29T00:00:00"/>
    <s v="Letter Sent without QC"/>
    <m/>
    <x v="0"/>
  </r>
  <r>
    <x v="9"/>
    <s v="KALIBER CHEMICALS LIMITED     "/>
    <n v="115869"/>
    <s v="Manu-Cov"/>
    <s v="Chaten Anderson"/>
    <s v="Tim Robinson"/>
    <s v="MC Renewal Support"/>
    <s v="ManuConnect"/>
    <s v="SELF"/>
    <d v="2023-11-30T00:00:00"/>
    <d v="2024-05-01T00:00:00"/>
    <x v="0"/>
    <m/>
    <s v="dee@icbabenefits.ca"/>
    <m/>
    <s v="N/A"/>
    <s v="N/A"/>
    <s v="N/A"/>
    <d v="2023-11-30T00:00:00"/>
    <d v="2023-12-18T00:00:00"/>
    <m/>
    <s v="In QC - 1st Pass"/>
    <s v="Ma. Clarissa Curitana"/>
    <x v="0"/>
  </r>
  <r>
    <x v="10"/>
    <s v="CENTRE DE CONSERVATION DE LA  "/>
    <n v="119080"/>
    <s v="Manu-Cov"/>
    <s v="Eric Poitras"/>
    <s v="Serge Lampron"/>
    <s v="MC Renewal Support"/>
    <s v="ManuConnect"/>
    <s v="SELF"/>
    <d v="2023-11-30T00:00:00"/>
    <d v="2024-05-01T00:00:00"/>
    <x v="1"/>
    <s v="N/A"/>
    <s v="renouvellement@sagedecision.com"/>
    <s v="N/A"/>
    <s v="N/A"/>
    <s v="N/A"/>
    <s v="N/A"/>
    <d v="2023-11-29T00:00:00"/>
    <m/>
    <d v="2023-11-30T00:00:00"/>
    <s v="Letter Sent without QC"/>
    <m/>
    <x v="1"/>
  </r>
  <r>
    <x v="11"/>
    <s v="MUNICIPALITE DE LA PAROISSE   "/>
    <n v="120059"/>
    <s v="Manu-Cov"/>
    <s v="Natalie Lapointe"/>
    <s v="Danielle Siler"/>
    <s v="MC Renewal Support"/>
    <s v="ManuConnect"/>
    <s v="SELF"/>
    <d v="2023-11-30T00:00:00"/>
    <d v="2024-05-01T00:00:00"/>
    <x v="0"/>
    <s v="Jerome Cassista"/>
    <s v="jcassista@innovmedic.ca"/>
    <m/>
    <s v="N/A"/>
    <s v="N/A"/>
    <s v="N/A"/>
    <d v="2023-11-30T00:00:00"/>
    <s v="N/A"/>
    <d v="2023-12-01T00:00:00"/>
    <s v="In QC - 1st Pass"/>
    <s v="Ma. Clarissa Curitana"/>
    <x v="0"/>
  </r>
  <r>
    <x v="12"/>
    <s v="BOUCHERIE RAYMOND &amp; ANDRE INC."/>
    <n v="120592"/>
    <s v="Manu-Cov"/>
    <s v="Natalie Lapointe"/>
    <s v="Danielle Siler"/>
    <s v="MC Renewal Support"/>
    <s v="ManuConnect"/>
    <s v="SELF"/>
    <d v="2023-11-30T00:00:00"/>
    <d v="2024-05-01T00:00:00"/>
    <x v="0"/>
    <m/>
    <s v="equipecollectif@lussier.co"/>
    <m/>
    <s v="N/A"/>
    <s v="N/A"/>
    <s v="N/A"/>
    <d v="2023-11-30T00:00:00"/>
    <s v="N/A"/>
    <d v="2023-12-01T00:00:00"/>
    <s v="In QC - 1st Pass"/>
    <s v="Ma. Clarissa Curitana"/>
    <x v="0"/>
  </r>
  <r>
    <x v="12"/>
    <s v="REVETEMENTS ILLUSION INC.     "/>
    <n v="126248"/>
    <s v="Manu-Cov"/>
    <s v="Natalie Lapointe"/>
    <s v="Danielle Siler"/>
    <s v="MC Renewal Support"/>
    <s v="ManuConnect"/>
    <s v="SELF"/>
    <d v="2023-11-30T00:00:00"/>
    <d v="2024-05-01T00:00:00"/>
    <x v="0"/>
    <m/>
    <s v="renouvellementgcas@gcloutier.com"/>
    <m/>
    <s v="N/A"/>
    <s v="N/A"/>
    <s v="N/A"/>
    <d v="2023-11-30T00:00:00"/>
    <s v="N/A"/>
    <d v="2023-12-06T00:00:00"/>
    <s v="In QC - 1st Pass"/>
    <s v="Ma. Clarissa Curitana"/>
    <x v="0"/>
  </r>
  <r>
    <x v="12"/>
    <s v="GLOBATECH                     "/>
    <n v="126657"/>
    <s v="Manu-Cov"/>
    <s v="Eric Poitras"/>
    <s v="Serge Lampron"/>
    <s v="MC Renewal Support"/>
    <s v="ManuConnect"/>
    <s v="SELF"/>
    <d v="2023-11-30T00:00:00"/>
    <d v="2024-06-01T00:00:00"/>
    <x v="2"/>
    <s v="N/A"/>
    <s v="renouvellement@sagedecision.com"/>
    <s v="N/A"/>
    <m/>
    <m/>
    <m/>
    <d v="2023-11-30T00:00:00"/>
    <d v="2023-12-27T00:00:00"/>
    <m/>
    <s v="Letter Sent without QC"/>
    <m/>
    <x v="1"/>
  </r>
  <r>
    <x v="12"/>
    <s v="LES JARDINS ST-SACREMENT      "/>
    <n v="128867"/>
    <s v="Manu-Cov"/>
    <s v="Natalie Lapointe"/>
    <s v="Danielle Siler"/>
    <s v="MC Renewal Support"/>
    <s v="ManuConnect"/>
    <s v="SELF"/>
    <d v="2023-11-30T00:00:00"/>
    <d v="2024-05-01T00:00:00"/>
    <x v="0"/>
    <m/>
    <s v="renouvellementgcas@gcloutier.com"/>
    <m/>
    <s v="N/A"/>
    <s v="N/A"/>
    <s v="N/A"/>
    <d v="2023-11-30T00:00:00"/>
    <s v="N/A"/>
    <d v="2023-12-06T00:00:00"/>
    <s v="In QC - 1st Pass"/>
    <s v="Ma. Clarissa Curitana"/>
    <x v="0"/>
  </r>
  <r>
    <x v="12"/>
    <s v="GROUPE PREMIER MEDICAL INC.   "/>
    <n v="130659"/>
    <s v="Manu-Cov"/>
    <s v="Azaleea Dinca"/>
    <s v="Andrea Boyce"/>
    <s v="MC Renewal Support"/>
    <s v="ManuConnect"/>
    <s v="SELF"/>
    <d v="2023-11-30T00:00:00"/>
    <d v="2024-06-01T00:00:00"/>
    <x v="0"/>
    <m/>
    <s v="tarification@gpm.ca"/>
    <m/>
    <s v="N/A"/>
    <s v="N/A"/>
    <s v="N/A"/>
    <d v="2023-11-30T00:00:00"/>
    <s v="N/A"/>
    <d v="2023-12-01T00:00:00"/>
    <s v="In QC - 1st Pass"/>
    <s v="Ma. Clarissa Curitana"/>
    <x v="1"/>
  </r>
  <r>
    <x v="12"/>
    <s v="ICBA ALBERTA BENEFIT SERVICES "/>
    <n v="134023"/>
    <s v="Manu-Cov"/>
    <s v="Chaten Anderson"/>
    <s v="Tim Robinson"/>
    <s v="MC Renewal Support"/>
    <s v="ManuConnect"/>
    <s v="SELF"/>
    <d v="2023-11-30T00:00:00"/>
    <d v="2024-05-01T00:00:00"/>
    <x v="0"/>
    <m/>
    <s v="dee@icbabenefits.ca"/>
    <m/>
    <s v="N/A"/>
    <s v="N/A"/>
    <s v="N/A"/>
    <d v="2023-11-30T00:00:00"/>
    <d v="2023-12-18T00:00:00"/>
    <m/>
    <s v="In QC - 1st Pass"/>
    <s v="Ma. Clarissa Curitana"/>
    <x v="0"/>
  </r>
  <r>
    <x v="12"/>
    <s v="Sterling Capital Brokers (Vitalis Extraction Technology Inc.)"/>
    <n v="135957"/>
    <s v="Manu-Cov"/>
    <s v="Mark Ridgeway"/>
    <s v="Robyn Manning"/>
    <s v="MC Renewal Support"/>
    <s v="ManuConnect"/>
    <s v="SELF"/>
    <d v="2023-11-30T00:00:00"/>
    <d v="2024-05-01T00:00:00"/>
    <x v="0"/>
    <s v="Oliver Roelofsen"/>
    <s v="oliver.roelofsen@sterlingcapitalbrokers.com"/>
    <m/>
    <d v="2023-11-16T00:00:00"/>
    <d v="2023-11-16T00:00:00"/>
    <s v="Completed"/>
    <d v="2023-11-30T00:00:00"/>
    <s v="N/A"/>
    <d v="2023-12-06T00:00:00"/>
    <s v="In QC - 1st Pass"/>
    <s v="Ma. Clarissa Curitana"/>
    <x v="0"/>
  </r>
  <r>
    <x v="12"/>
    <s v="SYNERGIE ECOLO INC.           "/>
    <n v="137836"/>
    <s v="Manu-Cov"/>
    <s v="Raquel Morales"/>
    <s v="Darel Volkes"/>
    <s v="MC Renewal Support"/>
    <s v="ManuConnect"/>
    <s v="SELF"/>
    <d v="2023-11-30T00:00:00"/>
    <d v="2024-05-01T00:00:00"/>
    <x v="0"/>
    <s v="Annie Dessailliers"/>
    <s v="ventes_renouvellements@gpme.ca"/>
    <m/>
    <s v="N/A"/>
    <s v="N/A"/>
    <s v="N/A"/>
    <d v="2023-11-30T00:00:00"/>
    <s v="N/A"/>
    <d v="2023-12-02T00:00:00"/>
    <s v="In QC - 1st Pass"/>
    <s v="Ma. Clarissa Curitana"/>
    <x v="0"/>
  </r>
  <r>
    <x v="12"/>
    <s v="EMPSON (CANADA) INC.          "/>
    <n v="633327"/>
    <s v="Manu-Cov"/>
    <s v="Chaten Anderson"/>
    <s v="Tim Robinson"/>
    <s v="MC Renewal Support"/>
    <s v="ManuConnect"/>
    <s v="SELF"/>
    <d v="2023-11-30T00:00:00"/>
    <d v="2024-05-01T00:00:00"/>
    <x v="0"/>
    <m/>
    <s v="dee@icbabenefits.ca"/>
    <m/>
    <s v="N/A"/>
    <s v="N/A"/>
    <s v="N/A"/>
    <d v="2023-11-30T00:00:00"/>
    <d v="2023-12-18T00:00:00"/>
    <m/>
    <s v="In QC - 1st Pass"/>
    <s v="Ma. Clarissa Curitana"/>
    <x v="0"/>
  </r>
  <r>
    <x v="12"/>
    <s v="WESTERN SECURITIES LTD.       "/>
    <n v="633329"/>
    <s v="Manu-Cov"/>
    <s v="Chaten Anderson"/>
    <s v="Tim Robinson"/>
    <s v="MC Renewal Support"/>
    <s v="ManuConnect"/>
    <s v="SELF"/>
    <d v="2023-11-30T00:00:00"/>
    <d v="2024-05-01T00:00:00"/>
    <x v="1"/>
    <s v="N/A"/>
    <s v="dee@icbabenefits.ca"/>
    <s v="N/A"/>
    <s v="N/A"/>
    <m/>
    <s v="N/A"/>
    <d v="2023-11-29T00:00:00"/>
    <d v="2023-12-18T00:00:00"/>
    <d v="2023-12-28T00:00:00"/>
    <s v="Data Received without QC"/>
    <m/>
    <x v="0"/>
  </r>
  <r>
    <x v="12"/>
    <s v="RIDLEY'S CYCLE                "/>
    <n v="633344"/>
    <s v="Manu-Cov"/>
    <s v="Chaten Anderson"/>
    <s v="Tim Robinson"/>
    <s v="MC Renewal Support"/>
    <s v="ManuConnect"/>
    <s v="SELF"/>
    <d v="2023-11-30T00:00:00"/>
    <d v="2024-05-01T00:00:00"/>
    <x v="0"/>
    <m/>
    <s v="dee@icbabenefits.ca"/>
    <m/>
    <s v="N/A"/>
    <s v="N/A"/>
    <s v="N/A"/>
    <d v="2023-11-30T00:00:00"/>
    <d v="2023-12-18T00:00:00"/>
    <m/>
    <s v="In QC - 1st Pass"/>
    <s v="Ma. Clarissa Curitana"/>
    <x v="0"/>
  </r>
  <r>
    <x v="12"/>
    <s v="YOUTHLINK CALGARY POLICE      "/>
    <n v="633394"/>
    <s v="Manu-Cov"/>
    <s v="Chaten Anderson"/>
    <s v="Tim Robinson"/>
    <s v="MC Renewal Support"/>
    <s v="ManuConnect"/>
    <s v="SELF"/>
    <d v="2023-11-30T00:00:00"/>
    <d v="2024-05-01T00:00:00"/>
    <x v="0"/>
    <m/>
    <s v="dee@icbabenefits.ca"/>
    <m/>
    <s v="N/A"/>
    <s v="N/A"/>
    <s v="N/A"/>
    <d v="2023-11-30T00:00:00"/>
    <d v="2023-12-18T00:00:00"/>
    <m/>
    <s v="In QC - 1st Pass"/>
    <s v="Ma. Clarissa Curitana"/>
    <x v="0"/>
  </r>
  <r>
    <x v="12"/>
    <s v="FRESH SALON &amp; SPA BY HOLLY'S  "/>
    <n v="634470"/>
    <s v="Manu-Cov"/>
    <s v="Scott Burrell"/>
    <s v="Bina Roder"/>
    <s v="MC Renewal Support"/>
    <s v="ManuConnect"/>
    <s v="SELF"/>
    <d v="2023-11-30T00:00:00"/>
    <d v="2024-05-01T00:00:00"/>
    <x v="0"/>
    <s v="Kim Cook"/>
    <s v="kim.cook@kechnie.com"/>
    <m/>
    <s v="N/A"/>
    <s v="N/A"/>
    <s v="N/A"/>
    <d v="2023-11-30T00:00:00"/>
    <s v="N/A"/>
    <d v="2023-12-06T00:00:00"/>
    <s v="In QC - 1st Pass"/>
    <s v="Ma. Clarissa Curitana"/>
    <x v="0"/>
  </r>
  <r>
    <x v="12"/>
    <s v="MASRI O INC. ARCHITECTS       "/>
    <n v="634476"/>
    <s v="Manu-Cov"/>
    <s v="Scott Burrell"/>
    <s v="Bina Roder"/>
    <s v="MC Renewal Support"/>
    <s v="ManuConnect"/>
    <s v="SELF"/>
    <d v="2023-11-30T00:00:00"/>
    <d v="2024-05-01T00:00:00"/>
    <x v="0"/>
    <s v="Kim Cook"/>
    <s v="kim.cook@kechnie.com"/>
    <m/>
    <s v="N/A"/>
    <s v="N/A"/>
    <s v="N/A"/>
    <d v="2023-11-30T00:00:00"/>
    <s v="N/A"/>
    <d v="2023-12-06T00:00:00"/>
    <s v="In QC - 1st Pass"/>
    <s v="Ma. Clarissa Curitana"/>
    <x v="0"/>
  </r>
  <r>
    <x v="12"/>
    <s v="DYNA-CO CONSTRUCTION          "/>
    <n v="634482"/>
    <s v="Manu-Cov"/>
    <s v="Scott Burrell"/>
    <s v="Bina Roder"/>
    <s v="MC Renewal Support"/>
    <s v="ManuConnect"/>
    <s v="SELF"/>
    <d v="2023-11-30T00:00:00"/>
    <d v="2024-05-01T00:00:00"/>
    <x v="0"/>
    <s v="Kim Cook"/>
    <s v="kim.cook@kechnie.com"/>
    <m/>
    <s v="N/A"/>
    <s v="N/A"/>
    <s v="N/A"/>
    <d v="2023-11-30T00:00:00"/>
    <s v="N/A"/>
    <d v="2023-12-06T00:00:00"/>
    <s v="In QC - 1st Pass"/>
    <s v="Ma. Clarissa Curitana"/>
    <x v="0"/>
  </r>
  <r>
    <x v="12"/>
    <s v="Wesgar Inc."/>
    <n v="90021"/>
    <s v="Manu-Cov "/>
    <s v="Mohamed Meghji"/>
    <s v="Jonathan Schwarz"/>
    <s v="MC Renewal Support"/>
    <s v="ManuConnect"/>
    <s v="SELF"/>
    <d v="2023-11-30T00:00:00"/>
    <d v="2024-05-01T00:00:00"/>
    <x v="0"/>
    <m/>
    <s v="groupservice@dehoney.com"/>
    <m/>
    <s v="N/A"/>
    <s v="N/A"/>
    <s v="N/A"/>
    <d v="2023-11-30T00:00:00"/>
    <s v="N/A"/>
    <d v="2023-12-02T00:00:00"/>
    <s v="In QC - 1st Pass"/>
    <s v="Ma. Clarissa Curitana"/>
    <x v="1"/>
  </r>
  <r>
    <x v="13"/>
    <s v="THE MULTICARE GROUP RESTAURANT"/>
    <n v="3083"/>
    <s v="Manu-Cov "/>
    <s v="Peter Tallis"/>
    <s v="Kayla Collison"/>
    <s v="MC Renewal Support"/>
    <s v="ManuConnect"/>
    <s v="SELF"/>
    <d v="2023-12-29T00:00:00"/>
    <d v="2024-06-01T00:00:00"/>
    <x v="1"/>
    <s v="Elaine Woods / Tricia Francella"/>
    <s v="elaine@canadianbenefits.com / tricia@mybenetech.com"/>
    <s v="Client Account Specialist - TPA"/>
    <d v="2023-12-18T00:00:00"/>
    <d v="2023-12-19T00:00:00"/>
    <s v="Completed"/>
    <d v="2023-12-27T00:00:00"/>
    <m/>
    <m/>
    <s v="Letter Sent without QC"/>
    <m/>
    <x v="0"/>
  </r>
  <r>
    <x v="13"/>
    <s v="ASSOCIATION DE L'INDUSTRIE    "/>
    <n v="28494"/>
    <s v="Manu-Cov "/>
    <s v="Natalie Lapointe"/>
    <s v="Serge Lampron"/>
    <s v="MC Renewal Support"/>
    <s v="ManuConnect"/>
    <s v="SELF"/>
    <d v="2023-12-29T00:00:00"/>
    <d v="2024-06-01T00:00:00"/>
    <x v="1"/>
    <s v="N/A"/>
    <s v="renouvellement@sagedecision.com"/>
    <s v="N/A"/>
    <s v="N/A"/>
    <s v="N/A"/>
    <s v="N/A"/>
    <d v="2023-12-27T00:00:00"/>
    <m/>
    <m/>
    <s v="Letter Sent without QC"/>
    <m/>
    <x v="0"/>
  </r>
  <r>
    <x v="13"/>
    <s v="REFRIGERATION ACTAIR INC.     "/>
    <n v="106688"/>
    <s v="Manu-Cov "/>
    <s v="Natalie Lapointe"/>
    <s v="Serge Lampron"/>
    <s v="MC Renewal Support"/>
    <s v="ManuConnect"/>
    <s v="SELF"/>
    <d v="2023-12-29T00:00:00"/>
    <d v="2024-06-01T00:00:00"/>
    <x v="1"/>
    <s v="N/A"/>
    <s v="renouvellement@sagedecision.com"/>
    <s v="N/A"/>
    <s v="N/A"/>
    <s v="N/A"/>
    <s v="N/A"/>
    <d v="2023-12-27T00:00:00"/>
    <m/>
    <m/>
    <s v="Letter Sent without QC"/>
    <m/>
    <x v="0"/>
  </r>
  <r>
    <x v="13"/>
    <s v="SPECIALITES PNEUMATIQUES AP   "/>
    <n v="110843"/>
    <s v="Manu-Cov "/>
    <s v="Natalie Lapointe"/>
    <s v="Danielle Siler"/>
    <s v="MC Renewal Support"/>
    <s v="ManuConnect"/>
    <s v="SELF"/>
    <d v="2023-12-29T00:00:00"/>
    <d v="2024-06-01T00:00:00"/>
    <x v="1"/>
    <s v="Luc Desgroseilliers "/>
    <s v="equipecollectif@lussier.c"/>
    <s v="N/A"/>
    <s v="N/A"/>
    <s v="N/A"/>
    <s v="N/A"/>
    <d v="2023-12-27T00:00:00"/>
    <m/>
    <m/>
    <s v="Letter Sent without QC"/>
    <m/>
    <x v="0"/>
  </r>
  <r>
    <x v="13"/>
    <s v="VIROX TECHNOLOGIES INC.       "/>
    <n v="112865"/>
    <s v="Manu-Cov "/>
    <s v="Peter Tallis"/>
    <s v="Neel Balbahadur"/>
    <s v="MC Renewal Support"/>
    <s v="ManuConnect"/>
    <s v="SELF"/>
    <d v="2023-12-29T00:00:00"/>
    <d v="2024-06-01T00:00:00"/>
    <x v="1"/>
    <s v="Peter Miceli / Rosemarie Buckley / Molly"/>
    <s v="peter@hubbardinsurance.com / rosemarie@hubbardinsurance.com / molly@hubbardinsurance.com"/>
    <s v="N/A"/>
    <d v="2023-12-18T00:00:00"/>
    <d v="2023-12-19T00:00:00"/>
    <s v="Completed"/>
    <d v="2023-12-27T00:00:00"/>
    <m/>
    <m/>
    <s v="Letter Sent without QC"/>
    <m/>
    <x v="1"/>
  </r>
  <r>
    <x v="13"/>
    <s v="BATTIG DESIGN INC.            "/>
    <n v="121222"/>
    <s v="Manu-Cov "/>
    <s v="Natalie Lapointe"/>
    <s v="Danielle Siler"/>
    <s v="MC Renewal Support"/>
    <s v="ManuConnect"/>
    <s v="SELF"/>
    <d v="2023-12-29T00:00:00"/>
    <d v="2024-06-01T00:00:00"/>
    <x v="1"/>
    <s v="N/A"/>
    <s v="renouvellementgcas@gcloutier.com"/>
    <s v="N/A"/>
    <s v="N/A"/>
    <s v="N/A"/>
    <s v="N/A"/>
    <d v="2023-12-27T00:00:00"/>
    <m/>
    <m/>
    <s v="Letter Sent without QC"/>
    <m/>
    <x v="0"/>
  </r>
  <r>
    <x v="13"/>
    <s v="TITAN ENVIRONMENTAL           "/>
    <n v="126663"/>
    <s v="Manu-Cov "/>
    <s v="Cory Huclack"/>
    <s v="Kerry Harrison"/>
    <s v="MC Renewal Support"/>
    <s v="ManuConnect"/>
    <s v="SELF"/>
    <d v="2023-12-29T00:00:00"/>
    <d v="2024-07-01T00:00:00"/>
    <x v="1"/>
    <s v="Yvette Yang"/>
    <s v="YYang@healthsourceplus.com"/>
    <s v="N/A"/>
    <s v="N/A"/>
    <s v="N/A"/>
    <s v="N/A"/>
    <d v="2023-12-29T00:00:00"/>
    <m/>
    <m/>
    <s v="Letter Sent without QC"/>
    <m/>
    <x v="1"/>
  </r>
  <r>
    <x v="13"/>
    <s v="LIFE SCIENCE NUTRITIONALS INC."/>
    <n v="137597"/>
    <s v="Manu-Cov "/>
    <s v="Eric Poitras"/>
    <s v="Serge Lampron"/>
    <s v="MC Renewal Support"/>
    <s v="ManuConnect"/>
    <s v="SELF"/>
    <d v="2023-12-29T00:00:00"/>
    <d v="2024-06-01T00:00:00"/>
    <x v="1"/>
    <s v="N/A"/>
    <s v="renouvellement@sagedecision.com"/>
    <s v="N/A"/>
    <s v="N/A"/>
    <s v="N/A"/>
    <s v="N/A"/>
    <d v="2023-12-27T00:00:00"/>
    <m/>
    <m/>
    <s v="Letter Sent without QC"/>
    <m/>
    <x v="1"/>
  </r>
  <r>
    <x v="13"/>
    <s v="LE VIRUNGA (9333-5909 Quebec inc.)"/>
    <n v="138215"/>
    <s v="Manu-Cov "/>
    <s v="Raquel Morales"/>
    <s v="Darel Volkes"/>
    <s v="MC Renewal Support"/>
    <s v="ManuConnect"/>
    <s v="SELF"/>
    <d v="2023-12-29T00:00:00"/>
    <d v="2024-06-01T00:00:00"/>
    <x v="1"/>
    <s v="Annie Dessailliers"/>
    <s v="ventes_renouvellements@gpme.ca"/>
    <s v="Directrice par intérim, Services administratifs, ventes et renouvellement, Solutions collectives_x000a_G.P.M.E. solutions d’assurances et rentes collectives"/>
    <s v="N/A"/>
    <s v="N/A"/>
    <s v="N/A"/>
    <d v="2023-12-27T00:00:00"/>
    <m/>
    <m/>
    <s v="Letter Sent without QC"/>
    <m/>
    <x v="0"/>
  </r>
  <r>
    <x v="13"/>
    <s v="SWIDGET CORP.                 "/>
    <n v="139943"/>
    <s v="Manu-Cov "/>
    <s v="Nada El-Cheikh"/>
    <s v="Darel Volkes"/>
    <s v="MC Renewal Support"/>
    <s v="ManuConnect"/>
    <s v="SELF"/>
    <d v="2023-12-29T00:00:00"/>
    <d v="2024-06-01T00:00:00"/>
    <x v="1"/>
    <m/>
    <m/>
    <m/>
    <d v="2023-12-18T00:00:00"/>
    <m/>
    <m/>
    <m/>
    <m/>
    <m/>
    <m/>
    <m/>
    <x v="0"/>
  </r>
  <r>
    <x v="13"/>
    <s v="ADRIQ                         "/>
    <n v="633880"/>
    <s v="Manu-Cov "/>
    <s v="Natalie Lapointe"/>
    <s v="Serge Lampron"/>
    <s v="MC Renewal Support"/>
    <s v="ManuConnect"/>
    <s v="SELF"/>
    <d v="2023-12-29T00:00:00"/>
    <d v="2024-06-01T00:00:00"/>
    <x v="1"/>
    <s v="N/A"/>
    <s v="renouvellement@sagedecision.com"/>
    <s v="N/A"/>
    <s v="N/A"/>
    <s v="N/A"/>
    <s v="N/A"/>
    <d v="2023-12-27T00:00:00"/>
    <m/>
    <m/>
    <s v="Letter Sent without QC"/>
    <m/>
    <x v="0"/>
  </r>
  <r>
    <x v="13"/>
    <s v="TDS TECHNOLOGIES (ONT) INC.   "/>
    <n v="634477"/>
    <s v="Manu-Cov "/>
    <s v="Scott Burrell"/>
    <s v="Bina Roder"/>
    <s v="MC Renewal Support"/>
    <s v="ManuConnect"/>
    <s v="SELF"/>
    <d v="2023-12-29T00:00:00"/>
    <d v="2024-06-01T00:00:00"/>
    <x v="1"/>
    <s v="Kim Cook"/>
    <s v="kim.cook@kechnie.com"/>
    <s v="Client Services &amp; Office Manager"/>
    <s v="N/A"/>
    <s v="N/A"/>
    <s v="N/A"/>
    <d v="2023-12-27T00:00:00"/>
    <m/>
    <m/>
    <s v="Letter Sent without QC"/>
    <m/>
    <x v="0"/>
  </r>
  <r>
    <x v="13"/>
    <s v="LSR GESDEV INC.               "/>
    <n v="6484"/>
    <s v="Manu-Cov "/>
    <s v="Natalie Lapointe"/>
    <s v="Serge Lampron"/>
    <s v="MC Renewal Support"/>
    <s v="ManuConnect"/>
    <s v="SELF"/>
    <d v="2023-12-29T00:00:00"/>
    <d v="2024-06-01T00:00:00"/>
    <x v="3"/>
    <m/>
    <s v="renouvellement@sagedecision.com"/>
    <m/>
    <m/>
    <m/>
    <m/>
    <d v="2024-01-02T00:00:00"/>
    <m/>
    <m/>
    <s v="Letter Sent without QC"/>
    <m/>
    <x v="0"/>
  </r>
  <r>
    <x v="13"/>
    <s v="UNITY MANAGING UNDERWRITERS   "/>
    <n v="89667"/>
    <s v="Manu-Cov "/>
    <s v="Kourtney Poier"/>
    <s v="Selina Wang"/>
    <s v="MC Renewal Support"/>
    <s v="ManuConnect"/>
    <s v="SELF"/>
    <d v="2023-12-29T00:00:00"/>
    <d v="2024-06-01T00:00:00"/>
    <x v="3"/>
    <s v="Winky Ngan"/>
    <s v="winky@umu.net"/>
    <m/>
    <d v="2023-12-18T00:00:00"/>
    <d v="2023-12-20T00:00:00"/>
    <m/>
    <d v="2024-01-02T00:00:00"/>
    <m/>
    <m/>
    <s v="Letter Sent without QC"/>
    <m/>
    <x v="0"/>
  </r>
  <r>
    <x v="13"/>
    <s v="CONSTRUCTION YVON BOUCHARD    "/>
    <n v="106781"/>
    <s v="Manu-Cov "/>
    <s v="Raquel Morales "/>
    <s v="Darel Volkes"/>
    <s v="MC Renewal Support"/>
    <s v="ManuConnect"/>
    <s v="SELF"/>
    <d v="2023-12-29T00:00:00"/>
    <d v="2024-06-01T00:00:00"/>
    <x v="3"/>
    <s v="Annie Dessailliers"/>
    <s v="ventes_renouvellements@gpme.ca"/>
    <s v="Directrice par intérim, Services administratifs, ventes et renouvellement, Solutions collectives"/>
    <m/>
    <m/>
    <m/>
    <d v="2024-01-02T00:00:00"/>
    <m/>
    <m/>
    <s v="Letter Sent without QC"/>
    <m/>
    <x v="0"/>
  </r>
  <r>
    <x v="13"/>
    <s v="ASSOCIATION QUEBECOISE DE     "/>
    <n v="110852"/>
    <s v="Manu-Cov "/>
    <s v="Natalie Lapointe"/>
    <s v="Serge Lampron"/>
    <s v="MC Renewal Support"/>
    <s v="ManuConnect"/>
    <s v="SELF"/>
    <d v="2023-12-29T00:00:00"/>
    <d v="2024-06-01T00:00:00"/>
    <x v="3"/>
    <m/>
    <s v="renouvellement@sagedecision.com"/>
    <m/>
    <m/>
    <m/>
    <m/>
    <d v="2024-01-02T00:00:00"/>
    <m/>
    <m/>
    <s v="Letter Sent without QC"/>
    <m/>
    <x v="0"/>
  </r>
  <r>
    <x v="13"/>
    <s v="LES PRODUITS DE VIANDE        "/>
    <n v="113233"/>
    <s v="Manu-Cov "/>
    <s v="Azaleea Dinca"/>
    <s v="Genevieve Hebert"/>
    <s v="MC Renewal Support"/>
    <s v="ManuConnect"/>
    <s v="SELF"/>
    <d v="2023-12-29T00:00:00"/>
    <d v="2024-06-01T00:00:00"/>
    <x v="3"/>
    <m/>
    <s v="tarification@arcsupport.ca"/>
    <m/>
    <m/>
    <m/>
    <m/>
    <d v="2024-01-02T00:00:00"/>
    <m/>
    <m/>
    <s v="Letter Sent without QC"/>
    <m/>
    <x v="1"/>
  </r>
  <r>
    <x v="13"/>
    <s v="SYLVICULTURE LA VERENDRYE INC."/>
    <n v="127477"/>
    <s v="Manu-Cov "/>
    <s v="Natalie Lapointe "/>
    <s v="Danielle Siler"/>
    <s v="MC Renewal Support"/>
    <s v="ManuConnect"/>
    <s v="SELF"/>
    <d v="2023-12-29T00:00:00"/>
    <d v="2024-06-01T00:00:00"/>
    <x v="3"/>
    <m/>
    <s v="renouvellementgcas@gcloutier.com"/>
    <m/>
    <m/>
    <m/>
    <m/>
    <d v="2024-01-02T00:00:00"/>
    <m/>
    <m/>
    <s v="Letter Sent without QC"/>
    <m/>
    <x v="0"/>
  </r>
  <r>
    <x v="13"/>
    <s v="MULTI-METAL G. BOUTIN INC.    "/>
    <n v="130657"/>
    <s v="Manu-Cov "/>
    <s v="Azaleea Dinca"/>
    <s v="Erica Mastromonaco"/>
    <s v="MC Renewal Support"/>
    <s v="ManuConnect"/>
    <s v="SELF"/>
    <d v="2023-12-29T00:00:00"/>
    <d v="2024-06-01T00:00:00"/>
    <x v="3"/>
    <m/>
    <s v="tarification@gpm.ca"/>
    <m/>
    <d v="2023-12-18T00:00:00"/>
    <d v="2023-12-19T00:00:00"/>
    <m/>
    <d v="2024-01-02T00:00:00"/>
    <m/>
    <m/>
    <s v="Letter Sent without QC"/>
    <m/>
    <x v="1"/>
  </r>
  <r>
    <x v="13"/>
    <s v="MANUCHAR INC.                 "/>
    <n v="138249"/>
    <s v="Manu-Cov "/>
    <s v="Natalie Lapointe "/>
    <s v="Danielle Siler"/>
    <s v="MC Renewal Support"/>
    <s v="ManuConnect"/>
    <s v="SELF"/>
    <d v="2023-12-29T00:00:00"/>
    <d v="2024-06-01T00:00:00"/>
    <x v="3"/>
    <m/>
    <s v="renouvellementgcas@gcloutier.com"/>
    <m/>
    <m/>
    <m/>
    <m/>
    <d v="2024-01-02T00:00:00"/>
    <m/>
    <m/>
    <s v="Letter Sent without QC"/>
    <m/>
    <x v="0"/>
  </r>
  <r>
    <x v="13"/>
    <s v="GROUPE SIMA INC.              "/>
    <n v="140556"/>
    <s v="Manu-Cov "/>
    <s v="Natalie Lapointe"/>
    <s v="Serge Lampron"/>
    <s v="MC Renewal Support"/>
    <s v="ManuConnect"/>
    <s v="SELF"/>
    <d v="2023-12-29T00:00:00"/>
    <d v="2024-06-01T00:00:00"/>
    <x v="3"/>
    <m/>
    <s v="renouvellement@sagedecision.com"/>
    <m/>
    <m/>
    <m/>
    <m/>
    <d v="2024-01-02T00:00:00"/>
    <m/>
    <m/>
    <s v="Letter Sent without QC"/>
    <m/>
    <x v="0"/>
  </r>
  <r>
    <x v="13"/>
    <s v="BAST DALCOURT CONTRACTING INC."/>
    <n v="634008"/>
    <s v="Manu-Cov "/>
    <s v="Scott Burrell "/>
    <s v="Bina Roder"/>
    <s v="MC Renewal Support"/>
    <s v="ManuConnect"/>
    <s v="SELF"/>
    <d v="2023-12-29T00:00:00"/>
    <d v="2024-06-01T00:00:00"/>
    <x v="3"/>
    <m/>
    <s v="kim.cook@kechnie.com"/>
    <m/>
    <m/>
    <m/>
    <m/>
    <d v="2024-01-02T00:00:00"/>
    <m/>
    <m/>
    <s v="Letter Sent without QC"/>
    <m/>
    <x v="0"/>
  </r>
  <r>
    <x v="13"/>
    <s v="WATERLOO ENERGY INC.          "/>
    <n v="634478"/>
    <s v="Manu-Cov "/>
    <s v="Scott Burrell "/>
    <s v="Bina Roder"/>
    <s v="MC Renewal Support"/>
    <s v="ManuConnect"/>
    <s v="SELF"/>
    <d v="2023-12-29T00:00:00"/>
    <d v="2024-06-01T00:00:00"/>
    <x v="3"/>
    <m/>
    <s v="kim.cook@kechnie.com"/>
    <m/>
    <m/>
    <m/>
    <m/>
    <d v="2024-01-02T00:00:00"/>
    <m/>
    <m/>
    <s v="Letter Sent without QC"/>
    <m/>
    <x v="0"/>
  </r>
  <r>
    <x v="13"/>
    <s v="PAREXEL INTERNATIONAL (CANADA) LTD."/>
    <n v="614415"/>
    <s v="Manu-Cov"/>
    <s v="Jena Crawley"/>
    <s v="Paul Chen"/>
    <s v="MC Renewal Support"/>
    <s v="ManuConnect"/>
    <s v="SELF"/>
    <d v="2023-12-29T00:00:00"/>
    <d v="2024-07-01T00:00:00"/>
    <x v="3"/>
    <s v="Lesley Grisbrook"/>
    <s v="lesley@prosure-group.com"/>
    <s v="Senior Account Co-ordinator"/>
    <d v="2023-12-18T00:00:00"/>
    <d v="2023-12-19T00:00:00"/>
    <m/>
    <d v="2024-01-02T00:00:00"/>
    <m/>
    <m/>
    <s v="Letter Sent without QC"/>
    <m/>
    <x v="1"/>
  </r>
  <r>
    <x v="13"/>
    <s v="CONSEIL QUEBECOIS DU COMMERCE "/>
    <n v="9264"/>
    <s v="Manu-Cov "/>
    <s v="Natalie Lapointe"/>
    <s v="Serge Lampron"/>
    <s v="MC Renewal Support"/>
    <s v="ManuConnect"/>
    <s v="SELF"/>
    <d v="2023-12-29T00:00:00"/>
    <d v="2024-06-01T00:00:00"/>
    <x v="2"/>
    <s v="N/A"/>
    <s v="renouvellement@sagedecision.com"/>
    <s v="N/A"/>
    <m/>
    <m/>
    <m/>
    <d v="2023-12-29T00:00:00"/>
    <m/>
    <m/>
    <s v="Letter Sent without QC"/>
    <m/>
    <x v="0"/>
  </r>
  <r>
    <x v="13"/>
    <s v="DELICES D'ANGKOR INC.         "/>
    <n v="103175"/>
    <s v="Manu-Cov "/>
    <s v="Natalie Lapointe"/>
    <s v="Serge Lampron"/>
    <s v="MC Renewal Support"/>
    <s v="ManuConnect"/>
    <s v="SELF"/>
    <d v="2023-12-29T00:00:00"/>
    <d v="2024-06-01T00:00:00"/>
    <x v="2"/>
    <s v="N/A"/>
    <s v="renouvellement@sagedecision.com"/>
    <s v="N/A"/>
    <m/>
    <m/>
    <m/>
    <d v="2023-12-29T00:00:00"/>
    <m/>
    <m/>
    <s v="Letter Sent without QC"/>
    <m/>
    <x v="0"/>
  </r>
  <r>
    <x v="13"/>
    <s v="PCA VALENCE ENGINEERING       "/>
    <n v="109187"/>
    <s v="Manu-Cov "/>
    <s v="Noel Hudson"/>
    <s v="Rebeca Lemus"/>
    <s v="MC Renewal Support"/>
    <s v="ManuConnect"/>
    <s v="SELF"/>
    <d v="2023-12-29T00:00:00"/>
    <d v="2024-06-01T00:00:00"/>
    <x v="2"/>
    <s v="Krista Dalton"/>
    <s v="quotations@johnstongroup.ca"/>
    <s v="N/A"/>
    <m/>
    <m/>
    <m/>
    <d v="2023-12-29T00:00:00"/>
    <m/>
    <m/>
    <s v="Letter Sent without QC"/>
    <m/>
    <x v="0"/>
  </r>
  <r>
    <x v="13"/>
    <s v="HOLIDAY INN OTTAWA EAST       "/>
    <n v="115084"/>
    <s v="Manu-Cov "/>
    <s v="Angela Casullo"/>
    <s v="Kayla Collison"/>
    <s v="MC Renewal Support"/>
    <s v="ManuConnect"/>
    <s v="SELF"/>
    <d v="2023-12-29T00:00:00"/>
    <d v="2024-06-01T00:00:00"/>
    <x v="2"/>
    <s v="Asiya Baig"/>
    <s v="asiya@benepen.com"/>
    <s v="N/A"/>
    <m/>
    <m/>
    <m/>
    <d v="2023-12-29T00:00:00"/>
    <m/>
    <m/>
    <s v="Letter Sent without QC"/>
    <m/>
    <x v="0"/>
  </r>
  <r>
    <x v="13"/>
    <s v="TBM HOLDCO LTD.               "/>
    <n v="115173"/>
    <s v="Manu-Cov "/>
    <s v="Noel Hudson"/>
    <s v="Kerry Harrison"/>
    <s v="MC Renewal Support"/>
    <s v="ManuConnect"/>
    <s v="SELF"/>
    <d v="2023-12-29T00:00:00"/>
    <d v="2024-06-01T00:00:00"/>
    <x v="2"/>
    <s v="Krista Dalton"/>
    <s v="quotations@johnstongroup.ca"/>
    <s v="N/A"/>
    <m/>
    <m/>
    <m/>
    <d v="2023-12-29T00:00:00"/>
    <m/>
    <m/>
    <s v="Letter Sent without QC"/>
    <m/>
    <x v="1"/>
  </r>
  <r>
    <x v="13"/>
    <s v="CADORATH PLATING CO. LTD      "/>
    <n v="132016"/>
    <s v="Manu-Cov "/>
    <s v="Noel Hudson"/>
    <s v="Kerry Harrison"/>
    <s v="MC Renewal Support"/>
    <s v="ManuConnect"/>
    <s v="SELF"/>
    <d v="2023-12-29T00:00:00"/>
    <d v="2024-06-01T00:00:00"/>
    <x v="2"/>
    <s v="Krista Dalton"/>
    <s v="quotations@johnstongroup.ca"/>
    <s v="N/A"/>
    <m/>
    <m/>
    <m/>
    <d v="2023-12-29T00:00:00"/>
    <m/>
    <m/>
    <s v="Letter Sent without QC"/>
    <m/>
    <x v="1"/>
  </r>
  <r>
    <x v="13"/>
    <s v="9375-3408 QUEBEC INC.         "/>
    <n v="132561"/>
    <s v="Manu-Cov "/>
    <s v="Natalie Lapointe"/>
    <s v="Serge Lampron"/>
    <s v="MC Renewal Support"/>
    <s v="ManuConnect"/>
    <s v="SELF"/>
    <d v="2023-12-29T00:00:00"/>
    <d v="2024-06-01T00:00:00"/>
    <x v="2"/>
    <s v="N/A"/>
    <s v="renouvellement@sagedecision.com"/>
    <s v="N/A"/>
    <m/>
    <m/>
    <m/>
    <d v="2023-12-29T00:00:00"/>
    <m/>
    <m/>
    <s v="Letter Sent without QC"/>
    <m/>
    <x v="0"/>
  </r>
  <r>
    <x v="13"/>
    <s v="COUVRE-PLANCHERS MAGNAN INC.  "/>
    <n v="138373"/>
    <s v="Manu-Cov "/>
    <s v="Natalie Lapointe"/>
    <s v="Danielle Siler"/>
    <s v="MC Renewal Support"/>
    <s v="ManuConnect"/>
    <s v="SELF"/>
    <d v="2023-12-29T00:00:00"/>
    <d v="2024-06-01T00:00:00"/>
    <x v="2"/>
    <s v="N/A"/>
    <s v="renouvellementgcas@gcloutier.com"/>
    <s v="N/A"/>
    <m/>
    <m/>
    <m/>
    <d v="2023-12-29T00:00:00"/>
    <m/>
    <m/>
    <s v="Letter Sent without QC"/>
    <m/>
    <x v="0"/>
  </r>
  <r>
    <x v="13"/>
    <s v="CINEMA BEAUBIEN               "/>
    <n v="140664"/>
    <s v="Manu-Cov "/>
    <s v="Raquel Morales"/>
    <s v="Darel Volkes"/>
    <s v="MC Renewal Support"/>
    <s v="ManuConnect"/>
    <s v="SELF"/>
    <d v="2023-12-29T00:00:00"/>
    <d v="2024-06-01T00:00:00"/>
    <x v="2"/>
    <s v="Annie Dessailliers"/>
    <s v="ventes_renouvellements@gpme.ca"/>
    <s v="Directrice par intérim, Services administratifs, ventes et renouvellement, Solutions collectives"/>
    <m/>
    <m/>
    <m/>
    <d v="2023-12-29T00:00:00"/>
    <m/>
    <m/>
    <s v="Letter Sent without QC"/>
    <m/>
    <x v="0"/>
  </r>
  <r>
    <x v="13"/>
    <s v="HYDRAULIC POWER INC.          "/>
    <n v="634471"/>
    <s v="Manu-Cov "/>
    <s v="Scott Burrell"/>
    <s v="Bina Roder"/>
    <s v="MC Renewal Support"/>
    <s v="ManuConnect"/>
    <s v="SELF"/>
    <d v="2023-12-29T00:00:00"/>
    <d v="2024-06-01T00:00:00"/>
    <x v="2"/>
    <s v="Kim Cook"/>
    <s v="kim.cook@kechnie.com"/>
    <s v="Client Services &amp; Office Manager"/>
    <m/>
    <m/>
    <m/>
    <d v="2023-12-29T00:00:00"/>
    <m/>
    <m/>
    <s v="Letter Sent without QC"/>
    <m/>
    <x v="0"/>
  </r>
  <r>
    <x v="13"/>
    <s v="SECUTOR CAPITAL MANAGEMENT    "/>
    <n v="634481"/>
    <s v="Manu-Cov "/>
    <s v="Scott Burrell"/>
    <s v="Bina Roder"/>
    <s v="MC Renewal Support"/>
    <s v="ManuConnect"/>
    <s v="SELF"/>
    <d v="2023-12-29T00:00:00"/>
    <d v="2024-06-01T00:00:00"/>
    <x v="2"/>
    <s v="Kim Cook"/>
    <s v="kim.cook@kechnie.com"/>
    <s v="Client Services &amp; Office Manager"/>
    <m/>
    <m/>
    <m/>
    <d v="2023-12-29T00:00:00"/>
    <m/>
    <m/>
    <s v="Letter Sent without QC"/>
    <m/>
    <x v="0"/>
  </r>
  <r>
    <x v="13"/>
    <s v="CONFORMIT TECHNOLOGY INC.     "/>
    <n v="12842"/>
    <s v="Manu-Cov "/>
    <s v="Eric Poitras"/>
    <s v="Danielle Siler"/>
    <s v="MC Renewal Support"/>
    <s v="ManuConnect"/>
    <s v="TPA"/>
    <d v="2023-12-29T00:00:00"/>
    <d v="2024-07-01T00:00:00"/>
    <x v="2"/>
    <s v="N/A"/>
    <s v="equipecollectif@lussier.co"/>
    <s v="N/A"/>
    <m/>
    <m/>
    <m/>
    <d v="2023-12-29T00:00:00"/>
    <m/>
    <m/>
    <s v="Letter Sent without QC"/>
    <m/>
    <x v="0"/>
  </r>
  <r>
    <x v="13"/>
    <s v="DOR-VAL MFG. LTD              "/>
    <n v="60425"/>
    <s v="Cov as NonCov"/>
    <s v="Azaleea Dinca"/>
    <s v="Genevieve Hebert"/>
    <s v="MC Renewal Support"/>
    <s v="ManuConnect"/>
    <s v="SELF"/>
    <d v="2023-12-29T00:00:00"/>
    <d v="2024-07-01T00:00:00"/>
    <x v="2"/>
    <s v="N/A"/>
    <s v="tarification@arcsupport.ca"/>
    <s v="N/A"/>
    <m/>
    <m/>
    <m/>
    <m/>
    <m/>
    <m/>
    <s v="In Progress"/>
    <m/>
    <x v="1"/>
  </r>
  <r>
    <x v="13"/>
    <s v="NEW CIRCLES COMMUNITY SERVICES"/>
    <n v="14888"/>
    <s v="Manu-Cov "/>
    <s v="Angela Casullo"/>
    <s v="Kayla Collison"/>
    <s v="MC Renewal Support"/>
    <s v="ManuConnect"/>
    <s v="SELF"/>
    <d v="2023-12-29T00:00:00"/>
    <d v="2024-06-01T00:00:00"/>
    <x v="0"/>
    <s v="Asiya Baig"/>
    <s v="asiya@benepen.com"/>
    <m/>
    <s v="N/A"/>
    <s v="N/A"/>
    <s v="N/A"/>
    <d v="2023-12-12T00:00:00"/>
    <s v="N/A"/>
    <d v="2023-12-14T00:00:00"/>
    <s v="In QC - 1st Pass"/>
    <m/>
    <x v="0"/>
  </r>
  <r>
    <x v="13"/>
    <s v="TINGLEY INC.                  "/>
    <n v="103179"/>
    <s v="Manu-Cov "/>
    <s v="Natalie Lapointe"/>
    <s v="Serge Lampron"/>
    <s v="MC Renewal Support"/>
    <s v="ManuConnect"/>
    <s v="SELF"/>
    <d v="2023-12-29T00:00:00"/>
    <d v="2024-06-01T00:00:00"/>
    <x v="0"/>
    <m/>
    <s v="renouvellement@sagedecision.com"/>
    <m/>
    <s v="N/A"/>
    <s v="N/A"/>
    <s v="N/A"/>
    <d v="2023-12-12T00:00:00"/>
    <s v="N/A"/>
    <d v="2023-12-14T00:00:00"/>
    <s v="In QC - 1st Pass"/>
    <m/>
    <x v="0"/>
  </r>
  <r>
    <x v="13"/>
    <s v="STAR FIRE SYSTEMS             "/>
    <n v="110462"/>
    <s v="Manu-Cov "/>
    <s v="Angela Casullo"/>
    <s v="Kayla Collison"/>
    <s v="MC Renewal Support"/>
    <s v="ManuConnect"/>
    <s v="SELF"/>
    <d v="2023-12-29T00:00:00"/>
    <d v="2024-06-01T00:00:00"/>
    <x v="0"/>
    <s v="Asiya Baig"/>
    <s v="asiya@benepen.com"/>
    <m/>
    <s v="N/A"/>
    <s v="N/A"/>
    <s v="N/A"/>
    <d v="2023-12-12T00:00:00"/>
    <s v="N/A"/>
    <d v="2023-12-14T00:00:00"/>
    <s v="In QC - 1st Pass"/>
    <m/>
    <x v="0"/>
  </r>
  <r>
    <x v="13"/>
    <s v="WINNIPEG PANTS &amp; SPORTSWEAR   "/>
    <n v="115459"/>
    <s v="Manu-Cov "/>
    <s v="Cory Huclack"/>
    <s v="Kerry Harrison"/>
    <s v="MC Renewal Support"/>
    <s v="ManuConnect"/>
    <s v="SELF"/>
    <d v="2023-12-29T00:00:00"/>
    <d v="2024-06-01T00:00:00"/>
    <x v="0"/>
    <s v="Krista Dalton"/>
    <s v="quotations@johnstongroup.ca"/>
    <m/>
    <s v="N/A"/>
    <s v="N/A"/>
    <s v="N/A"/>
    <d v="2023-12-12T00:00:00"/>
    <s v="N/A"/>
    <d v="2023-12-20T00:00:00"/>
    <s v="In QC - 1st Pass"/>
    <m/>
    <x v="1"/>
  </r>
  <r>
    <x v="13"/>
    <s v="PRODUITS DE METAL PROMETT INC."/>
    <n v="120728"/>
    <s v="Manu-Cov "/>
    <s v="Nathalie Fanous"/>
    <s v="Kevin Wade"/>
    <s v="MC Renewal Support"/>
    <s v="ManuConnect"/>
    <s v="SELF"/>
    <d v="2023-12-29T00:00:00"/>
    <d v="2024-06-01T00:00:00"/>
    <x v="0"/>
    <m/>
    <s v="TPA@alliancesc.ca"/>
    <m/>
    <s v="N/A"/>
    <s v="N/A"/>
    <s v="N/A"/>
    <d v="2023-12-12T00:00:00"/>
    <s v="N/A"/>
    <d v="2023-12-13T00:00:00"/>
    <s v="In QC - 1st Pass"/>
    <m/>
    <x v="0"/>
  </r>
  <r>
    <x v="13"/>
    <s v="THE BUGATTI GROUP INC.        "/>
    <n v="134736"/>
    <s v="Manu-Cov "/>
    <s v="Nathalie Fanous"/>
    <s v="Kevin Wade"/>
    <s v="MC Renewal Support"/>
    <s v="ManuConnect"/>
    <s v="SELF"/>
    <d v="2023-12-29T00:00:00"/>
    <d v="2024-06-01T00:00:00"/>
    <x v="0"/>
    <m/>
    <m/>
    <m/>
    <d v="2023-12-06T00:00:00"/>
    <d v="2023-12-06T00:00:00"/>
    <s v="Completed"/>
    <d v="2023-12-12T00:00:00"/>
    <d v="2023-12-29T00:00:00"/>
    <m/>
    <m/>
    <m/>
    <x v="0"/>
  </r>
  <r>
    <x v="13"/>
    <s v="VENTILATION JEAN ROY (1999)   "/>
    <n v="136772"/>
    <s v="Manu-Cov "/>
    <s v="Eric Poitras"/>
    <s v="Andrea Boyce"/>
    <s v="MC Renewal Support"/>
    <s v="ManuConnect"/>
    <s v="SELF"/>
    <d v="2023-12-29T00:00:00"/>
    <d v="2024-06-01T00:00:00"/>
    <x v="0"/>
    <s v="Annie Dessailliers"/>
    <s v="ventes_renouvellements@gpme.ca"/>
    <m/>
    <s v="N/A"/>
    <s v="N/A"/>
    <s v="N/A"/>
    <d v="2023-12-12T00:00:00"/>
    <s v="N/A"/>
    <d v="2023-12-13T00:00:00"/>
    <s v="In QC - 1st Pass"/>
    <m/>
    <x v="1"/>
  </r>
  <r>
    <x v="13"/>
    <s v="EQUIPEMENT ET OUTILLAGE       "/>
    <n v="138509"/>
    <s v="Manu-Cov "/>
    <s v="Natalie Lapointe"/>
    <s v="Danielle Siler"/>
    <s v="MC Renewal Support"/>
    <s v="ManuConnect"/>
    <s v="SELF"/>
    <d v="2023-12-29T00:00:00"/>
    <d v="2024-06-01T00:00:00"/>
    <x v="0"/>
    <m/>
    <s v="renouvellementgcas@gcloutier.com"/>
    <m/>
    <s v="N/A"/>
    <s v="N/A"/>
    <s v="N/A"/>
    <d v="2023-12-12T00:00:00"/>
    <s v="N/A"/>
    <d v="2023-12-12T00:00:00"/>
    <s v="In QC - 1st Pass"/>
    <m/>
    <x v="0"/>
  </r>
  <r>
    <x v="13"/>
    <s v="TRANSPORT CHRISTIAN BERGERON  "/>
    <n v="140711"/>
    <s v="Manu-Cov "/>
    <s v="Raquel Morales"/>
    <s v="Darel Volkes"/>
    <s v="MC Renewal Support"/>
    <s v="ManuConnect"/>
    <s v="SELF"/>
    <d v="2023-12-29T00:00:00"/>
    <d v="2024-06-01T00:00:00"/>
    <x v="0"/>
    <s v="Annie Dessailliers"/>
    <s v="ventes_renouvellements@gpme.ca"/>
    <m/>
    <s v="N/A"/>
    <s v="N/A"/>
    <s v="N/A"/>
    <d v="2023-12-12T00:00:00"/>
    <s v="N/A"/>
    <d v="2023-12-12T00:00:00"/>
    <s v="In QC - 1st Pass"/>
    <m/>
    <x v="0"/>
  </r>
  <r>
    <x v="13"/>
    <s v="REMBOS INC.                   "/>
    <n v="634475"/>
    <s v="Manu-Cov "/>
    <s v="Scott Burrell"/>
    <s v="Bina Roder"/>
    <s v="MC Renewal Support"/>
    <s v="ManuConnect"/>
    <s v="SELF"/>
    <d v="2023-12-29T00:00:00"/>
    <d v="2024-06-01T00:00:00"/>
    <x v="0"/>
    <s v="Kim Cook"/>
    <s v="kim.cook@kechnie.com"/>
    <m/>
    <s v="N/A"/>
    <s v="N/A"/>
    <s v="N/A"/>
    <d v="2023-12-12T00:00:00"/>
    <s v="N/A"/>
    <d v="2023-12-20T00:00:00"/>
    <s v="In QC - 1st Pass"/>
    <m/>
    <x v="0"/>
  </r>
  <r>
    <x v="13"/>
    <s v="LES EQUIPEMENTS CONTRO VALVE /"/>
    <n v="40825"/>
    <s v="Cov as NonCov"/>
    <s v="Noel Hudson"/>
    <s v="Kerry Harrison"/>
    <s v="MC Renewal Support"/>
    <s v="ManuConnect"/>
    <s v="SELF"/>
    <d v="2023-12-29T00:00:00"/>
    <d v="2024-08-01T00:00:00"/>
    <x v="0"/>
    <s v="Krista Dalton"/>
    <s v="quotations@johnstongroup.ca"/>
    <m/>
    <s v="N/A"/>
    <s v="N/A"/>
    <s v="N/A"/>
    <d v="2023-12-12T00:00:00"/>
    <s v="N/A"/>
    <d v="2023-12-19T00:00:00"/>
    <s v="In QC - 1st Pass"/>
    <m/>
    <x v="1"/>
  </r>
  <r>
    <x v="14"/>
    <s v="C.F.L. PLAYERS' ASSOCIATION   "/>
    <n v="93994"/>
    <s v="Manu-Cov"/>
    <m/>
    <m/>
    <s v="MC Renewal Support"/>
    <s v="ManuConnect"/>
    <s v="SELF"/>
    <d v="2024-01-31T00:00:00"/>
    <d v="2024-07-01T00:00:00"/>
    <x v="3"/>
    <m/>
    <m/>
    <m/>
    <m/>
    <m/>
    <m/>
    <m/>
    <m/>
    <m/>
    <m/>
    <m/>
    <x v="1"/>
  </r>
  <r>
    <x v="14"/>
    <s v="DECAST LTD.                   "/>
    <n v="96934"/>
    <s v="Manu-Cov"/>
    <m/>
    <m/>
    <s v="MC Renewal Support"/>
    <s v="ManuConnect"/>
    <s v="SELF"/>
    <d v="2024-01-31T00:00:00"/>
    <d v="2024-07-01T00:00:00"/>
    <x v="3"/>
    <m/>
    <m/>
    <m/>
    <m/>
    <m/>
    <m/>
    <m/>
    <m/>
    <m/>
    <m/>
    <m/>
    <x v="1"/>
  </r>
  <r>
    <x v="14"/>
    <s v="SOLUNIX INC                   "/>
    <n v="103398"/>
    <s v="Manu-Cov"/>
    <m/>
    <m/>
    <s v="MC Renewal Support"/>
    <s v="ManuConnect"/>
    <s v="SELF"/>
    <d v="2024-01-31T00:00:00"/>
    <d v="2024-07-01T00:00:00"/>
    <x v="3"/>
    <m/>
    <m/>
    <m/>
    <m/>
    <m/>
    <m/>
    <m/>
    <m/>
    <m/>
    <m/>
    <m/>
    <x v="0"/>
  </r>
  <r>
    <x v="14"/>
    <s v="R.C. ROY INC.                 "/>
    <n v="106825"/>
    <s v="Manu-Cov"/>
    <m/>
    <m/>
    <s v="MC Renewal Support"/>
    <s v="ManuConnect"/>
    <s v="SELF"/>
    <d v="2024-01-31T00:00:00"/>
    <d v="2024-07-01T00:00:00"/>
    <x v="3"/>
    <m/>
    <m/>
    <m/>
    <m/>
    <m/>
    <m/>
    <m/>
    <m/>
    <m/>
    <m/>
    <m/>
    <x v="0"/>
  </r>
  <r>
    <x v="14"/>
    <s v="BARRIE COMMUNITY HEALTH CENTRE"/>
    <n v="109815"/>
    <s v="Manu-Cov"/>
    <m/>
    <m/>
    <s v="MC Renewal Support"/>
    <s v="ManuConnect"/>
    <s v="SELF"/>
    <d v="2024-01-31T00:00:00"/>
    <d v="2024-07-01T00:00:00"/>
    <x v="3"/>
    <m/>
    <m/>
    <m/>
    <m/>
    <m/>
    <m/>
    <m/>
    <m/>
    <m/>
    <m/>
    <m/>
    <x v="0"/>
  </r>
  <r>
    <x v="14"/>
    <s v="BAZINET TAYLOR LTEE           "/>
    <n v="110847"/>
    <s v="Manu-Cov"/>
    <m/>
    <m/>
    <s v="MC Renewal Support"/>
    <s v="ManuConnect"/>
    <s v="SELF"/>
    <d v="2024-01-31T00:00:00"/>
    <d v="2024-07-01T00:00:00"/>
    <x v="3"/>
    <m/>
    <m/>
    <m/>
    <m/>
    <m/>
    <m/>
    <m/>
    <m/>
    <m/>
    <m/>
    <m/>
    <x v="0"/>
  </r>
  <r>
    <x v="14"/>
    <s v="LE GROUPE JENACO INC          "/>
    <n v="110886"/>
    <s v="Manu-Cov"/>
    <m/>
    <m/>
    <s v="MC Renewal Support"/>
    <s v="ManuConnect"/>
    <s v="SELF"/>
    <d v="2024-01-31T00:00:00"/>
    <d v="2024-07-01T00:00:00"/>
    <x v="3"/>
    <m/>
    <m/>
    <m/>
    <m/>
    <m/>
    <m/>
    <m/>
    <m/>
    <m/>
    <m/>
    <m/>
    <x v="0"/>
  </r>
  <r>
    <x v="14"/>
    <s v="GROUPE SOLUTION COLLECT SOLU  "/>
    <n v="111426"/>
    <s v="Manu-Cov"/>
    <m/>
    <m/>
    <s v="MC Renewal Support"/>
    <s v="ManuConnect"/>
    <s v="SELF"/>
    <d v="2024-01-31T00:00:00"/>
    <d v="2024-07-01T00:00:00"/>
    <x v="3"/>
    <m/>
    <m/>
    <m/>
    <m/>
    <m/>
    <m/>
    <m/>
    <m/>
    <m/>
    <m/>
    <m/>
    <x v="1"/>
  </r>
  <r>
    <x v="14"/>
    <s v="CLUB DE TIR DE LANAUDIERE     "/>
    <n v="115360"/>
    <s v="Manu-Cov"/>
    <m/>
    <m/>
    <s v="MC Renewal Support"/>
    <s v="ManuConnect"/>
    <s v="SELF"/>
    <d v="2024-01-31T00:00:00"/>
    <d v="2024-07-01T00:00:00"/>
    <x v="3"/>
    <m/>
    <m/>
    <m/>
    <m/>
    <m/>
    <m/>
    <m/>
    <m/>
    <m/>
    <m/>
    <m/>
    <x v="0"/>
  </r>
  <r>
    <x v="14"/>
    <s v="CHANTELLE CANADA              "/>
    <n v="115501"/>
    <s v="Manu-Cov"/>
    <m/>
    <m/>
    <s v="MC Renewal Support"/>
    <s v="ManuConnect"/>
    <s v="SELF"/>
    <d v="2024-01-31T00:00:00"/>
    <d v="2024-07-01T00:00:00"/>
    <x v="3"/>
    <m/>
    <m/>
    <m/>
    <m/>
    <m/>
    <m/>
    <m/>
    <m/>
    <m/>
    <m/>
    <m/>
    <x v="0"/>
  </r>
  <r>
    <x v="14"/>
    <s v="REGIE DE RECUPERATION DE      "/>
    <n v="115579"/>
    <s v="Manu-Cov"/>
    <m/>
    <m/>
    <s v="MC Renewal Support"/>
    <s v="ManuConnect"/>
    <s v="SELF"/>
    <d v="2024-01-31T00:00:00"/>
    <d v="2024-07-01T00:00:00"/>
    <x v="3"/>
    <m/>
    <m/>
    <m/>
    <m/>
    <m/>
    <m/>
    <m/>
    <m/>
    <m/>
    <m/>
    <m/>
    <x v="0"/>
  </r>
  <r>
    <x v="14"/>
    <s v="MURPHY'S PHARMACIES           "/>
    <n v="115733"/>
    <s v="Manu-Cov"/>
    <m/>
    <m/>
    <s v="MC Renewal Support"/>
    <s v="ManuConnect"/>
    <s v="SELF"/>
    <d v="2024-01-31T00:00:00"/>
    <d v="2024-07-01T00:00:00"/>
    <x v="3"/>
    <m/>
    <m/>
    <m/>
    <m/>
    <m/>
    <m/>
    <m/>
    <m/>
    <m/>
    <m/>
    <m/>
    <x v="1"/>
  </r>
  <r>
    <x v="14"/>
    <s v="DOMAINE LES BROME S.E.N.C.    "/>
    <n v="115744"/>
    <s v="Manu-Cov"/>
    <m/>
    <m/>
    <s v="MC Renewal Support"/>
    <s v="ManuConnect"/>
    <s v="SELF"/>
    <d v="2024-01-31T00:00:00"/>
    <d v="2024-07-01T00:00:00"/>
    <x v="3"/>
    <m/>
    <m/>
    <m/>
    <m/>
    <m/>
    <m/>
    <m/>
    <m/>
    <m/>
    <m/>
    <m/>
    <x v="0"/>
  </r>
  <r>
    <x v="14"/>
    <s v="LA CLINIQUE DE RADIOLOGIE DU  "/>
    <n v="115757"/>
    <s v="Manu-Cov"/>
    <m/>
    <m/>
    <s v="MC Renewal Support"/>
    <s v="ManuConnect"/>
    <s v="SELF"/>
    <d v="2024-01-31T00:00:00"/>
    <d v="2024-07-01T00:00:00"/>
    <x v="3"/>
    <m/>
    <m/>
    <m/>
    <m/>
    <m/>
    <m/>
    <m/>
    <m/>
    <m/>
    <m/>
    <m/>
    <x v="0"/>
  </r>
  <r>
    <x v="14"/>
    <s v="9003-9983 QUEBEC INC. LES     "/>
    <n v="115759"/>
    <s v="Manu-Cov"/>
    <m/>
    <m/>
    <s v="MC Renewal Support"/>
    <s v="ManuConnect"/>
    <s v="SELF"/>
    <d v="2024-01-31T00:00:00"/>
    <d v="2024-07-01T00:00:00"/>
    <x v="3"/>
    <m/>
    <m/>
    <m/>
    <m/>
    <m/>
    <m/>
    <m/>
    <m/>
    <m/>
    <m/>
    <m/>
    <x v="0"/>
  </r>
  <r>
    <x v="14"/>
    <s v="GROUPE LCI CANADA INC.        "/>
    <n v="119570"/>
    <s v="Manu-Cov"/>
    <m/>
    <m/>
    <s v="MC Renewal Support"/>
    <s v="ManuConnect"/>
    <s v="SELF"/>
    <d v="2024-01-31T00:00:00"/>
    <d v="2024-07-01T00:00:00"/>
    <x v="1"/>
    <m/>
    <m/>
    <m/>
    <m/>
    <m/>
    <m/>
    <m/>
    <m/>
    <m/>
    <m/>
    <m/>
    <x v="1"/>
  </r>
  <r>
    <x v="14"/>
    <s v="CEGERCO INC.                  "/>
    <n v="119858"/>
    <s v="Manu-Cov"/>
    <m/>
    <m/>
    <s v="MC Renewal Support"/>
    <s v="ManuConnect"/>
    <s v="SELF"/>
    <d v="2024-01-31T00:00:00"/>
    <d v="2024-07-01T00:00:00"/>
    <x v="1"/>
    <m/>
    <m/>
    <m/>
    <m/>
    <m/>
    <m/>
    <m/>
    <m/>
    <m/>
    <m/>
    <m/>
    <x v="1"/>
  </r>
  <r>
    <x v="14"/>
    <s v="CP DISTRIBUTORS LTD.          "/>
    <n v="121052"/>
    <s v="Manu-Cov"/>
    <m/>
    <m/>
    <s v="MC Renewal Support"/>
    <s v="ManuConnect"/>
    <s v="SELF"/>
    <d v="2024-01-31T00:00:00"/>
    <d v="2024-07-01T00:00:00"/>
    <x v="1"/>
    <m/>
    <m/>
    <m/>
    <m/>
    <m/>
    <m/>
    <m/>
    <m/>
    <m/>
    <m/>
    <m/>
    <x v="1"/>
  </r>
  <r>
    <x v="14"/>
    <s v="9419-1350 QUEBEC INC.         "/>
    <n v="121291"/>
    <s v="Manu-Cov"/>
    <m/>
    <m/>
    <s v="MC Renewal Support"/>
    <s v="ManuConnect"/>
    <s v="SELF"/>
    <d v="2024-01-31T00:00:00"/>
    <d v="2024-07-01T00:00:00"/>
    <x v="3"/>
    <m/>
    <m/>
    <m/>
    <m/>
    <m/>
    <m/>
    <m/>
    <m/>
    <m/>
    <m/>
    <m/>
    <x v="0"/>
  </r>
  <r>
    <x v="14"/>
    <s v="MAGASIN DE L'ABBAYE INC       "/>
    <n v="121370"/>
    <s v="Manu-Cov"/>
    <m/>
    <m/>
    <s v="MC Renewal Support"/>
    <s v="ManuConnect"/>
    <s v="SELF"/>
    <d v="2024-01-31T00:00:00"/>
    <d v="2024-07-01T00:00:00"/>
    <x v="1"/>
    <m/>
    <m/>
    <m/>
    <m/>
    <m/>
    <m/>
    <m/>
    <m/>
    <m/>
    <m/>
    <m/>
    <x v="0"/>
  </r>
  <r>
    <x v="14"/>
    <s v="TRANSMISSION STTIC INC.       "/>
    <n v="121583"/>
    <s v="Manu-Cov"/>
    <m/>
    <m/>
    <s v="MC Renewal Support"/>
    <s v="ManuConnect"/>
    <s v="SELF"/>
    <d v="2024-01-31T00:00:00"/>
    <d v="2024-07-01T00:00:00"/>
    <x v="1"/>
    <m/>
    <m/>
    <m/>
    <m/>
    <m/>
    <m/>
    <m/>
    <m/>
    <m/>
    <m/>
    <m/>
    <x v="0"/>
  </r>
  <r>
    <x v="14"/>
    <s v="PRO ENERGIE TECH INC.         "/>
    <n v="121753"/>
    <s v="Manu-Cov"/>
    <m/>
    <m/>
    <s v="MC Renewal Support"/>
    <s v="ManuConnect"/>
    <s v="SELF"/>
    <d v="2024-01-31T00:00:00"/>
    <d v="2024-07-01T00:00:00"/>
    <x v="1"/>
    <m/>
    <m/>
    <m/>
    <m/>
    <m/>
    <m/>
    <m/>
    <m/>
    <m/>
    <m/>
    <m/>
    <x v="0"/>
  </r>
  <r>
    <x v="14"/>
    <s v="TRUDEL &amp; SONS ROOFING LTD.    "/>
    <n v="124914"/>
    <s v="Manu-Cov"/>
    <m/>
    <m/>
    <s v="MC Renewal Support"/>
    <s v="ManuConnect"/>
    <s v="SELF"/>
    <d v="2024-01-31T00:00:00"/>
    <d v="2024-07-01T00:00:00"/>
    <x v="1"/>
    <m/>
    <m/>
    <m/>
    <m/>
    <m/>
    <m/>
    <m/>
    <m/>
    <m/>
    <m/>
    <m/>
    <x v="0"/>
  </r>
  <r>
    <x v="14"/>
    <s v="THIRD SPACE PROPERTIES INC.   "/>
    <n v="127680"/>
    <s v="Manu-Cov"/>
    <m/>
    <m/>
    <s v="MC Renewal Support"/>
    <s v="ManuConnect"/>
    <s v="SELF"/>
    <d v="2024-01-31T00:00:00"/>
    <d v="2024-07-01T00:00:00"/>
    <x v="1"/>
    <m/>
    <m/>
    <m/>
    <m/>
    <m/>
    <m/>
    <m/>
    <m/>
    <m/>
    <m/>
    <m/>
    <x v="0"/>
  </r>
  <r>
    <x v="14"/>
    <s v="NORTHERN CENTRE FOR ADVANCED  "/>
    <n v="127800"/>
    <s v="Manu-Cov"/>
    <m/>
    <m/>
    <s v="MC Renewal Support"/>
    <s v="ManuConnect"/>
    <s v="SELF"/>
    <d v="2024-01-31T00:00:00"/>
    <d v="2024-07-01T00:00:00"/>
    <x v="1"/>
    <m/>
    <m/>
    <m/>
    <m/>
    <m/>
    <m/>
    <m/>
    <m/>
    <m/>
    <m/>
    <m/>
    <x v="0"/>
  </r>
  <r>
    <x v="14"/>
    <s v="SERENA FASHIONS LTD.          "/>
    <n v="127945"/>
    <s v="Manu-Cov"/>
    <m/>
    <m/>
    <s v="MC Renewal Support"/>
    <s v="ManuConnect"/>
    <s v="SELF"/>
    <d v="2024-01-31T00:00:00"/>
    <d v="2024-07-01T00:00:00"/>
    <x v="1"/>
    <m/>
    <m/>
    <m/>
    <m/>
    <m/>
    <m/>
    <m/>
    <m/>
    <m/>
    <m/>
    <m/>
    <x v="0"/>
  </r>
  <r>
    <x v="14"/>
    <s v="LES ALIMENTS BEGIN INC.       "/>
    <n v="127952"/>
    <s v="Manu-Cov"/>
    <m/>
    <m/>
    <s v="MC Renewal Support"/>
    <s v="ManuConnect"/>
    <s v="SELF"/>
    <d v="2024-01-31T00:00:00"/>
    <d v="2024-07-01T00:00:00"/>
    <x v="1"/>
    <m/>
    <m/>
    <m/>
    <m/>
    <m/>
    <m/>
    <m/>
    <m/>
    <m/>
    <m/>
    <m/>
    <x v="0"/>
  </r>
  <r>
    <x v="14"/>
    <s v="GEORGES H. DURAND LTEE        "/>
    <n v="128011"/>
    <s v="Manu-Cov"/>
    <m/>
    <m/>
    <s v="MC Renewal Support"/>
    <s v="ManuConnect"/>
    <s v="SELF"/>
    <d v="2024-01-31T00:00:00"/>
    <d v="2024-07-01T00:00:00"/>
    <x v="1"/>
    <m/>
    <m/>
    <m/>
    <m/>
    <m/>
    <m/>
    <m/>
    <m/>
    <m/>
    <m/>
    <m/>
    <x v="0"/>
  </r>
  <r>
    <x v="14"/>
    <s v="CENTRE DE RENOVATION          "/>
    <n v="128014"/>
    <s v="Manu-Cov"/>
    <m/>
    <m/>
    <s v="MC Renewal Support"/>
    <s v="ManuConnect"/>
    <s v="SELF"/>
    <d v="2024-01-31T00:00:00"/>
    <d v="2024-07-01T00:00:00"/>
    <x v="1"/>
    <m/>
    <m/>
    <m/>
    <m/>
    <m/>
    <m/>
    <m/>
    <m/>
    <m/>
    <m/>
    <m/>
    <x v="0"/>
  </r>
  <r>
    <x v="14"/>
    <s v="FELDAN BIO INC.               "/>
    <n v="128015"/>
    <s v="Manu-Cov"/>
    <m/>
    <m/>
    <s v="MC Renewal Support"/>
    <s v="ManuConnect"/>
    <s v="SELF"/>
    <d v="2024-01-31T00:00:00"/>
    <d v="2024-07-01T00:00:00"/>
    <x v="1"/>
    <m/>
    <m/>
    <m/>
    <m/>
    <m/>
    <m/>
    <m/>
    <m/>
    <m/>
    <m/>
    <m/>
    <x v="0"/>
  </r>
  <r>
    <x v="14"/>
    <s v="Q-CROC                        "/>
    <n v="128035"/>
    <s v="Manu-Cov"/>
    <m/>
    <m/>
    <s v="MC Renewal Support"/>
    <s v="ManuConnect"/>
    <s v="SELF"/>
    <d v="2024-01-31T00:00:00"/>
    <d v="2024-07-01T00:00:00"/>
    <x v="1"/>
    <m/>
    <m/>
    <m/>
    <m/>
    <m/>
    <m/>
    <m/>
    <m/>
    <m/>
    <m/>
    <m/>
    <x v="0"/>
  </r>
  <r>
    <x v="14"/>
    <s v="LES CONSTRUCTIONS MARCEL H.   "/>
    <n v="128042"/>
    <s v="Manu-Cov"/>
    <m/>
    <m/>
    <s v="MC Renewal Support"/>
    <s v="ManuConnect"/>
    <s v="SELF"/>
    <d v="2024-01-31T00:00:00"/>
    <d v="2024-07-01T00:00:00"/>
    <x v="2"/>
    <m/>
    <m/>
    <m/>
    <m/>
    <m/>
    <m/>
    <m/>
    <m/>
    <m/>
    <m/>
    <m/>
    <x v="0"/>
  </r>
  <r>
    <x v="14"/>
    <s v="TRANSPORT JOLATEM INC.        "/>
    <n v="128050"/>
    <s v="Manu-Cov"/>
    <m/>
    <m/>
    <s v="MC Renewal Support"/>
    <s v="ManuConnect"/>
    <s v="SELF"/>
    <d v="2024-01-31T00:00:00"/>
    <d v="2024-07-01T00:00:00"/>
    <x v="2"/>
    <m/>
    <m/>
    <m/>
    <m/>
    <m/>
    <m/>
    <m/>
    <m/>
    <m/>
    <m/>
    <m/>
    <x v="0"/>
  </r>
  <r>
    <x v="14"/>
    <s v="ALETHIA BIOTHERAPEUTIQUES INC."/>
    <n v="128098"/>
    <s v="Manu-Cov"/>
    <m/>
    <m/>
    <s v="MC Renewal Support"/>
    <s v="ManuConnect"/>
    <s v="SELF"/>
    <d v="2024-01-31T00:00:00"/>
    <d v="2024-07-01T00:00:00"/>
    <x v="2"/>
    <m/>
    <m/>
    <m/>
    <m/>
    <m/>
    <m/>
    <m/>
    <m/>
    <m/>
    <m/>
    <m/>
    <x v="0"/>
  </r>
  <r>
    <x v="14"/>
    <s v="BIOQUEBEC                     "/>
    <n v="128099"/>
    <s v="Manu-Cov"/>
    <m/>
    <m/>
    <s v="MC Renewal Support"/>
    <s v="ManuConnect"/>
    <s v="SELF"/>
    <d v="2024-01-31T00:00:00"/>
    <d v="2024-07-01T00:00:00"/>
    <x v="2"/>
    <m/>
    <m/>
    <m/>
    <m/>
    <m/>
    <m/>
    <m/>
    <m/>
    <m/>
    <m/>
    <m/>
    <x v="0"/>
  </r>
  <r>
    <x v="14"/>
    <s v="BIEN FAIT ICI                 "/>
    <n v="128187"/>
    <s v="Manu-Cov"/>
    <m/>
    <m/>
    <s v="MC Renewal Support"/>
    <s v="ManuConnect"/>
    <s v="SELF"/>
    <d v="2024-01-31T00:00:00"/>
    <d v="2024-07-01T00:00:00"/>
    <x v="2"/>
    <m/>
    <m/>
    <m/>
    <m/>
    <m/>
    <m/>
    <m/>
    <m/>
    <m/>
    <m/>
    <m/>
    <x v="0"/>
  </r>
  <r>
    <x v="14"/>
    <s v="ASSOCIATION QUEBECOISE DE LA  "/>
    <n v="128188"/>
    <s v="Manu-Cov"/>
    <m/>
    <m/>
    <s v="MC Renewal Support"/>
    <s v="ManuConnect"/>
    <s v="SELF"/>
    <d v="2024-01-31T00:00:00"/>
    <d v="2024-07-01T00:00:00"/>
    <x v="2"/>
    <m/>
    <m/>
    <m/>
    <m/>
    <m/>
    <m/>
    <m/>
    <m/>
    <m/>
    <m/>
    <m/>
    <x v="0"/>
  </r>
  <r>
    <x v="14"/>
    <s v="IMPORTATIONS DE QUINCAILLERIES"/>
    <n v="128231"/>
    <s v="Manu-Cov"/>
    <m/>
    <m/>
    <s v="MC Renewal Support"/>
    <s v="ManuConnect"/>
    <s v="SELF"/>
    <d v="2024-01-31T00:00:00"/>
    <d v="2024-07-01T00:00:00"/>
    <x v="2"/>
    <m/>
    <m/>
    <m/>
    <m/>
    <m/>
    <m/>
    <m/>
    <m/>
    <m/>
    <m/>
    <m/>
    <x v="0"/>
  </r>
  <r>
    <x v="14"/>
    <s v="PHARMABIO DEVELOPPEMENT       "/>
    <n v="128281"/>
    <s v="Manu-Cov"/>
    <m/>
    <m/>
    <s v="MC Renewal Support"/>
    <s v="ManuConnect"/>
    <s v="SELF"/>
    <d v="2024-01-31T00:00:00"/>
    <d v="2024-07-01T00:00:00"/>
    <x v="2"/>
    <m/>
    <m/>
    <m/>
    <m/>
    <m/>
    <m/>
    <m/>
    <m/>
    <m/>
    <m/>
    <m/>
    <x v="0"/>
  </r>
  <r>
    <x v="14"/>
    <s v="BBQ QUEBEC INC.               "/>
    <n v="128404"/>
    <s v="Manu-Cov"/>
    <m/>
    <m/>
    <s v="MC Renewal Support"/>
    <s v="ManuConnect"/>
    <s v="SELF"/>
    <d v="2024-01-31T00:00:00"/>
    <d v="2024-07-01T00:00:00"/>
    <x v="2"/>
    <m/>
    <m/>
    <m/>
    <m/>
    <m/>
    <m/>
    <m/>
    <m/>
    <m/>
    <m/>
    <m/>
    <x v="0"/>
  </r>
  <r>
    <x v="14"/>
    <s v="PRO-AB EQUIPEMENT 2003 INC.   "/>
    <n v="129714"/>
    <s v="Manu-Cov"/>
    <m/>
    <m/>
    <s v="MC Renewal Support"/>
    <s v="ManuConnect"/>
    <s v="SELF"/>
    <d v="2024-01-31T00:00:00"/>
    <d v="2024-07-01T00:00:00"/>
    <x v="2"/>
    <m/>
    <m/>
    <m/>
    <m/>
    <m/>
    <m/>
    <m/>
    <m/>
    <m/>
    <m/>
    <m/>
    <x v="0"/>
  </r>
  <r>
    <x v="14"/>
    <s v="DEMOLITION EXCAVATION CENTREM "/>
    <n v="131737"/>
    <s v="Manu-Cov"/>
    <m/>
    <m/>
    <s v="MC Renewal Support"/>
    <s v="ManuConnect"/>
    <s v="SELF"/>
    <d v="2024-01-31T00:00:00"/>
    <d v="2024-07-01T00:00:00"/>
    <x v="1"/>
    <m/>
    <m/>
    <m/>
    <m/>
    <m/>
    <m/>
    <m/>
    <m/>
    <m/>
    <m/>
    <m/>
    <x v="1"/>
  </r>
  <r>
    <x v="14"/>
    <s v="DANIELS SHARPSMART CANADA     "/>
    <n v="131987"/>
    <s v="Manu-Cov"/>
    <m/>
    <m/>
    <s v="MC Renewal Support"/>
    <s v="ManuConnect"/>
    <s v="SELF"/>
    <d v="2024-01-31T00:00:00"/>
    <d v="2024-08-01T00:00:00"/>
    <x v="2"/>
    <m/>
    <m/>
    <m/>
    <m/>
    <m/>
    <m/>
    <m/>
    <m/>
    <m/>
    <m/>
    <m/>
    <x v="1"/>
  </r>
  <r>
    <x v="14"/>
    <s v="REMORQUAGE A. ROBILLARD INC.  "/>
    <n v="133097"/>
    <s v="Manu-Cov"/>
    <m/>
    <m/>
    <s v="MC Renewal Support"/>
    <s v="ManuConnect"/>
    <s v="SELF"/>
    <d v="2024-01-31T00:00:00"/>
    <d v="2024-07-01T00:00:00"/>
    <x v="2"/>
    <m/>
    <m/>
    <m/>
    <m/>
    <m/>
    <m/>
    <m/>
    <m/>
    <m/>
    <m/>
    <m/>
    <x v="0"/>
  </r>
  <r>
    <x v="14"/>
    <s v="SERVICE VETERINAIRE MOBILE    "/>
    <n v="133170"/>
    <s v="Manu-Cov"/>
    <m/>
    <m/>
    <s v="MC Renewal Support"/>
    <s v="ManuConnect"/>
    <s v="SELF"/>
    <d v="2024-01-31T00:00:00"/>
    <d v="2024-07-01T00:00:00"/>
    <x v="2"/>
    <m/>
    <m/>
    <m/>
    <m/>
    <m/>
    <m/>
    <m/>
    <m/>
    <m/>
    <m/>
    <m/>
    <x v="0"/>
  </r>
  <r>
    <x v="14"/>
    <s v="SUPERIEUR VR                  "/>
    <n v="133185"/>
    <s v="Manu-Cov"/>
    <m/>
    <m/>
    <s v="MC Renewal Support"/>
    <s v="ManuConnect"/>
    <s v="SELF"/>
    <d v="2024-01-31T00:00:00"/>
    <d v="2024-07-01T00:00:00"/>
    <x v="0"/>
    <m/>
    <m/>
    <m/>
    <m/>
    <m/>
    <m/>
    <m/>
    <m/>
    <m/>
    <m/>
    <m/>
    <x v="0"/>
  </r>
  <r>
    <x v="14"/>
    <s v="LAMBERT &amp; LAMBERT LAW         "/>
    <n v="134474"/>
    <s v="Manu-Cov"/>
    <m/>
    <m/>
    <s v="MC Renewal Support"/>
    <s v="ManuConnect"/>
    <s v="SELF"/>
    <d v="2024-01-31T00:00:00"/>
    <d v="2024-07-01T00:00:00"/>
    <x v="0"/>
    <m/>
    <m/>
    <m/>
    <m/>
    <m/>
    <m/>
    <m/>
    <m/>
    <m/>
    <m/>
    <m/>
    <x v="0"/>
  </r>
  <r>
    <x v="14"/>
    <s v="FERME BESSETTE 1916 SENC      "/>
    <n v="134898"/>
    <s v="Manu-Cov"/>
    <m/>
    <m/>
    <s v="MC Renewal Support"/>
    <s v="ManuConnect"/>
    <s v="SELF"/>
    <d v="2024-01-31T00:00:00"/>
    <d v="2024-07-01T00:00:00"/>
    <x v="0"/>
    <m/>
    <m/>
    <m/>
    <m/>
    <m/>
    <m/>
    <m/>
    <m/>
    <m/>
    <m/>
    <m/>
    <x v="0"/>
  </r>
  <r>
    <x v="14"/>
    <s v="STERLING CAPITAL BROKERS (THE "/>
    <n v="135959"/>
    <s v="Manu-Cov"/>
    <m/>
    <m/>
    <s v="MC Renewal Support"/>
    <s v="ManuConnect"/>
    <s v="SELF"/>
    <d v="2024-01-31T00:00:00"/>
    <d v="2024-07-01T00:00:00"/>
    <x v="0"/>
    <m/>
    <m/>
    <m/>
    <m/>
    <m/>
    <m/>
    <m/>
    <m/>
    <m/>
    <m/>
    <m/>
    <x v="0"/>
  </r>
  <r>
    <x v="14"/>
    <s v="TIGER CALCIUM SERVICES INC    "/>
    <n v="136792"/>
    <s v="Manu-Cov"/>
    <m/>
    <m/>
    <s v="MC Renewal Support"/>
    <s v="ManuConnect"/>
    <s v="SELF"/>
    <d v="2024-01-31T00:00:00"/>
    <d v="2024-07-01T00:00:00"/>
    <x v="2"/>
    <m/>
    <m/>
    <m/>
    <m/>
    <m/>
    <m/>
    <m/>
    <m/>
    <m/>
    <m/>
    <m/>
    <x v="1"/>
  </r>
  <r>
    <x v="14"/>
    <s v="ELECTRIMAT LTEE.              "/>
    <n v="136799"/>
    <s v="Manu-Cov"/>
    <m/>
    <m/>
    <s v="MC Renewal Support"/>
    <s v="ManuConnect"/>
    <s v="SELF"/>
    <d v="2024-01-31T00:00:00"/>
    <d v="2024-07-01T00:00:00"/>
    <x v="2"/>
    <m/>
    <m/>
    <m/>
    <m/>
    <m/>
    <m/>
    <m/>
    <m/>
    <m/>
    <m/>
    <m/>
    <x v="1"/>
  </r>
  <r>
    <x v="14"/>
    <s v="MULTIBOIS F. L. INC.          "/>
    <n v="136808"/>
    <s v="Manu-Cov"/>
    <m/>
    <m/>
    <s v="MC Renewal Support"/>
    <s v="ManuConnect"/>
    <s v="SELF"/>
    <d v="2024-01-31T00:00:00"/>
    <d v="2024-07-01T00:00:00"/>
    <x v="2"/>
    <m/>
    <m/>
    <m/>
    <m/>
    <m/>
    <m/>
    <m/>
    <m/>
    <m/>
    <m/>
    <m/>
    <x v="1"/>
  </r>
  <r>
    <x v="14"/>
    <s v="LE GROUPE BELLON PRESTIGE INC."/>
    <n v="137580"/>
    <s v="Manu-Cov"/>
    <m/>
    <m/>
    <s v="MC Renewal Support"/>
    <s v="ManuConnect"/>
    <s v="SELF"/>
    <d v="2024-01-31T00:00:00"/>
    <d v="2024-07-01T00:00:00"/>
    <x v="0"/>
    <m/>
    <m/>
    <m/>
    <m/>
    <m/>
    <m/>
    <m/>
    <m/>
    <m/>
    <m/>
    <m/>
    <x v="1"/>
  </r>
  <r>
    <x v="14"/>
    <s v="ADMINISTRATION PERREAULT INC. "/>
    <n v="138791"/>
    <s v="Manu-Cov"/>
    <m/>
    <m/>
    <s v="MC Renewal Support"/>
    <s v="ManuConnect"/>
    <s v="SELF"/>
    <d v="2024-01-31T00:00:00"/>
    <d v="2024-07-01T00:00:00"/>
    <x v="0"/>
    <m/>
    <m/>
    <m/>
    <m/>
    <m/>
    <m/>
    <m/>
    <m/>
    <m/>
    <m/>
    <m/>
    <x v="0"/>
  </r>
  <r>
    <x v="14"/>
    <s v="PADDOCK ANIMAL INC.           "/>
    <n v="138860"/>
    <s v="Manu-Cov"/>
    <m/>
    <m/>
    <s v="MC Renewal Support"/>
    <s v="ManuConnect"/>
    <s v="SELF"/>
    <d v="2024-01-31T00:00:00"/>
    <d v="2024-07-01T00:00:00"/>
    <x v="0"/>
    <m/>
    <m/>
    <m/>
    <m/>
    <m/>
    <m/>
    <m/>
    <m/>
    <m/>
    <m/>
    <m/>
    <x v="0"/>
  </r>
  <r>
    <x v="14"/>
    <s v="SERVICES D'ENQUETES OLIGNY ET "/>
    <n v="138893"/>
    <s v="Manu-Cov"/>
    <m/>
    <m/>
    <s v="MC Renewal Support"/>
    <s v="ManuConnect"/>
    <s v="SELF"/>
    <d v="2024-01-31T00:00:00"/>
    <d v="2024-07-01T00:00:00"/>
    <x v="0"/>
    <m/>
    <m/>
    <m/>
    <m/>
    <m/>
    <m/>
    <m/>
    <m/>
    <m/>
    <m/>
    <m/>
    <x v="0"/>
  </r>
  <r>
    <x v="14"/>
    <s v="HAMAK MARKETING NUMERIQUE INC."/>
    <n v="138959"/>
    <s v="Manu-Cov"/>
    <m/>
    <m/>
    <s v="MC Renewal Support"/>
    <s v="ManuConnect"/>
    <s v="SELF"/>
    <d v="2024-01-31T00:00:00"/>
    <d v="2024-07-01T00:00:00"/>
    <x v="0"/>
    <m/>
    <m/>
    <m/>
    <m/>
    <m/>
    <m/>
    <m/>
    <m/>
    <m/>
    <m/>
    <m/>
    <x v="0"/>
  </r>
  <r>
    <x v="14"/>
    <s v="LAURENT NORMAND INC. ET OU    "/>
    <n v="139114"/>
    <s v="Manu-Cov"/>
    <m/>
    <m/>
    <s v="MC Renewal Support"/>
    <s v="ManuConnect"/>
    <s v="SELF"/>
    <d v="2024-01-31T00:00:00"/>
    <d v="2024-07-01T00:00:00"/>
    <x v="0"/>
    <m/>
    <m/>
    <m/>
    <m/>
    <m/>
    <m/>
    <m/>
    <m/>
    <m/>
    <m/>
    <m/>
    <x v="0"/>
  </r>
  <r>
    <x v="14"/>
    <s v="YORK CONDOMINIUM CORP. 328"/>
    <n v="141268"/>
    <s v="Manu-Cov"/>
    <m/>
    <m/>
    <s v="MC Renewal Support"/>
    <s v="ManuConnect"/>
    <s v="SELF"/>
    <d v="2024-01-31T00:00:00"/>
    <d v="2024-07-01T00:00:00"/>
    <x v="0"/>
    <m/>
    <m/>
    <m/>
    <m/>
    <m/>
    <m/>
    <m/>
    <m/>
    <m/>
    <m/>
    <m/>
    <x v="0"/>
  </r>
  <r>
    <x v="14"/>
    <s v="IPQ INC.                      "/>
    <n v="615193"/>
    <s v="Manu-Cov"/>
    <m/>
    <m/>
    <s v="MC Renewal Support"/>
    <s v="ManuConnect"/>
    <s v="SELF"/>
    <d v="2024-01-31T00:00:00"/>
    <d v="2024-07-01T00:00:00"/>
    <x v="0"/>
    <m/>
    <m/>
    <m/>
    <m/>
    <m/>
    <m/>
    <m/>
    <m/>
    <m/>
    <m/>
    <m/>
    <x v="0"/>
  </r>
  <r>
    <x v="14"/>
    <s v="TORNATECH INC.                "/>
    <n v="615202"/>
    <s v="Manu-Cov"/>
    <m/>
    <m/>
    <s v="MC Renewal Support"/>
    <s v="ManuConnect"/>
    <s v="SELF"/>
    <d v="2024-01-31T00:00:00"/>
    <d v="2024-08-01T00:00:00"/>
    <x v="0"/>
    <m/>
    <m/>
    <m/>
    <m/>
    <m/>
    <m/>
    <m/>
    <m/>
    <m/>
    <m/>
    <m/>
    <x v="1"/>
  </r>
  <r>
    <x v="14"/>
    <s v="SBI MODULAR LTD               "/>
    <n v="632436"/>
    <s v="Manu-Cov"/>
    <m/>
    <m/>
    <s v="MC Renewal Support"/>
    <s v="ManuConnect"/>
    <s v="SELF"/>
    <d v="2024-01-31T00:00:00"/>
    <d v="2024-07-01T00:00:00"/>
    <x v="0"/>
    <m/>
    <m/>
    <m/>
    <m/>
    <m/>
    <m/>
    <m/>
    <m/>
    <m/>
    <m/>
    <m/>
    <x v="0"/>
  </r>
  <r>
    <x v="14"/>
    <s v="GUARDTEK DIVISION 1           "/>
    <n v="632443"/>
    <s v="Manu-Cov"/>
    <m/>
    <m/>
    <s v="MC Renewal Support"/>
    <s v="ManuConnect"/>
    <s v="SELF"/>
    <d v="2024-01-31T00:00:00"/>
    <d v="2024-07-01T00:00:00"/>
    <x v="0"/>
    <m/>
    <m/>
    <m/>
    <m/>
    <m/>
    <m/>
    <m/>
    <m/>
    <m/>
    <m/>
    <m/>
    <x v="1"/>
  </r>
  <r>
    <x v="14"/>
    <s v="PMA Assurances inc."/>
    <n v="111404"/>
    <s v="Manu-Cov "/>
    <s v="Eric Poitras"/>
    <s v="Serge Lampron"/>
    <s v="MC Renewal Support"/>
    <s v="ManuConnect"/>
    <s v="SELF"/>
    <d v="2024-01-31T00:00:00"/>
    <d v="2024-08-01T00:00:00"/>
    <x v="0"/>
    <m/>
    <m/>
    <m/>
    <m/>
    <m/>
    <m/>
    <m/>
    <m/>
    <m/>
    <m/>
    <m/>
    <x v="1"/>
  </r>
  <r>
    <x v="15"/>
    <s v="CarePartners"/>
    <n v="77989"/>
    <s v="Manu-Cov "/>
    <s v="Barry Connelly"/>
    <s v="Michael O'Donoghue"/>
    <s v="MC Renewal Support"/>
    <s v="ManuConnect"/>
    <s v="SELF"/>
    <d v="2024-01-31T00:00:00"/>
    <d v="2024-07-01T00:00:00"/>
    <x v="3"/>
    <m/>
    <m/>
    <m/>
    <m/>
    <m/>
    <m/>
    <m/>
    <m/>
    <m/>
    <m/>
    <m/>
    <x v="1"/>
  </r>
  <r>
    <x v="15"/>
    <s v="Sander Geophysics Limited"/>
    <n v="104404"/>
    <s v="Manu-Cov "/>
    <s v="Rowena Gabriel"/>
    <s v="Svetlana Pavlenko"/>
    <s v="MC Renewal Support"/>
    <s v="ManuConnect"/>
    <s v="TPA"/>
    <d v="2024-01-31T00:00:00"/>
    <d v="2024-07-01T00:00:00"/>
    <x v="1"/>
    <m/>
    <m/>
    <m/>
    <m/>
    <m/>
    <m/>
    <m/>
    <m/>
    <m/>
    <m/>
    <m/>
    <x v="1"/>
  </r>
  <r>
    <x v="15"/>
    <s v="Groupe Marie Claire"/>
    <n v="101779"/>
    <s v="Manu-NonCov"/>
    <s v="Angela Boys"/>
    <s v="Kerry Harrison"/>
    <s v="MC Renewal Support"/>
    <s v="ManuConnect"/>
    <s v="SELF"/>
    <d v="2024-01-31T00:00:00"/>
    <d v="2024-08-01T00:00:00"/>
    <x v="2"/>
    <m/>
    <m/>
    <m/>
    <m/>
    <m/>
    <m/>
    <m/>
    <m/>
    <m/>
    <m/>
    <m/>
    <x v="1"/>
  </r>
  <r>
    <x v="15"/>
    <s v="JEWISH FEDERATION OF WINNIPEG INC./ COMBINED JEWISH APPEAL"/>
    <s v="613925, 613926"/>
    <s v="Manu-Cov"/>
    <s v="Angela Boys"/>
    <s v="Kerry Harrison"/>
    <s v="MC Renewal Support"/>
    <s v="ManuConnect"/>
    <s v="TPA"/>
    <d v="2024-01-31T00:00:00"/>
    <d v="2024-07-01T00:00:00"/>
    <x v="0"/>
    <m/>
    <m/>
    <m/>
    <m/>
    <m/>
    <m/>
    <m/>
    <m/>
    <m/>
    <m/>
    <m/>
    <x v="1"/>
  </r>
  <r>
    <x v="15"/>
    <s v="Groupe Fordia Inc."/>
    <n v="103767"/>
    <s v="Manu-Cov"/>
    <s v="Ronald Brassard"/>
    <s v="Genevieve Hebert"/>
    <s v="MC Renewal Support"/>
    <s v="ManuConnect"/>
    <s v="SELF"/>
    <d v="2024-01-31T00:00:00"/>
    <d v="2024-07-01T00:00:00"/>
    <x v="1"/>
    <m/>
    <m/>
    <m/>
    <m/>
    <m/>
    <m/>
    <m/>
    <m/>
    <m/>
    <m/>
    <m/>
    <x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x v="0"/>
    <s v="SWIDGET CORP.                 "/>
    <n v="139943"/>
    <s v="Manu-Cov "/>
    <s v="Nada El-Cheikh"/>
    <s v="Darel Volkes"/>
    <x v="0"/>
    <s v="ManuConnect"/>
    <s v="SELF"/>
    <d v="2023-12-29T00:00:00"/>
    <d v="2024-06-01T00:00:00"/>
    <x v="0"/>
    <s v="N/A"/>
    <s v="groupbenefits@effortlessadmin"/>
    <s v="N/A"/>
    <d v="2023-12-18T00:00:00"/>
    <d v="2024-01-02T00:00:00"/>
    <s v="Completed"/>
    <d v="2024-01-03T00:00:00"/>
    <d v="2024-01-30T00:00:00"/>
    <m/>
    <s v="Letter Sent without QC"/>
    <m/>
    <x v="0"/>
    <s v="Sent rensponse in AE's inquiry 12/27. Seek assistance to MC renewal 01/17. Sent email response 1/22. Sent email FU -01/30"/>
    <m/>
    <m/>
  </r>
  <r>
    <x v="1"/>
    <s v="C.F.L. PLAYERS' ASSOCIATION   "/>
    <n v="93994"/>
    <s v="Manu-Cov"/>
    <s v="Karine Dagenais-Heldsinger"/>
    <s v="Thomas Bauer"/>
    <x v="0"/>
    <s v="ManuConnect"/>
    <s v="SELF"/>
    <d v="2024-01-31T00:00:00"/>
    <d v="2024-07-01T00:00:00"/>
    <x v="1"/>
    <s v="David Guttman"/>
    <s v="david.guttman@hubinternational.com "/>
    <m/>
    <d v="2024-01-22T00:00:00"/>
    <d v="2024-01-22T00:00:00"/>
    <m/>
    <d v="2024-01-31T00:00:00"/>
    <m/>
    <m/>
    <m/>
    <m/>
    <x v="1"/>
    <m/>
    <m/>
    <m/>
  </r>
  <r>
    <x v="1"/>
    <s v="DECAST LTD.                   "/>
    <n v="96934"/>
    <s v="Manu-Cov"/>
    <s v="Emily Appalsamy"/>
    <s v="Paul Chen"/>
    <x v="0"/>
    <s v="ManuConnect"/>
    <s v="SELF"/>
    <d v="2024-01-31T00:00:00"/>
    <d v="2024-07-01T00:00:00"/>
    <x v="1"/>
    <s v="Tina Parise"/>
    <s v="tparise@probenefits.ca, cc. info@probenefits.ca"/>
    <s v="Vice President"/>
    <d v="2024-01-22T00:00:00"/>
    <d v="2024-01-25T00:00:00"/>
    <m/>
    <d v="2024-01-31T00:00:00"/>
    <m/>
    <m/>
    <m/>
    <m/>
    <x v="1"/>
    <m/>
    <m/>
    <m/>
  </r>
  <r>
    <x v="1"/>
    <s v="BARRIE COMMUNITY HEALTH CENTRE"/>
    <n v="109815"/>
    <s v="Manu-Cov"/>
    <m/>
    <m/>
    <x v="0"/>
    <s v="ManuConnect"/>
    <s v="SELF"/>
    <d v="2024-01-31T00:00:00"/>
    <d v="2024-07-01T00:00:00"/>
    <x v="1"/>
    <s v="Yvette Yang"/>
    <s v="YYang@healthsourceplus.com"/>
    <m/>
    <m/>
    <m/>
    <m/>
    <d v="2024-01-30T00:00:00"/>
    <m/>
    <m/>
    <m/>
    <m/>
    <x v="0"/>
    <s v="Rob Carducci - Healthsource Plus"/>
    <m/>
    <m/>
  </r>
  <r>
    <x v="1"/>
    <s v="BAZINET TAYLOR LTEE           "/>
    <n v="110847"/>
    <s v="Manu-Cov"/>
    <m/>
    <m/>
    <x v="0"/>
    <s v="ManuConnect"/>
    <s v="SELF"/>
    <d v="2024-01-31T00:00:00"/>
    <d v="2024-07-01T00:00:00"/>
    <x v="1"/>
    <m/>
    <m/>
    <m/>
    <d v="2024-01-22T00:00:00"/>
    <d v="2024-01-31T00:00:00"/>
    <m/>
    <m/>
    <m/>
    <m/>
    <m/>
    <m/>
    <x v="0"/>
    <s v="As per AE- Jan 31- The advisor told me that another advisor is getting mandated on this case and that we will need to reach out to the new advisor. I am just waiting on the information for the new advisor and I’ll send it to you!"/>
    <m/>
    <m/>
  </r>
  <r>
    <x v="1"/>
    <s v="GROUPE SOLUTION COLLECT SOLU  "/>
    <n v="111426"/>
    <s v="Manu-Cov"/>
    <s v="Cory Huclack"/>
    <s v="Kerry Harrison"/>
    <x v="0"/>
    <s v="ManuConnect"/>
    <s v="SELF"/>
    <d v="2024-01-31T00:00:00"/>
    <d v="2024-07-01T00:00:00"/>
    <x v="1"/>
    <s v="Krista Dalton"/>
    <s v="quotations@johnstongroup.ca"/>
    <m/>
    <m/>
    <m/>
    <m/>
    <d v="2024-01-31T00:00:00"/>
    <m/>
    <m/>
    <m/>
    <m/>
    <x v="1"/>
    <s v="Big Sig, Kylie Bailey"/>
    <m/>
    <m/>
  </r>
  <r>
    <x v="1"/>
    <s v="MURPHY'S PHARMACIES           "/>
    <n v="115733"/>
    <s v="Manu-Cov"/>
    <s v="Noel Hudson"/>
    <s v="Kerry Harrison"/>
    <x v="0"/>
    <s v="ManuConnect"/>
    <s v="SELF"/>
    <d v="2024-01-31T00:00:00"/>
    <d v="2024-07-01T00:00:00"/>
    <x v="1"/>
    <s v="Eden Li"/>
    <s v="eden.li@peoplecorporation.com"/>
    <m/>
    <d v="2024-01-30T00:00:00"/>
    <d v="2024-01-31T00:00:00"/>
    <d v="2024-01-31T00:00:00"/>
    <m/>
    <m/>
    <m/>
    <m/>
    <m/>
    <x v="1"/>
    <s v="Big Sig"/>
    <m/>
    <m/>
  </r>
  <r>
    <x v="1"/>
    <s v="DOMAINE LES BROME S.E.N.C.    "/>
    <n v="115744"/>
    <s v="Manu-Cov"/>
    <s v="Nathalie Fanous"/>
    <s v="Kevin Wade"/>
    <x v="0"/>
    <s v="ManuConnect"/>
    <s v="SELF"/>
    <d v="2024-01-31T00:00:00"/>
    <d v="2024-07-01T00:00:00"/>
    <x v="1"/>
    <m/>
    <s v="TPA@alliancesc.ca"/>
    <m/>
    <m/>
    <m/>
    <m/>
    <d v="2024-01-31T00:00:00"/>
    <m/>
    <m/>
    <m/>
    <m/>
    <x v="0"/>
    <s v="Alpha, RSA: Karim El-Dakdouk"/>
    <m/>
    <m/>
  </r>
  <r>
    <x v="1"/>
    <s v="9003-9983 QUEBEC INC. LES     "/>
    <n v="115759"/>
    <s v="Manu-Cov"/>
    <s v="Natalie Lapointe"/>
    <s v="Kevin Turfan"/>
    <x v="0"/>
    <s v="ManuConnect"/>
    <s v="SELF"/>
    <d v="2024-01-31T00:00:00"/>
    <d v="2024-07-01T00:00:00"/>
    <x v="1"/>
    <m/>
    <s v="renouvellementgcas@gcloutier.com"/>
    <m/>
    <m/>
    <m/>
    <m/>
    <d v="2024-01-31T00:00:00"/>
    <m/>
    <m/>
    <m/>
    <m/>
    <x v="0"/>
    <s v="Gilles Cloutier, Alpha, RSA: Nicolas Maheux"/>
    <m/>
    <m/>
  </r>
  <r>
    <x v="1"/>
    <s v="GROUPE LCI CANADA INC.        "/>
    <n v="119570"/>
    <s v="Manu-Cov"/>
    <s v="Eric Poitras"/>
    <s v="Genevieve Hebert"/>
    <x v="0"/>
    <s v="ManuConnect"/>
    <s v="SELF"/>
    <d v="2024-01-31T00:00:00"/>
    <d v="2024-07-01T00:00:00"/>
    <x v="0"/>
    <s v="N/A"/>
    <s v="equipecollectif@lussier.co"/>
    <s v="N/A"/>
    <s v="N/A"/>
    <s v="N/A"/>
    <s v="N/A"/>
    <d v="2024-01-30T00:00:00"/>
    <m/>
    <m/>
    <s v="Letter Sent without QC"/>
    <m/>
    <x v="1"/>
    <s v="lussier"/>
    <m/>
    <m/>
  </r>
  <r>
    <x v="1"/>
    <s v="CP DISTRIBUTORS LTD.          "/>
    <n v="121052"/>
    <s v="Manu-Cov"/>
    <s v="Noel Hudson"/>
    <s v="Kerry Harrison"/>
    <x v="0"/>
    <s v="ManuConnect"/>
    <s v="SELF"/>
    <d v="2024-01-31T00:00:00"/>
    <d v="2024-07-01T00:00:00"/>
    <x v="0"/>
    <s v="Krista Dalto"/>
    <s v="quotations@johnstongroup.ca"/>
    <s v="N/A"/>
    <s v="N/A"/>
    <s v="N/A"/>
    <s v="N/A"/>
    <d v="2024-01-30T00:00:00"/>
    <m/>
    <m/>
    <s v="Letter Sent without QC"/>
    <m/>
    <x v="1"/>
    <s v="johnstongroup"/>
    <m/>
    <m/>
  </r>
  <r>
    <x v="1"/>
    <s v="9419-1350 QUEBEC INC.         "/>
    <n v="121291"/>
    <s v="Manu-Cov"/>
    <s v="Natalie Lapointe"/>
    <s v="Danielle Siler"/>
    <x v="0"/>
    <s v="ManuConnect"/>
    <s v="SELF"/>
    <d v="2024-01-31T00:00:00"/>
    <d v="2024-07-01T00:00:00"/>
    <x v="1"/>
    <s v="Jérôme Cassista"/>
    <s v="jcassista@innovmedic.ca"/>
    <m/>
    <m/>
    <m/>
    <m/>
    <d v="2024-01-31T00:00:00"/>
    <m/>
    <m/>
    <m/>
    <m/>
    <x v="0"/>
    <s v="Alpha, RSA: Nicolas Maheux"/>
    <m/>
    <m/>
  </r>
  <r>
    <x v="1"/>
    <s v="PRO ENERGIE TECH INC.         "/>
    <n v="121753"/>
    <s v="Manu-Cov"/>
    <s v="Natalie Lapointe"/>
    <s v="Danielle Siler"/>
    <x v="0"/>
    <s v="ManuConnect"/>
    <s v="SELF"/>
    <d v="2024-01-31T00:00:00"/>
    <d v="2024-07-01T00:00:00"/>
    <x v="0"/>
    <s v="N/A"/>
    <s v="renouvellementgcas@gcloutier.com"/>
    <s v="N/A"/>
    <s v="N/A"/>
    <s v="N/A"/>
    <s v="N/A"/>
    <d v="2024-01-30T00:00:00"/>
    <m/>
    <m/>
    <s v="Letter Sent without QC"/>
    <m/>
    <x v="0"/>
    <s v="cloutier"/>
    <m/>
    <m/>
  </r>
  <r>
    <x v="1"/>
    <s v="THIRD SPACE PROPERTIES INC.   "/>
    <n v="127680"/>
    <s v="Manu-Cov"/>
    <s v="Jackie McGrath"/>
    <s v="Shelina Lakhani"/>
    <x v="0"/>
    <s v="ManuConnect"/>
    <s v="SELF"/>
    <d v="2024-01-31T00:00:00"/>
    <d v="2024-07-01T00:00:00"/>
    <x v="0"/>
    <s v="N/A"/>
    <s v="groupservice@dehoney.com"/>
    <s v="N/A"/>
    <s v="N/A"/>
    <s v="N/A"/>
    <s v="N/A"/>
    <d v="2024-01-30T00:00:00"/>
    <m/>
    <m/>
    <s v="Letter Sent without QC"/>
    <m/>
    <x v="0"/>
    <s v="Dehoney"/>
    <m/>
    <m/>
  </r>
  <r>
    <x v="1"/>
    <s v="NORTHERN CENTRE FOR ADVANCED  "/>
    <n v="127800"/>
    <s v="Manu-Cov"/>
    <s v="Lianne Pobega"/>
    <s v="Tim Robinson"/>
    <x v="0"/>
    <s v="ManuConnect"/>
    <s v="SELF"/>
    <d v="2024-01-31T00:00:00"/>
    <d v="2024-07-01T00:00:00"/>
    <x v="0"/>
    <s v="N/A"/>
    <s v="N/A"/>
    <s v="N/A"/>
    <s v="N/A"/>
    <s v="N/A"/>
    <s v="N/A"/>
    <s v="N/A"/>
    <m/>
    <m/>
    <s v="Letter Sent without QC"/>
    <m/>
    <x v="0"/>
    <s v="Debrina"/>
    <m/>
    <m/>
  </r>
  <r>
    <x v="1"/>
    <s v="LES ALIMENTS BEGIN INC.       "/>
    <n v="127952"/>
    <s v="Manu-Cov"/>
    <s v="Natalie Lapointe"/>
    <s v="Danielle Siler"/>
    <x v="0"/>
    <s v="ManuConnect"/>
    <s v="SELF"/>
    <d v="2024-01-31T00:00:00"/>
    <d v="2024-07-01T00:00:00"/>
    <x v="0"/>
    <s v="Jérôme Cassista"/>
    <s v="jcassista@innovmedic.ca "/>
    <s v="N/A"/>
    <s v="N/A"/>
    <s v="N/A"/>
    <s v="N/A"/>
    <d v="2024-01-30T00:00:00"/>
    <m/>
    <m/>
    <s v="Letter Sent without QC"/>
    <m/>
    <x v="0"/>
    <s v="innovmedic"/>
    <m/>
    <m/>
  </r>
  <r>
    <x v="1"/>
    <s v="GEORGES H. DURAND LTEE        "/>
    <n v="128011"/>
    <s v="Manu-Cov"/>
    <s v="Natalie Lapointe"/>
    <s v="Serge Lampron"/>
    <x v="0"/>
    <s v="ManuConnect"/>
    <s v="SELF"/>
    <d v="2024-01-31T00:00:00"/>
    <d v="2024-07-01T00:00:00"/>
    <x v="0"/>
    <s v="N/A"/>
    <s v="renouvellement@sagedecision.com "/>
    <s v="N/A"/>
    <s v="N/A"/>
    <s v="N/A"/>
    <s v="N/A"/>
    <d v="2024-01-30T00:00:00"/>
    <m/>
    <m/>
    <s v="Letter Sent without QC"/>
    <m/>
    <x v="0"/>
    <s v="SAGE"/>
    <m/>
    <m/>
  </r>
  <r>
    <x v="1"/>
    <s v="CENTRE DE RENOVATION          "/>
    <n v="128014"/>
    <s v="Manu-Cov"/>
    <s v="Natalie Lapointe"/>
    <s v="Serge Lampron"/>
    <x v="0"/>
    <s v="ManuConnect"/>
    <s v="SELF"/>
    <d v="2024-01-31T00:00:00"/>
    <d v="2024-07-01T00:00:00"/>
    <x v="0"/>
    <s v="N/A"/>
    <s v="renouvellement@sagedecision.com "/>
    <s v="N/A"/>
    <s v="N/A"/>
    <s v="N/A"/>
    <s v="N/A"/>
    <d v="2024-01-30T00:00:00"/>
    <m/>
    <m/>
    <s v="Letter Sent without QC"/>
    <m/>
    <x v="0"/>
    <s v="SAGE"/>
    <m/>
    <m/>
  </r>
  <r>
    <x v="1"/>
    <s v="FELDAN BIO INC.               "/>
    <n v="128015"/>
    <s v="Manu-Cov"/>
    <s v="Natalie Lapointe"/>
    <s v="Serge Lampron"/>
    <x v="0"/>
    <s v="ManuConnect"/>
    <s v="SELF"/>
    <d v="2024-01-31T00:00:00"/>
    <d v="2024-07-01T00:00:00"/>
    <x v="0"/>
    <s v="N/A"/>
    <s v="renouvellement@sagedecision.com "/>
    <s v="N/A"/>
    <s v="N/A"/>
    <s v="N/A"/>
    <s v="N/A"/>
    <d v="2024-01-30T00:00:00"/>
    <m/>
    <m/>
    <s v="Letter Sent without QC"/>
    <m/>
    <x v="0"/>
    <s v="SAGE"/>
    <m/>
    <m/>
  </r>
  <r>
    <x v="1"/>
    <s v="Q-CROC                        "/>
    <n v="128035"/>
    <s v="Manu-Cov"/>
    <s v="Natalie Lapointe"/>
    <s v="Serge Lampron"/>
    <x v="0"/>
    <s v="ManuConnect"/>
    <s v="SELF"/>
    <d v="2024-01-31T00:00:00"/>
    <d v="2024-07-01T00:00:00"/>
    <x v="0"/>
    <s v="N/A"/>
    <s v="renouvellement@sagedecision.com "/>
    <s v="N/A"/>
    <s v="N/A"/>
    <s v="N/A"/>
    <s v="N/A"/>
    <d v="2024-01-30T00:00:00"/>
    <m/>
    <m/>
    <s v="Letter Sent without QC"/>
    <m/>
    <x v="0"/>
    <s v="SAGE"/>
    <m/>
    <m/>
  </r>
  <r>
    <x v="1"/>
    <s v="LES CONSTRUCTIONS MARCEL H.   "/>
    <n v="128042"/>
    <s v="Manu-Cov"/>
    <s v="Natalie Lapointe"/>
    <s v="Danielle Siler"/>
    <x v="0"/>
    <s v="ManuConnect"/>
    <s v="SELF"/>
    <d v="2024-01-31T00:00:00"/>
    <d v="2024-07-01T00:00:00"/>
    <x v="2"/>
    <s v="N/A"/>
    <s v="renouvellementgcas@gcloutier.com"/>
    <s v="N/A"/>
    <m/>
    <m/>
    <m/>
    <d v="2024-01-29T00:00:00"/>
    <m/>
    <m/>
    <s v="Letter Sent without QC"/>
    <m/>
    <x v="0"/>
    <s v="Gilles Cloutier_x000a_Alpha, RSA Nicolas Maheux"/>
    <s v="ELI,DLI,EHC,LTD"/>
    <s v="French"/>
  </r>
  <r>
    <x v="1"/>
    <s v="ALETHIA BIOTHERAPEUTIQUES INC."/>
    <n v="128098"/>
    <s v="Manu-Cov"/>
    <s v="Natalie Lapointe"/>
    <s v="Serge Lampron"/>
    <x v="0"/>
    <s v="ManuConnect"/>
    <s v="SELF"/>
    <d v="2024-01-31T00:00:00"/>
    <d v="2024-07-01T00:00:00"/>
    <x v="2"/>
    <s v="N/A"/>
    <s v="renouvellement@sagedecision.com"/>
    <s v="N/A"/>
    <m/>
    <m/>
    <m/>
    <d v="2024-01-29T00:00:00"/>
    <m/>
    <m/>
    <s v="Letter Sent without QC"/>
    <m/>
    <x v="0"/>
    <s v="SAGE_x000a_Alpha, RSA Nicolas Maheux"/>
    <s v="ELI,DLI,EHC,DEN,STD,LTD"/>
    <s v="French"/>
  </r>
  <r>
    <x v="1"/>
    <s v="BIOQUEBEC                     "/>
    <n v="128099"/>
    <s v="Manu-Cov"/>
    <s v="Natalie Lapointe"/>
    <s v="Serge Lampron"/>
    <x v="0"/>
    <s v="ManuConnect"/>
    <s v="SELF"/>
    <d v="2024-01-31T00:00:00"/>
    <d v="2024-07-01T00:00:00"/>
    <x v="2"/>
    <s v="N/A"/>
    <s v="renouvellement@sagedecision.com"/>
    <s v="N/A"/>
    <m/>
    <m/>
    <m/>
    <d v="2024-01-29T00:00:00"/>
    <m/>
    <m/>
    <s v="Letter Sent without QC"/>
    <m/>
    <x v="0"/>
    <s v="SAGE_x000a_Alpha, RSA Nicolas Maheux"/>
    <s v="ELI,DLI,EHC,DEN,STD,LTD"/>
    <s v="French"/>
  </r>
  <r>
    <x v="1"/>
    <s v="BIEN FAIT ICI                 "/>
    <n v="128187"/>
    <s v="Manu-Cov"/>
    <s v="Natalie Lapointe"/>
    <s v="Serge Lampron"/>
    <x v="0"/>
    <s v="ManuConnect"/>
    <s v="SELF"/>
    <d v="2024-01-31T00:00:00"/>
    <d v="2024-07-01T00:00:00"/>
    <x v="2"/>
    <s v="N/A"/>
    <s v="renouvellement@sagedecision.com"/>
    <s v="N/A"/>
    <m/>
    <m/>
    <m/>
    <d v="2024-01-29T00:00:00"/>
    <m/>
    <m/>
    <s v="Letter Sent without QC"/>
    <m/>
    <x v="0"/>
    <s v="SAGE_x000a_Alpha, RSA Nicolas Maheux"/>
    <s v="ELI,DLI,EHC,LTD"/>
    <s v="French"/>
  </r>
  <r>
    <x v="1"/>
    <s v="ASSOCIATION QUEBECOISE DE LA  "/>
    <n v="128188"/>
    <s v="Manu-Cov"/>
    <s v="Natalie Lapointe"/>
    <s v="Serge Lampron"/>
    <x v="0"/>
    <s v="ManuConnect"/>
    <s v="SELF"/>
    <d v="2024-01-31T00:00:00"/>
    <d v="2024-07-01T00:00:00"/>
    <x v="2"/>
    <s v="N/A"/>
    <s v="renouvellement@sagedecision.com"/>
    <s v="N/A"/>
    <m/>
    <m/>
    <m/>
    <d v="2024-01-29T00:00:00"/>
    <m/>
    <m/>
    <s v="Letter Sent without QC"/>
    <m/>
    <x v="0"/>
    <s v="SAGE_x000a_Alpha, RSA Nicolas Maheux"/>
    <s v="ELI,DLI,EHC,LTD"/>
    <s v="French"/>
  </r>
  <r>
    <x v="1"/>
    <s v="IMPORTATIONS DE QUINCAILLERIES"/>
    <n v="128231"/>
    <s v="Manu-Cov"/>
    <s v="Natalie Lapointe"/>
    <s v="Serge Lampron"/>
    <x v="0"/>
    <s v="ManuConnect"/>
    <s v="SELF"/>
    <d v="2024-01-31T00:00:00"/>
    <d v="2024-07-01T00:00:00"/>
    <x v="2"/>
    <s v="N/A"/>
    <s v="renouvellement@sagedecision.com"/>
    <s v="N/A"/>
    <m/>
    <m/>
    <m/>
    <d v="2024-01-29T00:00:00"/>
    <m/>
    <m/>
    <s v="Letter Sent without QC"/>
    <m/>
    <x v="0"/>
    <s v="SAGE_x000a_Alpha, RSA Nicolas Maheux"/>
    <s v="ELI,DLI,EHC,DEN"/>
    <s v="French"/>
  </r>
  <r>
    <x v="1"/>
    <s v="PHARMABIO DEVELOPPEMENT       "/>
    <n v="128281"/>
    <s v="Manu-Cov"/>
    <s v="Natalie Lapointe"/>
    <s v="Serge Lampron"/>
    <x v="0"/>
    <s v="ManuConnect"/>
    <s v="SELF"/>
    <d v="2024-01-31T00:00:00"/>
    <d v="2024-07-01T00:00:00"/>
    <x v="2"/>
    <s v="N/A"/>
    <s v="renouvellement@sagedecision.com"/>
    <s v="N/A"/>
    <m/>
    <m/>
    <m/>
    <d v="2024-01-29T00:00:00"/>
    <m/>
    <m/>
    <s v="Letter Sent without QC"/>
    <m/>
    <x v="0"/>
    <s v="SAGE_x000a_Alpha, RSA Nicolas Maheux"/>
    <s v="ELI,DLI,EHC,DEN,LTD"/>
    <s v="French"/>
  </r>
  <r>
    <x v="1"/>
    <s v="BBQ QUEBEC INC.               "/>
    <n v="128404"/>
    <s v="Manu-Cov"/>
    <s v="Natalie Lapointe"/>
    <s v="Serge Lampron"/>
    <x v="0"/>
    <s v="ManuConnect"/>
    <s v="SELF"/>
    <d v="2024-01-31T00:00:00"/>
    <d v="2024-07-01T00:00:00"/>
    <x v="2"/>
    <s v="N/A"/>
    <s v="renouvellement@sagedecision.com"/>
    <s v="N/A"/>
    <m/>
    <m/>
    <m/>
    <d v="2024-01-29T00:00:00"/>
    <m/>
    <m/>
    <s v="Letter Sent without QC"/>
    <m/>
    <x v="0"/>
    <s v="SAGE_x000a_Alpha, RSA Nicolas Maheux"/>
    <s v="ELI,EHC,LTD"/>
    <s v="French"/>
  </r>
  <r>
    <x v="1"/>
    <s v="PRO-AB EQUIPEMENT 2003 INC.   "/>
    <n v="129714"/>
    <s v="Manu-Cov"/>
    <s v="Nathalie Fanous"/>
    <s v="Kevin Wade"/>
    <x v="0"/>
    <s v="ManuConnect"/>
    <s v="SELF"/>
    <d v="2024-01-31T00:00:00"/>
    <d v="2024-07-01T00:00:00"/>
    <x v="2"/>
    <s v="Julia Blais / Nancy Gagne"/>
    <s v="Julia.Blais@lacorporationpeople.com / Nancy.Gagne@lacorporationpeople.com"/>
    <s v="N/A"/>
    <d v="2024-01-11T00:00:00"/>
    <d v="2024-01-11T00:00:00"/>
    <s v="Completed"/>
    <d v="2024-01-29T00:00:00"/>
    <m/>
    <m/>
    <s v="Letter Sent without QC"/>
    <m/>
    <x v="0"/>
    <s v="People Corporation (old HealthSource Plus )_x000a_Small Signature_x000a_RSA Sebastian Dufour_x000a_For client contact confirmation"/>
    <s v="ELI,DLI,LTD"/>
    <s v="French"/>
  </r>
  <r>
    <x v="1"/>
    <s v="DEMOLITION EXCAVATION CENTREM "/>
    <n v="131737"/>
    <s v="Manu-Cov"/>
    <s v="Natalie Lapointe"/>
    <s v="Serge Lampron"/>
    <x v="0"/>
    <s v="ManuConnect"/>
    <s v="SELF"/>
    <d v="2024-01-31T00:00:00"/>
    <d v="2024-07-01T00:00:00"/>
    <x v="0"/>
    <s v="Jérôme Cassista"/>
    <s v="jcassista@innovmedic.ca "/>
    <s v="N/A"/>
    <s v="N/A"/>
    <s v="N/A"/>
    <s v="N/A"/>
    <d v="2024-01-30T00:00:00"/>
    <m/>
    <m/>
    <s v="Letter Sent without QC"/>
    <m/>
    <x v="1"/>
    <s v="innovmedic"/>
    <m/>
    <m/>
  </r>
  <r>
    <x v="1"/>
    <s v="DANIELS SHARPSMART CANADA     "/>
    <n v="131987"/>
    <s v="Manu-Cov"/>
    <s v="Peter Tallis"/>
    <s v="Neel Balbahadur"/>
    <x v="0"/>
    <s v="ManuConnect"/>
    <s v="SELF"/>
    <d v="2024-01-31T00:00:00"/>
    <d v="2024-08-01T00:00:00"/>
    <x v="2"/>
    <s v="Yvette Yang"/>
    <s v="YYang@healthsourceplus.com"/>
    <s v="N/A"/>
    <m/>
    <m/>
    <m/>
    <d v="2024-01-30T00:00:00"/>
    <m/>
    <m/>
    <s v="Letter Sent without QC"/>
    <m/>
    <x v="1"/>
    <s v="Health Source Plus (People Corp)"/>
    <s v="ELI,OEL,DLI,OSL,LTD"/>
    <s v="English"/>
  </r>
  <r>
    <x v="1"/>
    <s v="SERVICE VETERINAIRE MOBILE    "/>
    <n v="133170"/>
    <s v="Manu-Cov"/>
    <s v="Natalie Lapointe"/>
    <s v="Serge Lampron"/>
    <x v="0"/>
    <s v="ManuConnect"/>
    <s v="SELF"/>
    <d v="2024-01-31T00:00:00"/>
    <d v="2024-07-01T00:00:00"/>
    <x v="2"/>
    <s v="N/A"/>
    <s v="renouvellement@sagedecision.com"/>
    <s v="N/A"/>
    <m/>
    <m/>
    <m/>
    <d v="2024-01-29T00:00:00"/>
    <m/>
    <d v="2024-01-30T00:00:00"/>
    <s v="Letter Sent without QC"/>
    <m/>
    <x v="0"/>
    <s v="SAGE_x000a_Alpha, RSA Nicolas Maheux"/>
    <s v="ELI,DLI,EHC,DEN,STD,LTD"/>
    <s v="French"/>
  </r>
  <r>
    <x v="1"/>
    <s v="STERLING CAPITAL BROKERS (THE "/>
    <n v="135959"/>
    <s v="Manu-Cov"/>
    <s v="Linh G Lam"/>
    <s v="Tim Robinson"/>
    <x v="0"/>
    <s v="ManuConnect"/>
    <s v="SELF"/>
    <d v="2024-01-31T00:00:00"/>
    <d v="2024-07-01T00:00:00"/>
    <x v="3"/>
    <s v="Jazzmin Victor"/>
    <s v="jazzmin.victor@sterlingcapitalbrokers.com"/>
    <m/>
    <d v="2024-01-22T00:00:00"/>
    <d v="2024-01-25T00:00:00"/>
    <s v="Completed"/>
    <d v="2024-01-25T00:00:00"/>
    <m/>
    <m/>
    <m/>
    <m/>
    <x v="0"/>
    <m/>
    <m/>
    <m/>
  </r>
  <r>
    <x v="1"/>
    <s v="TIGER CALCIUM SERVICES INC    "/>
    <n v="136792"/>
    <s v="Manu-Cov"/>
    <s v="Tony Fanta"/>
    <s v="Amy Bimm"/>
    <x v="0"/>
    <s v="ManuConnect"/>
    <s v="SELF"/>
    <d v="2024-01-31T00:00:00"/>
    <d v="2024-07-01T00:00:00"/>
    <x v="2"/>
    <s v="Messay Tesema"/>
    <s v="messay@baicorp.ca"/>
    <s v="N/A"/>
    <d v="2024-01-11T00:00:00"/>
    <d v="2024-01-15T00:00:00"/>
    <s v="Completed"/>
    <d v="2024-01-29T00:00:00"/>
    <m/>
    <m/>
    <s v="Letter Sent without QC"/>
    <m/>
    <x v="1"/>
    <s v="Baicorp Financial_x000a_For client contact confirmation(1st yr)"/>
    <s v="ELI,OEL,DLI,OSL,ADD,EHC,DEN,STD,BCI"/>
    <s v="English"/>
  </r>
  <r>
    <x v="1"/>
    <s v="MULTIBOIS F. L. INC.          "/>
    <n v="136808"/>
    <s v="Manu-Cov"/>
    <s v="Ronald Brassard"/>
    <s v="Andrea Boyce"/>
    <x v="0"/>
    <s v="ManuConnect"/>
    <s v="SELF"/>
    <d v="2024-01-31T00:00:00"/>
    <d v="2024-07-01T00:00:00"/>
    <x v="2"/>
    <s v="N/A"/>
    <s v="renouvellementgcas@gcloutier.com"/>
    <s v="N/A"/>
    <m/>
    <m/>
    <m/>
    <d v="2024-01-29T00:00:00"/>
    <m/>
    <m/>
    <s v="Letter Sent without QC"/>
    <m/>
    <x v="1"/>
    <s v="Gilles Cloutier"/>
    <s v="ELI,DLI,EHC,LTD,"/>
    <s v="French"/>
  </r>
  <r>
    <x v="1"/>
    <s v="YORK CONDOMINIUM CORP. 328"/>
    <n v="141268"/>
    <s v="Manu-Cov"/>
    <s v="Raquel Morales"/>
    <s v="Darel Volkes"/>
    <x v="0"/>
    <s v="ManuConnect"/>
    <s v="SELF"/>
    <d v="2024-01-31T00:00:00"/>
    <d v="2024-07-01T00:00:00"/>
    <x v="3"/>
    <m/>
    <s v="AGA"/>
    <m/>
    <m/>
    <m/>
    <m/>
    <m/>
    <m/>
    <m/>
    <m/>
    <m/>
    <x v="0"/>
    <m/>
    <m/>
    <m/>
  </r>
  <r>
    <x v="2"/>
    <s v="CarePartners"/>
    <n v="77989"/>
    <s v="Manu-Cov "/>
    <s v="Chris Gray"/>
    <s v="Ben Voisin"/>
    <x v="0"/>
    <s v="ManuConnect"/>
    <s v="SELF"/>
    <d v="2024-01-31T00:00:00"/>
    <d v="2024-07-01T00:00:00"/>
    <x v="1"/>
    <m/>
    <m/>
    <m/>
    <d v="2024-01-30T00:00:00"/>
    <m/>
    <m/>
    <m/>
    <m/>
    <m/>
    <m/>
    <m/>
    <x v="1"/>
    <s v="1st client contact email: Jan 22"/>
    <m/>
    <m/>
  </r>
  <r>
    <x v="2"/>
    <s v="Sander Geophysics Limited"/>
    <n v="104404"/>
    <s v="Manu-Cov "/>
    <s v="Rowena Gabriel"/>
    <s v="Svetlana Pavlenko"/>
    <x v="0"/>
    <s v="ManuConnect"/>
    <s v="TPA"/>
    <d v="2024-01-31T00:00:00"/>
    <d v="2024-07-01T00:00:00"/>
    <x v="0"/>
    <s v="Yvette Yang"/>
    <s v="YYang@healthsourceplus.com"/>
    <s v="N/A"/>
    <s v="N/A"/>
    <s v="N/A"/>
    <s v="N/A"/>
    <d v="2024-01-30T00:00:00"/>
    <m/>
    <m/>
    <s v="Letter Sent without QC"/>
    <m/>
    <x v="1"/>
    <s v="Health Source Plus"/>
    <m/>
    <m/>
  </r>
  <r>
    <x v="2"/>
    <s v="JEWISH FEDERATION OF WINNIPEG INC./ COMBINED JEWISH APPEAL"/>
    <s v="613925, 613926"/>
    <s v="Manu-Cov"/>
    <s v="Noel Hudson"/>
    <s v="Kerry Harrison"/>
    <x v="0"/>
    <s v="ManuConnect"/>
    <s v="TPA"/>
    <d v="2024-01-31T00:00:00"/>
    <d v="2024-07-01T00:00:00"/>
    <x v="3"/>
    <s v="Donna Coughlin / Lindsey Williams"/>
    <s v="donna.coughlin@peoplecorporation.com/ Lindsey.Williams@healthsourceplus.com"/>
    <m/>
    <m/>
    <m/>
    <m/>
    <m/>
    <m/>
    <m/>
    <m/>
    <m/>
    <x v="1"/>
    <m/>
    <m/>
    <m/>
  </r>
  <r>
    <x v="2"/>
    <s v="Groupe Fordia Inc."/>
    <n v="103767"/>
    <s v="Manu-Cov"/>
    <s v="Ronald Brassard"/>
    <s v="Genevieve Hebert"/>
    <x v="0"/>
    <s v="ManuConnect"/>
    <s v="SELF"/>
    <d v="2024-01-31T00:00:00"/>
    <d v="2024-07-01T00:00:00"/>
    <x v="0"/>
    <s v="Yvette Yang"/>
    <s v="YYang@healthsourceplus.com"/>
    <s v="N/A"/>
    <s v="N/A"/>
    <s v="N/A"/>
    <s v="N/A"/>
    <d v="2024-01-30T00:00:00"/>
    <m/>
    <m/>
    <s v="Letter Sent without QC"/>
    <m/>
    <x v="1"/>
    <s v="Health Source Plus"/>
    <m/>
    <m/>
  </r>
  <r>
    <x v="3"/>
    <s v="HOTEL BONAVENTURE MONTREAL    "/>
    <n v="4939"/>
    <s v="Manu-Cov"/>
    <m/>
    <m/>
    <x v="0"/>
    <s v="ManuConnect"/>
    <s v="SELF"/>
    <d v="2024-02-29T00:00:00"/>
    <d v="2024-08-01T00:00:00"/>
    <x v="1"/>
    <m/>
    <m/>
    <m/>
    <m/>
    <m/>
    <m/>
    <m/>
    <m/>
    <m/>
    <m/>
    <m/>
    <x v="1"/>
    <m/>
    <m/>
    <m/>
  </r>
  <r>
    <x v="3"/>
    <s v="LES IMPRIMEURS ASSOCIES ICLT  "/>
    <n v="5266"/>
    <s v="Manu-Cov"/>
    <m/>
    <m/>
    <x v="0"/>
    <s v="ManuConnect"/>
    <s v="SELF"/>
    <d v="2024-02-29T00:00:00"/>
    <d v="2024-08-01T00:00:00"/>
    <x v="0"/>
    <m/>
    <m/>
    <m/>
    <m/>
    <m/>
    <m/>
    <m/>
    <m/>
    <m/>
    <m/>
    <m/>
    <x v="0"/>
    <m/>
    <m/>
    <m/>
  </r>
  <r>
    <x v="3"/>
    <s v="SOLUTION CM                   "/>
    <n v="5419"/>
    <s v="Manu-Cov"/>
    <m/>
    <m/>
    <x v="0"/>
    <s v="ManuConnect"/>
    <s v="SELF"/>
    <d v="2024-02-29T00:00:00"/>
    <d v="2024-08-01T00:00:00"/>
    <x v="1"/>
    <m/>
    <m/>
    <m/>
    <m/>
    <m/>
    <m/>
    <m/>
    <m/>
    <m/>
    <m/>
    <m/>
    <x v="0"/>
    <m/>
    <m/>
    <m/>
  </r>
  <r>
    <x v="3"/>
    <s v="ONTARIO BUSINESS ALLIANCE     "/>
    <n v="21664"/>
    <s v="Manu-Cov"/>
    <m/>
    <m/>
    <x v="0"/>
    <s v="ManuConnect"/>
    <s v="SELF"/>
    <d v="2024-02-29T00:00:00"/>
    <d v="2024-08-01T00:00:00"/>
    <x v="0"/>
    <m/>
    <m/>
    <m/>
    <m/>
    <m/>
    <m/>
    <m/>
    <m/>
    <m/>
    <m/>
    <m/>
    <x v="1"/>
    <m/>
    <m/>
    <m/>
  </r>
  <r>
    <x v="3"/>
    <s v="NETTOYAGE VICTO INC           "/>
    <n v="40514"/>
    <s v="Manu-Cov"/>
    <m/>
    <m/>
    <x v="0"/>
    <s v="ManuConnect"/>
    <s v="SELF"/>
    <d v="2024-02-29T00:00:00"/>
    <d v="2024-08-01T00:00:00"/>
    <x v="2"/>
    <m/>
    <m/>
    <m/>
    <m/>
    <m/>
    <m/>
    <m/>
    <m/>
    <m/>
    <m/>
    <m/>
    <x v="0"/>
    <m/>
    <m/>
    <m/>
  </r>
  <r>
    <x v="3"/>
    <s v="AUBERGE LA GOELICHE INC.      "/>
    <n v="54610"/>
    <s v="Manu-Cov"/>
    <m/>
    <m/>
    <x v="0"/>
    <s v="ManuConnect"/>
    <s v="SELF"/>
    <d v="2024-02-29T00:00:00"/>
    <d v="2024-08-01T00:00:00"/>
    <x v="3"/>
    <m/>
    <m/>
    <m/>
    <m/>
    <m/>
    <m/>
    <m/>
    <m/>
    <m/>
    <m/>
    <m/>
    <x v="0"/>
    <m/>
    <m/>
    <m/>
  </r>
  <r>
    <x v="3"/>
    <s v="THEBERGE ET BELLEY (1985) INC."/>
    <n v="55936"/>
    <s v="Manu-Cov"/>
    <m/>
    <m/>
    <x v="0"/>
    <s v="ManuConnect"/>
    <s v="SELF"/>
    <d v="2024-02-29T00:00:00"/>
    <d v="2024-08-01T00:00:00"/>
    <x v="0"/>
    <m/>
    <m/>
    <m/>
    <m/>
    <m/>
    <m/>
    <m/>
    <m/>
    <m/>
    <m/>
    <m/>
    <x v="0"/>
    <m/>
    <m/>
    <m/>
  </r>
  <r>
    <x v="3"/>
    <s v="PELOUSES RICHER-BOULET INC.   "/>
    <n v="60311"/>
    <s v="Manu-Cov"/>
    <m/>
    <m/>
    <x v="0"/>
    <s v="ManuConnect"/>
    <s v="SELF"/>
    <d v="2024-02-29T00:00:00"/>
    <d v="2024-08-01T00:00:00"/>
    <x v="1"/>
    <m/>
    <m/>
    <m/>
    <m/>
    <m/>
    <m/>
    <m/>
    <m/>
    <m/>
    <m/>
    <m/>
    <x v="0"/>
    <m/>
    <m/>
    <m/>
  </r>
  <r>
    <x v="3"/>
    <s v="JOLICOEUR LTEE                "/>
    <n v="79585"/>
    <s v="Manu-Cov"/>
    <m/>
    <m/>
    <x v="0"/>
    <s v="ManuConnect"/>
    <s v="SELF"/>
    <d v="2024-02-29T00:00:00"/>
    <d v="2024-08-01T00:00:00"/>
    <x v="2"/>
    <m/>
    <m/>
    <m/>
    <m/>
    <m/>
    <m/>
    <m/>
    <m/>
    <m/>
    <m/>
    <m/>
    <x v="0"/>
    <m/>
    <m/>
    <m/>
  </r>
  <r>
    <x v="3"/>
    <s v="BROWN'S BAY PACKING COMPANY   "/>
    <n v="99408"/>
    <s v="Manu-Cov"/>
    <m/>
    <m/>
    <x v="0"/>
    <s v="ManuConnect"/>
    <s v="SELF"/>
    <d v="2024-02-29T00:00:00"/>
    <d v="2024-08-01T00:00:00"/>
    <x v="2"/>
    <m/>
    <m/>
    <m/>
    <m/>
    <m/>
    <m/>
    <m/>
    <m/>
    <m/>
    <m/>
    <m/>
    <x v="1"/>
    <m/>
    <m/>
    <m/>
  </r>
  <r>
    <x v="3"/>
    <s v="DISTRIBUTIONS CUISI-LAM INC.  "/>
    <n v="103728"/>
    <s v="Manu-Cov"/>
    <m/>
    <m/>
    <x v="0"/>
    <s v="ManuConnect"/>
    <s v="SELF"/>
    <d v="2024-02-29T00:00:00"/>
    <d v="2024-08-01T00:00:00"/>
    <x v="3"/>
    <m/>
    <m/>
    <m/>
    <m/>
    <m/>
    <m/>
    <m/>
    <m/>
    <m/>
    <m/>
    <m/>
    <x v="0"/>
    <m/>
    <m/>
    <m/>
  </r>
  <r>
    <x v="3"/>
    <s v="CAREHAWK INC.                 "/>
    <n v="103807"/>
    <s v="Manu-Cov"/>
    <m/>
    <m/>
    <x v="0"/>
    <s v="ManuConnect"/>
    <s v="SELF"/>
    <d v="2024-02-29T00:00:00"/>
    <d v="2024-08-01T00:00:00"/>
    <x v="0"/>
    <m/>
    <m/>
    <m/>
    <m/>
    <m/>
    <m/>
    <m/>
    <m/>
    <m/>
    <m/>
    <m/>
    <x v="0"/>
    <m/>
    <m/>
    <m/>
  </r>
  <r>
    <x v="3"/>
    <s v="LA COMPAGNIE ELECTRIQUE       "/>
    <n v="107329"/>
    <s v="Manu-Cov"/>
    <m/>
    <m/>
    <x v="0"/>
    <s v="ManuConnect"/>
    <s v="SELF"/>
    <d v="2024-02-29T00:00:00"/>
    <d v="2024-08-01T00:00:00"/>
    <x v="3"/>
    <m/>
    <m/>
    <m/>
    <m/>
    <m/>
    <m/>
    <m/>
    <m/>
    <m/>
    <m/>
    <m/>
    <x v="1"/>
    <m/>
    <m/>
    <m/>
  </r>
  <r>
    <x v="3"/>
    <s v="LES INDUSTRIES RENAUD GRAVEL  "/>
    <n v="111095"/>
    <s v="Manu-Cov"/>
    <m/>
    <m/>
    <x v="0"/>
    <s v="ManuConnect"/>
    <s v="SELF"/>
    <d v="2024-02-29T00:00:00"/>
    <d v="2024-08-01T00:00:00"/>
    <x v="1"/>
    <m/>
    <m/>
    <m/>
    <m/>
    <m/>
    <m/>
    <m/>
    <m/>
    <m/>
    <m/>
    <m/>
    <x v="0"/>
    <m/>
    <m/>
    <m/>
  </r>
  <r>
    <x v="3"/>
    <s v="LORENTZ FARMS LIMITED         "/>
    <n v="111250"/>
    <s v="Manu-Cov"/>
    <m/>
    <m/>
    <x v="0"/>
    <s v="ManuConnect"/>
    <s v="SELF"/>
    <d v="2024-02-29T00:00:00"/>
    <d v="2024-08-01T00:00:00"/>
    <x v="2"/>
    <m/>
    <m/>
    <m/>
    <m/>
    <m/>
    <m/>
    <m/>
    <m/>
    <m/>
    <m/>
    <m/>
    <x v="0"/>
    <m/>
    <m/>
    <m/>
  </r>
  <r>
    <x v="3"/>
    <s v="COMPTOIRS PREMOULES G.        "/>
    <n v="111473"/>
    <s v="Manu-Cov"/>
    <m/>
    <m/>
    <x v="0"/>
    <s v="ManuConnect"/>
    <s v="SELF"/>
    <d v="2024-02-29T00:00:00"/>
    <d v="2024-08-01T00:00:00"/>
    <x v="3"/>
    <m/>
    <m/>
    <m/>
    <m/>
    <m/>
    <m/>
    <m/>
    <m/>
    <m/>
    <m/>
    <m/>
    <x v="0"/>
    <m/>
    <m/>
    <m/>
  </r>
  <r>
    <x v="3"/>
    <s v="(BECANCOUR METAL) INC         "/>
    <n v="111560"/>
    <s v="Manu-Cov"/>
    <m/>
    <m/>
    <x v="0"/>
    <s v="ManuConnect"/>
    <s v="SELF"/>
    <d v="2024-02-29T00:00:00"/>
    <d v="2024-08-01T00:00:00"/>
    <x v="0"/>
    <m/>
    <m/>
    <m/>
    <m/>
    <m/>
    <m/>
    <m/>
    <m/>
    <m/>
    <m/>
    <m/>
    <x v="0"/>
    <m/>
    <m/>
    <m/>
  </r>
  <r>
    <x v="3"/>
    <s v="SIKUMIUT ENVIRONMENTAL        "/>
    <n v="111839"/>
    <s v="Manu-Cov"/>
    <m/>
    <m/>
    <x v="0"/>
    <s v="ManuConnect"/>
    <s v="SELF"/>
    <d v="2024-02-29T00:00:00"/>
    <d v="2024-08-01T00:00:00"/>
    <x v="1"/>
    <m/>
    <m/>
    <m/>
    <m/>
    <m/>
    <m/>
    <m/>
    <m/>
    <m/>
    <m/>
    <m/>
    <x v="0"/>
    <m/>
    <m/>
    <m/>
  </r>
  <r>
    <x v="3"/>
    <s v="BIG BANG ERP INC.             "/>
    <n v="112854"/>
    <s v="Manu-Cov"/>
    <m/>
    <m/>
    <x v="0"/>
    <s v="ManuConnect"/>
    <s v="SELF"/>
    <d v="2024-02-29T00:00:00"/>
    <d v="2024-08-01T00:00:00"/>
    <x v="2"/>
    <m/>
    <m/>
    <m/>
    <m/>
    <m/>
    <m/>
    <m/>
    <m/>
    <m/>
    <m/>
    <m/>
    <x v="0"/>
    <m/>
    <m/>
    <m/>
  </r>
  <r>
    <x v="3"/>
    <s v="MACLEAN POWER COMPANY (CANADA)"/>
    <n v="116093"/>
    <s v="Manu-Cov"/>
    <m/>
    <m/>
    <x v="0"/>
    <s v="ManuConnect"/>
    <s v="SELF"/>
    <d v="2024-02-29T00:00:00"/>
    <d v="2024-08-01T00:00:00"/>
    <x v="3"/>
    <m/>
    <m/>
    <m/>
    <m/>
    <m/>
    <m/>
    <m/>
    <m/>
    <m/>
    <m/>
    <m/>
    <x v="0"/>
    <m/>
    <m/>
    <m/>
  </r>
  <r>
    <x v="3"/>
    <s v="BEAULIEU TRANSMISSION         "/>
    <n v="116123"/>
    <s v="Manu-Cov"/>
    <m/>
    <m/>
    <x v="0"/>
    <s v="ManuConnect"/>
    <s v="SELF"/>
    <d v="2024-02-29T00:00:00"/>
    <d v="2024-08-01T00:00:00"/>
    <x v="0"/>
    <m/>
    <m/>
    <m/>
    <m/>
    <m/>
    <m/>
    <m/>
    <m/>
    <m/>
    <m/>
    <m/>
    <x v="0"/>
    <m/>
    <m/>
    <m/>
  </r>
  <r>
    <x v="3"/>
    <s v="GESTION JOMAX INC.            "/>
    <n v="116143"/>
    <s v="Manu-Cov"/>
    <m/>
    <m/>
    <x v="0"/>
    <s v="ManuConnect"/>
    <s v="SELF"/>
    <d v="2024-02-29T00:00:00"/>
    <d v="2024-08-01T00:00:00"/>
    <x v="1"/>
    <m/>
    <m/>
    <m/>
    <m/>
    <m/>
    <m/>
    <m/>
    <m/>
    <m/>
    <m/>
    <m/>
    <x v="0"/>
    <m/>
    <m/>
    <m/>
  </r>
  <r>
    <x v="3"/>
    <s v="CHILD &amp; COMMUNITY RESOURCES   "/>
    <n v="119414"/>
    <s v="Manu-Cov"/>
    <m/>
    <m/>
    <x v="0"/>
    <s v="ManuConnect"/>
    <s v="SELF"/>
    <d v="2024-02-29T00:00:00"/>
    <d v="2024-08-01T00:00:00"/>
    <x v="1"/>
    <m/>
    <m/>
    <m/>
    <m/>
    <m/>
    <m/>
    <m/>
    <m/>
    <m/>
    <m/>
    <m/>
    <x v="1"/>
    <m/>
    <m/>
    <m/>
  </r>
  <r>
    <x v="3"/>
    <s v="JEUNE CHAMBRE DE COMMERCE DE  "/>
    <n v="121525"/>
    <s v="Manu-Cov"/>
    <m/>
    <m/>
    <x v="0"/>
    <s v="ManuConnect"/>
    <s v="SELF"/>
    <d v="2024-02-29T00:00:00"/>
    <d v="2024-08-01T00:00:00"/>
    <x v="2"/>
    <m/>
    <m/>
    <m/>
    <m/>
    <m/>
    <m/>
    <m/>
    <m/>
    <m/>
    <m/>
    <m/>
    <x v="0"/>
    <m/>
    <m/>
    <m/>
  </r>
  <r>
    <x v="3"/>
    <s v="CENTRE DE RECHERCHE D'EMPLOI  "/>
    <n v="121671"/>
    <s v="Manu-Cov"/>
    <m/>
    <m/>
    <x v="0"/>
    <s v="ManuConnect"/>
    <s v="SELF"/>
    <d v="2024-02-29T00:00:00"/>
    <d v="2024-08-01T00:00:00"/>
    <x v="3"/>
    <m/>
    <m/>
    <m/>
    <m/>
    <m/>
    <m/>
    <m/>
    <m/>
    <m/>
    <m/>
    <m/>
    <x v="0"/>
    <m/>
    <m/>
    <m/>
  </r>
  <r>
    <x v="3"/>
    <s v="OXY-PRO INC.                  "/>
    <n v="121930"/>
    <s v="Manu-Cov"/>
    <m/>
    <m/>
    <x v="0"/>
    <s v="ManuConnect"/>
    <s v="SELF"/>
    <d v="2024-02-29T00:00:00"/>
    <d v="2024-08-01T00:00:00"/>
    <x v="0"/>
    <m/>
    <m/>
    <m/>
    <m/>
    <m/>
    <m/>
    <m/>
    <m/>
    <m/>
    <m/>
    <m/>
    <x v="0"/>
    <m/>
    <m/>
    <m/>
  </r>
  <r>
    <x v="3"/>
    <s v="9127-8754 QUEBEC INC. O/A     "/>
    <n v="121931"/>
    <s v="Manu-Cov"/>
    <m/>
    <m/>
    <x v="0"/>
    <s v="ManuConnect"/>
    <s v="SELF"/>
    <d v="2024-02-29T00:00:00"/>
    <d v="2024-08-01T00:00:00"/>
    <x v="1"/>
    <m/>
    <m/>
    <m/>
    <m/>
    <m/>
    <m/>
    <m/>
    <m/>
    <m/>
    <m/>
    <m/>
    <x v="0"/>
    <m/>
    <m/>
    <m/>
  </r>
  <r>
    <x v="3"/>
    <s v="FILTRARTECH INC.              "/>
    <n v="121932"/>
    <s v="Manu-Cov"/>
    <m/>
    <m/>
    <x v="0"/>
    <s v="ManuConnect"/>
    <s v="SELF"/>
    <d v="2024-02-29T00:00:00"/>
    <d v="2024-08-01T00:00:00"/>
    <x v="2"/>
    <m/>
    <m/>
    <m/>
    <m/>
    <m/>
    <m/>
    <m/>
    <m/>
    <m/>
    <m/>
    <m/>
    <x v="0"/>
    <m/>
    <m/>
    <m/>
  </r>
  <r>
    <x v="3"/>
    <s v="MALO TRANSPORT (1971) INC.    "/>
    <n v="121975"/>
    <s v="Manu-Cov"/>
    <m/>
    <m/>
    <x v="0"/>
    <s v="ManuConnect"/>
    <s v="SELF"/>
    <d v="2024-02-29T00:00:00"/>
    <d v="2024-08-01T00:00:00"/>
    <x v="3"/>
    <m/>
    <m/>
    <m/>
    <m/>
    <m/>
    <m/>
    <m/>
    <m/>
    <m/>
    <m/>
    <m/>
    <x v="0"/>
    <m/>
    <m/>
    <m/>
  </r>
  <r>
    <x v="3"/>
    <s v="ENTREPRISES FORESTIERES SERGE "/>
    <n v="122001"/>
    <s v="Manu-Cov"/>
    <m/>
    <m/>
    <x v="0"/>
    <s v="ManuConnect"/>
    <s v="SELF"/>
    <d v="2024-02-29T00:00:00"/>
    <d v="2024-08-01T00:00:00"/>
    <x v="0"/>
    <m/>
    <m/>
    <m/>
    <m/>
    <m/>
    <m/>
    <m/>
    <m/>
    <m/>
    <m/>
    <m/>
    <x v="0"/>
    <m/>
    <m/>
    <m/>
  </r>
  <r>
    <x v="3"/>
    <s v="CAMIONS AVANTAGE INC.         "/>
    <n v="128083"/>
    <s v="Manu-Cov"/>
    <m/>
    <m/>
    <x v="0"/>
    <s v="ManuConnect"/>
    <s v="SELF"/>
    <d v="2024-02-29T00:00:00"/>
    <d v="2024-08-01T00:00:00"/>
    <x v="0"/>
    <m/>
    <m/>
    <m/>
    <m/>
    <m/>
    <m/>
    <m/>
    <m/>
    <m/>
    <m/>
    <m/>
    <x v="1"/>
    <m/>
    <m/>
    <m/>
  </r>
  <r>
    <x v="3"/>
    <s v="VELOCITY CRANES LTD.          "/>
    <n v="128149"/>
    <s v="Manu-Cov"/>
    <m/>
    <m/>
    <x v="0"/>
    <s v="ManuConnect"/>
    <s v="SELF"/>
    <d v="2024-02-29T00:00:00"/>
    <d v="2024-08-01T00:00:00"/>
    <x v="1"/>
    <m/>
    <m/>
    <m/>
    <m/>
    <m/>
    <m/>
    <m/>
    <m/>
    <m/>
    <m/>
    <m/>
    <x v="0"/>
    <m/>
    <m/>
    <m/>
  </r>
  <r>
    <x v="3"/>
    <s v="FUTURA MANUFACTURIERS PORTES  "/>
    <n v="128350"/>
    <s v="Manu-Cov"/>
    <m/>
    <m/>
    <x v="0"/>
    <s v="ManuConnect"/>
    <s v="SELF"/>
    <d v="2024-02-29T00:00:00"/>
    <d v="2024-08-01T00:00:00"/>
    <x v="2"/>
    <m/>
    <m/>
    <m/>
    <m/>
    <m/>
    <m/>
    <m/>
    <m/>
    <m/>
    <m/>
    <m/>
    <x v="0"/>
    <m/>
    <m/>
    <m/>
  </r>
  <r>
    <x v="3"/>
    <s v="9307-4896 QUEBEC INC. LE PETIT"/>
    <n v="128577"/>
    <s v="Manu-Cov"/>
    <m/>
    <m/>
    <x v="0"/>
    <s v="ManuConnect"/>
    <s v="SELF"/>
    <d v="2024-02-29T00:00:00"/>
    <d v="2024-08-01T00:00:00"/>
    <x v="3"/>
    <m/>
    <m/>
    <m/>
    <m/>
    <m/>
    <m/>
    <m/>
    <m/>
    <m/>
    <m/>
    <m/>
    <x v="0"/>
    <m/>
    <m/>
    <m/>
  </r>
  <r>
    <x v="3"/>
    <s v="USINAGE LAURENT AUBERT INC.   "/>
    <n v="128591"/>
    <s v="Manu-Cov"/>
    <m/>
    <m/>
    <x v="0"/>
    <s v="ManuConnect"/>
    <s v="SELF"/>
    <d v="2024-02-29T00:00:00"/>
    <d v="2024-08-01T00:00:00"/>
    <x v="0"/>
    <m/>
    <m/>
    <m/>
    <m/>
    <m/>
    <m/>
    <m/>
    <m/>
    <m/>
    <m/>
    <m/>
    <x v="0"/>
    <s v="Gilles Cloutier"/>
    <m/>
    <m/>
  </r>
  <r>
    <x v="3"/>
    <s v="MUNICIPALITE DE SAINT-WENCESLAS               "/>
    <n v="128593"/>
    <s v="Manu-Cov"/>
    <m/>
    <m/>
    <x v="0"/>
    <s v="ManuConnect"/>
    <s v="SELF"/>
    <d v="2024-02-29T00:00:00"/>
    <d v="2024-08-01T00:00:00"/>
    <x v="1"/>
    <m/>
    <m/>
    <m/>
    <m/>
    <m/>
    <m/>
    <m/>
    <m/>
    <m/>
    <m/>
    <m/>
    <x v="0"/>
    <m/>
    <m/>
    <m/>
  </r>
  <r>
    <x v="3"/>
    <s v="FERNAND LEBLANC EBENISTERIE   "/>
    <n v="130106"/>
    <s v="Manu-Cov"/>
    <m/>
    <m/>
    <x v="0"/>
    <s v="ManuConnect"/>
    <s v="SELF"/>
    <d v="2024-02-29T00:00:00"/>
    <d v="2024-08-01T00:00:00"/>
    <x v="2"/>
    <m/>
    <m/>
    <m/>
    <m/>
    <m/>
    <m/>
    <m/>
    <m/>
    <m/>
    <m/>
    <m/>
    <x v="0"/>
    <m/>
    <m/>
    <m/>
  </r>
  <r>
    <x v="3"/>
    <s v="THERAPEUTIQUES THRYV INC.     "/>
    <n v="131928"/>
    <s v="Manu-Cov"/>
    <m/>
    <m/>
    <x v="0"/>
    <s v="ManuConnect"/>
    <s v="SELF"/>
    <d v="2024-02-29T00:00:00"/>
    <d v="2024-08-01T00:00:00"/>
    <x v="3"/>
    <m/>
    <m/>
    <m/>
    <m/>
    <m/>
    <m/>
    <m/>
    <m/>
    <m/>
    <m/>
    <m/>
    <x v="0"/>
    <m/>
    <m/>
    <m/>
  </r>
  <r>
    <x v="3"/>
    <s v="TERRE DES JEUNES DE           "/>
    <n v="133488"/>
    <s v="Manu-Cov"/>
    <m/>
    <m/>
    <x v="0"/>
    <s v="ManuConnect"/>
    <s v="SELF"/>
    <d v="2024-02-29T00:00:00"/>
    <d v="2024-08-01T00:00:00"/>
    <x v="0"/>
    <m/>
    <m/>
    <m/>
    <m/>
    <m/>
    <m/>
    <m/>
    <m/>
    <m/>
    <m/>
    <m/>
    <x v="0"/>
    <m/>
    <m/>
    <m/>
  </r>
  <r>
    <x v="3"/>
    <s v="CONSTRUCTION AVICOR INC.      "/>
    <n v="135399"/>
    <s v="Manu-Cov"/>
    <m/>
    <m/>
    <x v="0"/>
    <s v="ManuConnect"/>
    <s v="SELF"/>
    <d v="2024-02-29T00:00:00"/>
    <d v="2024-08-01T00:00:00"/>
    <x v="1"/>
    <m/>
    <m/>
    <m/>
    <m/>
    <m/>
    <m/>
    <m/>
    <m/>
    <m/>
    <m/>
    <m/>
    <x v="0"/>
    <m/>
    <m/>
    <m/>
  </r>
  <r>
    <x v="3"/>
    <s v="METRO FAMILLE BLANCHARD       "/>
    <n v="135422"/>
    <s v="Manu-Cov"/>
    <m/>
    <m/>
    <x v="0"/>
    <s v="ManuConnect"/>
    <s v="SELF"/>
    <d v="2024-02-29T00:00:00"/>
    <d v="2024-08-01T00:00:00"/>
    <x v="2"/>
    <m/>
    <m/>
    <m/>
    <m/>
    <m/>
    <m/>
    <m/>
    <m/>
    <m/>
    <m/>
    <m/>
    <x v="0"/>
    <m/>
    <m/>
    <m/>
  </r>
  <r>
    <x v="3"/>
    <s v="GROUPE CONSEIL EN SOUDAGE 2012"/>
    <n v="135504"/>
    <s v="Manu-Cov"/>
    <m/>
    <m/>
    <x v="0"/>
    <s v="ManuConnect"/>
    <s v="SELF"/>
    <d v="2024-02-29T00:00:00"/>
    <d v="2024-08-01T00:00:00"/>
    <x v="3"/>
    <m/>
    <m/>
    <m/>
    <m/>
    <m/>
    <m/>
    <m/>
    <m/>
    <m/>
    <m/>
    <m/>
    <x v="0"/>
    <m/>
    <m/>
    <m/>
  </r>
  <r>
    <x v="3"/>
    <s v="STERLING CAPITAL BROKERS      "/>
    <n v="135867"/>
    <s v="Manu-Cov"/>
    <m/>
    <m/>
    <x v="0"/>
    <s v="ManuConnect"/>
    <s v="SELF"/>
    <d v="2024-02-29T00:00:00"/>
    <d v="2024-08-01T00:00:00"/>
    <x v="0"/>
    <m/>
    <m/>
    <m/>
    <m/>
    <m/>
    <m/>
    <m/>
    <m/>
    <m/>
    <m/>
    <m/>
    <x v="0"/>
    <m/>
    <m/>
    <m/>
  </r>
  <r>
    <x v="3"/>
    <s v="STERLING CAPITAL BROKERS (CCX "/>
    <n v="135868"/>
    <s v="Manu-Cov"/>
    <m/>
    <m/>
    <x v="0"/>
    <s v="ManuConnect"/>
    <s v="SELF"/>
    <d v="2024-02-29T00:00:00"/>
    <d v="2024-08-01T00:00:00"/>
    <x v="1"/>
    <m/>
    <m/>
    <m/>
    <m/>
    <m/>
    <m/>
    <m/>
    <m/>
    <m/>
    <m/>
    <m/>
    <x v="0"/>
    <m/>
    <m/>
    <m/>
  </r>
  <r>
    <x v="3"/>
    <s v="STERLING CAPITAL BROKERS      "/>
    <n v="135869"/>
    <s v="Manu-Cov"/>
    <m/>
    <m/>
    <x v="0"/>
    <s v="ManuConnect"/>
    <s v="SELF"/>
    <d v="2024-02-29T00:00:00"/>
    <d v="2024-08-01T00:00:00"/>
    <x v="2"/>
    <m/>
    <m/>
    <m/>
    <m/>
    <m/>
    <m/>
    <m/>
    <m/>
    <m/>
    <m/>
    <m/>
    <x v="0"/>
    <m/>
    <m/>
    <m/>
  </r>
  <r>
    <x v="3"/>
    <s v="STERLING CAPITAL BROKERS      "/>
    <n v="135870"/>
    <s v="Manu-Cov"/>
    <m/>
    <m/>
    <x v="0"/>
    <s v="ManuConnect"/>
    <s v="SELF"/>
    <d v="2024-02-29T00:00:00"/>
    <d v="2024-08-01T00:00:00"/>
    <x v="3"/>
    <m/>
    <m/>
    <m/>
    <m/>
    <m/>
    <m/>
    <m/>
    <m/>
    <m/>
    <m/>
    <m/>
    <x v="0"/>
    <m/>
    <m/>
    <m/>
  </r>
  <r>
    <x v="3"/>
    <s v="STERLING CAPITAL BROKERS      "/>
    <n v="135877"/>
    <s v="Manu-Cov"/>
    <m/>
    <m/>
    <x v="0"/>
    <s v="ManuConnect"/>
    <s v="SELF"/>
    <d v="2024-02-29T00:00:00"/>
    <d v="2024-08-01T00:00:00"/>
    <x v="0"/>
    <m/>
    <m/>
    <m/>
    <m/>
    <m/>
    <m/>
    <m/>
    <m/>
    <m/>
    <m/>
    <m/>
    <x v="0"/>
    <m/>
    <m/>
    <m/>
  </r>
  <r>
    <x v="3"/>
    <s v="STERLING CAPITAL BROKERS      "/>
    <n v="135888"/>
    <s v="Manu-Cov"/>
    <m/>
    <m/>
    <x v="0"/>
    <s v="ManuConnect"/>
    <s v="SELF"/>
    <d v="2024-02-29T00:00:00"/>
    <d v="2024-08-01T00:00:00"/>
    <x v="1"/>
    <m/>
    <m/>
    <m/>
    <m/>
    <m/>
    <m/>
    <m/>
    <m/>
    <m/>
    <m/>
    <m/>
    <x v="0"/>
    <m/>
    <m/>
    <m/>
  </r>
  <r>
    <x v="3"/>
    <s v="STERLING CAPITAL BROKERS      "/>
    <n v="135892"/>
    <s v="Manu-Cov"/>
    <m/>
    <m/>
    <x v="0"/>
    <s v="ManuConnect"/>
    <s v="SELF"/>
    <d v="2024-02-29T00:00:00"/>
    <d v="2024-08-01T00:00:00"/>
    <x v="2"/>
    <m/>
    <m/>
    <m/>
    <m/>
    <m/>
    <m/>
    <m/>
    <m/>
    <m/>
    <m/>
    <m/>
    <x v="0"/>
    <m/>
    <m/>
    <m/>
  </r>
  <r>
    <x v="3"/>
    <s v="STERLING CAPITAL BROKERS      "/>
    <n v="135893"/>
    <s v="Manu-Cov"/>
    <m/>
    <m/>
    <x v="0"/>
    <s v="ManuConnect"/>
    <s v="SELF"/>
    <d v="2024-02-29T00:00:00"/>
    <d v="2024-08-01T00:00:00"/>
    <x v="2"/>
    <m/>
    <m/>
    <m/>
    <m/>
    <m/>
    <m/>
    <m/>
    <m/>
    <m/>
    <m/>
    <m/>
    <x v="1"/>
    <m/>
    <m/>
    <m/>
  </r>
  <r>
    <x v="3"/>
    <s v="STERLING CAPITAL BROKERS (AGFA"/>
    <n v="135907"/>
    <s v="Manu-Cov"/>
    <m/>
    <m/>
    <x v="0"/>
    <s v="ManuConnect"/>
    <s v="SELF"/>
    <d v="2024-02-29T00:00:00"/>
    <d v="2024-08-01T00:00:00"/>
    <x v="3"/>
    <m/>
    <m/>
    <m/>
    <m/>
    <m/>
    <m/>
    <m/>
    <m/>
    <m/>
    <m/>
    <m/>
    <x v="0"/>
    <m/>
    <m/>
    <m/>
  </r>
  <r>
    <x v="3"/>
    <s v="STERLING CAPITAL BROKERS      "/>
    <n v="135922"/>
    <s v="Manu-Cov"/>
    <m/>
    <m/>
    <x v="0"/>
    <s v="ManuConnect"/>
    <s v="SELF"/>
    <d v="2024-02-29T00:00:00"/>
    <d v="2024-08-01T00:00:00"/>
    <x v="0"/>
    <m/>
    <m/>
    <m/>
    <m/>
    <m/>
    <m/>
    <m/>
    <m/>
    <m/>
    <m/>
    <m/>
    <x v="0"/>
    <m/>
    <m/>
    <m/>
  </r>
  <r>
    <x v="3"/>
    <s v="STERLING CAPITAL BROKERS (PNW "/>
    <n v="135936"/>
    <s v="Manu-Cov"/>
    <m/>
    <m/>
    <x v="0"/>
    <s v="ManuConnect"/>
    <s v="SELF"/>
    <d v="2024-02-29T00:00:00"/>
    <d v="2024-08-01T00:00:00"/>
    <x v="1"/>
    <m/>
    <m/>
    <m/>
    <m/>
    <m/>
    <m/>
    <m/>
    <m/>
    <m/>
    <m/>
    <m/>
    <x v="0"/>
    <m/>
    <m/>
    <m/>
  </r>
  <r>
    <x v="3"/>
    <s v="STERLING CAPITAL BROKERS      "/>
    <n v="135953"/>
    <s v="Manu-Cov"/>
    <m/>
    <m/>
    <x v="0"/>
    <s v="ManuConnect"/>
    <s v="SELF"/>
    <d v="2024-02-29T00:00:00"/>
    <d v="2024-08-01T00:00:00"/>
    <x v="2"/>
    <m/>
    <m/>
    <m/>
    <m/>
    <m/>
    <m/>
    <m/>
    <m/>
    <m/>
    <m/>
    <m/>
    <x v="0"/>
    <m/>
    <m/>
    <m/>
  </r>
  <r>
    <x v="3"/>
    <s v="STERLING CAPITAL BROKERS      "/>
    <n v="135963"/>
    <s v="Manu-Cov"/>
    <m/>
    <m/>
    <x v="0"/>
    <s v="ManuConnect"/>
    <s v="SELF"/>
    <d v="2024-02-29T00:00:00"/>
    <d v="2024-08-01T00:00:00"/>
    <x v="3"/>
    <m/>
    <m/>
    <m/>
    <m/>
    <m/>
    <m/>
    <m/>
    <m/>
    <m/>
    <m/>
    <m/>
    <x v="0"/>
    <m/>
    <m/>
    <m/>
  </r>
  <r>
    <x v="3"/>
    <s v="STERLING CAPITAL BROKERS (JUMP"/>
    <n v="135964"/>
    <s v="Manu-Cov"/>
    <m/>
    <m/>
    <x v="0"/>
    <s v="ManuConnect"/>
    <s v="SELF"/>
    <d v="2024-02-29T00:00:00"/>
    <d v="2024-08-01T00:00:00"/>
    <x v="0"/>
    <m/>
    <m/>
    <m/>
    <m/>
    <m/>
    <m/>
    <m/>
    <m/>
    <m/>
    <m/>
    <m/>
    <x v="0"/>
    <m/>
    <m/>
    <m/>
  </r>
  <r>
    <x v="3"/>
    <s v="STERLING CAPITAL BROKERS      "/>
    <n v="135965"/>
    <s v="Manu-Cov"/>
    <m/>
    <m/>
    <x v="0"/>
    <s v="ManuConnect"/>
    <s v="SELF"/>
    <d v="2024-02-29T00:00:00"/>
    <d v="2024-08-01T00:00:00"/>
    <x v="3"/>
    <m/>
    <m/>
    <m/>
    <m/>
    <m/>
    <m/>
    <m/>
    <m/>
    <m/>
    <m/>
    <m/>
    <x v="1"/>
    <m/>
    <m/>
    <m/>
  </r>
  <r>
    <x v="3"/>
    <s v="STERLING CAPITAL BROKERS      "/>
    <n v="135967"/>
    <s v="Manu-Cov"/>
    <m/>
    <m/>
    <x v="0"/>
    <s v="ManuConnect"/>
    <s v="SELF"/>
    <d v="2024-02-29T00:00:00"/>
    <d v="2024-08-01T00:00:00"/>
    <x v="1"/>
    <m/>
    <m/>
    <m/>
    <m/>
    <m/>
    <m/>
    <m/>
    <m/>
    <m/>
    <m/>
    <m/>
    <x v="0"/>
    <m/>
    <m/>
    <m/>
  </r>
  <r>
    <x v="3"/>
    <s v="STERLING CAPITAL BROKERS      "/>
    <n v="135968"/>
    <s v="Manu-Cov"/>
    <m/>
    <m/>
    <x v="0"/>
    <s v="ManuConnect"/>
    <s v="SELF"/>
    <d v="2024-02-29T00:00:00"/>
    <d v="2024-08-01T00:00:00"/>
    <x v="2"/>
    <m/>
    <m/>
    <m/>
    <m/>
    <m/>
    <m/>
    <m/>
    <m/>
    <m/>
    <m/>
    <m/>
    <x v="0"/>
    <m/>
    <m/>
    <m/>
  </r>
  <r>
    <x v="3"/>
    <s v="MARITIME DOOR &amp; WINDOW LTD.   "/>
    <n v="136777"/>
    <s v="Manu-Cov"/>
    <m/>
    <m/>
    <x v="0"/>
    <s v="ManuConnect"/>
    <s v="SELF"/>
    <d v="2024-02-29T00:00:00"/>
    <d v="2024-08-01T00:00:00"/>
    <x v="1"/>
    <m/>
    <m/>
    <m/>
    <m/>
    <m/>
    <m/>
    <m/>
    <m/>
    <m/>
    <m/>
    <m/>
    <x v="1"/>
    <m/>
    <m/>
    <m/>
  </r>
  <r>
    <x v="3"/>
    <s v="STERLING CAPITAL BROKERS      "/>
    <n v="138593"/>
    <s v="Manu-Cov"/>
    <m/>
    <m/>
    <x v="0"/>
    <s v="ManuConnect"/>
    <s v="SELF"/>
    <d v="2024-02-29T00:00:00"/>
    <d v="2024-08-01T00:00:00"/>
    <x v="3"/>
    <m/>
    <m/>
    <m/>
    <m/>
    <m/>
    <m/>
    <m/>
    <m/>
    <m/>
    <m/>
    <m/>
    <x v="0"/>
    <m/>
    <m/>
    <m/>
  </r>
  <r>
    <x v="3"/>
    <s v="STERLING CAPITAL BROKER       "/>
    <n v="138594"/>
    <s v="Manu-Cov"/>
    <m/>
    <m/>
    <x v="0"/>
    <s v="ManuConnect"/>
    <s v="SELF"/>
    <d v="2024-02-29T00:00:00"/>
    <d v="2024-08-01T00:00:00"/>
    <x v="0"/>
    <m/>
    <m/>
    <m/>
    <m/>
    <m/>
    <m/>
    <m/>
    <m/>
    <m/>
    <m/>
    <m/>
    <x v="0"/>
    <m/>
    <m/>
    <m/>
  </r>
  <r>
    <x v="3"/>
    <s v="STERLING CAPITAL BROKERS      "/>
    <n v="138595"/>
    <s v="Manu-Cov"/>
    <m/>
    <m/>
    <x v="0"/>
    <s v="ManuConnect"/>
    <s v="SELF"/>
    <d v="2024-02-29T00:00:00"/>
    <d v="2024-08-01T00:00:00"/>
    <x v="1"/>
    <m/>
    <m/>
    <m/>
    <m/>
    <m/>
    <m/>
    <m/>
    <m/>
    <m/>
    <m/>
    <m/>
    <x v="0"/>
    <m/>
    <m/>
    <m/>
  </r>
  <r>
    <x v="3"/>
    <s v="STERLING CAPITAL BROKERS (BOOK"/>
    <n v="138596"/>
    <s v="Manu-Cov"/>
    <m/>
    <m/>
    <x v="0"/>
    <s v="ManuConnect"/>
    <s v="SELF"/>
    <d v="2024-02-29T00:00:00"/>
    <d v="2024-08-01T00:00:00"/>
    <x v="2"/>
    <m/>
    <m/>
    <m/>
    <m/>
    <m/>
    <m/>
    <m/>
    <m/>
    <m/>
    <m/>
    <m/>
    <x v="0"/>
    <m/>
    <m/>
    <m/>
  </r>
  <r>
    <x v="3"/>
    <s v="STERLING CAPITAL BROKERS      "/>
    <n v="138597"/>
    <s v="Manu-Cov"/>
    <m/>
    <m/>
    <x v="0"/>
    <s v="ManuConnect"/>
    <s v="SELF"/>
    <d v="2024-02-29T00:00:00"/>
    <d v="2024-08-01T00:00:00"/>
    <x v="3"/>
    <m/>
    <m/>
    <m/>
    <m/>
    <m/>
    <m/>
    <m/>
    <m/>
    <m/>
    <m/>
    <m/>
    <x v="0"/>
    <m/>
    <m/>
    <m/>
  </r>
  <r>
    <x v="3"/>
    <s v="STERLING CAPITAL BROKERS      "/>
    <n v="138599"/>
    <s v="Manu-Cov"/>
    <m/>
    <m/>
    <x v="0"/>
    <s v="ManuConnect"/>
    <s v="SELF"/>
    <d v="2024-02-29T00:00:00"/>
    <d v="2024-08-01T00:00:00"/>
    <x v="0"/>
    <m/>
    <m/>
    <m/>
    <m/>
    <m/>
    <m/>
    <m/>
    <m/>
    <m/>
    <m/>
    <m/>
    <x v="0"/>
    <m/>
    <m/>
    <m/>
  </r>
  <r>
    <x v="3"/>
    <s v="STERLING CAPITAL BROKERS      "/>
    <n v="138601"/>
    <s v="Manu-Cov"/>
    <m/>
    <m/>
    <x v="0"/>
    <s v="ManuConnect"/>
    <s v="SELF"/>
    <d v="2024-02-29T00:00:00"/>
    <d v="2024-08-01T00:00:00"/>
    <x v="2"/>
    <m/>
    <m/>
    <m/>
    <m/>
    <m/>
    <m/>
    <m/>
    <m/>
    <m/>
    <m/>
    <m/>
    <x v="1"/>
    <m/>
    <m/>
    <m/>
  </r>
  <r>
    <x v="3"/>
    <s v="STERLING CAPITAL BROKERS      "/>
    <n v="138602"/>
    <s v="Manu-Cov"/>
    <m/>
    <m/>
    <x v="0"/>
    <s v="ManuConnect"/>
    <s v="SELF"/>
    <d v="2024-02-29T00:00:00"/>
    <d v="2024-08-01T00:00:00"/>
    <x v="3"/>
    <m/>
    <m/>
    <m/>
    <m/>
    <m/>
    <m/>
    <m/>
    <m/>
    <m/>
    <m/>
    <m/>
    <x v="1"/>
    <m/>
    <m/>
    <m/>
  </r>
  <r>
    <x v="3"/>
    <s v="STERLING CAPITAL BROKERS      "/>
    <n v="138603"/>
    <s v="Manu-Cov"/>
    <m/>
    <m/>
    <x v="0"/>
    <s v="ManuConnect"/>
    <s v="SELF"/>
    <d v="2024-02-29T00:00:00"/>
    <d v="2024-08-01T00:00:00"/>
    <x v="1"/>
    <m/>
    <m/>
    <m/>
    <m/>
    <m/>
    <m/>
    <m/>
    <m/>
    <m/>
    <m/>
    <m/>
    <x v="0"/>
    <m/>
    <m/>
    <m/>
  </r>
  <r>
    <x v="3"/>
    <s v="STERLING CAPITAL BROKERS (JEFF"/>
    <n v="138605"/>
    <s v="Manu-Cov"/>
    <m/>
    <m/>
    <x v="0"/>
    <s v="ManuConnect"/>
    <s v="SELF"/>
    <d v="2024-02-29T00:00:00"/>
    <d v="2024-08-01T00:00:00"/>
    <x v="2"/>
    <m/>
    <m/>
    <m/>
    <m/>
    <m/>
    <m/>
    <m/>
    <m/>
    <m/>
    <m/>
    <m/>
    <x v="0"/>
    <m/>
    <m/>
    <m/>
  </r>
  <r>
    <x v="3"/>
    <s v="STERLING CAPITAL BROKERS (HYDE"/>
    <n v="138609"/>
    <s v="Manu-Cov"/>
    <m/>
    <m/>
    <x v="0"/>
    <s v="ManuConnect"/>
    <s v="SELF"/>
    <d v="2024-02-29T00:00:00"/>
    <d v="2024-08-01T00:00:00"/>
    <x v="3"/>
    <m/>
    <m/>
    <m/>
    <m/>
    <m/>
    <m/>
    <m/>
    <m/>
    <m/>
    <m/>
    <m/>
    <x v="0"/>
    <m/>
    <m/>
    <m/>
  </r>
  <r>
    <x v="3"/>
    <s v="STERLING CAPITAL BROKERS      "/>
    <n v="138610"/>
    <s v="Manu-Cov"/>
    <m/>
    <m/>
    <x v="0"/>
    <s v="ManuConnect"/>
    <s v="SELF"/>
    <d v="2024-02-29T00:00:00"/>
    <d v="2024-08-01T00:00:00"/>
    <x v="0"/>
    <m/>
    <m/>
    <m/>
    <m/>
    <m/>
    <m/>
    <m/>
    <m/>
    <m/>
    <m/>
    <m/>
    <x v="0"/>
    <m/>
    <m/>
    <m/>
  </r>
  <r>
    <x v="3"/>
    <s v="STERLING CAPITAL BROKERS      "/>
    <n v="138611"/>
    <s v="Manu-Cov"/>
    <m/>
    <m/>
    <x v="0"/>
    <s v="ManuConnect"/>
    <s v="SELF"/>
    <d v="2024-02-29T00:00:00"/>
    <d v="2024-08-01T00:00:00"/>
    <x v="1"/>
    <m/>
    <m/>
    <m/>
    <m/>
    <m/>
    <m/>
    <m/>
    <m/>
    <m/>
    <m/>
    <m/>
    <x v="0"/>
    <m/>
    <m/>
    <m/>
  </r>
  <r>
    <x v="3"/>
    <s v="STERLING CAPITAL BROKERS      "/>
    <n v="138612"/>
    <s v="Manu-Cov"/>
    <m/>
    <m/>
    <x v="0"/>
    <s v="ManuConnect"/>
    <s v="SELF"/>
    <d v="2024-02-29T00:00:00"/>
    <d v="2024-08-01T00:00:00"/>
    <x v="2"/>
    <m/>
    <m/>
    <m/>
    <m/>
    <m/>
    <m/>
    <m/>
    <m/>
    <m/>
    <m/>
    <m/>
    <x v="0"/>
    <m/>
    <m/>
    <m/>
  </r>
  <r>
    <x v="3"/>
    <s v="STERLING CAPITAL BROKERS (WOWA"/>
    <n v="138613"/>
    <s v="Manu-Cov"/>
    <m/>
    <m/>
    <x v="0"/>
    <s v="ManuConnect"/>
    <s v="SELF"/>
    <d v="2024-02-29T00:00:00"/>
    <d v="2024-08-01T00:00:00"/>
    <x v="3"/>
    <m/>
    <m/>
    <m/>
    <m/>
    <m/>
    <m/>
    <m/>
    <m/>
    <m/>
    <m/>
    <m/>
    <x v="0"/>
    <m/>
    <m/>
    <m/>
  </r>
  <r>
    <x v="3"/>
    <s v="STERLING CAPITAL BROKERS      "/>
    <n v="138614"/>
    <s v="Manu-Cov"/>
    <m/>
    <m/>
    <x v="0"/>
    <s v="ManuConnect"/>
    <s v="SELF"/>
    <d v="2024-02-29T00:00:00"/>
    <d v="2024-08-01T00:00:00"/>
    <x v="0"/>
    <m/>
    <m/>
    <m/>
    <m/>
    <m/>
    <m/>
    <m/>
    <m/>
    <m/>
    <m/>
    <m/>
    <x v="0"/>
    <m/>
    <m/>
    <m/>
  </r>
  <r>
    <x v="3"/>
    <s v="STERLING CAPITAL BROKERS      "/>
    <n v="138615"/>
    <s v="Manu-Cov"/>
    <m/>
    <m/>
    <x v="0"/>
    <s v="ManuConnect"/>
    <s v="SELF"/>
    <d v="2024-02-29T00:00:00"/>
    <d v="2024-08-01T00:00:00"/>
    <x v="1"/>
    <m/>
    <m/>
    <m/>
    <m/>
    <m/>
    <m/>
    <m/>
    <m/>
    <m/>
    <m/>
    <m/>
    <x v="0"/>
    <m/>
    <m/>
    <m/>
  </r>
  <r>
    <x v="3"/>
    <s v="STERLING CAPITAL BROKERS      "/>
    <n v="138616"/>
    <s v="Manu-Cov"/>
    <m/>
    <m/>
    <x v="0"/>
    <s v="ManuConnect"/>
    <s v="SELF"/>
    <d v="2024-02-29T00:00:00"/>
    <d v="2024-08-01T00:00:00"/>
    <x v="2"/>
    <m/>
    <m/>
    <m/>
    <m/>
    <m/>
    <m/>
    <m/>
    <m/>
    <m/>
    <m/>
    <m/>
    <x v="0"/>
    <m/>
    <m/>
    <m/>
  </r>
  <r>
    <x v="3"/>
    <s v="STERLING CAPITAL BROKERS      "/>
    <n v="138618"/>
    <s v="Manu-Cov"/>
    <m/>
    <m/>
    <x v="0"/>
    <s v="ManuConnect"/>
    <s v="SELF"/>
    <d v="2024-02-29T00:00:00"/>
    <d v="2024-08-01T00:00:00"/>
    <x v="3"/>
    <m/>
    <m/>
    <m/>
    <m/>
    <m/>
    <m/>
    <m/>
    <m/>
    <m/>
    <m/>
    <m/>
    <x v="0"/>
    <m/>
    <m/>
    <m/>
  </r>
  <r>
    <x v="3"/>
    <s v="STERLING CAPITAL BROKERS      "/>
    <n v="138620"/>
    <s v="Manu-Cov"/>
    <m/>
    <m/>
    <x v="0"/>
    <s v="ManuConnect"/>
    <s v="SELF"/>
    <d v="2024-02-29T00:00:00"/>
    <d v="2024-08-01T00:00:00"/>
    <x v="0"/>
    <m/>
    <m/>
    <m/>
    <m/>
    <m/>
    <m/>
    <m/>
    <m/>
    <m/>
    <m/>
    <m/>
    <x v="0"/>
    <m/>
    <m/>
    <m/>
  </r>
  <r>
    <x v="3"/>
    <s v="STERLING CAPITAL BROKERS      "/>
    <n v="138621"/>
    <s v="Manu-Cov"/>
    <m/>
    <m/>
    <x v="0"/>
    <s v="ManuConnect"/>
    <s v="SELF"/>
    <d v="2024-02-29T00:00:00"/>
    <d v="2024-08-01T00:00:00"/>
    <x v="1"/>
    <m/>
    <m/>
    <m/>
    <m/>
    <m/>
    <m/>
    <m/>
    <m/>
    <m/>
    <m/>
    <m/>
    <x v="0"/>
    <m/>
    <m/>
    <m/>
  </r>
  <r>
    <x v="3"/>
    <s v="STERLING CAPITAL BROKERS      "/>
    <n v="138622"/>
    <s v="Manu-Cov"/>
    <m/>
    <m/>
    <x v="0"/>
    <s v="ManuConnect"/>
    <s v="SELF"/>
    <d v="2024-02-29T00:00:00"/>
    <d v="2024-08-01T00:00:00"/>
    <x v="2"/>
    <m/>
    <m/>
    <m/>
    <m/>
    <m/>
    <m/>
    <m/>
    <m/>
    <m/>
    <m/>
    <m/>
    <x v="0"/>
    <m/>
    <m/>
    <m/>
  </r>
  <r>
    <x v="3"/>
    <s v="STERLING CAPITAL BROKERS      "/>
    <n v="138623"/>
    <s v="Manu-Cov"/>
    <m/>
    <m/>
    <x v="0"/>
    <s v="ManuConnect"/>
    <s v="SELF"/>
    <d v="2024-02-29T00:00:00"/>
    <d v="2024-08-01T00:00:00"/>
    <x v="3"/>
    <m/>
    <m/>
    <m/>
    <m/>
    <m/>
    <m/>
    <m/>
    <m/>
    <m/>
    <m/>
    <m/>
    <x v="0"/>
    <m/>
    <m/>
    <m/>
  </r>
  <r>
    <x v="3"/>
    <s v="STERLING CAPITAL BROKERS      "/>
    <n v="138624"/>
    <s v="Manu-Cov"/>
    <m/>
    <m/>
    <x v="0"/>
    <s v="ManuConnect"/>
    <s v="SELF"/>
    <d v="2024-02-29T00:00:00"/>
    <d v="2024-08-01T00:00:00"/>
    <x v="0"/>
    <m/>
    <m/>
    <m/>
    <m/>
    <m/>
    <m/>
    <m/>
    <m/>
    <m/>
    <m/>
    <m/>
    <x v="0"/>
    <m/>
    <m/>
    <m/>
  </r>
  <r>
    <x v="3"/>
    <s v="STERLING CAPITAL BROKERS      "/>
    <n v="138627"/>
    <s v="Manu-Cov"/>
    <m/>
    <m/>
    <x v="0"/>
    <s v="ManuConnect"/>
    <s v="SELF"/>
    <d v="2024-02-29T00:00:00"/>
    <d v="2024-08-01T00:00:00"/>
    <x v="1"/>
    <m/>
    <m/>
    <m/>
    <m/>
    <m/>
    <m/>
    <m/>
    <m/>
    <m/>
    <m/>
    <m/>
    <x v="0"/>
    <m/>
    <m/>
    <m/>
  </r>
  <r>
    <x v="3"/>
    <s v="STERLING CAPITAL BROKERS (JEUX"/>
    <n v="138630"/>
    <s v="Manu-Cov"/>
    <m/>
    <m/>
    <x v="0"/>
    <s v="ManuConnect"/>
    <s v="SELF"/>
    <d v="2024-02-29T00:00:00"/>
    <d v="2024-08-01T00:00:00"/>
    <x v="2"/>
    <m/>
    <m/>
    <m/>
    <m/>
    <m/>
    <m/>
    <m/>
    <m/>
    <m/>
    <m/>
    <m/>
    <x v="0"/>
    <m/>
    <m/>
    <m/>
  </r>
  <r>
    <x v="3"/>
    <s v="SCIEMETRIC INSTRUMENTS ULC    "/>
    <n v="138975"/>
    <s v="Manu-Cov"/>
    <m/>
    <m/>
    <x v="0"/>
    <s v="ManuConnect"/>
    <s v="SELF"/>
    <d v="2024-02-29T00:00:00"/>
    <d v="2024-08-01T00:00:00"/>
    <x v="3"/>
    <m/>
    <m/>
    <m/>
    <m/>
    <m/>
    <m/>
    <m/>
    <m/>
    <m/>
    <m/>
    <m/>
    <x v="0"/>
    <m/>
    <m/>
    <m/>
  </r>
  <r>
    <x v="3"/>
    <s v="YOGENA, RETOUR EN LA SOURCE   "/>
    <n v="139189"/>
    <s v="Manu-Cov"/>
    <m/>
    <m/>
    <x v="0"/>
    <s v="ManuConnect"/>
    <s v="SELF"/>
    <d v="2024-02-29T00:00:00"/>
    <d v="2024-08-01T00:00:00"/>
    <x v="0"/>
    <m/>
    <m/>
    <m/>
    <m/>
    <m/>
    <m/>
    <m/>
    <m/>
    <m/>
    <m/>
    <m/>
    <x v="0"/>
    <s v="Gilles Cloutier"/>
    <m/>
    <m/>
  </r>
  <r>
    <x v="3"/>
    <s v="LES ENTREPRISES CHRISTIAN     "/>
    <n v="139203"/>
    <s v="Manu-Cov"/>
    <m/>
    <m/>
    <x v="0"/>
    <s v="ManuConnect"/>
    <s v="SELF"/>
    <d v="2024-02-29T00:00:00"/>
    <d v="2024-08-01T00:00:00"/>
    <x v="1"/>
    <m/>
    <m/>
    <m/>
    <m/>
    <m/>
    <m/>
    <m/>
    <m/>
    <m/>
    <m/>
    <m/>
    <x v="0"/>
    <m/>
    <m/>
    <m/>
  </r>
  <r>
    <x v="3"/>
    <s v="FERME JALLEN INC.             "/>
    <n v="139352"/>
    <s v="Manu-Cov"/>
    <m/>
    <m/>
    <x v="0"/>
    <s v="ManuConnect"/>
    <s v="SELF"/>
    <d v="2024-02-29T00:00:00"/>
    <d v="2024-08-01T00:00:00"/>
    <x v="2"/>
    <m/>
    <m/>
    <m/>
    <m/>
    <m/>
    <m/>
    <m/>
    <m/>
    <m/>
    <m/>
    <m/>
    <x v="0"/>
    <m/>
    <m/>
    <m/>
  </r>
  <r>
    <x v="3"/>
    <s v="CANADA NUFLOORS GROUP INC.    "/>
    <n v="139373"/>
    <s v="Manu-Cov"/>
    <m/>
    <m/>
    <x v="0"/>
    <s v="ManuConnect"/>
    <s v="SELF"/>
    <d v="2024-02-29T00:00:00"/>
    <d v="2024-08-01T00:00:00"/>
    <x v="3"/>
    <m/>
    <m/>
    <m/>
    <m/>
    <m/>
    <m/>
    <m/>
    <m/>
    <m/>
    <m/>
    <m/>
    <x v="0"/>
    <m/>
    <m/>
    <m/>
  </r>
  <r>
    <x v="3"/>
    <s v="BOURASSA, GAUDREAU ET         "/>
    <n v="139436"/>
    <s v="Manu-Cov"/>
    <m/>
    <m/>
    <x v="0"/>
    <s v="ManuConnect"/>
    <s v="SELF"/>
    <d v="2024-02-29T00:00:00"/>
    <d v="2024-08-01T00:00:00"/>
    <x v="0"/>
    <m/>
    <m/>
    <m/>
    <m/>
    <m/>
    <m/>
    <m/>
    <m/>
    <m/>
    <m/>
    <m/>
    <x v="0"/>
    <m/>
    <m/>
    <m/>
  </r>
  <r>
    <x v="3"/>
    <s v="EQUIPEMENTS ROBERT            "/>
    <n v="139514"/>
    <s v="Manu-Cov"/>
    <m/>
    <m/>
    <x v="0"/>
    <s v="ManuConnect"/>
    <s v="SELF"/>
    <d v="2024-02-29T00:00:00"/>
    <d v="2024-08-01T00:00:00"/>
    <x v="1"/>
    <m/>
    <m/>
    <m/>
    <m/>
    <m/>
    <m/>
    <m/>
    <m/>
    <m/>
    <m/>
    <m/>
    <x v="0"/>
    <m/>
    <m/>
    <m/>
  </r>
  <r>
    <x v="3"/>
    <s v="TRAVAIL DE RUE SECTEUR BRANDON"/>
    <n v="139588"/>
    <s v="Manu-Cov"/>
    <m/>
    <m/>
    <x v="0"/>
    <s v="ManuConnect"/>
    <s v="SELF"/>
    <d v="2024-02-29T00:00:00"/>
    <d v="2024-08-01T00:00:00"/>
    <x v="2"/>
    <m/>
    <m/>
    <m/>
    <m/>
    <m/>
    <m/>
    <m/>
    <m/>
    <m/>
    <m/>
    <m/>
    <x v="0"/>
    <m/>
    <m/>
    <m/>
  </r>
  <r>
    <x v="3"/>
    <s v="GROUPE DUMONT (8944989 CANADA "/>
    <n v="139615"/>
    <s v="Manu-Cov"/>
    <m/>
    <m/>
    <x v="0"/>
    <s v="ManuConnect"/>
    <s v="SELF"/>
    <d v="2024-02-29T00:00:00"/>
    <d v="2024-08-01T00:00:00"/>
    <x v="3"/>
    <m/>
    <m/>
    <m/>
    <m/>
    <m/>
    <m/>
    <m/>
    <m/>
    <m/>
    <m/>
    <m/>
    <x v="0"/>
    <s v="Gilles Cloutier"/>
    <m/>
    <m/>
  </r>
  <r>
    <x v="3"/>
    <s v="ECONOMIE SOCIALE LANAUDIERE   "/>
    <n v="139685"/>
    <s v="Manu-Cov"/>
    <m/>
    <m/>
    <x v="0"/>
    <s v="ManuConnect"/>
    <s v="SELF"/>
    <d v="2024-02-29T00:00:00"/>
    <d v="2024-08-01T00:00:00"/>
    <x v="0"/>
    <m/>
    <m/>
    <m/>
    <m/>
    <m/>
    <m/>
    <m/>
    <m/>
    <m/>
    <m/>
    <m/>
    <x v="0"/>
    <m/>
    <m/>
    <m/>
  </r>
  <r>
    <x v="3"/>
    <s v="COURTIER EN ALIMENTATION      "/>
    <n v="141736"/>
    <s v="Manu-Cov"/>
    <m/>
    <m/>
    <x v="0"/>
    <s v="ManuConnect"/>
    <s v="SELF"/>
    <d v="2024-02-29T00:00:00"/>
    <d v="2024-08-01T00:00:00"/>
    <x v="1"/>
    <m/>
    <m/>
    <m/>
    <m/>
    <m/>
    <m/>
    <m/>
    <m/>
    <m/>
    <m/>
    <m/>
    <x v="0"/>
    <m/>
    <m/>
    <m/>
  </r>
  <r>
    <x v="3"/>
    <s v="SST-2006 (SERVICE SERGE       "/>
    <n v="141757"/>
    <s v="Manu-Cov"/>
    <m/>
    <m/>
    <x v="0"/>
    <s v="ManuConnect"/>
    <s v="SELF"/>
    <d v="2024-02-29T00:00:00"/>
    <d v="2024-08-01T00:00:00"/>
    <x v="2"/>
    <m/>
    <m/>
    <m/>
    <m/>
    <m/>
    <m/>
    <m/>
    <m/>
    <m/>
    <m/>
    <m/>
    <x v="0"/>
    <m/>
    <m/>
    <m/>
  </r>
  <r>
    <x v="3"/>
    <s v="DR. JERRY NOLFI &amp; DR. UPEN    "/>
    <n v="631459"/>
    <s v="Manu-Cov"/>
    <m/>
    <m/>
    <x v="0"/>
    <s v="ManuConnect"/>
    <s v="SELF"/>
    <d v="2024-02-29T00:00:00"/>
    <d v="2024-08-01T00:00:00"/>
    <x v="3"/>
    <m/>
    <m/>
    <m/>
    <m/>
    <m/>
    <m/>
    <m/>
    <m/>
    <m/>
    <m/>
    <m/>
    <x v="0"/>
    <m/>
    <m/>
    <m/>
  </r>
  <r>
    <x v="3"/>
    <s v="Primerica Financial Services (Canada) Ltd."/>
    <s v="79875, 79876, 79877, 79896"/>
    <s v="Manu-Cov "/>
    <s v="Scott Thomson"/>
    <s v="Alec Aqui"/>
    <x v="0"/>
    <s v="ManuConnect"/>
    <s v="SELF"/>
    <d v="2024-02-29T00:00:00"/>
    <d v="2025-01-01T00:00:00"/>
    <x v="0"/>
    <m/>
    <m/>
    <m/>
    <m/>
    <m/>
    <m/>
    <m/>
    <m/>
    <m/>
    <m/>
    <m/>
    <x v="1"/>
    <m/>
    <m/>
    <m/>
  </r>
  <r>
    <x v="4"/>
    <s v="BOISE CASCADE Alljoist Ltd."/>
    <n v="31626"/>
    <s v="Manu-NonCov"/>
    <s v="Rowena Gabriel"/>
    <s v="Svetlana Pavlenko"/>
    <x v="0"/>
    <s v="ManuConnect"/>
    <s v="SELF"/>
    <d v="2024-02-29T00:00:00"/>
    <d v="2025-01-01T00:00:00"/>
    <x v="2"/>
    <m/>
    <m/>
    <m/>
    <m/>
    <m/>
    <m/>
    <m/>
    <m/>
    <m/>
    <m/>
    <m/>
    <x v="1"/>
    <m/>
    <m/>
    <m/>
  </r>
  <r>
    <x v="0"/>
    <s v="Lortie et Martin Ltee"/>
    <n v="634122"/>
    <s v="Manu-Cov"/>
    <s v="Eric Poitras"/>
    <s v="Serge Lampron"/>
    <x v="0"/>
    <s v="ManuConnect"/>
    <s v="SELF"/>
    <s v="ASAP"/>
    <d v="2024-07-01T00:00:00"/>
    <x v="4"/>
    <m/>
    <m/>
    <m/>
    <m/>
    <m/>
    <m/>
    <m/>
    <m/>
    <m/>
    <m/>
    <m/>
    <x v="2"/>
    <m/>
    <m/>
    <m/>
  </r>
  <r>
    <x v="0"/>
    <s v="Groupe Cadoret, arpenteurs-géomètres Inc."/>
    <n v="129470"/>
    <s v="Manu-Cov"/>
    <m/>
    <m/>
    <x v="0"/>
    <s v="ManuConnect"/>
    <s v="SELF"/>
    <s v="ASAP"/>
    <d v="2024-06-01T00:00:00"/>
    <x v="0"/>
    <s v="N/A"/>
    <s v="tarification@gpm.ca"/>
    <s v="N/A"/>
    <s v="N/A"/>
    <s v="N/A"/>
    <s v="N/A"/>
    <d v="2024-01-31T00:00:00"/>
    <m/>
    <m/>
    <s v="Letter Sent without QC"/>
    <m/>
    <x v="0"/>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
  <r>
    <x v="0"/>
    <s v="JEWISH FEDERATION OF WINNIPEG INC./ COMBINED JEWISH APPEAL"/>
    <s v="613925, 613926"/>
    <s v="Manu-Cov"/>
    <m/>
    <m/>
    <x v="0"/>
    <s v="ManuConnect"/>
    <s v="TPA"/>
    <d v="2024-01-31T00:00:00"/>
    <d v="2024-07-01T00:00:00"/>
    <x v="0"/>
    <s v="Donna Coughlin / Lindsey Williams"/>
    <s v="donna.coughlin@peoplecorporation.com/ Lindsey.Williams@healthsourceplus.com"/>
    <m/>
    <m/>
    <m/>
    <m/>
    <d v="2024-02-14T00:00:00"/>
    <m/>
    <m/>
    <s v="In Progress"/>
    <m/>
    <x v="0"/>
    <m/>
    <m/>
    <m/>
  </r>
  <r>
    <x v="1"/>
    <s v="ONTARIO BUSINESS ALLIANCE     "/>
    <n v="21664"/>
    <s v="Manu-Cov"/>
    <s v="Lianne Pobega"/>
    <s v="Neel Balbahadur"/>
    <x v="0"/>
    <s v="ManuConnect"/>
    <s v="SELF"/>
    <d v="2024-02-29T00:00:00"/>
    <d v="2024-08-01T00:00:00"/>
    <x v="1"/>
    <s v="Beth Lachance Hesson &amp; Jeremy Fountain"/>
    <s v="beth@rblfinancial.ca; jeremy@rblfinancial.ca"/>
    <s v="N/A"/>
    <d v="2024-02-21T00:00:00"/>
    <d v="2024-02-22T00:00:00"/>
    <s v="Completed"/>
    <d v="2024-02-29T00:00:00"/>
    <m/>
    <m/>
    <s v="Letter Sent without QC"/>
    <m/>
    <x v="0"/>
    <m/>
    <m/>
    <m/>
  </r>
  <r>
    <x v="1"/>
    <s v="NETTOYAGE VICTO INC      "/>
    <n v="40514"/>
    <s v="Manu-Cov"/>
    <s v="Natalie Lapointe"/>
    <s v="Lilian Hernandez"/>
    <x v="0"/>
    <s v="ManuConnect"/>
    <s v="SELF"/>
    <d v="2024-02-29T00:00:00"/>
    <d v="2024-08-01T00:00:00"/>
    <x v="2"/>
    <s v="N/A"/>
    <s v="renouvellement@sagedecision.com"/>
    <s v="N/A"/>
    <s v="N/A"/>
    <s v="N/A"/>
    <s v="N/A"/>
    <d v="2024-02-28T00:00:00"/>
    <m/>
    <m/>
    <s v="Letter Sent without QC"/>
    <m/>
    <x v="1"/>
    <s v="Alpha,SAGE _x000a_RSA Nicolas Maheux_x000a_As per GPM, CRB Solution Sinistre inc_x000a_Email Crystal Subject, group for termination (1Mar-MM)"/>
    <s v="ELI,DLI,EHC,LTD"/>
    <s v="French"/>
  </r>
  <r>
    <x v="1"/>
    <s v="AUBERGE LA GOELICHE INC.      "/>
    <n v="54610"/>
    <s v="Manu-Cov"/>
    <s v="Nathalie Fanous"/>
    <s v="Kevin Wade"/>
    <x v="0"/>
    <s v="ManuConnect"/>
    <s v="SELF"/>
    <d v="2024-02-29T00:00:00"/>
    <d v="2024-08-01T00:00:00"/>
    <x v="0"/>
    <s v="Orchestro"/>
    <m/>
    <m/>
    <s v="N/A"/>
    <m/>
    <m/>
    <d v="2024-02-14T00:00:00"/>
    <m/>
    <m/>
    <m/>
    <m/>
    <x v="1"/>
    <m/>
    <m/>
    <m/>
  </r>
  <r>
    <x v="1"/>
    <s v="DISTRIBUTIONS CUISI-LAM INC.  "/>
    <n v="103728"/>
    <s v="Manu-Cov"/>
    <s v="Natalie Lapointe"/>
    <s v="Danielle Siler"/>
    <x v="0"/>
    <s v="ManuConnect"/>
    <s v="SELF"/>
    <d v="2024-02-29T00:00:00"/>
    <d v="2024-08-01T00:00:00"/>
    <x v="0"/>
    <s v="Lussier"/>
    <m/>
    <m/>
    <s v="N/A"/>
    <m/>
    <m/>
    <d v="2024-02-14T00:00:00"/>
    <m/>
    <m/>
    <m/>
    <m/>
    <x v="1"/>
    <m/>
    <m/>
    <m/>
  </r>
  <r>
    <x v="1"/>
    <s v="CAREHAWK INC.                 "/>
    <n v="103807"/>
    <s v="Manu-Cov"/>
    <s v="Scott Burrell"/>
    <s v="Bina Roder"/>
    <x v="0"/>
    <s v="ManuConnect"/>
    <s v="SELF"/>
    <d v="2024-02-29T00:00:00"/>
    <d v="2024-08-01T00:00:00"/>
    <x v="1"/>
    <s v="Kim Cook"/>
    <s v="kim.cook@kechnie.com"/>
    <s v="Client Services &amp; Office Manager"/>
    <s v="N/A"/>
    <s v="N/A"/>
    <s v="N/A"/>
    <d v="2024-02-29T00:00:00"/>
    <m/>
    <m/>
    <s v="Letter Sent without QC"/>
    <m/>
    <x v="1"/>
    <s v="Kechnie "/>
    <m/>
    <m/>
  </r>
  <r>
    <x v="1"/>
    <s v="LA COMPAGNIE ELECTRIQUE       "/>
    <n v="107329"/>
    <s v="Manu-Cov"/>
    <s v="Ronald Brassard"/>
    <s v="Danielle Bonome"/>
    <x v="0"/>
    <s v="ManuConnect"/>
    <s v="SELF"/>
    <d v="2024-02-29T00:00:00"/>
    <d v="2024-08-01T00:00:00"/>
    <x v="0"/>
    <s v="Healthsource"/>
    <m/>
    <m/>
    <d v="2024-02-14T00:00:00"/>
    <m/>
    <m/>
    <m/>
    <m/>
    <m/>
    <m/>
    <m/>
    <x v="0"/>
    <m/>
    <m/>
    <m/>
  </r>
  <r>
    <x v="1"/>
    <s v="LES INDUSTRIES RENAUD GRAVEL  "/>
    <n v="111095"/>
    <s v="Manu-Cov"/>
    <s v="Raquel Morales"/>
    <s v="Darel Volkes"/>
    <x v="0"/>
    <s v="ManuConnect"/>
    <s v="SELF"/>
    <d v="2024-02-29T00:00:00"/>
    <d v="2024-08-01T00:00:00"/>
    <x v="3"/>
    <s v="Annie Dessailliers"/>
    <s v="ventes_renouvellements@gpme.ca"/>
    <s v="Directrice par intérim, Services administratifs, ventes et renouvellement, Solutions collectives"/>
    <m/>
    <m/>
    <m/>
    <d v="2024-02-29T00:00:00"/>
    <m/>
    <m/>
    <s v="Letter Sent without QC"/>
    <m/>
    <x v="1"/>
    <m/>
    <m/>
    <m/>
  </r>
  <r>
    <x v="1"/>
    <s v="LORENTZ FARMS LIMITED         "/>
    <n v="111250"/>
    <s v="Manu-Cov"/>
    <s v="Scott Burrell"/>
    <s v="Bina Roder"/>
    <x v="0"/>
    <s v="ManuConnect"/>
    <s v="SELF"/>
    <d v="2024-02-29T00:00:00"/>
    <d v="2024-08-01T00:00:00"/>
    <x v="2"/>
    <s v="Kim Cook"/>
    <s v="kim.cook@kechnie.com"/>
    <s v="G.P.M.E. solutions d’assurances et rentes collectives"/>
    <s v="N/A"/>
    <s v="N/A"/>
    <s v="N/A"/>
    <d v="2024-02-28T00:00:00"/>
    <m/>
    <m/>
    <s v="Letter Sent without QC"/>
    <m/>
    <x v="1"/>
    <s v="Alpha, Kechnie_x000a_RSA Ann Singh"/>
    <s v="ELI,DLI,ADD,LTD"/>
    <s v="English"/>
  </r>
  <r>
    <x v="1"/>
    <s v="COMPTOIRS PREMOULES G.        "/>
    <n v="111473"/>
    <s v="Manu-Cov"/>
    <s v="Natalie Lapointe"/>
    <s v="Serge Lampron"/>
    <x v="0"/>
    <s v="ManuConnect"/>
    <s v="SELF"/>
    <d v="2024-02-29T00:00:00"/>
    <d v="2024-08-01T00:00:00"/>
    <x v="0"/>
    <s v="SAGE"/>
    <m/>
    <m/>
    <s v="N/A"/>
    <m/>
    <m/>
    <d v="2024-02-14T00:00:00"/>
    <m/>
    <m/>
    <m/>
    <m/>
    <x v="1"/>
    <m/>
    <m/>
    <m/>
  </r>
  <r>
    <x v="1"/>
    <s v="SIKUMIUT ENVIRONMENTAL        "/>
    <n v="111839"/>
    <s v="Manu-Cov"/>
    <s v="Cory Huclack"/>
    <s v="Rebeca Lemus"/>
    <x v="0"/>
    <s v="ManuConnect"/>
    <s v="SELF"/>
    <d v="2024-02-29T00:00:00"/>
    <d v="2024-08-01T00:00:00"/>
    <x v="3"/>
    <s v="Krista Dalton"/>
    <s v="quotations@johnstongroup.ca"/>
    <m/>
    <m/>
    <m/>
    <m/>
    <d v="2024-02-29T00:00:00"/>
    <m/>
    <m/>
    <s v="Letter Sent without QC"/>
    <m/>
    <x v="1"/>
    <m/>
    <m/>
    <m/>
  </r>
  <r>
    <x v="1"/>
    <s v="BIG BANG ERP INC.             "/>
    <n v="112854"/>
    <s v="Manu-Cov"/>
    <s v="Azaleea Dinca"/>
    <s v="Kevin Wade"/>
    <x v="0"/>
    <s v="ManuConnect"/>
    <s v="SELF"/>
    <d v="2024-02-29T00:00:00"/>
    <d v="2024-08-01T00:00:00"/>
    <x v="2"/>
    <s v="N/A"/>
    <s v="tarification@arcsupport.ca"/>
    <s v="N/A"/>
    <s v="N/A"/>
    <s v="N/A"/>
    <s v="N/A"/>
    <d v="2024-02-28T00:00:00"/>
    <m/>
    <m/>
    <s v="Letter Sent without QC"/>
    <m/>
    <x v="1"/>
    <s v="ARC Régimes Collectifs Inc._x000a_Small Signature"/>
    <s v="ELI,DLI,ADD,EHC,DEN,LTD"/>
    <s v="English"/>
  </r>
  <r>
    <x v="1"/>
    <s v="MACLEAN POWER COMPANY (CANADA)"/>
    <n v="116093"/>
    <s v="Manu-Cov"/>
    <s v="Natalie Lapointe"/>
    <s v="Serge Lampron"/>
    <x v="0"/>
    <s v="ManuConnect"/>
    <s v="SELF"/>
    <d v="2024-02-29T00:00:00"/>
    <d v="2024-08-01T00:00:00"/>
    <x v="0"/>
    <s v="SAGE"/>
    <m/>
    <m/>
    <s v="N/A"/>
    <m/>
    <m/>
    <d v="2024-02-14T00:00:00"/>
    <m/>
    <m/>
    <m/>
    <m/>
    <x v="1"/>
    <m/>
    <m/>
    <m/>
  </r>
  <r>
    <x v="1"/>
    <s v="BEAULIEU TRANSMISSION         "/>
    <n v="116123"/>
    <s v="Manu-Cov"/>
    <s v="Raquel Morales"/>
    <s v="Darel Volkes"/>
    <x v="0"/>
    <s v="ManuConnect"/>
    <s v="SELF"/>
    <d v="2024-02-29T00:00:00"/>
    <d v="2024-08-01T00:00:00"/>
    <x v="1"/>
    <s v="Annie Dessailliers "/>
    <s v="ventes_renouvellements@gpme.ca"/>
    <s v="Directrice par intérim, Services administratifs, ventes et renouvellement, Solutions collectives_x000a_G.P.M.E. solutions d’assurances et rentes collectives"/>
    <s v="N/A"/>
    <s v="N/A"/>
    <s v="N/A"/>
    <d v="2024-02-29T00:00:00"/>
    <m/>
    <m/>
    <s v="Letter Sent without QC"/>
    <m/>
    <x v="1"/>
    <s v="Assurances Robillard et associés inc."/>
    <m/>
    <m/>
  </r>
  <r>
    <x v="1"/>
    <s v="GESTION JOMAX INC.            "/>
    <n v="116143"/>
    <s v="Manu-Cov"/>
    <s v="Raquel Morales"/>
    <s v="Darel Volkes"/>
    <x v="0"/>
    <s v="ManuConnect"/>
    <s v="SELF"/>
    <d v="2024-02-29T00:00:00"/>
    <d v="2024-08-01T00:00:00"/>
    <x v="3"/>
    <s v="Annie Dessailliers"/>
    <s v="ventes_renouvellements@gpme.ca"/>
    <s v="Directrice par intérim, Services administratifs, ventes et renouvellement, Solutions collectives_x000a_G.P.M.E. solutions d’assurances et rentes collectives"/>
    <m/>
    <m/>
    <m/>
    <d v="2024-02-29T00:00:00"/>
    <m/>
    <m/>
    <s v="Letter Sent without QC"/>
    <m/>
    <x v="1"/>
    <m/>
    <m/>
    <m/>
  </r>
  <r>
    <x v="1"/>
    <s v="CHILD &amp; COMMUNITY RESOURCES   "/>
    <n v="119414"/>
    <s v="Manu-Cov"/>
    <s v="Karen Ferreira"/>
    <s v="Alec Aqui"/>
    <x v="0"/>
    <s v="ManuConnect"/>
    <s v="SELF"/>
    <d v="2024-02-29T00:00:00"/>
    <d v="2024-08-01T00:00:00"/>
    <x v="3"/>
    <s v="Judy Asunmaa "/>
    <s v="JAsunmaa@JDBgroup.ca "/>
    <s v="N/A"/>
    <d v="2024-02-14T00:00:00"/>
    <d v="2024-02-15T00:00:00"/>
    <m/>
    <d v="2024-03-01T00:00:00"/>
    <m/>
    <m/>
    <s v="Letter Sent without QC"/>
    <m/>
    <x v="0"/>
    <m/>
    <m/>
    <m/>
  </r>
  <r>
    <x v="1"/>
    <s v="CENTRE DE RECHERCHE D'EMPLOI  "/>
    <n v="121671"/>
    <s v="Manu-Cov"/>
    <s v="Natalie Lapointe"/>
    <s v="Danielle Siler"/>
    <x v="0"/>
    <s v="ManuConnect"/>
    <s v="SELF"/>
    <d v="2024-02-29T00:00:00"/>
    <d v="2024-08-01T00:00:00"/>
    <x v="0"/>
    <s v="InnovMedic"/>
    <m/>
    <m/>
    <s v="N/A"/>
    <m/>
    <m/>
    <d v="2024-02-14T00:00:00"/>
    <m/>
    <d v="2024-02-14T00:00:00"/>
    <m/>
    <m/>
    <x v="1"/>
    <m/>
    <m/>
    <m/>
  </r>
  <r>
    <x v="1"/>
    <s v="VELOCITY CRANES LTD.          "/>
    <n v="128149"/>
    <s v="Manu-Cov"/>
    <s v="Alex Gattey"/>
    <m/>
    <x v="0"/>
    <s v="ManuConnect"/>
    <s v="SELF"/>
    <d v="2024-02-29T00:00:00"/>
    <d v="2024-08-01T00:00:00"/>
    <x v="3"/>
    <m/>
    <m/>
    <m/>
    <d v="2024-03-01T00:00:00"/>
    <m/>
    <m/>
    <m/>
    <m/>
    <m/>
    <m/>
    <m/>
    <x v="1"/>
    <s v="1st Client contact email Feb 14_x000a_2nd ff feb 21"/>
    <m/>
    <m/>
  </r>
  <r>
    <x v="1"/>
    <s v="USINAGE LAURENT AUBERT INC.   "/>
    <n v="128591"/>
    <s v="Manu-Cov"/>
    <s v="Natalie Lapointe"/>
    <s v="Danielle Siler"/>
    <x v="0"/>
    <s v="ManuConnect"/>
    <s v="SELF"/>
    <d v="2024-02-29T00:00:00"/>
    <d v="2024-08-01T00:00:00"/>
    <x v="1"/>
    <s v="N/A"/>
    <s v="renouvellementgcas@gcloutier.com"/>
    <s v="N/A"/>
    <s v="N/A"/>
    <s v="N/A"/>
    <s v="N/A"/>
    <d v="2024-02-29T00:00:00"/>
    <m/>
    <m/>
    <s v="Letter Sent without QC"/>
    <m/>
    <x v="1"/>
    <s v="Gilles Cloutier"/>
    <m/>
    <m/>
  </r>
  <r>
    <x v="1"/>
    <s v="THERAPEUTIQUES THRYV INC.     "/>
    <n v="131928"/>
    <s v="Manu-Cov"/>
    <s v="Natalie Lapointe"/>
    <s v="Serge Lampron"/>
    <x v="0"/>
    <s v="ManuConnect"/>
    <s v="SELF"/>
    <d v="2024-02-29T00:00:00"/>
    <d v="2024-08-01T00:00:00"/>
    <x v="0"/>
    <s v="SAGE"/>
    <m/>
    <m/>
    <s v="N/A"/>
    <m/>
    <m/>
    <d v="2024-02-14T00:00:00"/>
    <m/>
    <m/>
    <m/>
    <m/>
    <x v="1"/>
    <m/>
    <m/>
    <m/>
  </r>
  <r>
    <x v="1"/>
    <s v="TERRE DES JEUNES DE           "/>
    <n v="133488"/>
    <s v="Manu-Cov"/>
    <s v="Raquel Morales"/>
    <s v="Darel Volkes"/>
    <x v="0"/>
    <s v="ManuConnect"/>
    <s v="SELF"/>
    <d v="2024-02-29T00:00:00"/>
    <d v="2024-08-01T00:00:00"/>
    <x v="1"/>
    <s v="Annie Dessailliers "/>
    <s v="ventes_renouvellements@gpme.ca"/>
    <s v="Directrice par intérim, Services administratifs, ventes et renouvellement, Solutions collectives_x000a_G.P.M.E. solutions d’assurances et rentes collectives"/>
    <s v="N/A"/>
    <s v="N/A"/>
    <s v="N/A"/>
    <d v="2024-02-29T00:00:00"/>
    <m/>
    <m/>
    <s v="Letter Sent without QC"/>
    <m/>
    <x v="1"/>
    <s v="Assurances Robillard et associés inc."/>
    <m/>
    <m/>
  </r>
  <r>
    <x v="1"/>
    <s v="GROUPE CONSEIL EN SOUDAGE 2012"/>
    <n v="135504"/>
    <s v="Manu-Cov"/>
    <m/>
    <m/>
    <x v="0"/>
    <s v="ManuConnect"/>
    <s v="SELF"/>
    <d v="2024-02-29T00:00:00"/>
    <d v="2024-08-01T00:00:00"/>
    <x v="0"/>
    <s v="InnovMedic"/>
    <m/>
    <m/>
    <s v="N/A"/>
    <m/>
    <m/>
    <d v="2024-02-14T00:00:00"/>
    <m/>
    <m/>
    <m/>
    <m/>
    <x v="1"/>
    <m/>
    <m/>
    <m/>
  </r>
  <r>
    <x v="1"/>
    <s v="STERLING CAPITAL BROKERS      "/>
    <n v="135867"/>
    <s v="Manu-Cov"/>
    <s v="Linh G Lam"/>
    <s v="Tim Robinson"/>
    <x v="0"/>
    <s v="ManuConnect"/>
    <s v="SELF"/>
    <d v="2024-02-29T00:00:00"/>
    <d v="2024-08-01T00:00:00"/>
    <x v="1"/>
    <s v="Amy Barbeau"/>
    <s v="amy.barbeau@sterlingcapitalbrokers.com"/>
    <m/>
    <d v="2024-02-21T00:00:00"/>
    <d v="2024-02-22T00:00:00"/>
    <s v="Completed"/>
    <d v="2024-02-29T00:00:00"/>
    <m/>
    <m/>
    <s v="Letter Sent without QC"/>
    <m/>
    <x v="1"/>
    <m/>
    <m/>
    <m/>
  </r>
  <r>
    <x v="1"/>
    <s v="STERLING CAPITAL BROKERS (CCX "/>
    <n v="135868"/>
    <s v="Manu-Cov"/>
    <s v="Linh G Lam"/>
    <s v="Tim Robinson"/>
    <x v="0"/>
    <s v="ManuConnect"/>
    <s v="SELF"/>
    <d v="2024-02-29T00:00:00"/>
    <d v="2024-08-01T00:00:00"/>
    <x v="3"/>
    <s v="andrea.burnett@sterlingcapitalbrokers.com"/>
    <s v="Andrea Burnett"/>
    <m/>
    <d v="2024-02-14T00:00:00"/>
    <d v="2024-02-16T00:00:00"/>
    <m/>
    <d v="2024-02-29T00:00:00"/>
    <m/>
    <m/>
    <s v="Letter Sent without QC"/>
    <m/>
    <x v="1"/>
    <m/>
    <m/>
    <m/>
  </r>
  <r>
    <x v="1"/>
    <s v="STERLING CAPITAL BROKERS      "/>
    <n v="135869"/>
    <s v="Manu-Cov"/>
    <s v="Linh G Lam"/>
    <s v="Tim Robinson"/>
    <x v="0"/>
    <s v="ManuConnect"/>
    <s v="SELF"/>
    <d v="2024-02-29T00:00:00"/>
    <d v="2024-08-01T00:00:00"/>
    <x v="2"/>
    <s v="Amy Barbeau"/>
    <s v="amy.barbeau@sterlingcapitalbrokers.com"/>
    <s v="N/A"/>
    <d v="2024-02-20T00:00:00"/>
    <d v="2024-02-20T00:00:00"/>
    <s v="Completed"/>
    <d v="2024-02-28T00:00:00"/>
    <m/>
    <m/>
    <s v="Letter Sent without QC"/>
    <m/>
    <x v="1"/>
    <s v="Alpha,  ASD SC_Brokers@Manulife.ca_x000a_RSA Jennifer Morley_x000a_For client contact (1st year)"/>
    <s v="ELI,DLI,ADD,EHC,DEN,STD,LTD,BCI"/>
    <s v="English"/>
  </r>
  <r>
    <x v="1"/>
    <s v="STERLING CAPITAL BROKERS      "/>
    <n v="135870"/>
    <s v="Manu-Cov"/>
    <s v="Mark Ridgeway"/>
    <s v="Robyn Manning"/>
    <x v="0"/>
    <s v="ManuConnect"/>
    <s v="SELF"/>
    <d v="2024-02-29T00:00:00"/>
    <d v="2024-08-01T00:00:00"/>
    <x v="0"/>
    <s v="Sterling Capital Brokers"/>
    <m/>
    <m/>
    <d v="2024-02-14T00:00:00"/>
    <m/>
    <m/>
    <m/>
    <m/>
    <m/>
    <m/>
    <m/>
    <x v="1"/>
    <m/>
    <m/>
    <m/>
  </r>
  <r>
    <x v="1"/>
    <s v="STERLING CAPITAL BROKERS      "/>
    <n v="135877"/>
    <s v="Manu-Cov"/>
    <s v="Mark Ridgeway"/>
    <s v="Robyn Manning"/>
    <x v="0"/>
    <s v="ManuConnect"/>
    <s v="SELF"/>
    <d v="2024-02-29T00:00:00"/>
    <d v="2024-08-01T00:00:00"/>
    <x v="1"/>
    <s v="Aime Roxas"/>
    <s v="aime.roxas@sterlingcapitalbrokers.com"/>
    <m/>
    <d v="2024-02-21T00:00:00"/>
    <d v="2024-02-22T00:00:00"/>
    <s v="Completed"/>
    <d v="2024-02-29T00:00:00"/>
    <m/>
    <m/>
    <s v="Letter Sent without QC"/>
    <m/>
    <x v="1"/>
    <m/>
    <m/>
    <m/>
  </r>
  <r>
    <x v="1"/>
    <s v="STERLING CAPITAL BROKERS      "/>
    <n v="135888"/>
    <s v="Manu-Cov"/>
    <s v="Benjamin Garonce"/>
    <s v="Danielle Siler"/>
    <x v="0"/>
    <s v="ManuConnect"/>
    <s v="SELF"/>
    <d v="2024-02-29T00:00:00"/>
    <d v="2024-08-01T00:00:00"/>
    <x v="3"/>
    <s v="ryan.mclurk@sterlingcapitalbrokers.com"/>
    <s v="Ryan Mclurk"/>
    <s v="N/A"/>
    <d v="2024-02-14T00:00:00"/>
    <d v="2024-02-16T00:00:00"/>
    <m/>
    <d v="2024-02-29T00:00:00"/>
    <m/>
    <m/>
    <s v="Letter Sent without QC"/>
    <m/>
    <x v="1"/>
    <m/>
    <m/>
    <m/>
  </r>
  <r>
    <x v="1"/>
    <s v="STERLING CAPITAL BROKERS      "/>
    <n v="135892"/>
    <s v="Manu-Cov"/>
    <s v="Linh G Lam"/>
    <s v="Tim Robinson"/>
    <x v="0"/>
    <s v="ManuConnect"/>
    <s v="SELF"/>
    <d v="2024-02-29T00:00:00"/>
    <d v="2024-08-01T00:00:00"/>
    <x v="2"/>
    <s v="Jazzmin Victor"/>
    <s v=" jazzmin.victor@sterlingcapitalbrokers.com"/>
    <s v="Plan Administrator/Advisor"/>
    <d v="2024-02-20T00:00:00"/>
    <d v="2024-02-20T00:00:00"/>
    <s v="Completed"/>
    <d v="2024-02-28T00:00:00"/>
    <m/>
    <m/>
    <s v="Letter Sent without QC"/>
    <m/>
    <x v="1"/>
    <s v="Alpha, ASD SC_Brokers@Manulife.ca_x000a_RSA Jennifer Morley _x000a_For client contact (1st year)"/>
    <s v="ELI,DLI,ADD,EHC,DEN,STD,BCI"/>
    <s v="English"/>
  </r>
  <r>
    <x v="1"/>
    <s v="STERLING CAPITAL BROKERS      "/>
    <n v="135922"/>
    <s v="Manu-Cov"/>
    <s v="Mark Ridgeway"/>
    <s v="Robyn Manning"/>
    <x v="0"/>
    <s v="ManuConnect"/>
    <s v="SELF"/>
    <d v="2024-02-29T00:00:00"/>
    <d v="2024-08-01T00:00:00"/>
    <x v="1"/>
    <s v="Henry Corea-Martinez"/>
    <s v="henry.martinez@sterlingcapitalbrokers.com"/>
    <m/>
    <d v="2024-02-21T00:00:00"/>
    <d v="2024-02-22T00:00:00"/>
    <s v="Completed"/>
    <d v="2024-02-29T00:00:00"/>
    <m/>
    <m/>
    <s v="Letter Sent without QC"/>
    <m/>
    <x v="1"/>
    <m/>
    <m/>
    <m/>
  </r>
  <r>
    <x v="1"/>
    <s v="STERLING CAPITAL BROKERS (PNW "/>
    <n v="135936"/>
    <s v="Manu-Cov"/>
    <s v="Mark Ridgeway "/>
    <s v="Robyn Manning"/>
    <x v="0"/>
    <s v="ManuConnect"/>
    <s v="SELF"/>
    <d v="2024-02-29T00:00:00"/>
    <d v="2024-08-01T00:00:00"/>
    <x v="3"/>
    <s v="Ryan McTurk"/>
    <s v="ryan.mcturk@sterlingcapitalbrokers.com"/>
    <m/>
    <d v="2024-02-14T00:00:00"/>
    <d v="2024-02-21T00:00:00"/>
    <m/>
    <d v="2024-03-01T00:00:00"/>
    <m/>
    <m/>
    <s v="Letter Sent without QC"/>
    <m/>
    <x v="1"/>
    <m/>
    <m/>
    <m/>
  </r>
  <r>
    <x v="1"/>
    <s v="STERLING CAPITAL BROKERS      "/>
    <n v="135963"/>
    <s v="Manu-Cov"/>
    <s v="Linh G Lam"/>
    <s v="Tim Robinson"/>
    <x v="0"/>
    <s v="ManuConnect"/>
    <s v="SELF"/>
    <d v="2024-02-29T00:00:00"/>
    <d v="2024-08-01T00:00:00"/>
    <x v="0"/>
    <s v="Sterling Capital Brokers"/>
    <m/>
    <m/>
    <d v="2024-02-14T00:00:00"/>
    <m/>
    <m/>
    <m/>
    <m/>
    <m/>
    <m/>
    <m/>
    <x v="1"/>
    <m/>
    <m/>
    <m/>
  </r>
  <r>
    <x v="1"/>
    <s v="STERLING CAPITAL BROKERS (JUMP"/>
    <n v="135964"/>
    <s v="Manu-Cov"/>
    <s v="Mark Ridgeway"/>
    <s v="Robyn Manning"/>
    <x v="0"/>
    <s v="ManuConnect"/>
    <s v="SELF"/>
    <d v="2024-02-29T00:00:00"/>
    <d v="2024-08-01T00:00:00"/>
    <x v="1"/>
    <s v="Andrea Burnett"/>
    <s v="andrea.burnett@sterlingcapitalbrokers.com"/>
    <s v="N/A"/>
    <d v="2024-02-21T00:00:00"/>
    <d v="2024-02-22T00:00:00"/>
    <s v="Completed"/>
    <d v="2024-02-29T00:00:00"/>
    <m/>
    <m/>
    <s v="Letter Sent without QC"/>
    <m/>
    <x v="1"/>
    <m/>
    <m/>
    <m/>
  </r>
  <r>
    <x v="1"/>
    <s v="STERLING CAPITAL BROKERS      "/>
    <n v="135965"/>
    <s v="Manu-Cov"/>
    <s v="Mark Ridgeway"/>
    <s v="Harshini Awotar"/>
    <x v="0"/>
    <s v="ManuConnect"/>
    <s v="SELF"/>
    <d v="2024-02-29T00:00:00"/>
    <d v="2024-08-01T00:00:00"/>
    <x v="0"/>
    <s v="Sterling Capital Brokers"/>
    <m/>
    <m/>
    <d v="2024-02-14T00:00:00"/>
    <m/>
    <m/>
    <m/>
    <m/>
    <m/>
    <m/>
    <m/>
    <x v="0"/>
    <m/>
    <m/>
    <m/>
  </r>
  <r>
    <x v="1"/>
    <s v="STERLING CAPITAL BROKERS      "/>
    <n v="135967"/>
    <s v="Manu-Cov"/>
    <s v="Mark Ridgeway "/>
    <s v="Robyn Manning"/>
    <x v="0"/>
    <s v="ManuConnect"/>
    <s v="SELF"/>
    <d v="2024-02-29T00:00:00"/>
    <d v="2024-08-01T00:00:00"/>
    <x v="3"/>
    <s v="Terri Johnson"/>
    <s v="terri.johnson@sterlingcapitalbrokers.com"/>
    <m/>
    <d v="2024-02-14T00:00:00"/>
    <d v="2024-02-21T00:00:00"/>
    <m/>
    <d v="2024-03-01T00:00:00"/>
    <m/>
    <m/>
    <s v="Letter Sent without QC"/>
    <m/>
    <x v="1"/>
    <m/>
    <m/>
    <m/>
  </r>
  <r>
    <x v="1"/>
    <s v="STERLING CAPITAL BROKERS      "/>
    <n v="135968"/>
    <s v="Manu-Cov"/>
    <s v="Linh G Lam"/>
    <s v="Tim Robinson"/>
    <x v="0"/>
    <s v="ManuConnect"/>
    <s v="SELF"/>
    <d v="2024-02-29T00:00:00"/>
    <d v="2024-08-01T00:00:00"/>
    <x v="2"/>
    <s v="Oliver Roelofsen"/>
    <s v="oliver.roelofsen@sterlingcapitalbrokers.com"/>
    <s v="N/A"/>
    <d v="2024-02-20T00:00:00"/>
    <d v="2024-02-20T00:00:00"/>
    <s v="Completed"/>
    <d v="2024-02-28T00:00:00"/>
    <m/>
    <m/>
    <s v="Letter Sent without QC"/>
    <m/>
    <x v="1"/>
    <s v="Alpha, ASD SC_Brokers@Manulife.ca_x000a_RSA  Jennifer Morley_x000a_For client contact (1st year)"/>
    <s v="ELI,DLI,ADD,EHC,DEN,BCI"/>
    <s v="English"/>
  </r>
  <r>
    <x v="1"/>
    <s v="MARITIME DOOR &amp; WINDOW LTD.   "/>
    <n v="136777"/>
    <s v="Manu-Cov"/>
    <m/>
    <m/>
    <x v="0"/>
    <s v="ManuConnect"/>
    <s v="SELF"/>
    <d v="2024-02-29T00:00:00"/>
    <d v="2024-08-01T00:00:00"/>
    <x v="3"/>
    <m/>
    <m/>
    <m/>
    <d v="2024-02-29T00:00:00"/>
    <m/>
    <m/>
    <m/>
    <m/>
    <m/>
    <m/>
    <m/>
    <x v="0"/>
    <m/>
    <m/>
    <m/>
  </r>
  <r>
    <x v="1"/>
    <s v="STERLING CAPITAL BROKERS      "/>
    <n v="138593"/>
    <s v="Manu-Cov"/>
    <s v="Linh G Lam"/>
    <s v="Tim Robinson"/>
    <x v="0"/>
    <s v="ManuConnect"/>
    <s v="SELF"/>
    <d v="2024-02-29T00:00:00"/>
    <d v="2024-08-01T00:00:00"/>
    <x v="0"/>
    <s v="Sterling Capital Brokers"/>
    <m/>
    <m/>
    <d v="2024-02-14T00:00:00"/>
    <m/>
    <m/>
    <m/>
    <m/>
    <m/>
    <m/>
    <m/>
    <x v="1"/>
    <m/>
    <m/>
    <m/>
  </r>
  <r>
    <x v="1"/>
    <s v="STERLING CAPITAL BROKERS      "/>
    <n v="138595"/>
    <s v="Manu-Cov"/>
    <s v="Mark Ridgeway "/>
    <s v="Robyn Manning"/>
    <x v="0"/>
    <s v="ManuConnect"/>
    <s v="SELF"/>
    <d v="2024-02-29T00:00:00"/>
    <d v="2024-08-01T00:00:00"/>
    <x v="3"/>
    <s v="Melissa Janzen"/>
    <s v="melissa.janzen@sterlingcapitalbrokers.com"/>
    <m/>
    <d v="2024-02-14T00:00:00"/>
    <d v="2024-02-21T00:00:00"/>
    <m/>
    <d v="2024-03-01T00:00:00"/>
    <m/>
    <m/>
    <s v="Letter Sent without QC"/>
    <m/>
    <x v="1"/>
    <m/>
    <m/>
    <m/>
  </r>
  <r>
    <x v="1"/>
    <s v="STERLING CAPITAL BROKERS (BOOK"/>
    <n v="138596"/>
    <s v="Manu-Cov"/>
    <s v="Nathalie Fanous"/>
    <m/>
    <x v="0"/>
    <s v="ManuConnect"/>
    <s v="SELF"/>
    <d v="2024-02-29T00:00:00"/>
    <d v="2024-08-01T00:00:00"/>
    <x v="2"/>
    <s v="Paige Bugeja"/>
    <s v="paige.bugeja@sterlingcapitalbrokers.com"/>
    <s v="N/A"/>
    <d v="2024-02-20T00:00:00"/>
    <d v="2024-02-20T00:00:00"/>
    <s v="Completed"/>
    <d v="2024-02-28T00:00:00"/>
    <m/>
    <m/>
    <s v="Letter Sent without QC"/>
    <m/>
    <x v="1"/>
    <s v="Alpha  ASD Melissa Savoie GB_ASD23@manuvie.ca_x000a_For client contact (1st year)_x000a_Retrieve client contact in MC,as per advise for Sterling Groups"/>
    <s v="ELI,DLI,ADD,EHC,DEN"/>
    <s v="English"/>
  </r>
  <r>
    <x v="1"/>
    <s v="STERLING CAPITAL BROKERS      "/>
    <n v="138597"/>
    <s v="Manu-Cov"/>
    <s v="Linh G Lam"/>
    <s v="Tim Robinson"/>
    <x v="0"/>
    <s v="ManuConnect"/>
    <s v="SELF"/>
    <d v="2024-02-29T00:00:00"/>
    <d v="2024-08-01T00:00:00"/>
    <x v="0"/>
    <s v="Sterling Capital Brokers"/>
    <m/>
    <m/>
    <d v="2024-02-14T00:00:00"/>
    <m/>
    <m/>
    <m/>
    <m/>
    <m/>
    <m/>
    <m/>
    <x v="1"/>
    <m/>
    <m/>
    <m/>
  </r>
  <r>
    <x v="1"/>
    <s v="STERLING CAPITAL BROKERS      "/>
    <n v="138599"/>
    <s v="Manu-Cov"/>
    <s v="Mark Ridgeway"/>
    <s v="Robyn Manning"/>
    <x v="0"/>
    <s v="ManuConnect"/>
    <s v="SELF"/>
    <d v="2024-02-29T00:00:00"/>
    <d v="2024-08-01T00:00:00"/>
    <x v="1"/>
    <s v="Henry Corea-Martinez"/>
    <s v="henry.martinez@sterlingcapitalbrokers.com"/>
    <m/>
    <d v="2024-02-21T00:00:00"/>
    <d v="2024-02-22T00:00:00"/>
    <s v="Completed"/>
    <d v="2024-02-29T00:00:00"/>
    <m/>
    <m/>
    <s v="Letter Sent without QC"/>
    <m/>
    <x v="1"/>
    <m/>
    <m/>
    <m/>
  </r>
  <r>
    <x v="1"/>
    <s v="STERLING CAPITAL BROKERS      "/>
    <n v="138602"/>
    <s v="Manu-Cov"/>
    <s v="Sarah Bishop"/>
    <s v="Thomas Bauer"/>
    <x v="0"/>
    <s v="ManuConnect"/>
    <s v="SELF"/>
    <d v="2024-02-29T00:00:00"/>
    <d v="2024-08-01T00:00:00"/>
    <x v="0"/>
    <s v="Tom McArdle"/>
    <s v="tom.mcardle@sterlingcapitalbrokers.com"/>
    <m/>
    <d v="2024-02-14T00:00:00"/>
    <d v="2024-02-14T00:00:00"/>
    <m/>
    <m/>
    <m/>
    <m/>
    <m/>
    <m/>
    <x v="0"/>
    <m/>
    <m/>
    <m/>
  </r>
  <r>
    <x v="1"/>
    <s v="STERLING CAPITAL BROKERS (JEFF"/>
    <n v="138605"/>
    <s v="Manu-Cov"/>
    <s v="Erinn Capstick"/>
    <m/>
    <x v="0"/>
    <s v="ManuConnect"/>
    <s v="SELF"/>
    <d v="2024-02-29T00:00:00"/>
    <d v="2024-08-01T00:00:00"/>
    <x v="2"/>
    <s v="Paige Bugeja"/>
    <s v="paige.bugeja@sterlingcapitalbrokers.com"/>
    <s v="N/A"/>
    <d v="2024-02-20T00:00:00"/>
    <d v="2024-02-20T00:00:00"/>
    <s v="Completed"/>
    <d v="2024-02-28T00:00:00"/>
    <m/>
    <m/>
    <s v="Letter Sent without QC"/>
    <m/>
    <x v="1"/>
    <s v="Alpha ASD SC_Brokers@Manulife.ca_x000a_For client contact (1st year)"/>
    <s v="ELI,DLI,ADD,EHC,DEN"/>
    <s v="English"/>
  </r>
  <r>
    <x v="1"/>
    <s v="STERLING CAPITAL BROKERS (HYDE"/>
    <n v="138609"/>
    <s v="Manu-Cov"/>
    <s v="Linh G Lam"/>
    <s v="Tim Robinson"/>
    <x v="0"/>
    <s v="ManuConnect"/>
    <s v="SELF"/>
    <d v="2024-02-29T00:00:00"/>
    <d v="2024-08-01T00:00:00"/>
    <x v="0"/>
    <s v="Sterling Capital Brokers"/>
    <m/>
    <m/>
    <d v="2024-02-14T00:00:00"/>
    <m/>
    <m/>
    <m/>
    <m/>
    <m/>
    <m/>
    <m/>
    <x v="1"/>
    <m/>
    <m/>
    <m/>
  </r>
  <r>
    <x v="1"/>
    <s v="STERLING CAPITAL BROKERS      "/>
    <n v="138610"/>
    <s v="Manu-Cov"/>
    <s v="Nathalie Fanous"/>
    <s v="Kevin Wade"/>
    <x v="0"/>
    <s v="ManuConnect"/>
    <s v="SELF"/>
    <d v="2024-02-29T00:00:00"/>
    <d v="2024-08-01T00:00:00"/>
    <x v="1"/>
    <s v="Farrah Fils-Aime"/>
    <s v="farrah.filsaime@sterlingcapitalbrokers.com"/>
    <m/>
    <d v="2024-02-21T00:00:00"/>
    <d v="2024-02-22T00:00:00"/>
    <s v="Completed"/>
    <d v="2024-02-29T00:00:00"/>
    <m/>
    <m/>
    <s v="Letter Sent without QC"/>
    <m/>
    <x v="1"/>
    <m/>
    <m/>
    <m/>
  </r>
  <r>
    <x v="1"/>
    <s v="STERLING CAPITAL BROKERS      "/>
    <n v="138611"/>
    <s v="Manu-Cov"/>
    <s v="Linh G Lam"/>
    <s v="Tim Robinson"/>
    <x v="0"/>
    <s v="ManuConnect"/>
    <s v="SELF"/>
    <d v="2024-02-29T00:00:00"/>
    <d v="2024-08-01T00:00:00"/>
    <x v="3"/>
    <s v="Aime.roxas@sterlingcapitalbrokers.com"/>
    <s v="Aime Roxas"/>
    <m/>
    <d v="2024-02-14T00:00:00"/>
    <d v="2024-02-16T00:00:00"/>
    <m/>
    <d v="2024-02-29T00:00:00"/>
    <m/>
    <m/>
    <s v="Letter Sent without QC"/>
    <m/>
    <x v="1"/>
    <m/>
    <m/>
    <m/>
  </r>
  <r>
    <x v="1"/>
    <s v="STERLING CAPITAL BROKERS      "/>
    <n v="138612"/>
    <s v="Manu-Cov"/>
    <s v="Linh G Lam"/>
    <s v="Tim Robinson"/>
    <x v="0"/>
    <s v="ManuConnect"/>
    <s v="SELF"/>
    <d v="2024-02-29T00:00:00"/>
    <d v="2024-08-01T00:00:00"/>
    <x v="2"/>
    <s v="Paige Bugeja"/>
    <s v="paige.bugeja@sterlingcapitalbrokers.com"/>
    <s v="N/A"/>
    <d v="2024-02-20T00:00:00"/>
    <d v="2024-02-20T00:00:00"/>
    <s v="Completed"/>
    <d v="2024-02-28T00:00:00"/>
    <m/>
    <m/>
    <s v="Letter Sent without QC"/>
    <m/>
    <x v="1"/>
    <s v="Alpha ASD SC_Brokers@Manulife.ca_x000a_RSA Jennifer Morley_x000a_For client contact (1st year)"/>
    <s v="ELI,DLI,ADD,EHC,DEN"/>
    <s v="English"/>
  </r>
  <r>
    <x v="1"/>
    <s v="STERLING CAPITAL BROKERS (WOWA"/>
    <n v="138613"/>
    <s v="Manu-Cov"/>
    <s v="Linh G Lam"/>
    <s v="Tim Robinson"/>
    <x v="0"/>
    <s v="ManuConnect"/>
    <s v="SELF"/>
    <d v="2024-02-29T00:00:00"/>
    <d v="2024-08-01T00:00:00"/>
    <x v="0"/>
    <s v="Sterling Capital Brokers"/>
    <m/>
    <m/>
    <d v="2024-02-14T00:00:00"/>
    <m/>
    <m/>
    <m/>
    <m/>
    <m/>
    <m/>
    <m/>
    <x v="1"/>
    <m/>
    <m/>
    <m/>
  </r>
  <r>
    <x v="1"/>
    <s v="STERLING CAPITAL BROKERS      "/>
    <n v="138614"/>
    <s v="Manu-Cov"/>
    <s v="Linh G Lam"/>
    <s v="Tim Robinson"/>
    <x v="0"/>
    <s v="ManuConnect"/>
    <s v="SELF"/>
    <d v="2024-02-29T00:00:00"/>
    <d v="2024-08-01T00:00:00"/>
    <x v="1"/>
    <s v="Ryan McTurk"/>
    <s v="ryan.mcturk@sterlingcapitalbrokers.com "/>
    <s v="N/A"/>
    <d v="2024-02-21T00:00:00"/>
    <d v="2024-02-22T00:00:00"/>
    <s v="Completed"/>
    <d v="2024-02-29T00:00:00"/>
    <m/>
    <m/>
    <s v="Letter Sent without QC"/>
    <m/>
    <x v="1"/>
    <m/>
    <m/>
    <m/>
  </r>
  <r>
    <x v="1"/>
    <s v="STERLING CAPITAL BROKERS      "/>
    <n v="138615"/>
    <s v="Manu-Cov"/>
    <s v="Linh G Lam"/>
    <m/>
    <x v="0"/>
    <s v="ManuConnect"/>
    <s v="SELF"/>
    <d v="2024-02-29T00:00:00"/>
    <d v="2024-08-01T00:00:00"/>
    <x v="3"/>
    <s v="andrea.burnett@sterlingcapitalbrokers.com"/>
    <s v="Andrea Burnett"/>
    <m/>
    <d v="2024-02-14T00:00:00"/>
    <d v="2024-02-16T00:00:00"/>
    <m/>
    <d v="2024-02-29T00:00:00"/>
    <m/>
    <m/>
    <s v="Letter Sent without QC"/>
    <m/>
    <x v="1"/>
    <m/>
    <m/>
    <m/>
  </r>
  <r>
    <x v="1"/>
    <s v="STERLING CAPITAL BROKERS      "/>
    <n v="138616"/>
    <s v="Manu-Cov"/>
    <s v="Linh G Lam"/>
    <s v="Tim Robinson"/>
    <x v="0"/>
    <s v="ManuConnect"/>
    <s v="SELF"/>
    <d v="2024-02-29T00:00:00"/>
    <d v="2024-08-01T00:00:00"/>
    <x v="2"/>
    <s v="Paige Bugeja"/>
    <s v="paige.bugeja@sterlingcapitalbrokers.com"/>
    <s v="N/A"/>
    <d v="2024-02-20T00:00:00"/>
    <d v="2024-02-20T00:00:00"/>
    <s v="Completed"/>
    <d v="2024-02-28T00:00:00"/>
    <m/>
    <m/>
    <s v="Letter Sent without QC"/>
    <m/>
    <x v="1"/>
    <s v="Alpha ASD SC_Brokers@Manulife.ca_x000a_RSA Jennifer Morley_x000a_For client contact (1st year)"/>
    <s v="ELI,DLI,ADD,EHC,DEN"/>
    <s v="English"/>
  </r>
  <r>
    <x v="1"/>
    <s v="STERLING CAPITAL BROKERS      "/>
    <n v="138618"/>
    <s v="Manu-Cov"/>
    <s v="Linh G Lam"/>
    <s v="Tim Robinson"/>
    <x v="0"/>
    <s v="ManuConnect"/>
    <s v="SELF"/>
    <d v="2024-02-29T00:00:00"/>
    <d v="2024-08-01T00:00:00"/>
    <x v="0"/>
    <s v="Sterling Capital Brokers"/>
    <m/>
    <m/>
    <d v="2024-02-14T00:00:00"/>
    <m/>
    <m/>
    <m/>
    <m/>
    <m/>
    <m/>
    <m/>
    <x v="1"/>
    <m/>
    <m/>
    <m/>
  </r>
  <r>
    <x v="1"/>
    <s v="STERLING CAPITAL BROKERS      "/>
    <n v="138620"/>
    <s v="Manu-Cov"/>
    <s v="Linh G Lam"/>
    <s v="Tim Robinson"/>
    <x v="0"/>
    <s v="ManuConnect"/>
    <s v="SELF"/>
    <d v="2024-02-29T00:00:00"/>
    <d v="2024-08-01T00:00:00"/>
    <x v="1"/>
    <s v="Andrea Burnett"/>
    <s v="andrea.burnett@sterlingcapitalbrokers.com"/>
    <s v="N/A"/>
    <d v="2024-02-21T00:00:00"/>
    <d v="2024-02-22T00:00:00"/>
    <s v="Completed"/>
    <d v="2024-02-29T00:00:00"/>
    <m/>
    <m/>
    <s v="Letter Sent without QC"/>
    <m/>
    <x v="1"/>
    <m/>
    <m/>
    <m/>
  </r>
  <r>
    <x v="1"/>
    <s v="STERLING CAPITAL BROKERS      "/>
    <n v="138621"/>
    <s v="Manu-Cov"/>
    <s v="Mark Ridgeway "/>
    <s v="Robyn Manning"/>
    <x v="0"/>
    <s v="ManuConnect"/>
    <s v="SELF"/>
    <d v="2024-02-29T00:00:00"/>
    <d v="2024-08-01T00:00:00"/>
    <x v="3"/>
    <s v="Ryan McTurk"/>
    <s v="ryan.mcturk@sterlingcapitalbrokers.com"/>
    <m/>
    <d v="2024-02-14T00:00:00"/>
    <d v="2024-02-21T00:00:00"/>
    <m/>
    <d v="2024-03-01T00:00:00"/>
    <m/>
    <m/>
    <s v="Letter Sent without QC"/>
    <m/>
    <x v="1"/>
    <m/>
    <m/>
    <m/>
  </r>
  <r>
    <x v="1"/>
    <s v="STERLING CAPITAL BROKERS      "/>
    <n v="138623"/>
    <s v="Manu-Cov"/>
    <s v="Linh G Lam"/>
    <s v="Tim Robinson"/>
    <x v="0"/>
    <s v="ManuConnect"/>
    <s v="SELF"/>
    <d v="2024-02-29T00:00:00"/>
    <d v="2024-08-01T00:00:00"/>
    <x v="0"/>
    <s v="Sterling Capital Brokers"/>
    <m/>
    <m/>
    <d v="2024-02-14T00:00:00"/>
    <m/>
    <m/>
    <m/>
    <m/>
    <m/>
    <m/>
    <m/>
    <x v="1"/>
    <m/>
    <m/>
    <m/>
  </r>
  <r>
    <x v="1"/>
    <s v="STERLING CAPITAL BROKERS      "/>
    <n v="138624"/>
    <s v="Manu-Cov"/>
    <s v="Linh G Lam"/>
    <s v="Tim Robinson"/>
    <x v="0"/>
    <s v="ManuConnect"/>
    <s v="SELF"/>
    <d v="2024-02-29T00:00:00"/>
    <d v="2024-08-01T00:00:00"/>
    <x v="1"/>
    <s v="Lisa Laping "/>
    <s v="lisa.laping@sterlingcapitalbrokers.com"/>
    <s v="N/A"/>
    <d v="2024-02-21T00:00:00"/>
    <d v="2024-02-22T00:00:00"/>
    <s v="Completed"/>
    <d v="2024-02-29T00:00:00"/>
    <m/>
    <m/>
    <s v="Letter Sent without QC"/>
    <m/>
    <x v="1"/>
    <m/>
    <m/>
    <m/>
  </r>
  <r>
    <x v="1"/>
    <s v="STERLING CAPITAL BROKERS      "/>
    <n v="138627"/>
    <s v="Manu-Cov"/>
    <s v="James Baggs"/>
    <s v="Swiss Nanton-Gill"/>
    <x v="0"/>
    <s v="ManuConnect"/>
    <s v="SELF"/>
    <d v="2024-02-29T00:00:00"/>
    <d v="2024-08-01T00:00:00"/>
    <x v="3"/>
    <s v="Dawn Lambert"/>
    <s v="dawn.lambert@sterlingcapitalbrokers.com"/>
    <m/>
    <m/>
    <m/>
    <m/>
    <d v="2024-02-29T00:00:00"/>
    <m/>
    <m/>
    <s v="Letter Sent without QC"/>
    <m/>
    <x v="1"/>
    <s v="1st Client contact email Feb 14"/>
    <m/>
    <m/>
  </r>
  <r>
    <x v="1"/>
    <s v="LES ENTREPRISES CHRISTIAN     "/>
    <n v="139203"/>
    <s v="Manu-Cov"/>
    <s v="Raquel Morales"/>
    <s v="Darel Volkes"/>
    <x v="0"/>
    <s v="ManuConnect"/>
    <s v="SELF"/>
    <d v="2024-02-29T00:00:00"/>
    <d v="2024-08-01T00:00:00"/>
    <x v="3"/>
    <s v="Annie Dessailliers"/>
    <s v="ventes_renouvellements@gpme.ca"/>
    <s v="Directrice par intérim, Services administratifs, ventes et renouvellement, Solutions collectives"/>
    <m/>
    <m/>
    <m/>
    <d v="2024-03-01T00:00:00"/>
    <m/>
    <m/>
    <s v="Letter Sent without QC"/>
    <m/>
    <x v="1"/>
    <m/>
    <m/>
    <m/>
  </r>
  <r>
    <x v="1"/>
    <s v="CANADA NUFLOORS GROUP INC.    "/>
    <n v="139373"/>
    <s v="Manu-Cov"/>
    <s v="Alex Gattey"/>
    <s v="Swiss Nanton-Gill"/>
    <x v="0"/>
    <s v="ManuConnect"/>
    <s v="SELF"/>
    <d v="2024-02-29T00:00:00"/>
    <d v="2024-08-01T00:00:00"/>
    <x v="0"/>
    <s v="Cynthia Dean"/>
    <s v="cdean@nufloors.ca"/>
    <s v="G.P.M.E. solutions d’assurances et rentes collectives"/>
    <d v="2024-02-14T00:00:00"/>
    <d v="2024-02-22T00:00:00"/>
    <s v="Completed"/>
    <d v="2024-03-01T00:00:00"/>
    <m/>
    <m/>
    <s v="Letter Sent without QC"/>
    <m/>
    <x v="1"/>
    <m/>
    <m/>
    <m/>
  </r>
  <r>
    <x v="1"/>
    <s v="EQUIPEMENTS ROBERT            "/>
    <n v="139514"/>
    <s v="Manu-Cov"/>
    <s v="Natalie Lapointe"/>
    <s v="Lilian Hernandez"/>
    <x v="0"/>
    <s v="ManuConnect"/>
    <s v="SELF"/>
    <d v="2024-02-29T00:00:00"/>
    <d v="2024-08-01T00:00:00"/>
    <x v="3"/>
    <m/>
    <s v="renouvellement@sagedecision.com"/>
    <m/>
    <m/>
    <m/>
    <m/>
    <d v="2024-03-01T00:00:00"/>
    <m/>
    <m/>
    <s v="Letter Sent without QC"/>
    <m/>
    <x v="1"/>
    <m/>
    <m/>
    <m/>
  </r>
  <r>
    <x v="1"/>
    <s v="ECONOMIE SOCIALE LANAUDIERE   "/>
    <n v="139685"/>
    <s v="Manu-Cov"/>
    <s v="Raquel Morales "/>
    <s v="Darel Volkes"/>
    <x v="0"/>
    <s v="ManuConnect"/>
    <s v="SELF"/>
    <d v="2024-02-29T00:00:00"/>
    <d v="2024-08-01T00:00:00"/>
    <x v="1"/>
    <s v="Annie Dessailliers "/>
    <s v="ventes_renouvellements@gpme.ca"/>
    <s v="Directrice par intérim, Services administratifs, ventes et renouvellement, Solutions collectives_x000a_G.P.M.E. solutions d’assurances et rentes collectives"/>
    <s v="N/A"/>
    <s v="N/A"/>
    <s v="N/A"/>
    <d v="2024-02-29T00:00:00"/>
    <m/>
    <m/>
    <s v="Letter Sent without QC"/>
    <m/>
    <x v="1"/>
    <s v="Assurances Robillard et associés inc."/>
    <m/>
    <m/>
  </r>
  <r>
    <x v="1"/>
    <s v="Primerica Financial Services (Canada) Ltd."/>
    <s v="79875, 79876, 79877, 79896"/>
    <s v="Manu-Cov "/>
    <s v="Sarah Bishop"/>
    <s v="Thomas Bauer"/>
    <x v="0"/>
    <s v="ManuConnect"/>
    <s v="SELF"/>
    <d v="2024-02-29T00:00:00"/>
    <d v="2025-01-01T00:00:00"/>
    <x v="1"/>
    <s v="Nadine Coulson"/>
    <s v="Nadine.Coulson@Primerica.com"/>
    <s v="AVP, Human Resources"/>
    <d v="2024-02-21T00:00:00"/>
    <d v="2024-02-22T00:00:00"/>
    <s v="Completed"/>
    <d v="2024-02-29T00:00:00"/>
    <m/>
    <m/>
    <s v="Letter Sent without QC"/>
    <m/>
    <x v="0"/>
    <m/>
    <m/>
    <m/>
  </r>
  <r>
    <x v="2"/>
    <s v="BOISE CASCADE Alljoist Ltd."/>
    <n v="31626"/>
    <s v="Manu-NonCov"/>
    <s v="Rowena Gabriel"/>
    <s v="Svetlana Pavlenko"/>
    <x v="0"/>
    <s v="ManuConnect"/>
    <s v="SELF"/>
    <d v="2024-02-29T00:00:00"/>
    <d v="2025-01-01T00:00:00"/>
    <x v="2"/>
    <s v="Karen Graham"/>
    <s v="KarenGraham@bc.com"/>
    <s v="N/A"/>
    <d v="2024-02-20T00:00:00"/>
    <d v="2024-02-20T00:00:00"/>
    <s v="Completed"/>
    <d v="2024-02-28T00:00:00"/>
    <m/>
    <m/>
    <s v="Letter Sent without QC"/>
    <m/>
    <x v="0"/>
    <s v="For client contact_x000a_Karen Graham_x000a_Boise Cascade Alljoist Ltd._x000a_KarenGraham@bc.com"/>
    <s v="ELI,OEL,DLI,OSL,OCL,ADD,EHC,DEN,STD,LTD"/>
    <s v="English"/>
  </r>
  <r>
    <x v="3"/>
    <s v="ALIMENTS MONT-BEC INC.        "/>
    <n v="13915"/>
    <s v="Manu-Cov"/>
    <m/>
    <m/>
    <x v="0"/>
    <s v="ManuConnect"/>
    <s v="SELF"/>
    <d v="2024-03-29T00:00:00"/>
    <d v="2023-09-01T00:00:00"/>
    <x v="1"/>
    <m/>
    <m/>
    <m/>
    <m/>
    <m/>
    <m/>
    <m/>
    <m/>
    <m/>
    <m/>
    <m/>
    <x v="1"/>
    <m/>
    <m/>
    <m/>
  </r>
  <r>
    <x v="3"/>
    <s v="SATKUL DEVELOPMENTS LTD.      "/>
    <n v="59271"/>
    <s v="Manu-Cov"/>
    <m/>
    <m/>
    <x v="0"/>
    <s v="ManuConnect"/>
    <s v="SELF"/>
    <d v="2024-03-29T00:00:00"/>
    <d v="2023-10-01T00:00:00"/>
    <x v="1"/>
    <m/>
    <m/>
    <m/>
    <m/>
    <m/>
    <m/>
    <m/>
    <m/>
    <m/>
    <m/>
    <m/>
    <x v="1"/>
    <m/>
    <m/>
    <m/>
  </r>
  <r>
    <x v="3"/>
    <s v="SALARIES DE CIMENT QUEBEC INC."/>
    <n v="60474"/>
    <s v="Manu-Cov"/>
    <m/>
    <m/>
    <x v="0"/>
    <s v="ManuConnect"/>
    <s v="SELF"/>
    <d v="2024-03-29T00:00:00"/>
    <d v="2023-10-01T00:00:00"/>
    <x v="1"/>
    <m/>
    <m/>
    <m/>
    <m/>
    <m/>
    <m/>
    <m/>
    <m/>
    <m/>
    <m/>
    <m/>
    <x v="0"/>
    <m/>
    <m/>
    <m/>
  </r>
  <r>
    <x v="3"/>
    <s v="MINDEN GROSS LLP              "/>
    <n v="63015"/>
    <s v="Manu-Cov"/>
    <m/>
    <m/>
    <x v="0"/>
    <s v="ManuConnect"/>
    <s v="SELF"/>
    <d v="2024-03-29T00:00:00"/>
    <d v="2023-09-01T00:00:00"/>
    <x v="3"/>
    <m/>
    <m/>
    <m/>
    <m/>
    <m/>
    <m/>
    <m/>
    <m/>
    <m/>
    <m/>
    <m/>
    <x v="0"/>
    <m/>
    <m/>
    <m/>
  </r>
  <r>
    <x v="3"/>
    <s v="VIANDE PERREAULT INC          "/>
    <n v="63727"/>
    <s v="Manu-Cov"/>
    <m/>
    <m/>
    <x v="0"/>
    <s v="ManuConnect"/>
    <s v="SELF"/>
    <d v="2024-03-29T00:00:00"/>
    <d v="2023-09-01T00:00:00"/>
    <x v="1"/>
    <m/>
    <m/>
    <m/>
    <m/>
    <m/>
    <m/>
    <m/>
    <m/>
    <m/>
    <m/>
    <m/>
    <x v="1"/>
    <m/>
    <m/>
    <m/>
  </r>
  <r>
    <x v="3"/>
    <s v="GRAYBAR CANADA LIMITED        "/>
    <n v="70241"/>
    <s v="Manu-Cov"/>
    <m/>
    <m/>
    <x v="0"/>
    <s v="ManuConnect"/>
    <s v="SELF"/>
    <d v="2024-03-29T00:00:00"/>
    <d v="2023-09-01T00:00:00"/>
    <x v="0"/>
    <m/>
    <m/>
    <m/>
    <m/>
    <m/>
    <m/>
    <m/>
    <m/>
    <m/>
    <m/>
    <m/>
    <x v="0"/>
    <m/>
    <m/>
    <m/>
  </r>
  <r>
    <x v="3"/>
    <s v="MANITOBA JOCKEY CLUB INC.     "/>
    <n v="75910"/>
    <s v="Manu-Cov"/>
    <m/>
    <m/>
    <x v="0"/>
    <s v="ManuConnect"/>
    <s v="SELF"/>
    <d v="2024-03-29T00:00:00"/>
    <d v="2023-09-01T00:00:00"/>
    <x v="1"/>
    <m/>
    <m/>
    <m/>
    <m/>
    <m/>
    <m/>
    <m/>
    <m/>
    <m/>
    <m/>
    <m/>
    <x v="1"/>
    <m/>
    <m/>
    <m/>
  </r>
  <r>
    <x v="3"/>
    <s v="LE CENTRE DE FORMATION ET DE  "/>
    <n v="100944"/>
    <s v="Manu-Cov"/>
    <m/>
    <m/>
    <x v="0"/>
    <s v="ManuConnect"/>
    <s v="SELF"/>
    <d v="2024-03-29T00:00:00"/>
    <d v="2023-09-01T00:00:00"/>
    <x v="1"/>
    <m/>
    <m/>
    <m/>
    <m/>
    <m/>
    <m/>
    <m/>
    <m/>
    <m/>
    <m/>
    <m/>
    <x v="1"/>
    <m/>
    <m/>
    <m/>
  </r>
  <r>
    <x v="3"/>
    <s v="PLOMBERIE DENIS PARADIS INC.  "/>
    <n v="103875"/>
    <s v="Manu-Cov"/>
    <m/>
    <m/>
    <x v="0"/>
    <s v="ManuConnect"/>
    <s v="SELF"/>
    <d v="2024-03-29T00:00:00"/>
    <d v="2023-09-01T00:00:00"/>
    <x v="1"/>
    <m/>
    <m/>
    <m/>
    <m/>
    <m/>
    <m/>
    <m/>
    <m/>
    <m/>
    <m/>
    <m/>
    <x v="1"/>
    <m/>
    <m/>
    <m/>
  </r>
  <r>
    <x v="3"/>
    <s v="CELCA MARKETING INC           "/>
    <n v="110431"/>
    <s v="Manu-Cov"/>
    <m/>
    <m/>
    <x v="0"/>
    <s v="ManuConnect"/>
    <s v="SELF"/>
    <d v="2024-03-29T00:00:00"/>
    <d v="2023-09-01T00:00:00"/>
    <x v="1"/>
    <m/>
    <m/>
    <m/>
    <m/>
    <m/>
    <m/>
    <m/>
    <m/>
    <m/>
    <m/>
    <m/>
    <x v="1"/>
    <m/>
    <m/>
    <m/>
  </r>
  <r>
    <x v="3"/>
    <s v="581917 ONTARIO INC. O/A       "/>
    <n v="111396"/>
    <s v="Manu-Cov"/>
    <m/>
    <m/>
    <x v="0"/>
    <s v="ManuConnect"/>
    <s v="SELF"/>
    <d v="2024-03-29T00:00:00"/>
    <d v="2023-09-01T00:00:00"/>
    <x v="1"/>
    <m/>
    <m/>
    <m/>
    <m/>
    <m/>
    <m/>
    <m/>
    <m/>
    <m/>
    <m/>
    <m/>
    <x v="1"/>
    <m/>
    <m/>
    <m/>
  </r>
  <r>
    <x v="3"/>
    <s v="COMMUNICATION METRO MONTREAL  "/>
    <n v="111640"/>
    <s v="Manu-Cov"/>
    <m/>
    <m/>
    <x v="0"/>
    <s v="ManuConnect"/>
    <s v="SELF"/>
    <d v="2024-03-29T00:00:00"/>
    <d v="2023-09-01T00:00:00"/>
    <x v="1"/>
    <m/>
    <m/>
    <m/>
    <m/>
    <m/>
    <m/>
    <m/>
    <m/>
    <m/>
    <m/>
    <m/>
    <x v="1"/>
    <m/>
    <m/>
    <m/>
  </r>
  <r>
    <x v="3"/>
    <s v="PLANIFICATION ET CONSEIL JOSEE"/>
    <n v="111684"/>
    <s v="Manu-Cov"/>
    <m/>
    <m/>
    <x v="0"/>
    <s v="ManuConnect"/>
    <s v="SELF"/>
    <d v="2024-03-29T00:00:00"/>
    <d v="2023-09-01T00:00:00"/>
    <x v="1"/>
    <m/>
    <m/>
    <m/>
    <m/>
    <m/>
    <m/>
    <m/>
    <m/>
    <m/>
    <m/>
    <m/>
    <x v="1"/>
    <m/>
    <m/>
    <m/>
  </r>
  <r>
    <x v="3"/>
    <s v="TOITUREX INC.- 400            "/>
    <n v="113533"/>
    <s v="Manu-Cov"/>
    <m/>
    <m/>
    <x v="0"/>
    <s v="ManuConnect"/>
    <s v="SELF"/>
    <d v="2024-03-29T00:00:00"/>
    <d v="2023-09-01T00:00:00"/>
    <x v="1"/>
    <m/>
    <m/>
    <m/>
    <m/>
    <m/>
    <m/>
    <m/>
    <m/>
    <m/>
    <m/>
    <m/>
    <x v="1"/>
    <m/>
    <m/>
    <m/>
  </r>
  <r>
    <x v="3"/>
    <s v="IMPRIMERIE DALOU INC.         "/>
    <n v="114729"/>
    <s v="Manu-Cov"/>
    <m/>
    <m/>
    <x v="0"/>
    <s v="ManuConnect"/>
    <s v="SELF"/>
    <d v="2024-03-29T00:00:00"/>
    <d v="2023-09-01T00:00:00"/>
    <x v="1"/>
    <m/>
    <m/>
    <m/>
    <m/>
    <m/>
    <m/>
    <m/>
    <m/>
    <m/>
    <m/>
    <m/>
    <x v="1"/>
    <m/>
    <m/>
    <m/>
  </r>
  <r>
    <x v="3"/>
    <s v="ROYAL RADIATOR SHOP INC.      "/>
    <n v="116138"/>
    <s v="Manu-Cov"/>
    <m/>
    <m/>
    <x v="0"/>
    <s v="ManuConnect"/>
    <s v="SELF"/>
    <d v="2024-03-29T00:00:00"/>
    <d v="2023-09-01T00:00:00"/>
    <x v="3"/>
    <m/>
    <m/>
    <m/>
    <m/>
    <m/>
    <m/>
    <m/>
    <m/>
    <m/>
    <m/>
    <m/>
    <x v="1"/>
    <m/>
    <m/>
    <m/>
  </r>
  <r>
    <x v="3"/>
    <s v="THERMEX METAL TREATING LTD.   "/>
    <n v="116217"/>
    <s v="Manu-Cov"/>
    <m/>
    <m/>
    <x v="0"/>
    <s v="ManuConnect"/>
    <s v="SELF"/>
    <d v="2024-03-29T00:00:00"/>
    <d v="2023-09-01T00:00:00"/>
    <x v="2"/>
    <m/>
    <m/>
    <m/>
    <m/>
    <m/>
    <m/>
    <m/>
    <m/>
    <m/>
    <m/>
    <m/>
    <x v="0"/>
    <m/>
    <m/>
    <m/>
  </r>
  <r>
    <x v="3"/>
    <s v="MUNICIPALITE DE               "/>
    <n v="116359"/>
    <s v="Manu-Cov"/>
    <m/>
    <m/>
    <x v="0"/>
    <s v="ManuConnect"/>
    <s v="SELF"/>
    <d v="2024-03-29T00:00:00"/>
    <d v="2023-09-01T00:00:00"/>
    <x v="3"/>
    <m/>
    <m/>
    <m/>
    <m/>
    <m/>
    <m/>
    <m/>
    <m/>
    <m/>
    <m/>
    <m/>
    <x v="1"/>
    <s v="Gilles Cloutier"/>
    <m/>
    <m/>
  </r>
  <r>
    <x v="3"/>
    <s v="REMORQUAGE S.O.S. SAGUENAY INC"/>
    <n v="116913"/>
    <s v="Manu-Cov"/>
    <m/>
    <m/>
    <x v="0"/>
    <s v="ManuConnect"/>
    <s v="SELF"/>
    <d v="2024-03-29T00:00:00"/>
    <d v="2023-09-01T00:00:00"/>
    <x v="3"/>
    <m/>
    <m/>
    <m/>
    <m/>
    <m/>
    <m/>
    <m/>
    <m/>
    <m/>
    <m/>
    <m/>
    <x v="1"/>
    <m/>
    <m/>
    <m/>
  </r>
  <r>
    <x v="3"/>
    <s v="THE GLENCOE CLUB &amp; THE GLENCOE"/>
    <n v="118319"/>
    <s v="Manu-Cov"/>
    <m/>
    <m/>
    <x v="0"/>
    <s v="ManuConnect"/>
    <s v="SELF"/>
    <d v="2024-03-29T00:00:00"/>
    <d v="2023-09-01T00:00:00"/>
    <x v="1"/>
    <m/>
    <m/>
    <m/>
    <m/>
    <m/>
    <m/>
    <m/>
    <m/>
    <m/>
    <m/>
    <m/>
    <x v="0"/>
    <m/>
    <m/>
    <m/>
  </r>
  <r>
    <x v="3"/>
    <s v="SOUTHLAND COMMUNITY CHURCH    "/>
    <n v="118615"/>
    <s v="Manu-Cov"/>
    <m/>
    <m/>
    <x v="0"/>
    <s v="ManuConnect"/>
    <s v="SELF"/>
    <d v="2024-03-29T00:00:00"/>
    <d v="2023-10-01T00:00:00"/>
    <x v="3"/>
    <m/>
    <m/>
    <m/>
    <m/>
    <m/>
    <m/>
    <m/>
    <m/>
    <m/>
    <m/>
    <m/>
    <x v="0"/>
    <m/>
    <m/>
    <m/>
  </r>
  <r>
    <x v="3"/>
    <s v="LSAV INC.                     "/>
    <n v="121163"/>
    <s v="Manu-Cov"/>
    <m/>
    <m/>
    <x v="0"/>
    <s v="ManuConnect"/>
    <s v="SELF"/>
    <d v="2024-03-29T00:00:00"/>
    <d v="2023-09-01T00:00:00"/>
    <x v="3"/>
    <m/>
    <m/>
    <m/>
    <m/>
    <m/>
    <m/>
    <m/>
    <m/>
    <m/>
    <m/>
    <m/>
    <x v="1"/>
    <m/>
    <m/>
    <m/>
  </r>
  <r>
    <x v="3"/>
    <s v="DU COUP ANIMATION INC         "/>
    <n v="122078"/>
    <s v="Manu-Cov"/>
    <m/>
    <m/>
    <x v="0"/>
    <s v="ManuConnect"/>
    <s v="SELF"/>
    <d v="2024-03-29T00:00:00"/>
    <d v="2023-09-01T00:00:00"/>
    <x v="3"/>
    <m/>
    <m/>
    <m/>
    <m/>
    <m/>
    <m/>
    <m/>
    <m/>
    <m/>
    <m/>
    <m/>
    <x v="1"/>
    <m/>
    <m/>
    <m/>
  </r>
  <r>
    <x v="3"/>
    <s v="DAYS INN O/A 2972-6908 QUEBEC "/>
    <n v="122153"/>
    <s v="Manu-Cov"/>
    <m/>
    <m/>
    <x v="0"/>
    <s v="ManuConnect"/>
    <s v="SELF"/>
    <d v="2024-03-29T00:00:00"/>
    <d v="2023-09-01T00:00:00"/>
    <x v="3"/>
    <m/>
    <m/>
    <m/>
    <m/>
    <m/>
    <m/>
    <m/>
    <m/>
    <m/>
    <m/>
    <m/>
    <x v="1"/>
    <m/>
    <m/>
    <m/>
  </r>
  <r>
    <x v="3"/>
    <s v="MAISON DE JEUNES L'EVEIL      "/>
    <n v="122362"/>
    <s v="Manu-Cov"/>
    <m/>
    <m/>
    <x v="0"/>
    <s v="ManuConnect"/>
    <s v="SELF"/>
    <d v="2024-03-29T00:00:00"/>
    <d v="2023-09-01T00:00:00"/>
    <x v="3"/>
    <m/>
    <m/>
    <m/>
    <m/>
    <m/>
    <m/>
    <m/>
    <m/>
    <m/>
    <m/>
    <m/>
    <x v="1"/>
    <m/>
    <m/>
    <m/>
  </r>
  <r>
    <x v="3"/>
    <s v="FERME PROTERRE INC.           "/>
    <n v="122363"/>
    <s v="Manu-Cov"/>
    <m/>
    <m/>
    <x v="0"/>
    <s v="ManuConnect"/>
    <s v="SELF"/>
    <d v="2024-03-29T00:00:00"/>
    <d v="2023-09-01T00:00:00"/>
    <x v="3"/>
    <m/>
    <m/>
    <m/>
    <m/>
    <m/>
    <m/>
    <m/>
    <m/>
    <m/>
    <m/>
    <m/>
    <x v="1"/>
    <m/>
    <m/>
    <m/>
  </r>
  <r>
    <x v="3"/>
    <s v="FERME PIERRE VACHON ET FILS   "/>
    <n v="122402"/>
    <s v="Manu-Cov"/>
    <m/>
    <m/>
    <x v="0"/>
    <s v="ManuConnect"/>
    <s v="SELF"/>
    <d v="2024-03-29T00:00:00"/>
    <d v="2023-09-01T00:00:00"/>
    <x v="3"/>
    <m/>
    <m/>
    <m/>
    <m/>
    <m/>
    <m/>
    <m/>
    <m/>
    <m/>
    <m/>
    <m/>
    <x v="1"/>
    <m/>
    <m/>
    <m/>
  </r>
  <r>
    <x v="3"/>
    <s v="J4 HOLDINGS (AMHERSTBURG) LTD."/>
    <n v="123729"/>
    <s v="Manu-Cov"/>
    <m/>
    <m/>
    <x v="0"/>
    <s v="ManuConnect"/>
    <s v="SELF"/>
    <d v="2024-03-29T00:00:00"/>
    <d v="2023-10-01T00:00:00"/>
    <x v="3"/>
    <m/>
    <m/>
    <m/>
    <m/>
    <m/>
    <m/>
    <m/>
    <m/>
    <m/>
    <m/>
    <m/>
    <x v="1"/>
    <m/>
    <m/>
    <m/>
  </r>
  <r>
    <x v="3"/>
    <s v="RENAULD BOURQUE ELECTRIQUE    "/>
    <n v="124735"/>
    <s v="Manu-Cov"/>
    <m/>
    <m/>
    <x v="0"/>
    <s v="ManuConnect"/>
    <s v="SELF"/>
    <d v="2024-03-29T00:00:00"/>
    <d v="2023-10-01T00:00:00"/>
    <x v="3"/>
    <m/>
    <m/>
    <m/>
    <m/>
    <m/>
    <m/>
    <m/>
    <m/>
    <m/>
    <m/>
    <m/>
    <x v="1"/>
    <m/>
    <m/>
    <m/>
  </r>
  <r>
    <x v="3"/>
    <s v="HENRY AUDET LTEE ET ERNEST    "/>
    <n v="126336"/>
    <s v="Manu-Cov"/>
    <m/>
    <m/>
    <x v="0"/>
    <s v="ManuConnect"/>
    <s v="SELF"/>
    <d v="2024-03-29T00:00:00"/>
    <d v="2023-09-01T00:00:00"/>
    <x v="3"/>
    <m/>
    <m/>
    <m/>
    <m/>
    <m/>
    <m/>
    <m/>
    <m/>
    <m/>
    <m/>
    <m/>
    <x v="1"/>
    <m/>
    <m/>
    <m/>
  </r>
  <r>
    <x v="3"/>
    <s v="JAKE FRIESEN INC. &amp; FOUR WEST "/>
    <n v="126659"/>
    <s v="Manu-Cov"/>
    <m/>
    <m/>
    <x v="0"/>
    <s v="ManuConnect"/>
    <s v="SELF"/>
    <d v="2024-03-29T00:00:00"/>
    <d v="2023-09-01T00:00:00"/>
    <x v="0"/>
    <m/>
    <m/>
    <m/>
    <m/>
    <m/>
    <m/>
    <m/>
    <m/>
    <m/>
    <m/>
    <m/>
    <x v="0"/>
    <m/>
    <m/>
    <m/>
  </r>
  <r>
    <x v="3"/>
    <s v="BRISTOL MACHINE WORKS LIMITED "/>
    <n v="127339"/>
    <s v="Manu-Cov"/>
    <m/>
    <m/>
    <x v="0"/>
    <s v="ManuConnect"/>
    <s v="SELF"/>
    <d v="2024-03-29T00:00:00"/>
    <d v="2023-09-01T00:00:00"/>
    <x v="2"/>
    <m/>
    <m/>
    <m/>
    <m/>
    <m/>
    <m/>
    <m/>
    <m/>
    <m/>
    <m/>
    <m/>
    <x v="0"/>
    <m/>
    <m/>
    <m/>
  </r>
  <r>
    <x v="3"/>
    <s v="THE STERLING HALL SCHOOL OF   "/>
    <n v="127344"/>
    <s v="Manu-Cov"/>
    <m/>
    <m/>
    <x v="0"/>
    <s v="ManuConnect"/>
    <s v="SELF"/>
    <d v="2024-03-29T00:00:00"/>
    <d v="2023-10-01T00:00:00"/>
    <x v="1"/>
    <m/>
    <m/>
    <m/>
    <m/>
    <m/>
    <m/>
    <m/>
    <m/>
    <m/>
    <m/>
    <m/>
    <x v="0"/>
    <s v="Rob Carducci"/>
    <m/>
    <m/>
  </r>
  <r>
    <x v="3"/>
    <s v="AESUS PACKAGING SYSTEMS INC.  "/>
    <n v="127349"/>
    <s v="Manu-Cov"/>
    <m/>
    <m/>
    <x v="0"/>
    <s v="ManuConnect"/>
    <s v="SELF"/>
    <d v="2024-03-29T00:00:00"/>
    <d v="2023-10-01T00:00:00"/>
    <x v="3"/>
    <m/>
    <m/>
    <m/>
    <m/>
    <m/>
    <m/>
    <m/>
    <m/>
    <m/>
    <m/>
    <m/>
    <x v="0"/>
    <m/>
    <m/>
    <m/>
  </r>
  <r>
    <x v="3"/>
    <s v="SPA INFINIMA ( 9178-1443      "/>
    <n v="128737"/>
    <s v="Manu-Cov"/>
    <m/>
    <m/>
    <x v="0"/>
    <s v="ManuConnect"/>
    <s v="SELF"/>
    <d v="2024-03-29T00:00:00"/>
    <d v="2023-09-01T00:00:00"/>
    <x v="2"/>
    <m/>
    <m/>
    <m/>
    <m/>
    <m/>
    <m/>
    <m/>
    <m/>
    <m/>
    <m/>
    <m/>
    <x v="1"/>
    <m/>
    <m/>
    <m/>
  </r>
  <r>
    <x v="3"/>
    <s v="JARDINS PAYSAGEMENT PRESTIGE  "/>
    <n v="128965"/>
    <s v="Manu-Cov"/>
    <m/>
    <m/>
    <x v="0"/>
    <s v="ManuConnect"/>
    <s v="SELF"/>
    <d v="2024-03-29T00:00:00"/>
    <d v="2023-09-01T00:00:00"/>
    <x v="2"/>
    <m/>
    <m/>
    <m/>
    <m/>
    <m/>
    <m/>
    <m/>
    <m/>
    <m/>
    <m/>
    <m/>
    <x v="1"/>
    <m/>
    <m/>
    <m/>
  </r>
  <r>
    <x v="3"/>
    <s v="B.B.G. REFRIGERATION INC.     "/>
    <n v="129030"/>
    <s v="Manu-Cov"/>
    <m/>
    <m/>
    <x v="0"/>
    <s v="ManuConnect"/>
    <s v="SELF"/>
    <d v="2024-03-29T00:00:00"/>
    <d v="2023-09-01T00:00:00"/>
    <x v="2"/>
    <m/>
    <m/>
    <m/>
    <m/>
    <m/>
    <m/>
    <m/>
    <m/>
    <m/>
    <m/>
    <m/>
    <x v="1"/>
    <m/>
    <m/>
    <m/>
  </r>
  <r>
    <x v="3"/>
    <s v="SANTE DENTAIRE CHARLESBOURG   "/>
    <n v="129062"/>
    <s v="Manu-Cov"/>
    <m/>
    <m/>
    <x v="0"/>
    <s v="ManuConnect"/>
    <s v="SELF"/>
    <d v="2024-03-29T00:00:00"/>
    <d v="2023-09-01T00:00:00"/>
    <x v="2"/>
    <m/>
    <m/>
    <m/>
    <m/>
    <m/>
    <m/>
    <m/>
    <m/>
    <m/>
    <m/>
    <m/>
    <x v="1"/>
    <m/>
    <m/>
    <m/>
  </r>
  <r>
    <x v="3"/>
    <s v="DEPANNEUR 5 ETOILES INC.      "/>
    <n v="130011"/>
    <s v="Manu-Cov"/>
    <m/>
    <m/>
    <x v="0"/>
    <s v="ManuConnect"/>
    <s v="SELF"/>
    <d v="2024-03-29T00:00:00"/>
    <d v="2023-09-01T00:00:00"/>
    <x v="2"/>
    <m/>
    <m/>
    <m/>
    <m/>
    <m/>
    <m/>
    <m/>
    <m/>
    <m/>
    <m/>
    <m/>
    <x v="1"/>
    <m/>
    <m/>
    <m/>
  </r>
  <r>
    <x v="3"/>
    <s v="7859902 CANADA INC.           "/>
    <n v="135006"/>
    <s v="Manu-Cov"/>
    <m/>
    <m/>
    <x v="0"/>
    <s v="ManuConnect"/>
    <s v="SELF"/>
    <d v="2024-03-29T00:00:00"/>
    <d v="2023-09-01T00:00:00"/>
    <x v="2"/>
    <m/>
    <m/>
    <m/>
    <m/>
    <m/>
    <m/>
    <m/>
    <m/>
    <m/>
    <m/>
    <m/>
    <x v="1"/>
    <m/>
    <m/>
    <m/>
  </r>
  <r>
    <x v="3"/>
    <s v="BEAUDOIN ET PELLERIN SENC     "/>
    <n v="135113"/>
    <s v="Manu-Cov"/>
    <m/>
    <m/>
    <x v="0"/>
    <s v="ManuConnect"/>
    <s v="SELF"/>
    <d v="2024-03-29T00:00:00"/>
    <d v="2023-09-01T00:00:00"/>
    <x v="2"/>
    <m/>
    <m/>
    <m/>
    <m/>
    <m/>
    <m/>
    <m/>
    <m/>
    <m/>
    <m/>
    <m/>
    <x v="1"/>
    <m/>
    <m/>
    <m/>
  </r>
  <r>
    <x v="3"/>
    <s v="PAUL LE GOURMET (PREPARATION  "/>
    <n v="135116"/>
    <s v="Manu-Cov"/>
    <m/>
    <m/>
    <x v="0"/>
    <s v="ManuConnect"/>
    <s v="SELF"/>
    <d v="2024-03-29T00:00:00"/>
    <d v="2023-09-01T00:00:00"/>
    <x v="2"/>
    <m/>
    <m/>
    <m/>
    <m/>
    <m/>
    <m/>
    <m/>
    <m/>
    <m/>
    <m/>
    <m/>
    <x v="1"/>
    <m/>
    <m/>
    <m/>
  </r>
  <r>
    <x v="3"/>
    <s v="9339-3254 QUEBEC INC.         "/>
    <n v="136112"/>
    <s v="Manu-Cov"/>
    <m/>
    <m/>
    <x v="0"/>
    <s v="ManuConnect"/>
    <s v="SELF"/>
    <d v="2024-03-29T00:00:00"/>
    <d v="2023-09-01T00:00:00"/>
    <x v="2"/>
    <m/>
    <m/>
    <m/>
    <m/>
    <m/>
    <m/>
    <m/>
    <m/>
    <m/>
    <m/>
    <m/>
    <x v="1"/>
    <s v="Gilles Cloutier"/>
    <m/>
    <m/>
  </r>
  <r>
    <x v="3"/>
    <s v="Lifespeak Inc."/>
    <n v="136780"/>
    <s v="Manu-Cov"/>
    <m/>
    <m/>
    <x v="0"/>
    <s v="ManuConnect"/>
    <s v="SELF"/>
    <d v="2024-03-29T00:00:00"/>
    <d v="2023-09-01T00:00:00"/>
    <x v="0"/>
    <m/>
    <m/>
    <m/>
    <m/>
    <m/>
    <m/>
    <m/>
    <m/>
    <m/>
    <m/>
    <m/>
    <x v="0"/>
    <m/>
    <m/>
    <m/>
  </r>
  <r>
    <x v="3"/>
    <s v="RAPID7 CANADA INC.            "/>
    <n v="139258"/>
    <s v="Manu-Cov"/>
    <m/>
    <m/>
    <x v="0"/>
    <s v="ManuConnect"/>
    <s v="SELF"/>
    <d v="2024-03-29T00:00:00"/>
    <d v="2023-09-01T00:00:00"/>
    <x v="2"/>
    <m/>
    <m/>
    <m/>
    <m/>
    <m/>
    <m/>
    <m/>
    <m/>
    <m/>
    <m/>
    <m/>
    <x v="0"/>
    <m/>
    <m/>
    <m/>
  </r>
  <r>
    <x v="3"/>
    <s v="AXXIO INC.                    "/>
    <n v="139761"/>
    <s v="Manu-Cov"/>
    <m/>
    <m/>
    <x v="0"/>
    <s v="ManuConnect"/>
    <s v="SELF"/>
    <d v="2024-03-29T00:00:00"/>
    <d v="2023-09-01T00:00:00"/>
    <x v="2"/>
    <m/>
    <m/>
    <m/>
    <m/>
    <m/>
    <m/>
    <m/>
    <m/>
    <m/>
    <m/>
    <m/>
    <x v="1"/>
    <m/>
    <m/>
    <m/>
  </r>
  <r>
    <x v="3"/>
    <s v="COFINIA CONSIEL               "/>
    <n v="139784"/>
    <s v="Manu-Cov"/>
    <m/>
    <m/>
    <x v="0"/>
    <s v="ManuConnect"/>
    <s v="SELF"/>
    <d v="2024-03-29T00:00:00"/>
    <d v="2023-09-01T00:00:00"/>
    <x v="2"/>
    <m/>
    <m/>
    <m/>
    <m/>
    <m/>
    <m/>
    <m/>
    <m/>
    <m/>
    <m/>
    <m/>
    <x v="1"/>
    <m/>
    <m/>
    <m/>
  </r>
  <r>
    <x v="3"/>
    <s v="FIRME VISIONERE (10872296     "/>
    <n v="139866"/>
    <s v="Manu-Cov"/>
    <m/>
    <m/>
    <x v="0"/>
    <s v="ManuConnect"/>
    <s v="SELF"/>
    <d v="2024-03-29T00:00:00"/>
    <d v="2023-09-01T00:00:00"/>
    <x v="2"/>
    <m/>
    <m/>
    <m/>
    <m/>
    <m/>
    <m/>
    <m/>
    <m/>
    <m/>
    <m/>
    <m/>
    <x v="1"/>
    <m/>
    <m/>
    <m/>
  </r>
  <r>
    <x v="3"/>
    <s v="PLACEMENT RCR INC.            "/>
    <n v="139903"/>
    <s v="Manu-Cov"/>
    <m/>
    <m/>
    <x v="0"/>
    <s v="ManuConnect"/>
    <s v="SELF"/>
    <d v="2024-03-29T00:00:00"/>
    <d v="2023-09-01T00:00:00"/>
    <x v="2"/>
    <m/>
    <m/>
    <m/>
    <m/>
    <m/>
    <m/>
    <m/>
    <m/>
    <m/>
    <m/>
    <m/>
    <x v="1"/>
    <s v="Gilles Cloutier"/>
    <m/>
    <m/>
  </r>
  <r>
    <x v="3"/>
    <s v="SERVICES MOBILES MSM INC.     "/>
    <n v="140033"/>
    <s v="Manu-Cov"/>
    <m/>
    <m/>
    <x v="0"/>
    <s v="ManuConnect"/>
    <s v="SELF"/>
    <d v="2024-03-29T00:00:00"/>
    <d v="2023-09-01T00:00:00"/>
    <x v="0"/>
    <m/>
    <m/>
    <m/>
    <m/>
    <m/>
    <m/>
    <m/>
    <m/>
    <m/>
    <m/>
    <m/>
    <x v="1"/>
    <s v="Gilles Cloutier"/>
    <m/>
    <m/>
  </r>
  <r>
    <x v="3"/>
    <s v="FROMAGERIE DU CHAMP A LA MEULE"/>
    <n v="140125"/>
    <s v="Manu-Cov"/>
    <m/>
    <m/>
    <x v="0"/>
    <s v="ManuConnect"/>
    <s v="SELF"/>
    <d v="2024-03-29T00:00:00"/>
    <d v="2023-09-01T00:00:00"/>
    <x v="0"/>
    <m/>
    <m/>
    <m/>
    <m/>
    <m/>
    <m/>
    <m/>
    <m/>
    <m/>
    <m/>
    <m/>
    <x v="1"/>
    <m/>
    <m/>
    <m/>
  </r>
  <r>
    <x v="3"/>
    <s v="FERME AVICOLE SERGE LEFEBVRE  "/>
    <n v="140215"/>
    <s v="Manu-Cov"/>
    <m/>
    <m/>
    <x v="0"/>
    <s v="ManuConnect"/>
    <s v="SELF"/>
    <d v="2024-03-29T00:00:00"/>
    <d v="2023-09-01T00:00:00"/>
    <x v="0"/>
    <m/>
    <m/>
    <m/>
    <m/>
    <m/>
    <m/>
    <m/>
    <m/>
    <m/>
    <m/>
    <m/>
    <x v="1"/>
    <m/>
    <m/>
    <m/>
  </r>
  <r>
    <x v="3"/>
    <s v="FABRICATION METELEC LTEE      "/>
    <n v="140220"/>
    <s v="Manu-Cov"/>
    <m/>
    <m/>
    <x v="0"/>
    <s v="ManuConnect"/>
    <s v="SELF"/>
    <d v="2024-03-29T00:00:00"/>
    <d v="2023-09-01T00:00:00"/>
    <x v="0"/>
    <m/>
    <m/>
    <m/>
    <m/>
    <m/>
    <m/>
    <m/>
    <m/>
    <m/>
    <m/>
    <m/>
    <x v="1"/>
    <m/>
    <m/>
    <m/>
  </r>
  <r>
    <x v="3"/>
    <s v="GRO-MEC INC.                  "/>
    <n v="140319"/>
    <s v="Manu-Cov"/>
    <m/>
    <m/>
    <x v="0"/>
    <s v="ManuConnect"/>
    <s v="SELF"/>
    <d v="2024-03-29T00:00:00"/>
    <d v="2023-09-01T00:00:00"/>
    <x v="0"/>
    <m/>
    <m/>
    <m/>
    <m/>
    <m/>
    <m/>
    <m/>
    <m/>
    <m/>
    <m/>
    <m/>
    <x v="1"/>
    <m/>
    <m/>
    <m/>
  </r>
  <r>
    <x v="3"/>
    <s v="GROUPE GIH                    "/>
    <n v="140329"/>
    <s v="Manu-Cov"/>
    <m/>
    <m/>
    <x v="0"/>
    <s v="ManuConnect"/>
    <s v="SELF"/>
    <d v="2024-03-29T00:00:00"/>
    <d v="2023-09-01T00:00:00"/>
    <x v="0"/>
    <m/>
    <m/>
    <m/>
    <m/>
    <m/>
    <m/>
    <m/>
    <m/>
    <m/>
    <m/>
    <m/>
    <x v="1"/>
    <m/>
    <m/>
    <m/>
  </r>
  <r>
    <x v="3"/>
    <s v="OTTAWA SALUS CORPORATION      "/>
    <n v="140464"/>
    <s v="Manu-Cov"/>
    <m/>
    <m/>
    <x v="0"/>
    <s v="ManuConnect"/>
    <s v="SELF"/>
    <d v="2024-03-29T00:00:00"/>
    <d v="2023-09-01T00:00:00"/>
    <x v="1"/>
    <m/>
    <m/>
    <m/>
    <m/>
    <m/>
    <m/>
    <m/>
    <m/>
    <m/>
    <m/>
    <m/>
    <x v="0"/>
    <m/>
    <m/>
    <m/>
  </r>
  <r>
    <x v="3"/>
    <s v="SOEURS DE L'ASSOMPTION DE LA  "/>
    <n v="142010"/>
    <s v="Manu-Cov"/>
    <m/>
    <m/>
    <x v="0"/>
    <s v="ManuConnect"/>
    <s v="SELF"/>
    <d v="2024-03-29T00:00:00"/>
    <d v="2023-09-01T00:00:00"/>
    <x v="0"/>
    <m/>
    <m/>
    <m/>
    <m/>
    <m/>
    <m/>
    <m/>
    <m/>
    <m/>
    <m/>
    <m/>
    <x v="1"/>
    <m/>
    <m/>
    <m/>
  </r>
  <r>
    <x v="3"/>
    <s v="TITAN TRANSLINE INC.          "/>
    <n v="142122"/>
    <s v="Manu-Cov"/>
    <m/>
    <m/>
    <x v="0"/>
    <s v="ManuConnect"/>
    <s v="SELF"/>
    <d v="2024-03-29T00:00:00"/>
    <d v="2023-09-01T00:00:00"/>
    <x v="0"/>
    <m/>
    <m/>
    <m/>
    <m/>
    <m/>
    <m/>
    <m/>
    <m/>
    <m/>
    <m/>
    <m/>
    <x v="1"/>
    <m/>
    <m/>
    <m/>
  </r>
  <r>
    <x v="3"/>
    <s v="GROUPE RDL TROIS-RIVIERES INC."/>
    <n v="142134"/>
    <s v="Manu-Cov"/>
    <m/>
    <m/>
    <x v="0"/>
    <s v="ManuConnect"/>
    <s v="SELF"/>
    <d v="2024-03-29T00:00:00"/>
    <d v="2023-09-01T00:00:00"/>
    <x v="0"/>
    <m/>
    <m/>
    <m/>
    <m/>
    <m/>
    <m/>
    <m/>
    <m/>
    <m/>
    <m/>
    <m/>
    <x v="1"/>
    <m/>
    <m/>
    <m/>
  </r>
  <r>
    <x v="3"/>
    <s v="GESTION TREMBLAY ET LEBOEUF   "/>
    <n v="142194"/>
    <s v="Manu-Cov"/>
    <m/>
    <m/>
    <x v="0"/>
    <s v="ManuConnect"/>
    <s v="SELF"/>
    <d v="2024-03-29T00:00:00"/>
    <d v="2023-09-01T00:00:00"/>
    <x v="0"/>
    <m/>
    <m/>
    <m/>
    <m/>
    <m/>
    <m/>
    <m/>
    <m/>
    <m/>
    <m/>
    <m/>
    <x v="1"/>
    <m/>
    <m/>
    <m/>
  </r>
  <r>
    <x v="3"/>
    <s v="MAISON L'EPERVIER INC.        "/>
    <n v="142211"/>
    <s v="Manu-Cov"/>
    <m/>
    <m/>
    <x v="0"/>
    <s v="ManuConnect"/>
    <s v="SELF"/>
    <d v="2024-03-29T00:00:00"/>
    <d v="2023-09-01T00:00:00"/>
    <x v="0"/>
    <m/>
    <m/>
    <m/>
    <m/>
    <m/>
    <m/>
    <m/>
    <m/>
    <m/>
    <m/>
    <m/>
    <x v="1"/>
    <s v="Gilles Cloutier"/>
    <m/>
    <m/>
  </r>
  <r>
    <x v="3"/>
    <s v="GRAYBAR CANADA LIMITED        "/>
    <n v="142228"/>
    <s v="Manu-Cov"/>
    <m/>
    <m/>
    <x v="0"/>
    <s v="ManuConnect"/>
    <s v="SELF"/>
    <d v="2024-03-29T00:00:00"/>
    <d v="2023-09-01T00:00:00"/>
    <x v="3"/>
    <m/>
    <m/>
    <m/>
    <m/>
    <m/>
    <m/>
    <m/>
    <m/>
    <m/>
    <m/>
    <m/>
    <x v="0"/>
    <m/>
    <m/>
    <m/>
  </r>
  <r>
    <x v="3"/>
    <s v="FECTEAU BOILARD INC.          "/>
    <n v="142239"/>
    <s v="Manu-Cov"/>
    <m/>
    <m/>
    <x v="0"/>
    <s v="ManuConnect"/>
    <s v="SELF"/>
    <d v="2024-03-29T00:00:00"/>
    <d v="2023-09-01T00:00:00"/>
    <x v="0"/>
    <m/>
    <m/>
    <m/>
    <m/>
    <m/>
    <m/>
    <m/>
    <m/>
    <m/>
    <m/>
    <m/>
    <x v="1"/>
    <s v="Gilles Cloutier"/>
    <m/>
    <m/>
  </r>
  <r>
    <x v="3"/>
    <s v="MUNICIPALITE DE ST-DAMIEN     "/>
    <n v="632492"/>
    <s v="Manu-Cov"/>
    <m/>
    <m/>
    <x v="0"/>
    <s v="ManuConnect"/>
    <s v="SELF"/>
    <d v="2024-03-29T00:00:00"/>
    <d v="2023-09-01T00:00:00"/>
    <x v="0"/>
    <m/>
    <m/>
    <m/>
    <m/>
    <m/>
    <m/>
    <m/>
    <m/>
    <m/>
    <m/>
    <m/>
    <x v="1"/>
    <m/>
    <m/>
    <m/>
  </r>
  <r>
    <x v="3"/>
    <s v="QUINCAILLERIE ARCHITECTURALE  "/>
    <n v="665333"/>
    <s v="Manu-Cov"/>
    <m/>
    <m/>
    <x v="0"/>
    <s v="ManuConnect"/>
    <s v="SELF"/>
    <d v="2024-03-29T00:00:00"/>
    <d v="2023-09-01T00:00:00"/>
    <x v="1"/>
    <m/>
    <m/>
    <m/>
    <m/>
    <m/>
    <m/>
    <m/>
    <m/>
    <m/>
    <m/>
    <m/>
    <x v="1"/>
    <m/>
    <m/>
    <m/>
  </r>
  <r>
    <x v="3"/>
    <s v="MAHLE Filter Systems Canada, ULC"/>
    <n v="632945"/>
    <s v="Manu-Cov"/>
    <s v="Rowena Gabriel"/>
    <s v="Svetlana Pavlenko"/>
    <x v="0"/>
    <s v="ManuConnect"/>
    <s v="SELF"/>
    <d v="2024-03-29T00:00:00"/>
    <d v="2024-10-01T00:00:00"/>
    <x v="0"/>
    <m/>
    <m/>
    <m/>
    <m/>
    <m/>
    <m/>
    <m/>
    <m/>
    <m/>
    <m/>
    <m/>
    <x v="0"/>
    <m/>
    <m/>
    <m/>
  </r>
  <r>
    <x v="3"/>
    <s v="Mammoet Canada Eastern Ltd."/>
    <n v="112493"/>
    <s v="Manu-Cov "/>
    <s v="Rowena Gabriel"/>
    <s v="Svetlana Pavlenko"/>
    <x v="0"/>
    <s v="ManuConnect"/>
    <s v="TPA"/>
    <d v="2024-03-29T00:00:00"/>
    <d v="2024-10-01T00:00:00"/>
    <x v="2"/>
    <m/>
    <m/>
    <m/>
    <m/>
    <m/>
    <m/>
    <m/>
    <m/>
    <m/>
    <m/>
    <m/>
    <x v="0"/>
    <m/>
    <m/>
    <m/>
  </r>
  <r>
    <x v="3"/>
    <s v="Caldic Canada Inc."/>
    <n v="632450"/>
    <s v="Manu-Cov "/>
    <s v="Noel Hudson"/>
    <s v="Kerry Harrison"/>
    <x v="0"/>
    <s v="ManuConnect"/>
    <s v="SELF"/>
    <d v="2024-03-29T00:00:00"/>
    <d v="2024-10-01T00:00:00"/>
    <x v="1"/>
    <m/>
    <m/>
    <m/>
    <m/>
    <m/>
    <m/>
    <m/>
    <m/>
    <m/>
    <m/>
    <m/>
    <x v="0"/>
    <m/>
    <m/>
    <m/>
  </r>
  <r>
    <x v="3"/>
    <s v="Canada Pallet Corporation"/>
    <n v="106538"/>
    <s v="Manu-Cov "/>
    <s v="Noel Hudson"/>
    <s v="Kerry Harrison"/>
    <x v="0"/>
    <s v="ManuConnect"/>
    <s v="SELF"/>
    <d v="2024-03-29T00:00:00"/>
    <d v="2024-10-01T00:00:00"/>
    <x v="3"/>
    <m/>
    <m/>
    <m/>
    <m/>
    <m/>
    <m/>
    <m/>
    <m/>
    <m/>
    <m/>
    <m/>
    <x v="0"/>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
  <r>
    <x v="0"/>
    <s v="AUBERGE LA GOELICHE INC.      "/>
    <n v="54610"/>
    <s v="Manu-Cov"/>
    <s v="Nathalie Fanous"/>
    <s v="Kevin Wade"/>
    <s v="MC Renewal Support"/>
    <s v="ManuConnect"/>
    <s v="SELF"/>
    <d v="2024-02-29T00:00:00"/>
    <d v="2024-08-01T00:00:00"/>
    <x v="0"/>
    <s v="Orchestro"/>
    <m/>
    <m/>
    <s v="N/A"/>
    <m/>
    <m/>
    <d v="2024-02-14T00:00:00"/>
    <m/>
    <m/>
    <m/>
    <m/>
    <x v="0"/>
    <m/>
  </r>
  <r>
    <x v="0"/>
    <s v="DISTRIBUTIONS CUISI-LAM INC.  "/>
    <n v="103728"/>
    <s v="Manu-Cov"/>
    <s v="Natalie Lapointe"/>
    <s v="Danielle Siler"/>
    <s v="MC Renewal Support"/>
    <s v="ManuConnect"/>
    <s v="SELF"/>
    <d v="2024-02-29T00:00:00"/>
    <d v="2024-08-01T00:00:00"/>
    <x v="0"/>
    <s v="Lussier"/>
    <m/>
    <m/>
    <s v="N/A"/>
    <m/>
    <m/>
    <d v="2024-02-14T00:00:00"/>
    <m/>
    <m/>
    <m/>
    <m/>
    <x v="0"/>
    <m/>
  </r>
  <r>
    <x v="0"/>
    <s v="LA COMPAGNIE ELECTRIQUE       "/>
    <n v="107329"/>
    <s v="Manu-Cov"/>
    <s v="Ronald Brassard"/>
    <s v="Danielle Bonome"/>
    <s v="MC Renewal Support"/>
    <s v="ManuConnect"/>
    <s v="SELF"/>
    <d v="2024-02-29T00:00:00"/>
    <d v="2024-08-01T00:00:00"/>
    <x v="0"/>
    <s v="Healthsource"/>
    <m/>
    <m/>
    <d v="2024-02-14T00:00:00"/>
    <m/>
    <m/>
    <m/>
    <m/>
    <m/>
    <m/>
    <m/>
    <x v="1"/>
    <m/>
  </r>
  <r>
    <x v="0"/>
    <s v="COMPTOIRS PREMOULES G.        "/>
    <n v="111473"/>
    <s v="Manu-Cov"/>
    <s v="Natalie Lapointe"/>
    <s v="Serge Lampron"/>
    <s v="MC Renewal Support"/>
    <s v="ManuConnect"/>
    <s v="SELF"/>
    <d v="2024-02-29T00:00:00"/>
    <d v="2024-08-01T00:00:00"/>
    <x v="0"/>
    <s v="SAGE"/>
    <m/>
    <m/>
    <s v="N/A"/>
    <m/>
    <m/>
    <d v="2024-02-14T00:00:00"/>
    <m/>
    <m/>
    <m/>
    <m/>
    <x v="0"/>
    <m/>
  </r>
  <r>
    <x v="0"/>
    <s v="MACLEAN POWER COMPANY (CANADA)"/>
    <n v="116093"/>
    <s v="Manu-Cov"/>
    <s v="Natalie Lapointe"/>
    <s v="Serge Lampron"/>
    <s v="MC Renewal Support"/>
    <s v="ManuConnect"/>
    <s v="SELF"/>
    <d v="2024-02-29T00:00:00"/>
    <d v="2024-08-01T00:00:00"/>
    <x v="0"/>
    <s v="SAGE"/>
    <m/>
    <m/>
    <s v="N/A"/>
    <m/>
    <m/>
    <d v="2024-02-14T00:00:00"/>
    <m/>
    <m/>
    <m/>
    <m/>
    <x v="0"/>
    <m/>
  </r>
  <r>
    <x v="0"/>
    <s v="THERAPEUTIQUES THRYV INC.     "/>
    <n v="131928"/>
    <s v="Manu-Cov"/>
    <s v="Natalie Lapointe"/>
    <s v="Serge Lampron"/>
    <s v="MC Renewal Support"/>
    <s v="ManuConnect"/>
    <s v="SELF"/>
    <d v="2024-02-29T00:00:00"/>
    <d v="2024-08-01T00:00:00"/>
    <x v="0"/>
    <s v="SAGE"/>
    <m/>
    <m/>
    <s v="N/A"/>
    <m/>
    <m/>
    <d v="2024-02-14T00:00:00"/>
    <m/>
    <m/>
    <m/>
    <m/>
    <x v="0"/>
    <m/>
  </r>
  <r>
    <x v="0"/>
    <s v="GROUPE CONSEIL EN SOUDAGE 2012"/>
    <n v="135504"/>
    <s v="Manu-Cov"/>
    <m/>
    <m/>
    <s v="MC Renewal Support"/>
    <s v="ManuConnect"/>
    <s v="SELF"/>
    <d v="2024-02-29T00:00:00"/>
    <d v="2024-08-01T00:00:00"/>
    <x v="0"/>
    <s v="InnovMedic"/>
    <m/>
    <m/>
    <s v="N/A"/>
    <m/>
    <m/>
    <d v="2024-02-14T00:00:00"/>
    <m/>
    <m/>
    <m/>
    <m/>
    <x v="0"/>
    <m/>
  </r>
  <r>
    <x v="0"/>
    <s v="STERLING CAPITAL BROKERS      "/>
    <n v="135870"/>
    <s v="Manu-Cov"/>
    <s v="Mark Ridgeway"/>
    <s v="Robyn Manning"/>
    <s v="MC Renewal Support"/>
    <s v="ManuConnect"/>
    <s v="SELF"/>
    <d v="2024-02-29T00:00:00"/>
    <d v="2024-08-01T00:00:00"/>
    <x v="0"/>
    <s v="Sterling Capital Brokers"/>
    <m/>
    <m/>
    <d v="2024-02-14T00:00:00"/>
    <m/>
    <m/>
    <m/>
    <m/>
    <m/>
    <m/>
    <m/>
    <x v="0"/>
    <m/>
  </r>
  <r>
    <x v="0"/>
    <s v="STERLING CAPITAL BROKERS      "/>
    <n v="135888"/>
    <s v="Manu-Cov"/>
    <s v="Benjamin Garonce"/>
    <s v="Danielle Siler"/>
    <s v="MC Renewal Support"/>
    <s v="ManuConnect"/>
    <s v="SELF"/>
    <d v="2024-02-29T00:00:00"/>
    <d v="2024-08-01T00:00:00"/>
    <x v="1"/>
    <s v="ryan.mclurk@sterlingcapitalbrokers.com"/>
    <s v="Ryan Mclurk"/>
    <s v="N/A"/>
    <d v="2024-02-14T00:00:00"/>
    <d v="2024-02-16T00:00:00"/>
    <m/>
    <d v="2024-02-29T00:00:00"/>
    <d v="2024-03-18T00:00:00"/>
    <m/>
    <s v="Letter Sent without QC"/>
    <m/>
    <x v="0"/>
    <s v="April 1- ff up to MC Renewal_x000a_April 2- resend dl to Kerri"/>
  </r>
  <r>
    <x v="0"/>
    <s v="STERLING CAPITAL BROKERS      "/>
    <n v="135963"/>
    <s v="Manu-Cov"/>
    <s v="Linh G Lam"/>
    <s v="Tim Robinson"/>
    <s v="MC Renewal Support"/>
    <s v="ManuConnect"/>
    <s v="SELF"/>
    <d v="2024-02-29T00:00:00"/>
    <d v="2024-08-01T00:00:00"/>
    <x v="0"/>
    <s v="Sterling Capital Brokers"/>
    <m/>
    <m/>
    <d v="2024-02-14T00:00:00"/>
    <m/>
    <m/>
    <m/>
    <m/>
    <m/>
    <m/>
    <m/>
    <x v="0"/>
    <m/>
  </r>
  <r>
    <x v="0"/>
    <s v="STERLING CAPITAL BROKERS      "/>
    <n v="135965"/>
    <s v="Manu-Cov"/>
    <s v="Mark Ridgeway"/>
    <s v="Harshini Awotar"/>
    <s v="MC Renewal Support"/>
    <s v="ManuConnect"/>
    <s v="SELF"/>
    <d v="2024-02-29T00:00:00"/>
    <d v="2024-08-01T00:00:00"/>
    <x v="0"/>
    <s v="Sterling Capital Brokers"/>
    <m/>
    <m/>
    <d v="2024-02-14T00:00:00"/>
    <m/>
    <m/>
    <m/>
    <m/>
    <m/>
    <m/>
    <m/>
    <x v="1"/>
    <m/>
  </r>
  <r>
    <x v="0"/>
    <s v="STERLING CAPITAL BROKERS      "/>
    <n v="138593"/>
    <s v="Manu-Cov"/>
    <s v="Linh G Lam"/>
    <s v="Tim Robinson"/>
    <s v="MC Renewal Support"/>
    <s v="ManuConnect"/>
    <s v="SELF"/>
    <d v="2024-02-29T00:00:00"/>
    <d v="2024-08-01T00:00:00"/>
    <x v="0"/>
    <s v="Sterling Capital Brokers"/>
    <m/>
    <m/>
    <d v="2024-02-14T00:00:00"/>
    <m/>
    <m/>
    <m/>
    <m/>
    <m/>
    <m/>
    <m/>
    <x v="0"/>
    <m/>
  </r>
  <r>
    <x v="0"/>
    <s v="STERLING CAPITAL BROKERS      "/>
    <n v="138597"/>
    <s v="Manu-Cov"/>
    <s v="Linh G Lam"/>
    <s v="Tim Robinson"/>
    <s v="MC Renewal Support"/>
    <s v="ManuConnect"/>
    <s v="SELF"/>
    <d v="2024-02-29T00:00:00"/>
    <d v="2024-08-01T00:00:00"/>
    <x v="0"/>
    <s v="Sterling Capital Brokers"/>
    <m/>
    <m/>
    <d v="2024-02-14T00:00:00"/>
    <m/>
    <m/>
    <m/>
    <m/>
    <m/>
    <m/>
    <m/>
    <x v="0"/>
    <m/>
  </r>
  <r>
    <x v="0"/>
    <s v="STERLING CAPITAL BROKERS      "/>
    <n v="138602"/>
    <s v="Manu-Cov"/>
    <s v="Sarah Bishop"/>
    <s v="Thomas Bauer"/>
    <s v="MC Renewal Support"/>
    <s v="ManuConnect"/>
    <s v="SELF"/>
    <d v="2024-02-29T00:00:00"/>
    <d v="2024-08-01T00:00:00"/>
    <x v="0"/>
    <s v="Tom McArdle"/>
    <s v="tom.mcardle@sterlingcapitalbrokers.com"/>
    <m/>
    <d v="2024-02-14T00:00:00"/>
    <d v="2024-02-14T00:00:00"/>
    <m/>
    <m/>
    <m/>
    <m/>
    <m/>
    <m/>
    <x v="1"/>
    <m/>
  </r>
  <r>
    <x v="0"/>
    <s v="STERLING CAPITAL BROKERS (WOWA"/>
    <n v="138613"/>
    <s v="Manu-Cov"/>
    <s v="Linh G Lam"/>
    <s v="Tim Robinson"/>
    <s v="MC Renewal Support"/>
    <s v="ManuConnect"/>
    <s v="SELF"/>
    <d v="2024-02-29T00:00:00"/>
    <d v="2024-08-01T00:00:00"/>
    <x v="0"/>
    <s v="Sterling Capital Brokers"/>
    <m/>
    <m/>
    <d v="2024-02-14T00:00:00"/>
    <m/>
    <m/>
    <m/>
    <m/>
    <m/>
    <m/>
    <m/>
    <x v="0"/>
    <m/>
  </r>
  <r>
    <x v="0"/>
    <s v="STERLING CAPITAL BROKERS      "/>
    <n v="138618"/>
    <s v="Manu-Cov"/>
    <s v="Linh G Lam"/>
    <s v="Tim Robinson"/>
    <s v="MC Renewal Support"/>
    <s v="ManuConnect"/>
    <s v="SELF"/>
    <d v="2024-02-29T00:00:00"/>
    <d v="2024-08-01T00:00:00"/>
    <x v="0"/>
    <s v="Sterling Capital Brokers"/>
    <m/>
    <m/>
    <d v="2024-02-14T00:00:00"/>
    <m/>
    <m/>
    <m/>
    <m/>
    <m/>
    <m/>
    <m/>
    <x v="0"/>
    <m/>
  </r>
  <r>
    <x v="0"/>
    <s v="STERLING CAPITAL BROKERS      "/>
    <n v="138623"/>
    <s v="Manu-Cov"/>
    <s v="Linh G Lam"/>
    <s v="Tim Robinson"/>
    <s v="MC Renewal Support"/>
    <s v="ManuConnect"/>
    <s v="SELF"/>
    <d v="2024-02-29T00:00:00"/>
    <d v="2024-08-01T00:00:00"/>
    <x v="0"/>
    <s v="Sterling Capital Brokers"/>
    <m/>
    <m/>
    <d v="2024-02-14T00:00:00"/>
    <m/>
    <m/>
    <m/>
    <m/>
    <m/>
    <m/>
    <m/>
    <x v="0"/>
    <m/>
  </r>
  <r>
    <x v="0"/>
    <s v="CANADA NUFLOORS GROUP INC.    "/>
    <n v="139373"/>
    <s v="Manu-Cov"/>
    <s v="Alex Gattey"/>
    <s v="Swiss Nanton-Gill"/>
    <s v="MC Renewal Support"/>
    <s v="ManuConnect"/>
    <s v="SELF"/>
    <d v="2024-02-29T00:00:00"/>
    <d v="2024-08-01T00:00:00"/>
    <x v="0"/>
    <s v="Cynthia Dean"/>
    <s v="cdean@nufloors.ca"/>
    <s v="G.P.M.E. solutions d’assurances et rentes collectives"/>
    <d v="2024-02-14T00:00:00"/>
    <d v="2024-02-22T00:00:00"/>
    <s v="Completed"/>
    <d v="2024-03-01T00:00:00"/>
    <m/>
    <m/>
    <s v="Letter Sent without QC"/>
    <m/>
    <x v="0"/>
    <m/>
  </r>
  <r>
    <x v="1"/>
    <s v="SATKUL DEVELOPMENTS LTD.      "/>
    <n v="59271"/>
    <s v="Manu-Cov"/>
    <s v="Jackie McGrath"/>
    <s v="Shelina Lakhani"/>
    <s v="MC Renewal Support"/>
    <s v="ManuConnect"/>
    <s v="SELF"/>
    <d v="2024-03-29T00:00:00"/>
    <d v="2024-10-01T00:00:00"/>
    <x v="2"/>
    <s v="N/A"/>
    <s v="groupservice@dehoney.com "/>
    <s v="N/A"/>
    <s v="N/A"/>
    <s v="N/A"/>
    <s v="N/A"/>
    <d v="2024-03-27T00:00:00"/>
    <m/>
    <m/>
    <s v="Letter Sent without QC"/>
    <m/>
    <x v="0"/>
    <s v="Dehoney"/>
  </r>
  <r>
    <x v="2"/>
    <s v="GRAYBAR CANADA LIMITED        "/>
    <n v="70241"/>
    <s v="Manu-Cov"/>
    <m/>
    <m/>
    <s v="MC Renewal Support"/>
    <s v="ManuConnect"/>
    <s v="SELF"/>
    <d v="2024-03-29T00:00:00"/>
    <d v="2024-09-01T00:00:00"/>
    <x v="0"/>
    <m/>
    <m/>
    <m/>
    <m/>
    <m/>
    <m/>
    <m/>
    <m/>
    <m/>
    <m/>
    <m/>
    <x v="1"/>
    <m/>
  </r>
  <r>
    <x v="1"/>
    <s v="LE CENTRE DE FORMATION ET DE  "/>
    <n v="100944"/>
    <s v="Manu-Cov"/>
    <s v="Raquel Morales"/>
    <s v="Sandra Gomes"/>
    <s v="MC Renewal Support"/>
    <s v="ManuConnect"/>
    <s v="SELF"/>
    <d v="2024-03-29T00:00:00"/>
    <d v="2024-09-01T00:00:00"/>
    <x v="2"/>
    <s v="N/A"/>
    <s v="tarification@arcsupport.ca"/>
    <s v="N/A"/>
    <s v="N/A"/>
    <s v="N/A"/>
    <s v="N/A"/>
    <d v="2024-03-27T00:00:00"/>
    <m/>
    <m/>
    <s v="Letter Sent without QC"/>
    <m/>
    <x v="0"/>
    <s v="ARC Régimes Collectifs Inc."/>
  </r>
  <r>
    <x v="1"/>
    <s v="581917 ONTARIO INC. O/A       "/>
    <n v="111396"/>
    <s v="Manu-Cov"/>
    <s v="Sue Rodrigues"/>
    <s v="Selina Wang"/>
    <s v="MC Renewal Support"/>
    <s v="ManuConnect"/>
    <s v="SELF"/>
    <d v="2024-03-29T00:00:00"/>
    <d v="2024-09-01T00:00:00"/>
    <x v="2"/>
    <s v="Yvette Yang"/>
    <s v="YYang@healthsourceplus.com"/>
    <s v="N/A"/>
    <s v="N/A"/>
    <s v="N/A"/>
    <s v="N/A"/>
    <d v="2024-03-28T00:00:00"/>
    <m/>
    <m/>
    <s v="Letter Sent without QC"/>
    <m/>
    <x v="0"/>
    <s v="healthsource"/>
  </r>
  <r>
    <x v="1"/>
    <s v="ROYAL RADIATOR SHOP INC.      "/>
    <n v="116138"/>
    <s v="Manu-Cov"/>
    <s v="Jeff Anstett"/>
    <s v="Selina Wang"/>
    <s v="MC Renewal Support"/>
    <s v="ManuConnect"/>
    <s v="SELF"/>
    <d v="2024-03-29T00:00:00"/>
    <d v="2024-09-01T00:00:00"/>
    <x v="1"/>
    <m/>
    <m/>
    <m/>
    <s v="Mar 19 &amp; Mar 27"/>
    <m/>
    <m/>
    <m/>
    <m/>
    <m/>
    <m/>
    <m/>
    <x v="0"/>
    <s v="Alpha, RSA: Kim LeRoux_x000a_Mar 28: as per RSA Hi there, I will follow up with advisor to see if the client will be hiring another employee._x000a_"/>
  </r>
  <r>
    <x v="1"/>
    <s v="MUNICIPALITE DE               "/>
    <n v="116359"/>
    <s v="Manu-Cov"/>
    <s v="Natalie Lapointe"/>
    <s v="Danielle Siler"/>
    <s v="MC Renewal Support"/>
    <s v="ManuConnect"/>
    <s v="SELF"/>
    <d v="2024-03-29T00:00:00"/>
    <d v="2024-09-01T00:00:00"/>
    <x v="1"/>
    <m/>
    <s v="renouvellementgcas@gcloutier.com"/>
    <m/>
    <m/>
    <m/>
    <m/>
    <d v="2024-03-28T00:00:00"/>
    <m/>
    <m/>
    <s v="Letter Sent without QC"/>
    <m/>
    <x v="0"/>
    <s v="Gilles Cloutier, Alpha, RSA:Nicolas Maheux"/>
  </r>
  <r>
    <x v="1"/>
    <s v="REMORQUAGE S.O.S. SAGUENAY INC"/>
    <n v="116913"/>
    <s v="Manu-Cov"/>
    <s v="Natalie Lapointe"/>
    <s v="Lilian Hernandez"/>
    <s v="MC Renewal Support"/>
    <s v="ManuConnect"/>
    <s v="SELF"/>
    <d v="2024-03-29T00:00:00"/>
    <d v="2024-09-01T00:00:00"/>
    <x v="1"/>
    <m/>
    <s v="renouvellement@sagedecision.com"/>
    <m/>
    <m/>
    <m/>
    <m/>
    <d v="2024-03-28T00:00:00"/>
    <m/>
    <m/>
    <s v="Letter Sent without QC"/>
    <m/>
    <x v="0"/>
    <s v="Alpha, RSA:Nicolas Maheux"/>
  </r>
  <r>
    <x v="1"/>
    <s v="THE GLENCOE CLUB &amp; THE GLENCOE"/>
    <n v="118319"/>
    <s v="Manu-Cov"/>
    <s v="Daniel Julian Armstrong"/>
    <s v="Ben Voisin"/>
    <s v="MC Renewal Support"/>
    <s v="ManuConnect"/>
    <s v="SELF"/>
    <d v="2024-03-29T00:00:00"/>
    <d v="2024-09-01T00:00:00"/>
    <x v="2"/>
    <s v="_x0009__x000a_Ryan Dimitriou"/>
    <s v="rdimitriou@glencoe.org"/>
    <s v="Director of People &amp; Culture"/>
    <d v="2024-03-20T00:00:00"/>
    <d v="2024-03-21T00:00:00"/>
    <s v="Completed"/>
    <d v="2024-03-27T00:00:00"/>
    <m/>
    <m/>
    <s v="Letter Sent without QC"/>
    <m/>
    <x v="1"/>
    <m/>
  </r>
  <r>
    <x v="1"/>
    <s v="FERME PIERRE VACHON ET FILS   "/>
    <n v="122402"/>
    <s v="Manu-Cov"/>
    <s v="Natalie Lapointe"/>
    <s v="Lilian Hernandez"/>
    <s v="MC Renewal Support"/>
    <s v="ManuConnect"/>
    <s v="SELF"/>
    <d v="2024-03-29T00:00:00"/>
    <d v="2024-09-01T00:00:00"/>
    <x v="1"/>
    <m/>
    <s v="renouvellement@sagedecision.com"/>
    <m/>
    <m/>
    <m/>
    <m/>
    <d v="2024-03-28T00:00:00"/>
    <m/>
    <m/>
    <s v="Letter Sent without QC"/>
    <m/>
    <x v="0"/>
    <s v="Alpha, RSA:Nicolas Maheux"/>
  </r>
  <r>
    <x v="2"/>
    <s v="JAKE FRIESEN INC. &amp; FOUR WEST "/>
    <n v="126659"/>
    <s v="Manu-Cov"/>
    <m/>
    <m/>
    <s v="MC Renewal Support"/>
    <s v="ManuConnect"/>
    <s v="SELF"/>
    <d v="2024-03-29T00:00:00"/>
    <d v="2024-09-01T00:00:00"/>
    <x v="0"/>
    <m/>
    <m/>
    <m/>
    <m/>
    <m/>
    <m/>
    <m/>
    <m/>
    <m/>
    <m/>
    <m/>
    <x v="1"/>
    <m/>
  </r>
  <r>
    <x v="1"/>
    <s v="THE STERLING HALL SCHOOL OF   "/>
    <n v="127344"/>
    <s v="Manu-Cov"/>
    <s v="Rowena Gabriel "/>
    <s v="Svetlana Pavlenko"/>
    <s v="MC Renewal Support"/>
    <s v="ManuConnect"/>
    <s v="SELF"/>
    <d v="2024-03-29T00:00:00"/>
    <d v="2024-10-01T00:00:00"/>
    <x v="2"/>
    <s v="Yvette Yang"/>
    <s v="YYang@healthsourceplus.com"/>
    <s v="N/A"/>
    <s v="N/A"/>
    <s v="N/A"/>
    <s v="N/A"/>
    <d v="2024-03-28T00:00:00"/>
    <m/>
    <m/>
    <s v="Letter Sent without QC"/>
    <m/>
    <x v="1"/>
    <s v="Rob Carducci / healthsource"/>
  </r>
  <r>
    <x v="2"/>
    <s v="Lifespeak Inc."/>
    <n v="136780"/>
    <s v="Manu-Cov"/>
    <m/>
    <m/>
    <s v="MC Renewal Support"/>
    <s v="ManuConnect"/>
    <s v="SELF"/>
    <d v="2024-03-29T00:00:00"/>
    <d v="2024-09-01T00:00:00"/>
    <x v="0"/>
    <m/>
    <m/>
    <m/>
    <m/>
    <m/>
    <m/>
    <m/>
    <m/>
    <m/>
    <m/>
    <m/>
    <x v="1"/>
    <m/>
  </r>
  <r>
    <x v="2"/>
    <s v="RAPID7 CANADA INC.            "/>
    <n v="139258"/>
    <s v="Manu-Cov"/>
    <s v="Azaleea Dinca"/>
    <s v="Lilian Hernandez"/>
    <s v="MC Renewal Support"/>
    <s v="ManuConnect"/>
    <s v="SELF"/>
    <d v="2024-03-29T00:00:00"/>
    <d v="2025-09-01T00:00:00"/>
    <x v="3"/>
    <s v="N/A"/>
    <s v="tarification@arcsupport.ca"/>
    <s v="N/A"/>
    <m/>
    <m/>
    <m/>
    <d v="2024-03-26T00:00:00"/>
    <m/>
    <m/>
    <s v="Letter Sent without QC"/>
    <m/>
    <x v="1"/>
    <s v="ARC Régimes Collectifs Inc."/>
  </r>
  <r>
    <x v="2"/>
    <s v="SERVICES MOBILES MSM INC.     "/>
    <n v="140033"/>
    <s v="Manu-Cov"/>
    <m/>
    <m/>
    <s v="MC Renewal Support"/>
    <s v="ManuConnect"/>
    <s v="SELF"/>
    <d v="2024-03-29T00:00:00"/>
    <d v="2024-09-01T00:00:00"/>
    <x v="0"/>
    <m/>
    <m/>
    <m/>
    <m/>
    <m/>
    <m/>
    <m/>
    <m/>
    <m/>
    <m/>
    <m/>
    <x v="0"/>
    <s v="Gilles Cloutier"/>
  </r>
  <r>
    <x v="2"/>
    <s v="FROMAGERIE DU CHAMP A LA MEULE"/>
    <n v="140125"/>
    <s v="Manu-Cov"/>
    <m/>
    <m/>
    <s v="MC Renewal Support"/>
    <s v="ManuConnect"/>
    <s v="SELF"/>
    <d v="2024-03-29T00:00:00"/>
    <d v="2024-09-01T00:00:00"/>
    <x v="0"/>
    <m/>
    <m/>
    <m/>
    <m/>
    <m/>
    <m/>
    <m/>
    <m/>
    <m/>
    <m/>
    <m/>
    <x v="0"/>
    <m/>
  </r>
  <r>
    <x v="2"/>
    <s v="FERME AVICOLE SERGE LEFEBVRE  "/>
    <n v="140215"/>
    <s v="Manu-Cov"/>
    <m/>
    <m/>
    <s v="MC Renewal Support"/>
    <s v="ManuConnect"/>
    <s v="SELF"/>
    <d v="2024-03-29T00:00:00"/>
    <d v="2024-09-01T00:00:00"/>
    <x v="0"/>
    <m/>
    <m/>
    <m/>
    <m/>
    <m/>
    <m/>
    <m/>
    <m/>
    <m/>
    <m/>
    <m/>
    <x v="0"/>
    <m/>
  </r>
  <r>
    <x v="2"/>
    <s v="FABRICATION METELEC LTEE      "/>
    <n v="140220"/>
    <s v="Manu-Cov"/>
    <m/>
    <m/>
    <s v="MC Renewal Support"/>
    <s v="ManuConnect"/>
    <s v="SELF"/>
    <d v="2024-03-29T00:00:00"/>
    <d v="2024-09-01T00:00:00"/>
    <x v="0"/>
    <m/>
    <m/>
    <m/>
    <m/>
    <m/>
    <m/>
    <m/>
    <m/>
    <m/>
    <m/>
    <m/>
    <x v="0"/>
    <m/>
  </r>
  <r>
    <x v="2"/>
    <s v="GRO-MEC INC.                  "/>
    <n v="140319"/>
    <s v="Manu-Cov"/>
    <m/>
    <m/>
    <s v="MC Renewal Support"/>
    <s v="ManuConnect"/>
    <s v="SELF"/>
    <d v="2024-03-29T00:00:00"/>
    <d v="2024-09-01T00:00:00"/>
    <x v="0"/>
    <m/>
    <m/>
    <m/>
    <m/>
    <m/>
    <m/>
    <m/>
    <m/>
    <m/>
    <m/>
    <m/>
    <x v="0"/>
    <m/>
  </r>
  <r>
    <x v="2"/>
    <s v="GROUPE GIH                    "/>
    <n v="140329"/>
    <s v="Manu-Cov"/>
    <m/>
    <m/>
    <s v="MC Renewal Support"/>
    <s v="ManuConnect"/>
    <s v="SELF"/>
    <d v="2024-03-29T00:00:00"/>
    <d v="2024-09-01T00:00:00"/>
    <x v="0"/>
    <m/>
    <m/>
    <m/>
    <m/>
    <m/>
    <m/>
    <m/>
    <m/>
    <m/>
    <m/>
    <m/>
    <x v="0"/>
    <m/>
  </r>
  <r>
    <x v="1"/>
    <s v="OTTAWA SALUS CORPORATION      "/>
    <n v="140464"/>
    <s v="Manu-Cov"/>
    <s v="Kathleen Royer"/>
    <s v="Alexandre Gougeon"/>
    <s v="MC Renewal Support"/>
    <s v="ManuConnect"/>
    <s v="SELF"/>
    <d v="2024-03-29T00:00:00"/>
    <d v="2024-09-01T00:00:00"/>
    <x v="2"/>
    <s v="N/A"/>
    <s v="groupbenefits@effortlessadmin.com"/>
    <s v="N/A"/>
    <d v="2024-03-20T00:00:00"/>
    <d v="2024-03-20T00:00:00"/>
    <s v="Completed"/>
    <d v="2024-03-27T00:00:00"/>
    <m/>
    <m/>
    <s v="Letter Sent without QC"/>
    <m/>
    <x v="1"/>
    <s v=" ProCorp Financial "/>
  </r>
  <r>
    <x v="2"/>
    <s v="SOEURS DE L'ASSOMPTION DE LA  "/>
    <n v="142010"/>
    <s v="Manu-Cov"/>
    <m/>
    <m/>
    <s v="MC Renewal Support"/>
    <s v="ManuConnect"/>
    <s v="SELF"/>
    <d v="2024-03-29T00:00:00"/>
    <d v="2024-09-01T00:00:00"/>
    <x v="0"/>
    <m/>
    <m/>
    <m/>
    <m/>
    <m/>
    <m/>
    <m/>
    <m/>
    <m/>
    <m/>
    <m/>
    <x v="0"/>
    <m/>
  </r>
  <r>
    <x v="2"/>
    <s v="TITAN TRANSLINE INC.          "/>
    <n v="142122"/>
    <s v="Manu-Cov"/>
    <m/>
    <m/>
    <s v="MC Renewal Support"/>
    <s v="ManuConnect"/>
    <s v="SELF"/>
    <d v="2024-03-29T00:00:00"/>
    <d v="2024-09-01T00:00:00"/>
    <x v="0"/>
    <m/>
    <m/>
    <m/>
    <m/>
    <m/>
    <m/>
    <m/>
    <m/>
    <m/>
    <m/>
    <m/>
    <x v="0"/>
    <m/>
  </r>
  <r>
    <x v="2"/>
    <s v="GROUPE RDL TROIS-RIVIERES INC."/>
    <n v="142134"/>
    <s v="Manu-Cov"/>
    <m/>
    <m/>
    <s v="MC Renewal Support"/>
    <s v="ManuConnect"/>
    <s v="SELF"/>
    <d v="2024-03-29T00:00:00"/>
    <d v="2024-09-01T00:00:00"/>
    <x v="0"/>
    <m/>
    <m/>
    <m/>
    <m/>
    <m/>
    <m/>
    <m/>
    <m/>
    <m/>
    <m/>
    <m/>
    <x v="0"/>
    <m/>
  </r>
  <r>
    <x v="2"/>
    <s v="GESTION TREMBLAY ET LEBOEUF   "/>
    <n v="142194"/>
    <s v="Manu-Cov"/>
    <m/>
    <m/>
    <s v="MC Renewal Support"/>
    <s v="ManuConnect"/>
    <s v="SELF"/>
    <d v="2024-03-29T00:00:00"/>
    <d v="2024-09-01T00:00:00"/>
    <x v="0"/>
    <m/>
    <m/>
    <m/>
    <m/>
    <m/>
    <m/>
    <m/>
    <m/>
    <m/>
    <m/>
    <m/>
    <x v="0"/>
    <m/>
  </r>
  <r>
    <x v="2"/>
    <s v="MAISON L'EPERVIER INC.        "/>
    <n v="142211"/>
    <s v="Manu-Cov"/>
    <m/>
    <m/>
    <s v="MC Renewal Support"/>
    <s v="ManuConnect"/>
    <s v="SELF"/>
    <d v="2024-03-29T00:00:00"/>
    <d v="2024-09-01T00:00:00"/>
    <x v="0"/>
    <m/>
    <m/>
    <m/>
    <m/>
    <m/>
    <m/>
    <m/>
    <m/>
    <m/>
    <m/>
    <m/>
    <x v="0"/>
    <s v="Gilles Cloutier"/>
  </r>
  <r>
    <x v="1"/>
    <s v="GRAYBAR CANADA LIMITED        "/>
    <n v="142228"/>
    <s v="Manu-Cov"/>
    <s v="Benjamin Garonce"/>
    <s v="Paul Chen"/>
    <s v="MC Renewal Support"/>
    <s v="ManuConnect"/>
    <s v="SELF"/>
    <d v="2024-03-29T00:00:00"/>
    <d v="2024-09-01T00:00:00"/>
    <x v="1"/>
    <s v="Kim O'Leary-Evan_x000a_Hali Payne"/>
    <s v="kolearyevans@graybarcanada.com_x000a_Hali@luedeyconsultants.ca"/>
    <s v=" Human Resources, Generalist"/>
    <d v="2024-03-19T00:00:00"/>
    <d v="2024-03-20T00:00:00"/>
    <m/>
    <d v="2024-03-28T00:00:00"/>
    <m/>
    <m/>
    <s v="Letter Sent without QC"/>
    <m/>
    <x v="1"/>
    <s v="Big Sig"/>
  </r>
  <r>
    <x v="2"/>
    <s v="FECTEAU BOILARD INC.          "/>
    <n v="142239"/>
    <s v="Manu-Cov"/>
    <m/>
    <m/>
    <s v="MC Renewal Support"/>
    <s v="ManuConnect"/>
    <s v="SELF"/>
    <d v="2024-03-29T00:00:00"/>
    <d v="2024-09-01T00:00:00"/>
    <x v="0"/>
    <m/>
    <m/>
    <m/>
    <m/>
    <m/>
    <m/>
    <m/>
    <m/>
    <m/>
    <m/>
    <m/>
    <x v="0"/>
    <s v="Gilles Cloutier"/>
  </r>
  <r>
    <x v="2"/>
    <s v="MUNICIPALITE DE ST-DAMIEN     "/>
    <n v="632492"/>
    <s v="Manu-Cov"/>
    <m/>
    <m/>
    <s v="MC Renewal Support"/>
    <s v="ManuConnect"/>
    <s v="SELF"/>
    <d v="2024-03-29T00:00:00"/>
    <d v="2024-09-01T00:00:00"/>
    <x v="0"/>
    <m/>
    <m/>
    <m/>
    <m/>
    <m/>
    <m/>
    <m/>
    <m/>
    <m/>
    <m/>
    <m/>
    <x v="0"/>
    <m/>
  </r>
  <r>
    <x v="2"/>
    <s v="MAHLE Filter Systems Canada, ULC"/>
    <n v="632945"/>
    <s v="Manu-Cov"/>
    <s v="Rowena Gabriel"/>
    <s v="Svetlana Pavlenko"/>
    <s v="MC Renewal Support"/>
    <s v="ManuConnect"/>
    <s v="SELF"/>
    <d v="2024-03-29T00:00:00"/>
    <d v="2024-10-01T00:00:00"/>
    <x v="0"/>
    <m/>
    <m/>
    <m/>
    <m/>
    <m/>
    <m/>
    <m/>
    <m/>
    <m/>
    <m/>
    <m/>
    <x v="1"/>
    <m/>
  </r>
  <r>
    <x v="3"/>
    <s v="KEYRUS CANADA INC.            "/>
    <n v="2576"/>
    <s v="Manu-Cov"/>
    <m/>
    <m/>
    <s v="MC Renewal Support"/>
    <s v="ManuConnect"/>
    <s v="SELF"/>
    <d v="2024-04-30T00:00:00"/>
    <d v="2024-10-01T00:00:00"/>
    <x v="2"/>
    <m/>
    <m/>
    <m/>
    <m/>
    <m/>
    <m/>
    <m/>
    <m/>
    <m/>
    <m/>
    <m/>
    <x v="0"/>
    <m/>
  </r>
  <r>
    <x v="3"/>
    <s v="THE CALDWELL PARTNERS INC.    "/>
    <n v="5533"/>
    <s v="Manu-Cov"/>
    <m/>
    <m/>
    <s v="MC Renewal Support"/>
    <s v="ManuConnect"/>
    <s v="SELF"/>
    <d v="2024-04-30T00:00:00"/>
    <d v="2024-10-01T00:00:00"/>
    <x v="1"/>
    <m/>
    <m/>
    <m/>
    <m/>
    <m/>
    <m/>
    <m/>
    <m/>
    <m/>
    <m/>
    <m/>
    <x v="0"/>
    <m/>
  </r>
  <r>
    <x v="3"/>
    <s v="MUNICIPALITE DE STE-CROIX ET  "/>
    <n v="48842"/>
    <s v="Manu-Cov"/>
    <m/>
    <m/>
    <s v="MC Renewal Support"/>
    <s v="ManuConnect"/>
    <s v="SELF"/>
    <d v="2024-04-30T00:00:00"/>
    <d v="2024-10-01T00:00:00"/>
    <x v="3"/>
    <m/>
    <m/>
    <m/>
    <m/>
    <m/>
    <m/>
    <m/>
    <m/>
    <m/>
    <m/>
    <m/>
    <x v="0"/>
    <m/>
  </r>
  <r>
    <x v="3"/>
    <s v="CITY OF MOUNT PEARL           "/>
    <n v="53356"/>
    <s v="Manu-Cov"/>
    <m/>
    <m/>
    <s v="MC Renewal Support"/>
    <s v="ManuConnect"/>
    <s v="SELF"/>
    <d v="2024-04-30T00:00:00"/>
    <d v="2024-10-01T00:00:00"/>
    <x v="0"/>
    <m/>
    <m/>
    <m/>
    <m/>
    <m/>
    <m/>
    <m/>
    <m/>
    <m/>
    <m/>
    <m/>
    <x v="1"/>
    <m/>
  </r>
  <r>
    <x v="3"/>
    <s v="MANOIR CHAMPLAIN              "/>
    <n v="75287"/>
    <s v="Manu-Cov"/>
    <m/>
    <m/>
    <s v="MC Renewal Support"/>
    <s v="ManuConnect"/>
    <s v="SELF"/>
    <d v="2024-04-30T00:00:00"/>
    <d v="2024-10-01T00:00:00"/>
    <x v="2"/>
    <m/>
    <m/>
    <m/>
    <m/>
    <m/>
    <m/>
    <m/>
    <m/>
    <m/>
    <m/>
    <m/>
    <x v="0"/>
    <m/>
  </r>
  <r>
    <x v="3"/>
    <s v="MATTHEWS ABOGADO LLP          "/>
    <n v="101163"/>
    <s v="Manu-Cov"/>
    <m/>
    <m/>
    <s v="MC Renewal Support"/>
    <s v="ManuConnect"/>
    <s v="SELF"/>
    <d v="2024-04-30T00:00:00"/>
    <d v="2024-10-01T00:00:00"/>
    <x v="1"/>
    <m/>
    <m/>
    <m/>
    <m/>
    <m/>
    <m/>
    <m/>
    <m/>
    <m/>
    <m/>
    <m/>
    <x v="0"/>
    <m/>
  </r>
  <r>
    <x v="3"/>
    <s v="THE MANITOBA MUSEUM           "/>
    <n v="103460"/>
    <s v="Manu-Cov"/>
    <m/>
    <m/>
    <s v="MC Renewal Support"/>
    <s v="ManuConnect"/>
    <s v="SELF"/>
    <d v="2024-04-30T00:00:00"/>
    <d v="2024-10-01T00:00:00"/>
    <x v="3"/>
    <m/>
    <m/>
    <m/>
    <m/>
    <m/>
    <m/>
    <m/>
    <m/>
    <m/>
    <m/>
    <m/>
    <x v="0"/>
    <m/>
  </r>
  <r>
    <x v="3"/>
    <s v="CADE HOLDINGS INC. O/A BEST   "/>
    <n v="104138"/>
    <s v="Manu-Cov"/>
    <m/>
    <m/>
    <s v="MC Renewal Support"/>
    <s v="ManuConnect"/>
    <s v="SELF"/>
    <d v="2024-04-30T00:00:00"/>
    <d v="2024-10-01T00:00:00"/>
    <x v="0"/>
    <m/>
    <m/>
    <m/>
    <m/>
    <m/>
    <m/>
    <m/>
    <m/>
    <m/>
    <m/>
    <m/>
    <x v="0"/>
    <s v="Rob Carducci"/>
  </r>
  <r>
    <x v="3"/>
    <s v="SODEL LTEE                    "/>
    <n v="107132"/>
    <s v="Manu-Cov"/>
    <m/>
    <m/>
    <s v="MC Renewal Support"/>
    <s v="ManuConnect"/>
    <s v="SELF"/>
    <d v="2024-04-30T00:00:00"/>
    <d v="2024-10-01T00:00:00"/>
    <x v="2"/>
    <m/>
    <m/>
    <m/>
    <m/>
    <m/>
    <m/>
    <m/>
    <m/>
    <m/>
    <m/>
    <m/>
    <x v="0"/>
    <m/>
  </r>
  <r>
    <x v="3"/>
    <s v="OPTIQUE SANTE CHICOUTIMI INC. "/>
    <n v="107853"/>
    <s v="Manu-Cov"/>
    <m/>
    <m/>
    <s v="MC Renewal Support"/>
    <s v="ManuConnect"/>
    <s v="SELF"/>
    <d v="2024-04-30T00:00:00"/>
    <d v="2024-10-01T00:00:00"/>
    <x v="1"/>
    <m/>
    <m/>
    <m/>
    <m/>
    <m/>
    <m/>
    <m/>
    <m/>
    <m/>
    <m/>
    <m/>
    <x v="0"/>
    <m/>
  </r>
  <r>
    <x v="3"/>
    <s v="CARREFOUR JEUNESSE EMPLOI DE  "/>
    <n v="107990"/>
    <s v="Manu-Cov"/>
    <m/>
    <m/>
    <s v="MC Renewal Support"/>
    <s v="ManuConnect"/>
    <s v="SELF"/>
    <d v="2024-04-30T00:00:00"/>
    <d v="2024-10-01T00:00:00"/>
    <x v="3"/>
    <m/>
    <m/>
    <m/>
    <m/>
    <m/>
    <m/>
    <m/>
    <m/>
    <m/>
    <m/>
    <m/>
    <x v="0"/>
    <m/>
  </r>
  <r>
    <x v="3"/>
    <s v="LES SERVICES D.E.D.           "/>
    <n v="108001"/>
    <s v="Manu-Cov"/>
    <m/>
    <m/>
    <s v="MC Renewal Support"/>
    <s v="ManuConnect"/>
    <s v="SELF"/>
    <d v="2024-04-30T00:00:00"/>
    <d v="2024-10-01T00:00:00"/>
    <x v="0"/>
    <m/>
    <m/>
    <m/>
    <m/>
    <m/>
    <m/>
    <m/>
    <m/>
    <m/>
    <m/>
    <m/>
    <x v="0"/>
    <m/>
  </r>
  <r>
    <x v="3"/>
    <s v="SANDERS INDUSTRIAL CORPORATION"/>
    <n v="108051"/>
    <s v="Manu-Cov"/>
    <m/>
    <m/>
    <s v="MC Renewal Support"/>
    <s v="ManuConnect"/>
    <s v="SELF"/>
    <d v="2024-04-30T00:00:00"/>
    <d v="2024-10-01T00:00:00"/>
    <x v="2"/>
    <m/>
    <m/>
    <m/>
    <m/>
    <m/>
    <m/>
    <m/>
    <m/>
    <m/>
    <m/>
    <m/>
    <x v="0"/>
    <m/>
  </r>
  <r>
    <x v="3"/>
    <s v="PORTES ET FENETRES L.G.C. INC."/>
    <n v="110787"/>
    <s v="Manu-Cov"/>
    <m/>
    <m/>
    <s v="MC Renewal Support"/>
    <s v="ManuConnect"/>
    <s v="SELF"/>
    <d v="2024-04-30T00:00:00"/>
    <d v="2024-10-01T00:00:00"/>
    <x v="1"/>
    <m/>
    <m/>
    <m/>
    <m/>
    <m/>
    <m/>
    <m/>
    <m/>
    <m/>
    <m/>
    <m/>
    <x v="0"/>
    <m/>
  </r>
  <r>
    <x v="3"/>
    <s v="DMTI SPATIAL ULC              "/>
    <n v="111655"/>
    <s v="Manu-Cov"/>
    <m/>
    <m/>
    <s v="MC Renewal Support"/>
    <s v="ManuConnect"/>
    <s v="SELF"/>
    <d v="2024-04-30T00:00:00"/>
    <d v="2024-10-01T00:00:00"/>
    <x v="3"/>
    <m/>
    <m/>
    <m/>
    <m/>
    <m/>
    <m/>
    <m/>
    <m/>
    <m/>
    <m/>
    <m/>
    <x v="0"/>
    <s v="Rob Carducci"/>
  </r>
  <r>
    <x v="3"/>
    <s v="INFORMCO INC C/O DIBRINA SURE "/>
    <n v="112102"/>
    <s v="Manu-Cov"/>
    <m/>
    <m/>
    <s v="MC Renewal Support"/>
    <s v="ManuConnect"/>
    <s v="SELF"/>
    <d v="2024-04-30T00:00:00"/>
    <d v="2024-10-01T00:00:00"/>
    <x v="0"/>
    <m/>
    <m/>
    <m/>
    <m/>
    <m/>
    <m/>
    <m/>
    <m/>
    <m/>
    <m/>
    <m/>
    <x v="0"/>
    <m/>
  </r>
  <r>
    <x v="3"/>
    <s v="GESTION MASALA INC.           "/>
    <n v="112219"/>
    <s v="Manu-Cov"/>
    <m/>
    <m/>
    <s v="MC Renewal Support"/>
    <s v="ManuConnect"/>
    <s v="SELF"/>
    <d v="2024-04-30T00:00:00"/>
    <d v="2024-10-01T00:00:00"/>
    <x v="2"/>
    <m/>
    <m/>
    <m/>
    <m/>
    <m/>
    <m/>
    <m/>
    <m/>
    <m/>
    <m/>
    <m/>
    <x v="0"/>
    <m/>
  </r>
  <r>
    <x v="3"/>
    <s v="CELAYIX INC. C/O HEALTH SOURCE"/>
    <n v="112316"/>
    <s v="Manu-Cov"/>
    <m/>
    <m/>
    <s v="MC Renewal Support"/>
    <s v="ManuConnect"/>
    <s v="SELF"/>
    <d v="2024-04-30T00:00:00"/>
    <d v="2024-10-01T00:00:00"/>
    <x v="1"/>
    <m/>
    <m/>
    <m/>
    <m/>
    <m/>
    <m/>
    <m/>
    <m/>
    <m/>
    <m/>
    <m/>
    <x v="0"/>
    <s v="Rob Carducci"/>
  </r>
  <r>
    <x v="3"/>
    <s v="MAGNUS 1946 PRODUITS CHIMIQUES"/>
    <n v="116069"/>
    <s v="Manu-Cov"/>
    <m/>
    <m/>
    <s v="MC Renewal Support"/>
    <s v="ManuConnect"/>
    <s v="SELF"/>
    <d v="2024-04-30T00:00:00"/>
    <d v="2024-11-01T00:00:00"/>
    <x v="3"/>
    <m/>
    <m/>
    <m/>
    <m/>
    <m/>
    <m/>
    <m/>
    <m/>
    <m/>
    <m/>
    <m/>
    <x v="1"/>
    <m/>
  </r>
  <r>
    <x v="3"/>
    <s v="DYNE HOLDINGS LIMITED         "/>
    <n v="116858"/>
    <s v="Manu-Cov"/>
    <m/>
    <m/>
    <s v="MC Renewal Support"/>
    <s v="ManuConnect"/>
    <s v="SELF"/>
    <d v="2024-04-30T00:00:00"/>
    <d v="2024-10-01T00:00:00"/>
    <x v="0"/>
    <m/>
    <m/>
    <m/>
    <m/>
    <m/>
    <m/>
    <m/>
    <m/>
    <m/>
    <m/>
    <m/>
    <x v="1"/>
    <m/>
  </r>
  <r>
    <x v="3"/>
    <s v="9230-1084 QUEBEC INC. O/A     "/>
    <n v="116943"/>
    <s v="Manu-Cov"/>
    <m/>
    <m/>
    <s v="MC Renewal Support"/>
    <s v="ManuConnect"/>
    <s v="SELF"/>
    <d v="2024-04-30T00:00:00"/>
    <d v="2024-10-01T00:00:00"/>
    <x v="2"/>
    <m/>
    <m/>
    <m/>
    <m/>
    <m/>
    <m/>
    <m/>
    <m/>
    <m/>
    <m/>
    <m/>
    <x v="0"/>
    <m/>
  </r>
  <r>
    <x v="3"/>
    <s v="CONSTRUCTION ET PAVAGE        "/>
    <n v="117050"/>
    <s v="Manu-Cov"/>
    <m/>
    <m/>
    <s v="MC Renewal Support"/>
    <s v="ManuConnect"/>
    <s v="SELF"/>
    <d v="2024-04-30T00:00:00"/>
    <d v="2024-10-01T00:00:00"/>
    <x v="1"/>
    <m/>
    <m/>
    <m/>
    <m/>
    <m/>
    <m/>
    <m/>
    <m/>
    <m/>
    <m/>
    <m/>
    <x v="0"/>
    <m/>
  </r>
  <r>
    <x v="3"/>
    <s v="4282833 CANADA INC            "/>
    <n v="117059"/>
    <s v="Manu-Cov"/>
    <m/>
    <m/>
    <s v="MC Renewal Support"/>
    <s v="ManuConnect"/>
    <s v="SELF"/>
    <d v="2024-04-30T00:00:00"/>
    <d v="2024-10-01T00:00:00"/>
    <x v="3"/>
    <m/>
    <m/>
    <m/>
    <m/>
    <m/>
    <m/>
    <m/>
    <m/>
    <m/>
    <m/>
    <m/>
    <x v="0"/>
    <m/>
  </r>
  <r>
    <x v="3"/>
    <s v="9246-5103 QUEBEC INC. NUBEE   "/>
    <n v="117162"/>
    <s v="Manu-Cov"/>
    <m/>
    <m/>
    <s v="MC Renewal Support"/>
    <s v="ManuConnect"/>
    <s v="SELF"/>
    <d v="2024-04-30T00:00:00"/>
    <d v="2024-10-01T00:00:00"/>
    <x v="0"/>
    <m/>
    <m/>
    <m/>
    <m/>
    <m/>
    <m/>
    <m/>
    <m/>
    <m/>
    <m/>
    <m/>
    <x v="0"/>
    <m/>
  </r>
  <r>
    <x v="3"/>
    <s v="LABCAN (1989) LTEE            "/>
    <n v="117215"/>
    <s v="Manu-Cov"/>
    <m/>
    <m/>
    <s v="MC Renewal Support"/>
    <s v="ManuConnect"/>
    <s v="SELF"/>
    <d v="2024-04-30T00:00:00"/>
    <d v="2024-10-01T00:00:00"/>
    <x v="2"/>
    <m/>
    <m/>
    <m/>
    <m/>
    <m/>
    <m/>
    <m/>
    <m/>
    <m/>
    <m/>
    <m/>
    <x v="1"/>
    <m/>
  </r>
  <r>
    <x v="3"/>
    <s v="PGX INFORMATIQUE (9313-0581   "/>
    <n v="117222"/>
    <s v="Manu-Cov"/>
    <m/>
    <m/>
    <s v="MC Renewal Support"/>
    <s v="ManuConnect"/>
    <s v="SELF"/>
    <d v="2024-04-30T00:00:00"/>
    <d v="2024-10-01T00:00:00"/>
    <x v="1"/>
    <m/>
    <m/>
    <m/>
    <m/>
    <m/>
    <m/>
    <m/>
    <m/>
    <m/>
    <m/>
    <m/>
    <x v="0"/>
    <m/>
  </r>
  <r>
    <x v="3"/>
    <s v="CONSTRUCTION GRANDBOIS        "/>
    <n v="117234"/>
    <s v="Manu-Cov"/>
    <m/>
    <m/>
    <s v="MC Renewal Support"/>
    <s v="ManuConnect"/>
    <s v="SELF"/>
    <d v="2024-04-30T00:00:00"/>
    <d v="2024-10-01T00:00:00"/>
    <x v="3"/>
    <m/>
    <m/>
    <m/>
    <m/>
    <m/>
    <m/>
    <m/>
    <m/>
    <m/>
    <m/>
    <m/>
    <x v="0"/>
    <m/>
  </r>
  <r>
    <x v="3"/>
    <s v="OPUS CORPORATION              "/>
    <n v="118214"/>
    <s v="Manu-Cov"/>
    <m/>
    <m/>
    <s v="MC Renewal Support"/>
    <s v="ManuConnect"/>
    <s v="SELF"/>
    <d v="2024-04-30T00:00:00"/>
    <d v="2024-11-01T00:00:00"/>
    <x v="0"/>
    <m/>
    <m/>
    <m/>
    <m/>
    <m/>
    <m/>
    <m/>
    <m/>
    <m/>
    <m/>
    <m/>
    <x v="0"/>
    <m/>
  </r>
  <r>
    <x v="3"/>
    <s v="TRANSPORT CHALUT 2000 LTEE    "/>
    <n v="124112"/>
    <s v="Manu-Cov"/>
    <m/>
    <m/>
    <s v="MC Renewal Support"/>
    <s v="ManuConnect"/>
    <s v="SELF"/>
    <d v="2024-04-30T00:00:00"/>
    <d v="2024-10-01T00:00:00"/>
    <x v="2"/>
    <m/>
    <m/>
    <m/>
    <m/>
    <m/>
    <m/>
    <m/>
    <m/>
    <m/>
    <m/>
    <m/>
    <x v="0"/>
    <m/>
  </r>
  <r>
    <x v="3"/>
    <s v="EXCAVATION FORESTIERE AUBUT &amp; "/>
    <n v="124560"/>
    <s v="Manu-Cov"/>
    <m/>
    <m/>
    <s v="MC Renewal Support"/>
    <s v="ManuConnect"/>
    <s v="SELF"/>
    <d v="2024-04-30T00:00:00"/>
    <d v="2024-10-01T00:00:00"/>
    <x v="1"/>
    <m/>
    <m/>
    <m/>
    <m/>
    <m/>
    <m/>
    <m/>
    <m/>
    <m/>
    <m/>
    <m/>
    <x v="0"/>
    <m/>
  </r>
  <r>
    <x v="3"/>
    <s v="ETIC PRODUITS PLEIN AIR       "/>
    <n v="124675"/>
    <s v="Manu-Cov"/>
    <m/>
    <m/>
    <s v="MC Renewal Support"/>
    <s v="ManuConnect"/>
    <s v="SELF"/>
    <d v="2024-04-30T00:00:00"/>
    <d v="2024-10-01T00:00:00"/>
    <x v="3"/>
    <m/>
    <m/>
    <m/>
    <m/>
    <m/>
    <m/>
    <m/>
    <m/>
    <m/>
    <m/>
    <m/>
    <x v="0"/>
    <m/>
  </r>
  <r>
    <x v="3"/>
    <s v="LEVAGE RB INC                 "/>
    <n v="124677"/>
    <s v="Manu-Cov"/>
    <m/>
    <m/>
    <s v="MC Renewal Support"/>
    <s v="ManuConnect"/>
    <s v="SELF"/>
    <d v="2024-04-30T00:00:00"/>
    <d v="2024-10-01T00:00:00"/>
    <x v="0"/>
    <m/>
    <m/>
    <m/>
    <m/>
    <m/>
    <m/>
    <m/>
    <m/>
    <m/>
    <m/>
    <m/>
    <x v="0"/>
    <m/>
  </r>
  <r>
    <x v="3"/>
    <s v="BILLOTS SELECT MEGANTIC INC.  "/>
    <n v="124732"/>
    <s v="Manu-Cov"/>
    <m/>
    <m/>
    <s v="MC Renewal Support"/>
    <s v="ManuConnect"/>
    <s v="SELF"/>
    <d v="2024-04-30T00:00:00"/>
    <d v="2024-10-01T00:00:00"/>
    <x v="2"/>
    <m/>
    <m/>
    <m/>
    <m/>
    <m/>
    <m/>
    <m/>
    <m/>
    <m/>
    <m/>
    <m/>
    <x v="0"/>
    <m/>
  </r>
  <r>
    <x v="3"/>
    <s v="COMPRESSEURS SUPAIR INC.      "/>
    <n v="124733"/>
    <s v="Manu-Cov"/>
    <m/>
    <m/>
    <s v="MC Renewal Support"/>
    <s v="ManuConnect"/>
    <s v="SELF"/>
    <d v="2024-04-30T00:00:00"/>
    <d v="2024-10-01T00:00:00"/>
    <x v="1"/>
    <m/>
    <m/>
    <m/>
    <m/>
    <m/>
    <m/>
    <m/>
    <m/>
    <m/>
    <m/>
    <m/>
    <x v="0"/>
    <m/>
  </r>
  <r>
    <x v="3"/>
    <s v="GASTON RICHARD INC.           "/>
    <n v="124734"/>
    <s v="Manu-Cov"/>
    <m/>
    <m/>
    <s v="MC Renewal Support"/>
    <s v="ManuConnect"/>
    <s v="SELF"/>
    <d v="2024-04-30T00:00:00"/>
    <d v="2024-10-01T00:00:00"/>
    <x v="3"/>
    <m/>
    <m/>
    <m/>
    <m/>
    <m/>
    <m/>
    <m/>
    <m/>
    <m/>
    <m/>
    <m/>
    <x v="0"/>
    <m/>
  </r>
  <r>
    <x v="3"/>
    <s v="F. THERIAULT INC.             "/>
    <n v="124826"/>
    <s v="Manu-Cov"/>
    <m/>
    <m/>
    <s v="MC Renewal Support"/>
    <s v="ManuConnect"/>
    <s v="SELF"/>
    <d v="2024-04-30T00:00:00"/>
    <d v="2024-10-01T00:00:00"/>
    <x v="0"/>
    <m/>
    <m/>
    <m/>
    <m/>
    <m/>
    <m/>
    <m/>
    <m/>
    <m/>
    <m/>
    <m/>
    <x v="0"/>
    <m/>
  </r>
  <r>
    <x v="3"/>
    <s v="BOULANGERIE PATISSERIE LE     "/>
    <n v="126082"/>
    <s v="Manu-Cov"/>
    <m/>
    <m/>
    <s v="MC Renewal Support"/>
    <s v="ManuConnect"/>
    <s v="SELF"/>
    <d v="2024-04-30T00:00:00"/>
    <d v="2024-10-01T00:00:00"/>
    <x v="2"/>
    <m/>
    <m/>
    <m/>
    <m/>
    <m/>
    <m/>
    <m/>
    <m/>
    <m/>
    <m/>
    <m/>
    <x v="0"/>
    <m/>
  </r>
  <r>
    <x v="3"/>
    <s v="KANALCO LIMITED               "/>
    <n v="128148"/>
    <s v="Manu-Cov"/>
    <m/>
    <m/>
    <s v="MC Renewal Support"/>
    <s v="ManuConnect"/>
    <s v="SELF"/>
    <d v="2024-04-30T00:00:00"/>
    <d v="2024-10-01T00:00:00"/>
    <x v="1"/>
    <m/>
    <m/>
    <m/>
    <m/>
    <m/>
    <m/>
    <m/>
    <m/>
    <m/>
    <m/>
    <m/>
    <x v="0"/>
    <s v="Rob Carducci"/>
  </r>
  <r>
    <x v="3"/>
    <s v="SOLUTION MOVECK INC.          "/>
    <n v="129117"/>
    <s v="Manu-Cov"/>
    <m/>
    <m/>
    <s v="MC Renewal Support"/>
    <s v="ManuConnect"/>
    <s v="SELF"/>
    <d v="2024-04-30T00:00:00"/>
    <d v="2024-10-01T00:00:00"/>
    <x v="3"/>
    <m/>
    <m/>
    <m/>
    <m/>
    <m/>
    <m/>
    <m/>
    <m/>
    <m/>
    <m/>
    <m/>
    <x v="0"/>
    <m/>
  </r>
  <r>
    <x v="3"/>
    <s v="DEMENAGEMENT MACHINERIE GRANBY"/>
    <n v="129338"/>
    <s v="Manu-Cov"/>
    <m/>
    <m/>
    <s v="MC Renewal Support"/>
    <s v="ManuConnect"/>
    <s v="SELF"/>
    <d v="2024-04-30T00:00:00"/>
    <d v="2024-10-01T00:00:00"/>
    <x v="0"/>
    <m/>
    <m/>
    <m/>
    <m/>
    <m/>
    <m/>
    <m/>
    <m/>
    <m/>
    <m/>
    <m/>
    <x v="0"/>
    <s v="Gilles Cloutier"/>
  </r>
  <r>
    <x v="3"/>
    <s v="9072-6191 QUEBEC INC. - MIRON "/>
    <n v="129397"/>
    <s v="Manu-Cov"/>
    <m/>
    <m/>
    <s v="MC Renewal Support"/>
    <s v="ManuConnect"/>
    <s v="SELF"/>
    <d v="2024-04-30T00:00:00"/>
    <d v="2024-10-01T00:00:00"/>
    <x v="2"/>
    <m/>
    <m/>
    <m/>
    <m/>
    <m/>
    <m/>
    <m/>
    <m/>
    <m/>
    <m/>
    <m/>
    <x v="0"/>
    <s v="Gilles Cloutier"/>
  </r>
  <r>
    <x v="3"/>
    <s v="GUERIN, MAROIS, SIMARD, CPA,  "/>
    <n v="129461"/>
    <s v="Manu-Cov"/>
    <m/>
    <m/>
    <s v="MC Renewal Support"/>
    <s v="ManuConnect"/>
    <s v="SELF"/>
    <d v="2024-04-30T00:00:00"/>
    <d v="2024-10-01T00:00:00"/>
    <x v="1"/>
    <m/>
    <m/>
    <m/>
    <m/>
    <m/>
    <m/>
    <m/>
    <m/>
    <m/>
    <m/>
    <m/>
    <x v="0"/>
    <m/>
  </r>
  <r>
    <x v="3"/>
    <s v="MAISON ALICE-DESMARAIS        "/>
    <n v="133293"/>
    <s v="Manu-Cov"/>
    <m/>
    <m/>
    <s v="MC Renewal Support"/>
    <s v="ManuConnect"/>
    <s v="SELF"/>
    <d v="2024-04-30T00:00:00"/>
    <d v="2024-10-01T00:00:00"/>
    <x v="3"/>
    <m/>
    <m/>
    <m/>
    <m/>
    <m/>
    <m/>
    <m/>
    <m/>
    <m/>
    <m/>
    <m/>
    <x v="0"/>
    <m/>
  </r>
  <r>
    <x v="3"/>
    <s v="POULIOT PLOMBERIE MECANIQUE   "/>
    <n v="134307"/>
    <s v="Manu-Cov"/>
    <m/>
    <m/>
    <s v="MC Renewal Support"/>
    <s v="ManuConnect"/>
    <s v="SELF"/>
    <d v="2024-04-30T00:00:00"/>
    <d v="2024-10-01T00:00:00"/>
    <x v="0"/>
    <m/>
    <m/>
    <m/>
    <m/>
    <m/>
    <m/>
    <m/>
    <m/>
    <m/>
    <m/>
    <m/>
    <x v="0"/>
    <m/>
  </r>
  <r>
    <x v="3"/>
    <s v="BRB HYDRAULIQUE INC. (GESTION "/>
    <n v="135129"/>
    <s v="Manu-Cov"/>
    <m/>
    <m/>
    <s v="MC Renewal Support"/>
    <s v="ManuConnect"/>
    <s v="SELF"/>
    <d v="2024-04-30T00:00:00"/>
    <d v="2024-10-01T00:00:00"/>
    <x v="2"/>
    <m/>
    <m/>
    <m/>
    <m/>
    <m/>
    <m/>
    <m/>
    <m/>
    <m/>
    <m/>
    <m/>
    <x v="0"/>
    <m/>
  </r>
  <r>
    <x v="3"/>
    <s v="HOPITAL VETERINAIRE ST-JEAN   "/>
    <n v="136324"/>
    <s v="Manu-Cov"/>
    <m/>
    <m/>
    <s v="MC Renewal Support"/>
    <s v="ManuConnect"/>
    <s v="SELF"/>
    <d v="2024-04-30T00:00:00"/>
    <d v="2024-10-01T00:00:00"/>
    <x v="1"/>
    <m/>
    <m/>
    <m/>
    <m/>
    <m/>
    <m/>
    <m/>
    <m/>
    <m/>
    <m/>
    <m/>
    <x v="0"/>
    <m/>
  </r>
  <r>
    <x v="3"/>
    <s v="NORSTAR CORPORATION           "/>
    <n v="136625"/>
    <s v="Manu-Cov"/>
    <m/>
    <m/>
    <s v="MC Renewal Support"/>
    <s v="ManuConnect"/>
    <s v="SELF"/>
    <d v="2024-04-30T00:00:00"/>
    <d v="2024-10-01T00:00:00"/>
    <x v="3"/>
    <m/>
    <m/>
    <m/>
    <m/>
    <m/>
    <m/>
    <m/>
    <m/>
    <m/>
    <m/>
    <m/>
    <x v="0"/>
    <m/>
  </r>
  <r>
    <x v="3"/>
    <s v="WOLF MASONRY LTD.             "/>
    <n v="137539"/>
    <s v="Manu-Cov"/>
    <m/>
    <m/>
    <s v="MC Renewal Support"/>
    <s v="ManuConnect"/>
    <s v="SELF"/>
    <d v="2024-04-30T00:00:00"/>
    <d v="2024-11-01T00:00:00"/>
    <x v="0"/>
    <m/>
    <m/>
    <m/>
    <m/>
    <m/>
    <m/>
    <m/>
    <m/>
    <m/>
    <m/>
    <m/>
    <x v="0"/>
    <m/>
  </r>
  <r>
    <x v="3"/>
    <s v="PERMA-CAST CONCRETE           "/>
    <n v="139072"/>
    <s v="Manu-Cov"/>
    <m/>
    <m/>
    <s v="MC Renewal Support"/>
    <s v="ManuConnect"/>
    <s v="SELF"/>
    <d v="2024-04-30T00:00:00"/>
    <d v="2024-10-01T00:00:00"/>
    <x v="2"/>
    <m/>
    <m/>
    <m/>
    <m/>
    <m/>
    <m/>
    <m/>
    <m/>
    <m/>
    <m/>
    <m/>
    <x v="1"/>
    <m/>
  </r>
  <r>
    <x v="3"/>
    <s v="ARLEN TOOL &amp; MACHINING        "/>
    <n v="139184"/>
    <s v="Manu-Cov"/>
    <m/>
    <m/>
    <s v="MC Renewal Support"/>
    <s v="ManuConnect"/>
    <s v="SELF"/>
    <d v="2024-04-30T00:00:00"/>
    <d v="2024-10-01T00:00:00"/>
    <x v="1"/>
    <m/>
    <m/>
    <m/>
    <m/>
    <m/>
    <m/>
    <m/>
    <m/>
    <m/>
    <m/>
    <m/>
    <x v="1"/>
    <m/>
  </r>
  <r>
    <x v="3"/>
    <s v="SYNAGOGUE AND TEMPLE          "/>
    <n v="139244"/>
    <s v="Manu-Cov"/>
    <m/>
    <m/>
    <s v="MC Renewal Support"/>
    <s v="ManuConnect"/>
    <s v="SELF"/>
    <d v="2024-04-30T00:00:00"/>
    <d v="2024-10-01T00:00:00"/>
    <x v="3"/>
    <m/>
    <m/>
    <m/>
    <m/>
    <m/>
    <m/>
    <m/>
    <m/>
    <m/>
    <m/>
    <m/>
    <x v="1"/>
    <m/>
  </r>
  <r>
    <x v="3"/>
    <s v="135770 CANADA LTEE            "/>
    <n v="139245"/>
    <s v="Manu-Cov"/>
    <m/>
    <m/>
    <s v="MC Renewal Support"/>
    <s v="ManuConnect"/>
    <s v="SELF"/>
    <d v="2024-04-30T00:00:00"/>
    <d v="2024-10-01T00:00:00"/>
    <x v="0"/>
    <m/>
    <m/>
    <m/>
    <m/>
    <m/>
    <m/>
    <m/>
    <m/>
    <m/>
    <m/>
    <m/>
    <x v="1"/>
    <m/>
  </r>
  <r>
    <x v="3"/>
    <s v="PROFORET CONSULTANTS INC.     "/>
    <n v="140306"/>
    <s v="Manu-Cov"/>
    <m/>
    <m/>
    <s v="MC Renewal Support"/>
    <s v="ManuConnect"/>
    <s v="SELF"/>
    <d v="2024-04-30T00:00:00"/>
    <d v="2024-10-01T00:00:00"/>
    <x v="2"/>
    <m/>
    <m/>
    <m/>
    <m/>
    <m/>
    <m/>
    <m/>
    <m/>
    <m/>
    <m/>
    <m/>
    <x v="0"/>
    <s v="Gilles Cloutier"/>
  </r>
  <r>
    <x v="3"/>
    <s v="REGROUPEMENT PARTAGE          "/>
    <n v="140385"/>
    <s v="Manu-Cov"/>
    <m/>
    <m/>
    <s v="MC Renewal Support"/>
    <s v="ManuConnect"/>
    <s v="SELF"/>
    <d v="2024-04-30T00:00:00"/>
    <d v="2024-10-01T00:00:00"/>
    <x v="1"/>
    <m/>
    <m/>
    <m/>
    <m/>
    <m/>
    <m/>
    <m/>
    <m/>
    <m/>
    <m/>
    <m/>
    <x v="0"/>
    <m/>
  </r>
  <r>
    <x v="3"/>
    <s v="GROUPE ARCHIMEDE INC.         "/>
    <n v="140429"/>
    <s v="Manu-Cov"/>
    <m/>
    <m/>
    <s v="MC Renewal Support"/>
    <s v="ManuConnect"/>
    <s v="SELF"/>
    <d v="2024-04-30T00:00:00"/>
    <d v="2024-10-01T00:00:00"/>
    <x v="3"/>
    <m/>
    <m/>
    <m/>
    <m/>
    <m/>
    <m/>
    <m/>
    <m/>
    <m/>
    <m/>
    <m/>
    <x v="0"/>
    <s v="Gilles Cloutier"/>
  </r>
  <r>
    <x v="3"/>
    <s v="CENTRE D'ACTION BENEVOLE      "/>
    <n v="140624"/>
    <s v="Manu-Cov"/>
    <m/>
    <m/>
    <s v="MC Renewal Support"/>
    <s v="ManuConnect"/>
    <s v="SELF"/>
    <d v="2024-04-30T00:00:00"/>
    <d v="2024-10-01T00:00:00"/>
    <x v="0"/>
    <m/>
    <m/>
    <m/>
    <m/>
    <m/>
    <m/>
    <m/>
    <m/>
    <m/>
    <m/>
    <m/>
    <x v="0"/>
    <m/>
  </r>
  <r>
    <x v="3"/>
    <s v="AMPLI DE QUEBEC (L')          "/>
    <n v="140750"/>
    <s v="Manu-Cov"/>
    <m/>
    <m/>
    <s v="MC Renewal Support"/>
    <s v="ManuConnect"/>
    <s v="SELF"/>
    <d v="2024-04-30T00:00:00"/>
    <d v="2024-10-01T00:00:00"/>
    <x v="2"/>
    <m/>
    <m/>
    <m/>
    <m/>
    <m/>
    <m/>
    <m/>
    <m/>
    <m/>
    <m/>
    <m/>
    <x v="0"/>
    <m/>
  </r>
  <r>
    <x v="3"/>
    <s v="2760061 CANADA INC.           "/>
    <n v="141820"/>
    <s v="Manu-Cov"/>
    <m/>
    <m/>
    <s v="MC Renewal Support"/>
    <s v="ManuConnect"/>
    <s v="SELF"/>
    <d v="2024-04-30T00:00:00"/>
    <d v="2024-10-01T00:00:00"/>
    <x v="1"/>
    <m/>
    <m/>
    <m/>
    <m/>
    <m/>
    <m/>
    <m/>
    <m/>
    <m/>
    <m/>
    <m/>
    <x v="1"/>
    <m/>
  </r>
  <r>
    <x v="3"/>
    <s v="TOITURES HOGUE INC.           "/>
    <n v="141861"/>
    <s v="Manu-Cov"/>
    <m/>
    <m/>
    <s v="MC Renewal Support"/>
    <s v="ManuConnect"/>
    <s v="SELF"/>
    <d v="2024-04-30T00:00:00"/>
    <d v="2024-10-01T00:00:00"/>
    <x v="3"/>
    <m/>
    <m/>
    <m/>
    <m/>
    <m/>
    <m/>
    <m/>
    <m/>
    <m/>
    <m/>
    <m/>
    <x v="1"/>
    <m/>
  </r>
  <r>
    <x v="3"/>
    <s v="GROUPE TECNIC CANADA INC.     "/>
    <n v="141878"/>
    <s v="Manu-Cov"/>
    <m/>
    <m/>
    <s v="MC Renewal Support"/>
    <s v="ManuConnect"/>
    <s v="SELF"/>
    <d v="2024-04-30T00:00:00"/>
    <d v="2024-10-01T00:00:00"/>
    <x v="0"/>
    <m/>
    <m/>
    <m/>
    <m/>
    <m/>
    <m/>
    <m/>
    <m/>
    <m/>
    <m/>
    <m/>
    <x v="1"/>
    <m/>
  </r>
  <r>
    <x v="3"/>
    <s v="SUPER MARCHE LAPLANTE INC.    "/>
    <n v="141899"/>
    <s v="Manu-Cov"/>
    <m/>
    <m/>
    <s v="MC Renewal Support"/>
    <s v="ManuConnect"/>
    <s v="SELF"/>
    <d v="2024-04-30T00:00:00"/>
    <d v="2024-10-01T00:00:00"/>
    <x v="2"/>
    <m/>
    <m/>
    <m/>
    <m/>
    <m/>
    <m/>
    <m/>
    <m/>
    <m/>
    <m/>
    <m/>
    <x v="1"/>
    <m/>
  </r>
  <r>
    <x v="3"/>
    <s v="9359-7003 QUEBEC INC.         "/>
    <n v="142744"/>
    <s v="Manu-Cov"/>
    <m/>
    <m/>
    <s v="MC Renewal Support"/>
    <s v="ManuConnect"/>
    <s v="SELF"/>
    <d v="2024-04-30T00:00:00"/>
    <d v="2024-10-01T00:00:00"/>
    <x v="1"/>
    <m/>
    <m/>
    <m/>
    <m/>
    <m/>
    <m/>
    <m/>
    <m/>
    <m/>
    <m/>
    <m/>
    <x v="0"/>
    <m/>
  </r>
  <r>
    <x v="3"/>
    <s v="GROUPE TI (7325797 CANADA     "/>
    <n v="142869"/>
    <s v="Manu-Cov"/>
    <m/>
    <m/>
    <s v="MC Renewal Support"/>
    <s v="ManuConnect"/>
    <s v="SELF"/>
    <d v="2024-04-30T00:00:00"/>
    <d v="2024-10-01T00:00:00"/>
    <x v="3"/>
    <m/>
    <m/>
    <m/>
    <m/>
    <m/>
    <m/>
    <m/>
    <m/>
    <m/>
    <m/>
    <m/>
    <x v="0"/>
    <s v="Gilles Cloutier"/>
  </r>
  <r>
    <x v="3"/>
    <s v="MARKAN HARDWOOD PLUS INC.     "/>
    <n v="143478"/>
    <s v="Manu-Cov"/>
    <m/>
    <m/>
    <s v="MC Renewal Support"/>
    <s v="ManuConnect"/>
    <s v="SELF"/>
    <d v="2024-04-30T00:00:00"/>
    <d v="2024-11-01T00:00:00"/>
    <x v="0"/>
    <m/>
    <m/>
    <m/>
    <m/>
    <m/>
    <m/>
    <m/>
    <m/>
    <m/>
    <m/>
    <m/>
    <x v="0"/>
    <m/>
  </r>
  <r>
    <x v="3"/>
    <s v="NIAGARA SUPPORT SERVICES      "/>
    <n v="632764"/>
    <s v="Manu-Cov"/>
    <m/>
    <m/>
    <s v="MC Renewal Support"/>
    <s v="ManuConnect"/>
    <s v="SELF"/>
    <d v="2024-04-30T00:00:00"/>
    <d v="2024-10-01T00:00:00"/>
    <x v="2"/>
    <m/>
    <m/>
    <m/>
    <m/>
    <m/>
    <m/>
    <m/>
    <m/>
    <m/>
    <m/>
    <m/>
    <x v="1"/>
    <s v="Health Source Plus Inc. /S"/>
  </r>
  <r>
    <x v="3"/>
    <s v="SILOAM MISSION INC.           "/>
    <n v="633106"/>
    <s v="Manu-Cov"/>
    <m/>
    <m/>
    <s v="MC Renewal Support"/>
    <s v="ManuConnect"/>
    <s v="SELF"/>
    <d v="2024-04-30T00:00:00"/>
    <d v="2024-10-01T00:00:00"/>
    <x v="1"/>
    <m/>
    <m/>
    <m/>
    <m/>
    <m/>
    <m/>
    <m/>
    <m/>
    <m/>
    <m/>
    <m/>
    <x v="1"/>
    <m/>
  </r>
  <r>
    <x v="3"/>
    <s v="Maksteel Holdings ULC"/>
    <s v="115350, 115351, 115352"/>
    <s v="Manu-Cov "/>
    <s v="Barry Connelly"/>
    <s v="Michael O'Donoghue"/>
    <s v="MC Renewal Support"/>
    <m/>
    <s v="SELF"/>
    <d v="2024-04-30T00:00:00"/>
    <d v="2024-10-01T00:00:00"/>
    <x v="3"/>
    <m/>
    <m/>
    <m/>
    <m/>
    <m/>
    <m/>
    <m/>
    <m/>
    <m/>
    <m/>
    <m/>
    <x v="1"/>
    <m/>
  </r>
  <r>
    <x v="3"/>
    <s v="Parkway Motors Hamilton"/>
    <n v="111438"/>
    <s v="Manu-Cov "/>
    <s v="Barry Connelly"/>
    <s v="Michael O'Donoghue"/>
    <s v="MC Renewal Support"/>
    <m/>
    <s v="TPA"/>
    <d v="2024-04-30T00:00:00"/>
    <d v="2024-10-01T00:00:00"/>
    <x v="0"/>
    <m/>
    <m/>
    <m/>
    <m/>
    <m/>
    <m/>
    <m/>
    <m/>
    <m/>
    <m/>
    <m/>
    <x v="1"/>
    <m/>
  </r>
  <r>
    <x v="3"/>
    <s v="The Embassy of Botswana Student Program"/>
    <n v="31676"/>
    <s v="Manu-NonCov"/>
    <s v="Neil Daniel"/>
    <s v="Jonathan Schwarz"/>
    <s v="MC Renewal Support"/>
    <m/>
    <s v="TPA"/>
    <d v="2024-04-30T00:00:00"/>
    <d v="2024-11-01T00:00:00"/>
    <x v="2"/>
    <m/>
    <m/>
    <m/>
    <m/>
    <m/>
    <m/>
    <m/>
    <m/>
    <m/>
    <m/>
    <m/>
    <x v="1"/>
    <m/>
  </r>
  <r>
    <x v="3"/>
    <s v="Big Freight Systems Inc."/>
    <n v="634307"/>
    <s v="Manu-Cov"/>
    <s v="Noel Hudson"/>
    <s v="Kerry Harrison"/>
    <s v="MC Renewal Support"/>
    <m/>
    <s v="SELF"/>
    <d v="2024-04-30T00:00:00"/>
    <d v="2024-11-01T00:00:00"/>
    <x v="1"/>
    <m/>
    <m/>
    <m/>
    <m/>
    <m/>
    <m/>
    <m/>
    <m/>
    <m/>
    <m/>
    <m/>
    <x v="1"/>
    <m/>
  </r>
  <r>
    <x v="3"/>
    <s v="Moore's Industrial Service Ltd"/>
    <n v="632415"/>
    <s v="Manu-Cov"/>
    <s v="Noel Hudson"/>
    <s v="Kerry Harrison"/>
    <s v="MC Renewal Support"/>
    <m/>
    <s v="SELF"/>
    <d v="2024-04-30T00:00:00"/>
    <d v="2024-11-01T00:00:00"/>
    <x v="3"/>
    <m/>
    <m/>
    <m/>
    <m/>
    <m/>
    <m/>
    <m/>
    <m/>
    <m/>
    <m/>
    <m/>
    <x v="1"/>
    <m/>
  </r>
  <r>
    <x v="3"/>
    <s v="TV ONTARIO"/>
    <s v="37512, 37513, 38625"/>
    <s v="Manu-NonCov"/>
    <s v="Breanne Corrigan"/>
    <s v="Paul Chen"/>
    <s v="MC Renewal Support"/>
    <s v="ManuConnect"/>
    <s v="SELF"/>
    <d v="2024-04-30T00:00:00"/>
    <d v="2024-10-01T00:00:00"/>
    <x v="0"/>
    <m/>
    <m/>
    <m/>
    <m/>
    <m/>
    <m/>
    <m/>
    <m/>
    <m/>
    <m/>
    <m/>
    <x v="1"/>
    <m/>
  </r>
  <r>
    <x v="4"/>
    <m/>
    <m/>
    <m/>
    <m/>
    <m/>
    <m/>
    <m/>
    <m/>
    <m/>
    <m/>
    <x v="4"/>
    <m/>
    <m/>
    <m/>
    <m/>
    <m/>
    <m/>
    <m/>
    <m/>
    <m/>
    <m/>
    <m/>
    <x v="2"/>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2">
  <r>
    <x v="0"/>
    <s v="GRO-MEC INC.                  "/>
    <n v="140319"/>
    <s v="Manu-Cov"/>
    <s v="Natalie Lapointe"/>
    <s v="Danielle Siler"/>
    <s v="MC Renewal Support"/>
    <s v="ManuConnect"/>
    <s v="SELF"/>
    <d v="2024-03-29T00:00:00"/>
    <d v="2024-09-01T00:00:00"/>
    <x v="0"/>
    <s v="Lussier"/>
    <s v="equipcollectif@lussier.co"/>
    <m/>
    <m/>
    <m/>
    <m/>
    <d v="2024-04-17T00:00:00"/>
    <d v="2024-04-30T00:00:00"/>
    <m/>
    <s v="Letter Sent without QC"/>
    <m/>
    <x v="0"/>
    <m/>
    <m/>
    <m/>
  </r>
  <r>
    <x v="0"/>
    <s v="GROUPE GIH                    "/>
    <n v="140329"/>
    <s v="Manu-Cov"/>
    <s v="Natalie Lapointe"/>
    <s v="Danielle Siler"/>
    <s v="MC Renewal Support"/>
    <s v="ManuConnect"/>
    <s v="SELF"/>
    <d v="2024-03-29T00:00:00"/>
    <d v="2024-09-01T00:00:00"/>
    <x v="0"/>
    <s v="Lussier"/>
    <s v="equipcollectif@lussier.co"/>
    <m/>
    <m/>
    <m/>
    <m/>
    <d v="2024-04-17T00:00:00"/>
    <d v="2024-04-30T00:00:00"/>
    <m/>
    <s v="Letter Sent without QC"/>
    <m/>
    <x v="0"/>
    <m/>
    <m/>
    <m/>
  </r>
  <r>
    <x v="0"/>
    <s v="MAHLE Filter Systems Canada, ULC"/>
    <n v="632945"/>
    <s v="Manu-Cov"/>
    <s v="Rowena Gabriel"/>
    <s v="Svetlana Pavlenko"/>
    <s v="MC Renewal Support"/>
    <s v="ManuConnect"/>
    <s v="SELF"/>
    <d v="2024-03-29T00:00:00"/>
    <d v="2024-10-01T00:00:00"/>
    <x v="0"/>
    <s v="Green Shield"/>
    <s v="plansponsor.admin@greenshield.ca"/>
    <m/>
    <m/>
    <m/>
    <m/>
    <d v="2024-04-12T00:00:00"/>
    <d v="2024-04-30T00:00:00"/>
    <m/>
    <s v="In Progress"/>
    <m/>
    <x v="1"/>
    <m/>
    <m/>
    <m/>
  </r>
  <r>
    <x v="1"/>
    <s v="KEYRUS CANADA INC.            "/>
    <n v="2576"/>
    <s v="Manu-Cov"/>
    <s v="Natalie Lapointe"/>
    <s v="Lilian Hernandez"/>
    <s v="MC Renewal Support"/>
    <s v="ManuConnect"/>
    <s v="SELF"/>
    <d v="2024-04-30T00:00:00"/>
    <d v="2024-10-01T00:00:00"/>
    <x v="1"/>
    <s v="N/A"/>
    <s v="renouvellement@sagedecision.com"/>
    <s v="N/A"/>
    <s v="N/A"/>
    <s v="N/A"/>
    <s v="N/A"/>
    <d v="2024-04-29T00:00:00"/>
    <m/>
    <m/>
    <s v="Letter Sent without QC"/>
    <m/>
    <x v="0"/>
    <s v="SAGE"/>
    <m/>
    <m/>
  </r>
  <r>
    <x v="1"/>
    <s v="THE CALDWELL PARTNERS INC.    "/>
    <n v="5533"/>
    <s v="Manu-Cov"/>
    <s v="Angela Casullo"/>
    <s v="Kayla Collison"/>
    <s v="MC Renewal Support"/>
    <s v="ManuConnect"/>
    <s v="SELF"/>
    <d v="2024-04-30T00:00:00"/>
    <d v="2024-10-01T00:00:00"/>
    <x v="2"/>
    <s v="Melanie Chong | Neeli Moses"/>
    <s v="administration@penmorebenefits.com | neeli@penmorebenefits.com"/>
    <s v="Group Benefits Analyst &amp; Customer Care |_x000a_Client Relationship &amp; TPA Manager"/>
    <m/>
    <m/>
    <m/>
    <d v="2024-04-25T00:00:00"/>
    <m/>
    <m/>
    <s v="Letter Sent without QC"/>
    <m/>
    <x v="0"/>
    <s v="RSA: Lynn Corso, Small Sig"/>
    <m/>
    <m/>
  </r>
  <r>
    <x v="1"/>
    <s v="MUNICIPALITE DE STE-CROIX ET  "/>
    <n v="48842"/>
    <s v="Manu-Cov"/>
    <s v="Natalie Lapointe"/>
    <s v="Lilian Hernandez"/>
    <s v="MC Renewal Support"/>
    <s v="ManuConnect"/>
    <s v="SELF"/>
    <d v="2024-04-30T00:00:00"/>
    <d v="2024-10-01T00:00:00"/>
    <x v="3"/>
    <s v="N/A"/>
    <s v="renouvellement@sagedecision.com"/>
    <s v="N/A"/>
    <m/>
    <m/>
    <m/>
    <d v="2024-04-29T00:00:00"/>
    <m/>
    <m/>
    <s v="Letter Sent without QC"/>
    <m/>
    <x v="0"/>
    <s v="SAGE, Alpha_x000a_RSA Nicolas Maheux"/>
    <s v="ELI,DLI,EHC,DEN,LTD"/>
    <s v="French"/>
  </r>
  <r>
    <x v="1"/>
    <s v="CITY OF MOUNT PEARL           "/>
    <n v="53356"/>
    <s v="Manu-Cov"/>
    <m/>
    <m/>
    <s v="MC Renewal Support"/>
    <s v="ManuConnect"/>
    <s v="SELF"/>
    <d v="2024-04-30T00:00:00"/>
    <d v="2024-10-01T00:00:00"/>
    <x v="0"/>
    <s v="Michael Goodridge"/>
    <s v="mgoodridge@johnson.ca"/>
    <s v="Senior Consultant"/>
    <d v="2024-04-19T00:00:00"/>
    <d v="2024-04-19T00:00:00"/>
    <s v="Completed"/>
    <d v="2024-04-30T00:00:00"/>
    <m/>
    <m/>
    <s v="In Progress"/>
    <m/>
    <x v="1"/>
    <m/>
    <m/>
    <m/>
  </r>
  <r>
    <x v="1"/>
    <s v="MANOIR CHAMPLAIN              "/>
    <n v="75287"/>
    <s v="Manu-Cov"/>
    <s v="Natalie Lapointe"/>
    <s v="Danielle Siler"/>
    <s v="MC Renewal Support"/>
    <s v="ManuConnect"/>
    <s v="SELF"/>
    <d v="2024-04-30T00:00:00"/>
    <d v="2024-10-01T00:00:00"/>
    <x v="1"/>
    <s v="N/A"/>
    <s v="equipecollectif@lussier.co"/>
    <s v="N/A"/>
    <s v="N/A"/>
    <s v="N/A"/>
    <s v="N/A"/>
    <d v="2024-04-29T00:00:00"/>
    <m/>
    <m/>
    <s v="Letter Sent without QC"/>
    <m/>
    <x v="0"/>
    <s v="Lussier. "/>
    <m/>
    <m/>
  </r>
  <r>
    <x v="1"/>
    <s v="MATTHEWS ABOGADO LLP          "/>
    <n v="101163"/>
    <s v="Manu-Cov"/>
    <s v="Cory Huclack"/>
    <s v="Rebeca Lemus"/>
    <s v="MC Renewal Support"/>
    <s v="ManuConnect"/>
    <s v="SELF"/>
    <d v="2024-04-30T00:00:00"/>
    <d v="2024-10-01T00:00:00"/>
    <x v="2"/>
    <s v="Zohaib Maggo"/>
    <s v="Zohaib.Maggo@peoplecorporation.com"/>
    <m/>
    <d v="2024-04-17T00:00:00"/>
    <d v="2024-04-18T00:00:00"/>
    <m/>
    <d v="2024-04-26T00:00:00"/>
    <m/>
    <m/>
    <s v="Letter Sent without QC"/>
    <m/>
    <x v="0"/>
    <s v="RSA: Kylie Bailey, Small Sig"/>
    <m/>
    <m/>
  </r>
  <r>
    <x v="1"/>
    <s v="THE MANITOBA MUSEUM           "/>
    <n v="103460"/>
    <s v="Manu-Cov"/>
    <s v="Cory Huclack"/>
    <s v="Kerry Harrison"/>
    <s v="MC Renewal Support"/>
    <s v="ManuConnect"/>
    <s v="SELF"/>
    <d v="2024-04-30T00:00:00"/>
    <d v="2024-10-01T00:00:00"/>
    <x v="3"/>
    <s v="Krista Dalton"/>
    <s v="quotations@johnstongroup.ca"/>
    <s v="N/A"/>
    <m/>
    <m/>
    <m/>
    <d v="2024-04-29T00:00:00"/>
    <m/>
    <m/>
    <s v="Letter Sent without QC"/>
    <m/>
    <x v="0"/>
    <s v="Johnston Group_x000a_Small Signature_x000a_RSA Kylie Bailey"/>
    <s v="ELI,OEL,DLI,OSL,EHC,DEN,LTD"/>
    <s v="English"/>
  </r>
  <r>
    <x v="1"/>
    <s v="CADE HOLDINGS INC. O/A BEST   "/>
    <n v="104138"/>
    <s v="Manu-Cov"/>
    <m/>
    <m/>
    <s v="MC Renewal Support"/>
    <s v="ManuConnect"/>
    <s v="SELF"/>
    <d v="2024-04-30T00:00:00"/>
    <d v="2024-10-01T00:00:00"/>
    <x v="0"/>
    <s v="Yvette Yang"/>
    <s v="YYang@healthsourceplus.com"/>
    <m/>
    <m/>
    <m/>
    <m/>
    <d v="2024-04-29T00:00:00"/>
    <m/>
    <m/>
    <s v="In Progress"/>
    <m/>
    <x v="0"/>
    <s v="Rob Carducci"/>
    <m/>
    <m/>
  </r>
  <r>
    <x v="1"/>
    <s v="OPTIQUE SANTE CHICOUTIMI INC. "/>
    <n v="107853"/>
    <s v="Manu-Cov"/>
    <s v="Natalie Lapointe "/>
    <s v="Lilian Hernandez"/>
    <s v="MC Renewal Support"/>
    <s v="ManuConnect"/>
    <s v="SELF"/>
    <d v="2024-04-30T00:00:00"/>
    <d v="2024-10-01T00:00:00"/>
    <x v="2"/>
    <m/>
    <s v=" renouvellement@sagedecision.com"/>
    <m/>
    <m/>
    <m/>
    <m/>
    <d v="2024-04-25T00:00:00"/>
    <m/>
    <m/>
    <s v="Letter Sent without QC"/>
    <m/>
    <x v="0"/>
    <s v="RSA: Nicolas Maheux, Alpha"/>
    <m/>
    <m/>
  </r>
  <r>
    <x v="1"/>
    <s v="CARREFOUR JEUNESSE EMPLOI DE  "/>
    <n v="107990"/>
    <s v="Manu-Cov"/>
    <s v="Raquel Morales"/>
    <s v="Darel Volkes"/>
    <s v="MC Renewal Support"/>
    <s v="ManuConnect"/>
    <s v="SELF"/>
    <d v="2024-04-30T00:00:00"/>
    <d v="2024-10-01T00:00:00"/>
    <x v="3"/>
    <s v="Annie Dessailliers"/>
    <s v="ventes_renouvellements@gpme.ca"/>
    <s v="Directrice par intérim, Services administratifs, ventes et renouvellement, Solutions collectives_x000a_G.P.M.E. solutions d’assurances et rentes collectives"/>
    <m/>
    <m/>
    <m/>
    <d v="2024-04-29T00:00:00"/>
    <m/>
    <m/>
    <s v="Letter Sent without QC"/>
    <m/>
    <x v="0"/>
    <s v="Assurances Robillard et associés inc._x000a_Alpha_x000a_RSA Sandra Gomes"/>
    <s v="ELI,DLI,ADD,EHC,LTD"/>
    <s v="French"/>
  </r>
  <r>
    <x v="1"/>
    <s v="LES SERVICES D.E.D.           "/>
    <n v="108001"/>
    <s v="Manu-Cov"/>
    <m/>
    <m/>
    <s v="MC Renewal Support"/>
    <s v="ManuConnect"/>
    <s v="SELF"/>
    <d v="2024-04-30T00:00:00"/>
    <d v="2024-10-01T00:00:00"/>
    <x v="0"/>
    <s v="SAGE"/>
    <s v="renouvellement@sagedecision.com"/>
    <m/>
    <m/>
    <m/>
    <m/>
    <d v="2024-04-30T00:00:00"/>
    <m/>
    <m/>
    <s v="In Progress"/>
    <m/>
    <x v="0"/>
    <m/>
    <m/>
    <m/>
  </r>
  <r>
    <x v="1"/>
    <s v="SANDERS INDUSTRIAL CORPORATION"/>
    <n v="108051"/>
    <s v="Manu-Cov"/>
    <s v="Raquel Morales"/>
    <s v="Darel Volkes"/>
    <s v="MC Renewal Support"/>
    <s v="ManuConnect"/>
    <s v="SELF"/>
    <d v="2024-04-30T00:00:00"/>
    <d v="2024-10-01T00:00:00"/>
    <x v="1"/>
    <s v="Annie Dessailliers"/>
    <s v="ventes_renouvellements@gpme.ca"/>
    <s v="Directrice par intérim, Services administratifs, ventes et renouvellement, Solutions collectives_x000a_G.P.M.E. solutions d’assurances et rentes collectives"/>
    <s v="N/A"/>
    <s v="N/A"/>
    <s v="N/A"/>
    <d v="2024-04-29T00:00:00"/>
    <m/>
    <m/>
    <s v="Letter Sent without QC"/>
    <m/>
    <x v="0"/>
    <s v="Assurances Robillard et associés inc."/>
    <m/>
    <m/>
  </r>
  <r>
    <x v="1"/>
    <s v="PORTES ET FENETRES L.G.C. INC."/>
    <n v="110787"/>
    <s v="Manu-Cov"/>
    <s v="Natalie Lapointe"/>
    <s v="Lilian Hernandez"/>
    <s v="MC Renewal Support"/>
    <s v="ManuConnect"/>
    <s v="SELF"/>
    <d v="2024-04-30T00:00:00"/>
    <d v="2024-10-01T00:00:00"/>
    <x v="2"/>
    <m/>
    <s v=" renouvellement@sagedecision.com"/>
    <m/>
    <m/>
    <m/>
    <m/>
    <d v="2024-04-25T00:00:00"/>
    <m/>
    <m/>
    <s v="Letter Sent without QC"/>
    <m/>
    <x v="0"/>
    <s v="RSA: Nicolas Maheux, Small Sig"/>
    <m/>
    <m/>
  </r>
  <r>
    <x v="1"/>
    <s v="DMTI SPATIAL ULC              "/>
    <n v="111655"/>
    <s v="Manu-Cov"/>
    <s v="Sue Rodrigues"/>
    <s v="Selina Wang"/>
    <s v="MC Renewal Support"/>
    <s v="ManuConnect"/>
    <s v="SELF"/>
    <d v="2024-04-30T00:00:00"/>
    <d v="2024-10-01T00:00:00"/>
    <x v="3"/>
    <s v="Yvette Yang"/>
    <s v="YYang@healthsourceplus.com"/>
    <s v="N/A"/>
    <m/>
    <m/>
    <m/>
    <d v="2024-04-29T00:00:00"/>
    <m/>
    <m/>
    <s v="Letter Sent without QC"/>
    <m/>
    <x v="0"/>
    <s v="Rob Carducci/HealthSource Plus- a Peoplecorp Co._x000a_Small Signature_x000a_RSA Nancy Gemmiti"/>
    <s v="ELI,DLI,ADD,LTD"/>
    <s v="English"/>
  </r>
  <r>
    <x v="1"/>
    <s v="INFORMCO INC C/O DIBRINA SURE "/>
    <n v="112102"/>
    <s v="Manu-Cov"/>
    <m/>
    <m/>
    <s v="MC Renewal Support"/>
    <s v="ManuConnect"/>
    <s v="SELF"/>
    <d v="2024-04-30T00:00:00"/>
    <d v="2024-10-01T00:00:00"/>
    <x v="0"/>
    <s v="Dibrina"/>
    <m/>
    <m/>
    <m/>
    <m/>
    <m/>
    <s v="N/A"/>
    <m/>
    <m/>
    <s v="In Progress"/>
    <m/>
    <x v="0"/>
    <m/>
    <m/>
    <m/>
  </r>
  <r>
    <x v="1"/>
    <s v="GESTION MASALA INC.           "/>
    <n v="112219"/>
    <s v="Manu-Cov"/>
    <s v="Natalie Lapointe"/>
    <s v="Lilian Hernandez"/>
    <s v="MC Renewal Support"/>
    <s v="ManuConnect"/>
    <s v="SELF"/>
    <d v="2024-04-30T00:00:00"/>
    <d v="2024-10-01T00:00:00"/>
    <x v="1"/>
    <s v="N/A"/>
    <s v="renouvellement@sagedecision.com"/>
    <s v="N/A"/>
    <s v="N/A"/>
    <s v="N/A"/>
    <s v="N/A"/>
    <d v="2024-04-29T00:00:00"/>
    <m/>
    <m/>
    <s v="Letter Sent without QC"/>
    <m/>
    <x v="0"/>
    <s v="SAGE"/>
    <m/>
    <m/>
  </r>
  <r>
    <x v="1"/>
    <s v="CELAYIX INC. C/O HEALTH SOURCE"/>
    <n v="112316"/>
    <s v="Manu-Cov"/>
    <s v="Sue Rodrigues"/>
    <s v="Selina Wang"/>
    <s v="MC Renewal Support"/>
    <s v="ManuConnect"/>
    <s v="SELF"/>
    <d v="2024-04-30T00:00:00"/>
    <d v="2024-10-01T00:00:00"/>
    <x v="2"/>
    <s v="Yvette Yang"/>
    <s v="YYang@healthsourceplus.com"/>
    <m/>
    <m/>
    <m/>
    <m/>
    <d v="2024-04-29T00:00:00"/>
    <m/>
    <m/>
    <m/>
    <m/>
    <x v="0"/>
    <s v="Rob Carducci, Small Sig, RSA: Nancy Gemmiti"/>
    <m/>
    <m/>
  </r>
  <r>
    <x v="1"/>
    <s v="MAGNUS 1946 PRODUITS CHIMIQUES"/>
    <n v="116069"/>
    <s v="Manu-Cov"/>
    <s v="Azaleea Dinca"/>
    <s v="Lilian Hernandez"/>
    <s v="MC Renewal Support"/>
    <s v="ManuConnect"/>
    <s v="SELF"/>
    <d v="2024-04-30T00:00:00"/>
    <d v="2024-11-01T00:00:00"/>
    <x v="3"/>
    <s v="N/A"/>
    <s v="tarification@gpm.ca"/>
    <s v="N/A"/>
    <m/>
    <m/>
    <m/>
    <d v="2024-04-29T00:00:00"/>
    <m/>
    <m/>
    <s v="Letter Sent without QC"/>
    <m/>
    <x v="1"/>
    <s v="Groupe Premier Medical Inc."/>
    <s v="ELI,DLI,LTD"/>
    <s v="French"/>
  </r>
  <r>
    <x v="1"/>
    <s v="DYNE HOLDINGS LIMITED         "/>
    <n v="116858"/>
    <s v="Manu-Cov"/>
    <m/>
    <m/>
    <s v="MC Renewal Support"/>
    <s v="ManuConnect"/>
    <s v="SELF"/>
    <d v="2024-04-30T00:00:00"/>
    <d v="2024-10-01T00:00:00"/>
    <x v="0"/>
    <s v="Krista Dalton"/>
    <s v="quotations@johnstongroup.ca"/>
    <m/>
    <m/>
    <m/>
    <m/>
    <d v="2024-04-30T00:00:00"/>
    <m/>
    <m/>
    <s v="In Progress"/>
    <m/>
    <x v="1"/>
    <m/>
    <m/>
    <m/>
  </r>
  <r>
    <x v="1"/>
    <s v="9230-1084 QUEBEC INC. O/A     "/>
    <n v="116943"/>
    <s v="Manu-Cov"/>
    <s v="Raquel Morales"/>
    <s v="Darel Volkes"/>
    <s v="MC Renewal Support"/>
    <s v="ManuConnect"/>
    <s v="SELF"/>
    <d v="2024-04-30T00:00:00"/>
    <d v="2024-10-01T00:00:00"/>
    <x v="1"/>
    <s v="Annie Dessailliers"/>
    <s v="ventes_renouvellements@gpme.ca"/>
    <s v="Directrice par intérim, Services administratifs, ventes et renouvellement, Solutions collectives_x000a_G.P.M.E. solutions d’assurances et rentes collectives"/>
    <s v="N/A"/>
    <s v="N/A"/>
    <s v="N/A"/>
    <d v="2024-04-29T00:00:00"/>
    <m/>
    <m/>
    <s v="Letter Sent without QC"/>
    <m/>
    <x v="0"/>
    <s v="Assurances Robillard et associés inc."/>
    <m/>
    <m/>
  </r>
  <r>
    <x v="1"/>
    <s v="CONSTRUCTION ET PAVAGE        "/>
    <n v="117050"/>
    <s v="Manu-Cov"/>
    <s v="Raquel Morales"/>
    <s v="Darel Volkes"/>
    <s v="MC Renewal Support"/>
    <s v="ManuConnect"/>
    <s v="SELF"/>
    <d v="2024-04-30T00:00:00"/>
    <d v="2024-10-01T00:00:00"/>
    <x v="2"/>
    <s v="Annie Dessailliers"/>
    <s v="ventes_renouvellements@gpme.ca"/>
    <s v="Directrice par intérim, Services administratifs, ventes et renouvellement, Solutions collectives_x000a_G.P.M.E. solutions d’assurances et rentes collectives"/>
    <m/>
    <m/>
    <m/>
    <d v="2024-04-25T00:00:00"/>
    <m/>
    <m/>
    <s v="Letter Sent without QC"/>
    <m/>
    <x v="0"/>
    <s v="RSA: Sandra Gomes, Alpha"/>
    <m/>
    <m/>
  </r>
  <r>
    <x v="1"/>
    <s v="4282833 CANADA INC            "/>
    <n v="117059"/>
    <s v="Manu-Cov"/>
    <s v="Natalie Lapointe"/>
    <s v="Lilian Hernandez"/>
    <s v="MC Renewal Support"/>
    <s v="ManuConnect"/>
    <s v="SELF"/>
    <d v="2024-04-30T00:00:00"/>
    <d v="2024-10-01T00:00:00"/>
    <x v="3"/>
    <s v="N/A"/>
    <s v="renouvellement@sagedecision.com"/>
    <s v="N/A"/>
    <m/>
    <m/>
    <m/>
    <m/>
    <m/>
    <m/>
    <m/>
    <m/>
    <x v="0"/>
    <s v="SAGE, Alpha_x000a_RSA Nicolas Maheux"/>
    <s v="ELI,DLI,EHC,DEN"/>
    <s v="French"/>
  </r>
  <r>
    <x v="1"/>
    <s v="9246-5103 QUEBEC INC. NUBEE   "/>
    <n v="117162"/>
    <s v="Manu-Cov"/>
    <m/>
    <m/>
    <s v="MC Renewal Support"/>
    <s v="ManuConnect"/>
    <s v="SELF"/>
    <d v="2024-04-30T00:00:00"/>
    <d v="2024-10-01T00:00:00"/>
    <x v="0"/>
    <s v="Lussier"/>
    <s v="equipecollectif@lussier.co"/>
    <m/>
    <m/>
    <m/>
    <m/>
    <d v="2024-04-30T00:00:00"/>
    <m/>
    <m/>
    <s v="In Progress"/>
    <m/>
    <x v="0"/>
    <m/>
    <m/>
    <m/>
  </r>
  <r>
    <x v="1"/>
    <s v="LABCAN (1989) LTEE            "/>
    <n v="117215"/>
    <s v="Manu-Cov"/>
    <s v="Natalie Lapointe"/>
    <s v="Serge Lampron"/>
    <s v="MC Renewal Support"/>
    <s v="ManuConnect"/>
    <s v="SELF"/>
    <d v="2024-04-30T00:00:00"/>
    <d v="2024-10-01T00:00:00"/>
    <x v="1"/>
    <s v="N/A"/>
    <s v="renouvellement@sagedecision.com"/>
    <s v="N/A"/>
    <s v="N/A"/>
    <s v="N/A"/>
    <s v="N/A"/>
    <d v="2024-04-29T00:00:00"/>
    <m/>
    <m/>
    <s v="Letter Sent without QC"/>
    <m/>
    <x v="1"/>
    <s v="SAGE"/>
    <m/>
    <m/>
  </r>
  <r>
    <x v="1"/>
    <s v="PGX INFORMATIQUE (9313-0581   "/>
    <n v="117222"/>
    <s v="Manu-Cov"/>
    <s v="Natalie Lapointe"/>
    <s v="Lilian Hernandez"/>
    <s v="MC Renewal Support"/>
    <s v="ManuConnect"/>
    <s v="SELF"/>
    <d v="2024-04-30T00:00:00"/>
    <d v="2024-10-01T00:00:00"/>
    <x v="2"/>
    <m/>
    <s v=" renouvellement@sagedecision.com"/>
    <m/>
    <m/>
    <m/>
    <m/>
    <d v="2024-04-25T00:00:00"/>
    <m/>
    <m/>
    <s v="Letter Sent without QC"/>
    <m/>
    <x v="0"/>
    <s v="RSA: Nicolas Maheux, Alpha"/>
    <m/>
    <m/>
  </r>
  <r>
    <x v="1"/>
    <s v="CONSTRUCTION GRANDBOIS        "/>
    <n v="117234"/>
    <s v="Manu-Cov"/>
    <s v="Raquel Morales"/>
    <s v="Darel Volkes"/>
    <s v="MC Renewal Support"/>
    <s v="ManuConnect"/>
    <s v="SELF"/>
    <d v="2024-04-30T00:00:00"/>
    <d v="2024-10-01T00:00:00"/>
    <x v="3"/>
    <s v="Annie Dessailliers"/>
    <s v="ventes_renouvellements@gpme.ca"/>
    <s v="Directrice par intérim, Services administratifs, ventes et renouvellement, Solutions collectives_x000a_G.P.M.E. solutions d’assurances et rentes collectives"/>
    <m/>
    <m/>
    <m/>
    <m/>
    <m/>
    <m/>
    <m/>
    <m/>
    <x v="0"/>
    <s v="Assurances Robillard et associés inc._x000a_Alpha_x000a_RSA Sandra Gomes_x000a_"/>
    <s v="ELI,DLI,ADD,EHC,DEN"/>
    <s v="French"/>
  </r>
  <r>
    <x v="1"/>
    <s v="OPUS CORPORATION              "/>
    <n v="118214"/>
    <s v="Manu-Cov"/>
    <m/>
    <m/>
    <s v="MC Renewal Support"/>
    <s v="ManuConnect"/>
    <s v="SELF"/>
    <d v="2024-04-30T00:00:00"/>
    <d v="2024-11-01T00:00:00"/>
    <x v="0"/>
    <s v="Krista Dalton"/>
    <s v="quotations@johnstongroup.ca"/>
    <m/>
    <m/>
    <m/>
    <m/>
    <d v="2024-04-30T00:00:00"/>
    <m/>
    <m/>
    <s v="In Progress"/>
    <m/>
    <x v="0"/>
    <m/>
    <m/>
    <m/>
  </r>
  <r>
    <x v="1"/>
    <s v="TRANSPORT CHALUT 2000 LTEE    "/>
    <n v="124112"/>
    <s v="Manu-Cov"/>
    <s v="Raquel Morales"/>
    <s v="Darel Volkes"/>
    <s v="MC Renewal Support"/>
    <s v="ManuConnect"/>
    <s v="SELF"/>
    <d v="2024-04-30T00:00:00"/>
    <d v="2024-10-01T00:00:00"/>
    <x v="1"/>
    <s v="Annie Dessailliers"/>
    <s v="ventes_renouvellements@gpme.ca"/>
    <s v="Directrice par intérim, Services administratifs, ventes et renouvellement, Solutions collectives_x000a_G.P.M.E. solutions d’assurances et rentes collectives"/>
    <s v="N/A"/>
    <s v="N/A"/>
    <s v="N/A"/>
    <d v="2024-04-29T00:00:00"/>
    <m/>
    <m/>
    <s v="Letter Sent without QC"/>
    <m/>
    <x v="0"/>
    <s v="Assurances Robillard et associés inc."/>
    <m/>
    <m/>
  </r>
  <r>
    <x v="1"/>
    <s v="EXCAVATION FORESTIERE AUBUT &amp; "/>
    <n v="124560"/>
    <s v="Manu-Cov"/>
    <s v="Natalie Lapointe"/>
    <s v="Danielle Siler"/>
    <s v="MC Renewal Support"/>
    <s v="ManuConnect"/>
    <s v="SELF"/>
    <d v="2024-04-30T00:00:00"/>
    <d v="2024-10-01T00:00:00"/>
    <x v="2"/>
    <s v="Jérôme Cassista"/>
    <s v="jcassista@innovmedic.ca"/>
    <m/>
    <m/>
    <m/>
    <m/>
    <d v="2024-04-25T00:00:00"/>
    <m/>
    <m/>
    <s v="Letter Sent without QC"/>
    <m/>
    <x v="0"/>
    <s v="RSA: Nicolas Maheux, Alpha"/>
    <m/>
    <m/>
  </r>
  <r>
    <x v="1"/>
    <s v="ETIC PRODUITS PLEIN AIR       "/>
    <n v="124675"/>
    <s v="Manu-Cov"/>
    <s v="Natalie Lapointe"/>
    <s v="Lilian Hernandez"/>
    <s v="MC Renewal Support"/>
    <s v="ManuConnect"/>
    <s v="SELF"/>
    <d v="2024-04-30T00:00:00"/>
    <d v="2024-10-01T00:00:00"/>
    <x v="3"/>
    <s v="N/A"/>
    <s v="renouvellement@sagedecision.com"/>
    <s v="N/A"/>
    <m/>
    <m/>
    <m/>
    <m/>
    <m/>
    <m/>
    <m/>
    <m/>
    <x v="0"/>
    <s v="Alpha_x000a_RSA Nicolas Maheux_x000a_"/>
    <s v="ELI,DLI,EHC,LTD,BCI"/>
    <s v="French"/>
  </r>
  <r>
    <x v="1"/>
    <s v="LEVAGE RB INC                 "/>
    <n v="124677"/>
    <s v="Manu-Cov"/>
    <m/>
    <m/>
    <s v="MC Renewal Support"/>
    <s v="ManuConnect"/>
    <s v="SELF"/>
    <d v="2024-04-30T00:00:00"/>
    <d v="2024-10-01T00:00:00"/>
    <x v="0"/>
    <s v="SAGE"/>
    <s v="renouvellement@sagedecision.com"/>
    <m/>
    <m/>
    <m/>
    <m/>
    <d v="2024-04-30T00:00:00"/>
    <m/>
    <m/>
    <s v="In Progress"/>
    <m/>
    <x v="0"/>
    <m/>
    <m/>
    <m/>
  </r>
  <r>
    <x v="1"/>
    <s v="BILLOTS SELECT MEGANTIC INC.  "/>
    <n v="124732"/>
    <s v="Manu-Cov"/>
    <s v="Natalie Lapointe"/>
    <s v="Lilian Hernandez"/>
    <s v="MC Renewal Support"/>
    <s v="ManuConnect"/>
    <s v="SELF"/>
    <d v="2024-04-30T00:00:00"/>
    <d v="2024-10-01T00:00:00"/>
    <x v="1"/>
    <s v="N/A"/>
    <s v="renouvellement@sagedecision.com"/>
    <s v="N/A"/>
    <s v="N/A"/>
    <s v="N/A"/>
    <s v="N/A"/>
    <d v="2024-04-29T00:00:00"/>
    <m/>
    <m/>
    <s v="Letter Sent without QC"/>
    <m/>
    <x v="0"/>
    <s v="SAGE"/>
    <m/>
    <m/>
  </r>
  <r>
    <x v="1"/>
    <s v="GASTON RICHARD INC.           "/>
    <n v="124734"/>
    <s v="Manu-Cov"/>
    <s v="Natalie Lapointe"/>
    <s v="Lilian Hernandez"/>
    <s v="MC Renewal Support"/>
    <s v="ManuConnect"/>
    <s v="SELF"/>
    <d v="2024-04-30T00:00:00"/>
    <d v="2024-10-01T00:00:00"/>
    <x v="3"/>
    <s v="N/A"/>
    <s v="renouvellement@sagedecision.com"/>
    <s v="N/A"/>
    <m/>
    <m/>
    <m/>
    <m/>
    <m/>
    <m/>
    <m/>
    <m/>
    <x v="0"/>
    <s v="SAGE Alpha_x000a_RSA Nicolas Maheux"/>
    <s v="ELI,DLI,EHC,DEN,LTD"/>
    <s v="French"/>
  </r>
  <r>
    <x v="1"/>
    <s v="F. THERIAULT INC.             "/>
    <n v="124826"/>
    <s v="Manu-Cov"/>
    <m/>
    <m/>
    <s v="MC Renewal Support"/>
    <s v="ManuConnect"/>
    <s v="SELF"/>
    <d v="2024-04-30T00:00:00"/>
    <d v="2024-10-01T00:00:00"/>
    <x v="0"/>
    <s v="Annie Dessailliers"/>
    <s v="ventes_renouvellements@gpme.ca"/>
    <m/>
    <m/>
    <m/>
    <m/>
    <d v="2024-04-30T00:00:00"/>
    <m/>
    <m/>
    <s v="In Progress"/>
    <m/>
    <x v="0"/>
    <m/>
    <m/>
    <m/>
  </r>
  <r>
    <x v="1"/>
    <s v="BOULANGERIE PATISSERIE LE     "/>
    <n v="126082"/>
    <s v="Manu-Cov"/>
    <s v="Natalie Lapointe"/>
    <s v="Danielle Siler"/>
    <s v="MC Renewal Support"/>
    <s v="ManuConnect"/>
    <s v="SELF"/>
    <d v="2024-04-30T00:00:00"/>
    <d v="2024-10-01T00:00:00"/>
    <x v="1"/>
    <s v="N/A"/>
    <s v="equipecollectif@lussier.co"/>
    <s v="N/A"/>
    <s v="N/A"/>
    <s v="N/A"/>
    <s v="N/A"/>
    <d v="2024-04-29T00:00:00"/>
    <m/>
    <m/>
    <s v="Letter Sent without QC"/>
    <m/>
    <x v="0"/>
    <s v="Lussier. "/>
    <m/>
    <m/>
  </r>
  <r>
    <x v="1"/>
    <s v="KANALCO LIMITED               "/>
    <n v="128148"/>
    <s v="Manu-Cov"/>
    <s v="Sue Rodrigues"/>
    <s v="Selina Wang"/>
    <s v="MC Renewal Support"/>
    <s v="ManuConnect"/>
    <s v="SELF"/>
    <d v="2024-04-30T00:00:00"/>
    <d v="2024-10-01T00:00:00"/>
    <x v="2"/>
    <s v="Yvette Yang"/>
    <s v="YYang@healthsourceplus.com"/>
    <m/>
    <m/>
    <m/>
    <m/>
    <d v="2024-04-29T00:00:00"/>
    <m/>
    <m/>
    <m/>
    <m/>
    <x v="0"/>
    <s v="Rob Carducci, Small Sig, RSA: Nancy Gemmiti"/>
    <m/>
    <m/>
  </r>
  <r>
    <x v="1"/>
    <s v="SOLUTION MOVECK INC.          "/>
    <n v="129117"/>
    <s v="Manu-Cov"/>
    <s v="Natalie Lapointe"/>
    <s v="Lilian Hernandez"/>
    <s v="MC Renewal Support"/>
    <s v="ManuConnect"/>
    <s v="SELF"/>
    <d v="2024-04-30T00:00:00"/>
    <d v="2024-10-01T00:00:00"/>
    <x v="3"/>
    <s v="N/A"/>
    <s v="renouvellement@sagedecision.com"/>
    <s v="N/A"/>
    <m/>
    <m/>
    <m/>
    <m/>
    <m/>
    <m/>
    <m/>
    <m/>
    <x v="0"/>
    <s v="SAGE Alpha_x000a_RSA Nicolas Maheux"/>
    <s v="ELI,DLI,EHC,LTD"/>
    <s v="French"/>
  </r>
  <r>
    <x v="1"/>
    <s v="DEMENAGEMENT MACHINERIE GRANBY"/>
    <n v="129338"/>
    <s v="Manu-Cov"/>
    <m/>
    <m/>
    <s v="MC Renewal Support"/>
    <s v="ManuConnect"/>
    <s v="SELF"/>
    <d v="2024-04-30T00:00:00"/>
    <d v="2024-10-01T00:00:00"/>
    <x v="0"/>
    <s v="Cloutier"/>
    <s v="renouvellementgcas@gcloutier.com"/>
    <m/>
    <m/>
    <m/>
    <m/>
    <d v="2024-04-30T00:00:00"/>
    <m/>
    <m/>
    <s v="In Progress"/>
    <m/>
    <x v="0"/>
    <s v="Gilles Cloutier"/>
    <m/>
    <m/>
  </r>
  <r>
    <x v="1"/>
    <s v="9072-6191 QUEBEC INC. - MIRON "/>
    <n v="129397"/>
    <s v="Manu-Cov"/>
    <s v="Natalie Lapointe"/>
    <s v="Danielle Siler"/>
    <s v="MC Renewal Support"/>
    <s v="ManuConnect"/>
    <s v="SELF"/>
    <d v="2024-04-30T00:00:00"/>
    <d v="2024-10-01T00:00:00"/>
    <x v="1"/>
    <s v="N/A"/>
    <s v="enouvellementgcas@gcloutier.com"/>
    <s v="N/A"/>
    <s v="N/A"/>
    <s v="N/A"/>
    <s v="N/A"/>
    <d v="2024-04-29T00:00:00"/>
    <m/>
    <m/>
    <s v="Letter Sent without QC"/>
    <m/>
    <x v="0"/>
    <s v="Gilles Cloutier"/>
    <m/>
    <m/>
  </r>
  <r>
    <x v="1"/>
    <s v="GUERIN, MAROIS, SIMARD, CPA,  "/>
    <n v="129461"/>
    <s v="Manu-Cov"/>
    <s v="Raquel Morales"/>
    <s v="Darel Volkes"/>
    <s v="MC Renewal Support"/>
    <s v="ManuConnect"/>
    <s v="SELF"/>
    <d v="2024-04-30T00:00:00"/>
    <d v="2024-10-01T00:00:00"/>
    <x v="2"/>
    <s v="Annie Dessailliers"/>
    <s v="ventes_renouvellements@gpme.ca"/>
    <s v="Directrice par intérim, Services administratifs, ventes et renouvellement, Solutions collectives_x000a_G.P.M.E. solutions d’assurances et rentes collectives"/>
    <m/>
    <m/>
    <m/>
    <d v="2024-04-26T00:00:00"/>
    <m/>
    <m/>
    <s v="Letter Sent without QC"/>
    <m/>
    <x v="0"/>
    <s v="RSA: Sandra Gomes, Alpha"/>
    <m/>
    <m/>
  </r>
  <r>
    <x v="1"/>
    <s v="MAISON ALICE-DESMARAIS        "/>
    <n v="133293"/>
    <s v="Manu-Cov"/>
    <s v="Natalie Lapointe "/>
    <s v="Lilian Hernandez"/>
    <s v="MC Renewal Support"/>
    <s v="ManuConnect"/>
    <s v="SELF"/>
    <d v="2024-04-30T00:00:00"/>
    <d v="2024-10-01T00:00:00"/>
    <x v="3"/>
    <s v="N/A"/>
    <s v="renouvellement@sagedecision.com"/>
    <s v="N/A"/>
    <m/>
    <m/>
    <m/>
    <m/>
    <m/>
    <m/>
    <m/>
    <m/>
    <x v="0"/>
    <s v="SAGE Alpha_x000a_RSA Nicolas Maheux"/>
    <s v="ELI,DLI,EHC,LTD"/>
    <s v="French"/>
  </r>
  <r>
    <x v="1"/>
    <s v="POULIOT PLOMBERIE MECANIQUE   "/>
    <n v="134307"/>
    <s v="Manu-Cov"/>
    <m/>
    <m/>
    <s v="MC Renewal Support"/>
    <s v="ManuConnect"/>
    <s v="SELF"/>
    <d v="2024-04-30T00:00:00"/>
    <d v="2024-10-01T00:00:00"/>
    <x v="0"/>
    <s v="SAGE"/>
    <s v="renouvellement@sagedecision.com"/>
    <m/>
    <m/>
    <m/>
    <m/>
    <d v="2024-04-30T00:00:00"/>
    <m/>
    <m/>
    <s v="In Progress"/>
    <m/>
    <x v="0"/>
    <m/>
    <m/>
    <m/>
  </r>
  <r>
    <x v="1"/>
    <s v="BRB HYDRAULIQUE INC. (GESTION "/>
    <n v="135129"/>
    <s v="Manu-Cov"/>
    <s v="Raquel Morales"/>
    <s v="Darel Volkes"/>
    <s v="MC Renewal Support"/>
    <s v="ManuConnect"/>
    <s v="SELF"/>
    <d v="2024-04-30T00:00:00"/>
    <d v="2024-10-01T00:00:00"/>
    <x v="1"/>
    <s v="Annie Dessailliers"/>
    <s v="ventes_renouvellements@gpme.ca"/>
    <s v="Directrice par intérim, Services administratifs, ventes et renouvellement, Solutions collectives_x000a_G.P.M.E. solutions d’assurances et rentes collectives"/>
    <s v="N/A"/>
    <s v="N/A"/>
    <s v="N/A"/>
    <d v="2024-04-29T00:00:00"/>
    <m/>
    <m/>
    <s v="Letter Sent without QC"/>
    <m/>
    <x v="0"/>
    <s v="Assurances Robillard et associés inc."/>
    <m/>
    <m/>
  </r>
  <r>
    <x v="1"/>
    <s v="HOPITAL VETERINAIRE ST-JEAN   "/>
    <n v="136324"/>
    <s v="Manu-Cov"/>
    <s v="Natalie Lapointe"/>
    <s v="Lilian Hernandez"/>
    <s v="MC Renewal Support"/>
    <s v="ManuConnect"/>
    <s v="SELF"/>
    <d v="2024-04-30T00:00:00"/>
    <d v="2024-10-01T00:00:00"/>
    <x v="2"/>
    <m/>
    <s v=" renouvellement@sagedecision.com"/>
    <m/>
    <m/>
    <m/>
    <m/>
    <d v="2024-04-26T00:00:00"/>
    <m/>
    <m/>
    <s v="Letter Sent without QC"/>
    <m/>
    <x v="0"/>
    <s v="RSA: Nicolas Maheux, Alpha"/>
    <m/>
    <m/>
  </r>
  <r>
    <x v="1"/>
    <s v="NORSTAR CORPORATION           "/>
    <n v="136625"/>
    <s v="Manu-Cov"/>
    <s v="Angela Casullo"/>
    <s v="Kayla Collison"/>
    <s v="MC Renewal Support"/>
    <s v="ManuConnect"/>
    <s v="SELF"/>
    <d v="2024-04-30T00:00:00"/>
    <d v="2024-10-01T00:00:00"/>
    <x v="3"/>
    <m/>
    <m/>
    <m/>
    <d v="2024-04-15T00:00:00"/>
    <m/>
    <s v="In Progess"/>
    <m/>
    <m/>
    <m/>
    <m/>
    <m/>
    <x v="0"/>
    <s v="The Benefits Trust_x000a_Alpha_x000a_RSA Karen Anderson_x000a_for client contact confirmation_x000a_FF-up client contact (29Apr-MM)"/>
    <s v="ELI,LTD"/>
    <s v="English"/>
  </r>
  <r>
    <x v="1"/>
    <s v="WOLF MASONRY LTD.             "/>
    <n v="137539"/>
    <s v="Manu-Cov"/>
    <m/>
    <m/>
    <s v="MC Renewal Support"/>
    <s v="ManuConnect"/>
    <s v="SELF"/>
    <d v="2024-04-30T00:00:00"/>
    <d v="2024-11-01T00:00:00"/>
    <x v="0"/>
    <s v="Krista Dalton"/>
    <s v="quotations@johnstongroup.ca"/>
    <m/>
    <m/>
    <m/>
    <m/>
    <d v="2024-04-30T00:00:00"/>
    <m/>
    <m/>
    <s v="In Progress"/>
    <m/>
    <x v="0"/>
    <m/>
    <m/>
    <m/>
  </r>
  <r>
    <x v="1"/>
    <s v="PERMA-CAST CONCRETE           "/>
    <n v="139072"/>
    <s v="Manu-Cov"/>
    <s v="Chaten Anderson"/>
    <s v="Thomas Bauer"/>
    <s v="MC Renewal Support"/>
    <s v="ManuConnect"/>
    <s v="SELF"/>
    <d v="2024-04-30T00:00:00"/>
    <d v="2024-10-01T00:00:00"/>
    <x v="1"/>
    <s v="N/A"/>
    <s v="dee@icbabenefits.ca"/>
    <s v="N/A"/>
    <s v="N/A"/>
    <s v="N/A"/>
    <s v="N/A"/>
    <d v="2024-04-29T00:00:00"/>
    <m/>
    <m/>
    <s v="Letter Sent without QC"/>
    <m/>
    <x v="1"/>
    <s v="Nexgen Financial "/>
    <m/>
    <m/>
  </r>
  <r>
    <x v="1"/>
    <s v="ARLEN TOOL &amp; MACHINING        "/>
    <n v="139184"/>
    <s v="Manu-Cov"/>
    <s v="Scott Thomson "/>
    <s v="Jonathan Schwarz"/>
    <s v="MC Renewal Support"/>
    <s v="ManuConnect"/>
    <s v="SELF"/>
    <d v="2024-04-30T00:00:00"/>
    <d v="2024-10-01T00:00:00"/>
    <x v="2"/>
    <s v="Andrea Bailie"/>
    <s v="abailie@arlentool.com"/>
    <s v="HR Manager"/>
    <d v="2024-04-17T00:00:00"/>
    <d v="2024-04-23T00:00:00"/>
    <m/>
    <m/>
    <m/>
    <m/>
    <m/>
    <m/>
    <x v="1"/>
    <m/>
    <m/>
    <m/>
  </r>
  <r>
    <x v="1"/>
    <s v="SYNAGOGUE AND TEMPLE          "/>
    <n v="139244"/>
    <s v="Manu-Cov"/>
    <s v="Tom Petersen"/>
    <s v="Alec Aqui"/>
    <s v="MC Renewal Support"/>
    <s v="ManuConnect"/>
    <s v="SELF"/>
    <d v="2024-04-30T00:00:00"/>
    <d v="2024-10-01T00:00:00"/>
    <x v="3"/>
    <s v="Amneet Aujla"/>
    <s v="aaujla@thebenefitstrust.com"/>
    <s v="Group Benefits Administrator"/>
    <d v="2024-04-15T00:00:00"/>
    <d v="2024-04-16T00:00:00"/>
    <s v="Completed"/>
    <m/>
    <m/>
    <m/>
    <m/>
    <m/>
    <x v="1"/>
    <s v="For client contact confirmation"/>
    <s v="ELI,LTD"/>
    <s v="English"/>
  </r>
  <r>
    <x v="1"/>
    <s v="135770 CANADA LTEE            "/>
    <n v="139245"/>
    <s v="Manu-Cov"/>
    <m/>
    <m/>
    <s v="MC Renewal Support"/>
    <s v="ManuConnect"/>
    <s v="SELF"/>
    <d v="2024-04-30T00:00:00"/>
    <d v="2024-10-01T00:00:00"/>
    <x v="0"/>
    <s v="GPM Regimes Collectifs"/>
    <s v="tarification@gpm.ca"/>
    <m/>
    <m/>
    <m/>
    <m/>
    <d v="2024-04-30T00:00:00"/>
    <m/>
    <m/>
    <s v="In Progress"/>
    <m/>
    <x v="1"/>
    <m/>
    <m/>
    <m/>
  </r>
  <r>
    <x v="1"/>
    <s v="PROFORET CONSULTANTS INC.     "/>
    <n v="140306"/>
    <s v="Manu-Cov"/>
    <s v="Natalie Lapointe"/>
    <s v="Danielle Siler"/>
    <s v="MC Renewal Support"/>
    <s v="ManuConnect"/>
    <s v="SELF"/>
    <d v="2024-04-30T00:00:00"/>
    <d v="2024-10-01T00:00:00"/>
    <x v="1"/>
    <s v="N/A"/>
    <s v="enouvellementgcas@gcloutier.com"/>
    <s v="N/A"/>
    <s v="N/A"/>
    <s v="N/A"/>
    <s v="N/A"/>
    <d v="2024-04-29T00:00:00"/>
    <m/>
    <m/>
    <s v="Letter Sent without QC"/>
    <m/>
    <x v="0"/>
    <s v="Gilles Cloutier"/>
    <m/>
    <m/>
  </r>
  <r>
    <x v="1"/>
    <s v="REGROUPEMENT PARTAGE          "/>
    <n v="140385"/>
    <s v="Manu-Cov"/>
    <s v="Raquel Morales"/>
    <s v="Darel Volkes"/>
    <s v="MC Renewal Support"/>
    <s v="ManuConnect"/>
    <s v="SELF"/>
    <d v="2024-04-30T00:00:00"/>
    <d v="2024-10-01T00:00:00"/>
    <x v="2"/>
    <s v="Annie Dessailliers"/>
    <s v="ventes_renouvellements@gpme.ca"/>
    <s v="Directrice par intérim, Services administratifs, ventes et renouvellement, Solutions collectives_x000a_G.P.M.E. solutions d’assurances et rentes collectives"/>
    <m/>
    <m/>
    <m/>
    <m/>
    <m/>
    <m/>
    <m/>
    <m/>
    <x v="0"/>
    <s v="RSA: Sandra Gomes, Alpha"/>
    <m/>
    <m/>
  </r>
  <r>
    <x v="1"/>
    <s v="GROUPE ARCHIMEDE INC.         "/>
    <n v="140429"/>
    <s v="Manu-Cov"/>
    <s v="Natalie Lapointe"/>
    <s v="Danielle Siler"/>
    <s v="MC Renewal Support"/>
    <s v="ManuConnect"/>
    <s v="SELF"/>
    <d v="2024-04-30T00:00:00"/>
    <d v="2024-10-01T00:00:00"/>
    <x v="3"/>
    <s v="N/A"/>
    <s v="renouvellementgcas@gcloutier.com"/>
    <s v="N/A"/>
    <m/>
    <m/>
    <m/>
    <m/>
    <m/>
    <m/>
    <m/>
    <m/>
    <x v="0"/>
    <s v="Alpha_x000a_RSA Nicolas Maheux_x000a_Gilles Cloutier"/>
    <s v="ELI,DLI,EHC,LTD"/>
    <s v="French"/>
  </r>
  <r>
    <x v="1"/>
    <s v="CENTRE D'ACTION BENEVOLE      "/>
    <n v="140624"/>
    <s v="Manu-Cov"/>
    <m/>
    <m/>
    <s v="MC Renewal Support"/>
    <s v="ManuConnect"/>
    <s v="SELF"/>
    <d v="2024-04-30T00:00:00"/>
    <d v="2024-10-01T00:00:00"/>
    <x v="0"/>
    <s v="Annie Dessailliers"/>
    <s v="ventes_renouvellements@gpme.ca"/>
    <m/>
    <m/>
    <m/>
    <m/>
    <d v="2024-04-30T00:00:00"/>
    <m/>
    <m/>
    <s v="In Progress"/>
    <m/>
    <x v="0"/>
    <m/>
    <m/>
    <m/>
  </r>
  <r>
    <x v="1"/>
    <s v="AMPLI DE QUEBEC (L')          "/>
    <n v="140750"/>
    <s v="Manu-Cov"/>
    <s v="Natalie Lapointe"/>
    <s v="Lilian Hernandez"/>
    <s v="MC Renewal Support"/>
    <s v="ManuConnect"/>
    <s v="SELF"/>
    <d v="2024-04-30T00:00:00"/>
    <d v="2024-10-01T00:00:00"/>
    <x v="1"/>
    <s v="N/A"/>
    <s v="renouvellement@sagedecision.com"/>
    <s v="N/A"/>
    <s v="N/A"/>
    <s v="N/A"/>
    <s v="N/A"/>
    <d v="2024-04-29T00:00:00"/>
    <m/>
    <m/>
    <s v="Letter Sent without QC"/>
    <m/>
    <x v="0"/>
    <s v="SAGE"/>
    <m/>
    <m/>
  </r>
  <r>
    <x v="1"/>
    <s v="2760061 CANADA INC.           "/>
    <n v="141820"/>
    <s v="Manu-Cov"/>
    <s v="Ronald Brassard"/>
    <s v="Danielle Bonome"/>
    <s v="MC Renewal Support"/>
    <s v="ManuConnect"/>
    <s v="SELF"/>
    <d v="2024-04-30T00:00:00"/>
    <d v="2024-10-01T00:00:00"/>
    <x v="2"/>
    <m/>
    <s v="Ø  TPA@alliancesc.ca"/>
    <m/>
    <m/>
    <m/>
    <m/>
    <m/>
    <m/>
    <m/>
    <m/>
    <m/>
    <x v="1"/>
    <s v="Big Sig"/>
    <m/>
    <m/>
  </r>
  <r>
    <x v="1"/>
    <s v="TOITURES HOGUE INC.           "/>
    <n v="141861"/>
    <s v="Manu-Cov"/>
    <s v="Ronald Brassard"/>
    <s v="Danielle Bonome"/>
    <s v="MC Renewal Support"/>
    <s v="ManuConnect"/>
    <s v="SELF"/>
    <d v="2024-04-30T00:00:00"/>
    <d v="2024-10-01T00:00:00"/>
    <x v="3"/>
    <s v="N/A"/>
    <s v="TPA@alliancesc.ca"/>
    <s v="N/A"/>
    <m/>
    <m/>
    <m/>
    <m/>
    <m/>
    <m/>
    <m/>
    <m/>
    <x v="1"/>
    <s v="Orchestro"/>
    <s v="ELI,DLI,EHC,DEN,LTD"/>
    <s v="French"/>
  </r>
  <r>
    <x v="1"/>
    <s v="GROUPE TECNIC CANADA INC.     "/>
    <n v="141878"/>
    <s v="Manu-Cov"/>
    <m/>
    <m/>
    <s v="MC Renewal Support"/>
    <s v="ManuConnect"/>
    <s v="SELF"/>
    <d v="2024-04-30T00:00:00"/>
    <d v="2024-10-01T00:00:00"/>
    <x v="0"/>
    <s v="SAGE"/>
    <s v="renouvellement@sagedecision.com"/>
    <m/>
    <m/>
    <m/>
    <m/>
    <d v="2024-04-30T00:00:00"/>
    <m/>
    <m/>
    <s v="In Progress"/>
    <m/>
    <x v="1"/>
    <m/>
    <m/>
    <m/>
  </r>
  <r>
    <x v="1"/>
    <s v="SUPER MARCHE LAPLANTE INC.    "/>
    <n v="141899"/>
    <s v="Manu-Cov"/>
    <s v="Eric Poitras"/>
    <s v="Andrea Boyce"/>
    <s v="MC Renewal Support"/>
    <s v="ManuConnect"/>
    <s v="SELF"/>
    <d v="2024-04-30T00:00:00"/>
    <d v="2024-10-01T00:00:00"/>
    <x v="1"/>
    <s v="N/A"/>
    <s v="renouvellement@sagedecision.com"/>
    <s v="N/A"/>
    <s v="N/A"/>
    <s v="N/A"/>
    <s v="N/A"/>
    <d v="2024-04-29T00:00:00"/>
    <m/>
    <m/>
    <s v="Letter Sent without QC"/>
    <m/>
    <x v="1"/>
    <s v="SAGE"/>
    <m/>
    <m/>
  </r>
  <r>
    <x v="1"/>
    <s v="9359-7003 QUEBEC INC.         "/>
    <n v="142744"/>
    <s v="Manu-Cov"/>
    <s v="Raquel Morales"/>
    <s v="Darel Volkes"/>
    <s v="MC Renewal Support"/>
    <s v="ManuConnect"/>
    <s v="SELF"/>
    <d v="2024-04-30T00:00:00"/>
    <d v="2024-10-01T00:00:00"/>
    <x v="2"/>
    <s v="Annie Dessailliers"/>
    <s v="ventes_renouvellements@gpme.ca"/>
    <s v="Directrice par intérim, Services administratifs, ventes et renouvellement, Solutions collectives_x000a_G.P.M.E. solutions d’assurances et rentes collectives"/>
    <m/>
    <m/>
    <m/>
    <m/>
    <m/>
    <m/>
    <m/>
    <m/>
    <x v="0"/>
    <m/>
    <m/>
    <m/>
  </r>
  <r>
    <x v="1"/>
    <s v="GROUPE TI (7325797 CANADA     "/>
    <n v="142869"/>
    <s v="Manu-Cov"/>
    <s v="Natalie Lapointe"/>
    <s v="Danielle Siler"/>
    <s v="MC Renewal Support"/>
    <s v="ManuConnect"/>
    <s v="SELF"/>
    <d v="2024-04-30T00:00:00"/>
    <d v="2024-10-01T00:00:00"/>
    <x v="3"/>
    <s v="N/A"/>
    <s v="renouvellementgcas@gcloutier.com"/>
    <s v="N/A"/>
    <m/>
    <m/>
    <m/>
    <m/>
    <m/>
    <m/>
    <m/>
    <m/>
    <x v="0"/>
    <s v="Alpha_x000a_RSA Nicolas Maheux_x000a_Gilles Cloutier"/>
    <s v="ELI,DLI,EHC,DEN,LTD"/>
    <s v="French"/>
  </r>
  <r>
    <x v="1"/>
    <s v="MARKAN HARDWOOD PLUS INC.     "/>
    <n v="143478"/>
    <s v="Manu-Cov"/>
    <m/>
    <m/>
    <s v="MC Renewal Support"/>
    <s v="ManuConnect"/>
    <s v="SELF"/>
    <d v="2024-04-30T00:00:00"/>
    <d v="2024-11-01T00:00:00"/>
    <x v="0"/>
    <s v="N/A"/>
    <s v="N/A"/>
    <m/>
    <d v="2024-04-19T00:00:00"/>
    <d v="2024-04-23T00:00:00"/>
    <m/>
    <d v="2024-04-30T00:00:00"/>
    <m/>
    <m/>
    <s v="In Progress"/>
    <m/>
    <x v="0"/>
    <m/>
    <m/>
    <m/>
  </r>
  <r>
    <x v="1"/>
    <s v="NIAGARA SUPPORT SERVICES      "/>
    <n v="632764"/>
    <s v="Manu-Cov"/>
    <s v="Rowena Gabriel"/>
    <s v="Svetlana Pavlenko"/>
    <s v="MC Renewal Support"/>
    <s v="ManuConnect"/>
    <s v="SELF"/>
    <d v="2024-04-30T00:00:00"/>
    <d v="2024-10-01T00:00:00"/>
    <x v="1"/>
    <s v="Yvette Yang"/>
    <s v="YYang@healthsourceplus.com"/>
    <s v="N/A"/>
    <s v="N/A"/>
    <s v="N/A"/>
    <s v="N/A"/>
    <d v="2024-04-29T00:00:00"/>
    <m/>
    <m/>
    <s v="Letter Sent without QC"/>
    <m/>
    <x v="1"/>
    <s v="Health Source Plus Inc. /S"/>
    <m/>
    <m/>
  </r>
  <r>
    <x v="1"/>
    <s v="SILOAM MISSION INC.           "/>
    <n v="633106"/>
    <s v="Manu-Cov"/>
    <s v="Cory Huclack "/>
    <s v="Kerry Harrison"/>
    <s v="MC Renewal Support"/>
    <s v="ManuConnect"/>
    <s v="SELF"/>
    <d v="2024-04-30T00:00:00"/>
    <d v="2024-10-01T00:00:00"/>
    <x v="2"/>
    <m/>
    <m/>
    <m/>
    <d v="2024-04-19T00:00:00"/>
    <m/>
    <m/>
    <m/>
    <m/>
    <m/>
    <m/>
    <m/>
    <x v="1"/>
    <m/>
    <m/>
    <m/>
  </r>
  <r>
    <x v="1"/>
    <s v="Maksteel Holdings ULC"/>
    <s v="115350, 115351, 115352"/>
    <s v="Manu-Cov "/>
    <s v="Barry Connelly"/>
    <s v="Ben Voisin"/>
    <s v="MC Renewal Support"/>
    <m/>
    <s v="SELF"/>
    <d v="2024-04-30T00:00:00"/>
    <d v="2024-10-01T00:00:00"/>
    <x v="3"/>
    <m/>
    <m/>
    <m/>
    <m/>
    <m/>
    <m/>
    <d v="2024-04-29T00:00:00"/>
    <m/>
    <m/>
    <s v="Letter Sent without QC"/>
    <m/>
    <x v="1"/>
    <s v="Gallagher Group Benefits (formerly Dibrina)"/>
    <s v="ELI,OEL,OSL,ADD,VAD,EHC,DEN,LTD,ST2"/>
    <s v="English"/>
  </r>
  <r>
    <x v="1"/>
    <s v="Parkway Motors Hamilton"/>
    <n v="111438"/>
    <s v="Manu-Cov "/>
    <s v="Barry Connelly"/>
    <s v="Michael O'Donoghue"/>
    <s v="MC Renewal Support"/>
    <m/>
    <s v="TPA"/>
    <d v="2024-04-30T00:00:00"/>
    <d v="2024-10-01T00:00:00"/>
    <x v="0"/>
    <s v="Asiya Baig"/>
    <s v="asiya@benepen.com "/>
    <m/>
    <m/>
    <m/>
    <m/>
    <d v="2024-04-30T00:00:00"/>
    <m/>
    <m/>
    <s v="In Progress"/>
    <m/>
    <x v="1"/>
    <m/>
    <m/>
    <m/>
  </r>
  <r>
    <x v="1"/>
    <s v="The Embassy of Botswana Student Program"/>
    <n v="31676"/>
    <s v="Manu-NonCov"/>
    <s v="Kathleen Royer"/>
    <s v="Serge Lampron"/>
    <s v="MC Renewal Support"/>
    <m/>
    <s v="TPA"/>
    <d v="2024-04-30T00:00:00"/>
    <d v="2024-11-01T00:00:00"/>
    <x v="1"/>
    <s v="N/A"/>
    <s v="April.sabourin@cowangroup.ca"/>
    <s v="N/A"/>
    <s v="4/17-29/2024"/>
    <d v="2024-04-29T00:00:00"/>
    <s v="Completed"/>
    <d v="2024-04-29T00:00:00"/>
    <m/>
    <m/>
    <s v="Letter Sent without QC"/>
    <m/>
    <x v="1"/>
    <m/>
    <m/>
    <m/>
  </r>
  <r>
    <x v="1"/>
    <s v="Big Freight Systems Inc."/>
    <n v="634307"/>
    <s v="Manu-Cov"/>
    <s v="Noel Hudson"/>
    <s v="Kerry Harrison"/>
    <s v="MC Renewal Support"/>
    <m/>
    <s v="SELF"/>
    <d v="2024-04-30T00:00:00"/>
    <d v="2024-11-01T00:00:00"/>
    <x v="2"/>
    <m/>
    <s v="quotations@johnstongroup.ca"/>
    <m/>
    <m/>
    <m/>
    <m/>
    <d v="2024-04-26T00:00:00"/>
    <m/>
    <m/>
    <s v="Letter Sent without QC"/>
    <m/>
    <x v="1"/>
    <m/>
    <m/>
    <m/>
  </r>
  <r>
    <x v="1"/>
    <s v="Moore's Industrial Service Ltd"/>
    <n v="632415"/>
    <s v="Manu-Cov"/>
    <s v="Noel Hudson"/>
    <s v="Kerry Harrison"/>
    <s v="MC Renewal Support"/>
    <m/>
    <s v="SELF"/>
    <d v="2024-04-30T00:00:00"/>
    <d v="2024-11-01T00:00:00"/>
    <x v="3"/>
    <s v="Krista Dalton"/>
    <s v="quotations@johnstongroup.ca"/>
    <s v="N/A"/>
    <m/>
    <m/>
    <m/>
    <m/>
    <m/>
    <m/>
    <m/>
    <m/>
    <x v="1"/>
    <s v="Johnston Group"/>
    <s v="ELI"/>
    <s v="English"/>
  </r>
  <r>
    <x v="1"/>
    <s v="TV ONTARIO"/>
    <s v="37512, 37513, 38625"/>
    <s v="Manu-NonCov"/>
    <s v="Breanne Corrigan"/>
    <s v="Paul Chen"/>
    <s v="MC Renewal Support"/>
    <s v="ManuConnect"/>
    <s v="SELF"/>
    <d v="2024-04-30T00:00:00"/>
    <d v="2024-10-01T00:00:00"/>
    <x v="0"/>
    <s v="Dina Wendler_x000a_Marta Woljowwitsch"/>
    <s v="dwendler@tvo.org_x000a_mwojtowitsch@tvo.org"/>
    <m/>
    <d v="2024-04-19T00:00:00"/>
    <d v="2024-04-23T00:00:00"/>
    <s v="Completed"/>
    <d v="2024-04-30T00:00:00"/>
    <m/>
    <m/>
    <s v="In Progress"/>
    <m/>
    <x v="1"/>
    <m/>
    <m/>
    <m/>
  </r>
  <r>
    <x v="2"/>
    <s v="VENTILATION MAXIMUM LTEE      "/>
    <n v="17131"/>
    <s v="Manu-Cov"/>
    <m/>
    <m/>
    <s v="MC Renewal Support"/>
    <s v="ManuConnect"/>
    <s v="SELF"/>
    <d v="2024-05-31T00:00:00"/>
    <d v="2024-11-01T00:00:00"/>
    <x v="1"/>
    <m/>
    <m/>
    <m/>
    <m/>
    <m/>
    <m/>
    <m/>
    <m/>
    <m/>
    <m/>
    <m/>
    <x v="1"/>
    <m/>
    <m/>
    <m/>
  </r>
  <r>
    <x v="2"/>
    <s v="H.Y. LOUIE CO. LIMITED        "/>
    <s v="22095, 28296"/>
    <s v="Manu-Cov"/>
    <m/>
    <m/>
    <s v="MC Renewal Support"/>
    <s v="ManuConnect"/>
    <s v="SELF"/>
    <d v="2024-05-31T00:00:00"/>
    <d v="2024-11-01T00:00:00"/>
    <x v="2"/>
    <m/>
    <m/>
    <m/>
    <m/>
    <m/>
    <m/>
    <m/>
    <m/>
    <m/>
    <m/>
    <m/>
    <x v="1"/>
    <m/>
    <m/>
    <m/>
  </r>
  <r>
    <x v="2"/>
    <s v="INFORMATION SERVICES          "/>
    <n v="27212"/>
    <s v="Manu-Cov"/>
    <m/>
    <m/>
    <s v="MC Renewal Support"/>
    <s v="ManuConnect"/>
    <s v="SELF"/>
    <d v="2024-05-31T00:00:00"/>
    <d v="2024-11-01T00:00:00"/>
    <x v="3"/>
    <m/>
    <m/>
    <m/>
    <m/>
    <m/>
    <m/>
    <m/>
    <m/>
    <m/>
    <m/>
    <m/>
    <x v="1"/>
    <m/>
    <m/>
    <m/>
  </r>
  <r>
    <x v="2"/>
    <s v="CROWE BGK S.E.N.C.R.L. - L.L.P"/>
    <n v="78220"/>
    <s v="Manu-Cov"/>
    <m/>
    <m/>
    <s v="MC Renewal Support"/>
    <s v="ManuConnect"/>
    <s v="SELF"/>
    <d v="2024-05-31T00:00:00"/>
    <d v="2024-11-01T00:00:00"/>
    <x v="1"/>
    <m/>
    <m/>
    <m/>
    <m/>
    <m/>
    <m/>
    <m/>
    <m/>
    <m/>
    <m/>
    <m/>
    <x v="0"/>
    <m/>
    <m/>
    <m/>
  </r>
  <r>
    <x v="2"/>
    <s v="GREEN LINE HOSE &amp; FITTINGS LTD"/>
    <n v="78849"/>
    <s v="Manu-Cov"/>
    <m/>
    <m/>
    <s v="MC Renewal Support"/>
    <s v="ManuConnect"/>
    <s v="SELF"/>
    <d v="2024-05-31T00:00:00"/>
    <d v="2024-11-01T00:00:00"/>
    <x v="0"/>
    <m/>
    <m/>
    <m/>
    <m/>
    <m/>
    <m/>
    <m/>
    <m/>
    <m/>
    <m/>
    <m/>
    <x v="1"/>
    <m/>
    <m/>
    <m/>
  </r>
  <r>
    <x v="2"/>
    <s v="EDITIONS POLE POSITION INC.   "/>
    <n v="85642"/>
    <s v="Manu-Cov"/>
    <m/>
    <m/>
    <s v="MC Renewal Support"/>
    <s v="ManuConnect"/>
    <s v="SELF"/>
    <d v="2024-05-31T00:00:00"/>
    <d v="2024-11-01T00:00:00"/>
    <x v="2"/>
    <m/>
    <m/>
    <m/>
    <m/>
    <m/>
    <m/>
    <m/>
    <m/>
    <m/>
    <m/>
    <m/>
    <x v="0"/>
    <m/>
    <m/>
    <m/>
  </r>
  <r>
    <x v="2"/>
    <s v="AIDE A L'EGLISE EN DETRESSE   "/>
    <n v="86190"/>
    <s v="Manu-Cov"/>
    <m/>
    <m/>
    <s v="MC Renewal Support"/>
    <s v="ManuConnect"/>
    <s v="SELF"/>
    <d v="2024-05-31T00:00:00"/>
    <d v="2024-11-01T00:00:00"/>
    <x v="3"/>
    <m/>
    <m/>
    <m/>
    <m/>
    <m/>
    <m/>
    <m/>
    <m/>
    <m/>
    <m/>
    <m/>
    <x v="0"/>
    <m/>
    <m/>
    <m/>
  </r>
  <r>
    <x v="2"/>
    <s v="GUILD YULE LLP                "/>
    <n v="91926"/>
    <s v="Manu-Cov"/>
    <m/>
    <m/>
    <s v="MC Renewal Support"/>
    <s v="ManuConnect"/>
    <s v="SELF"/>
    <d v="2024-05-31T00:00:00"/>
    <d v="2024-11-01T00:00:00"/>
    <x v="1"/>
    <m/>
    <m/>
    <m/>
    <m/>
    <m/>
    <m/>
    <m/>
    <m/>
    <m/>
    <m/>
    <m/>
    <x v="1"/>
    <m/>
    <m/>
    <m/>
  </r>
  <r>
    <x v="2"/>
    <s v="ALBERTA BOILERS SAFETY        "/>
    <n v="92417"/>
    <s v="Manu-Cov"/>
    <m/>
    <m/>
    <s v="MC Renewal Support"/>
    <s v="ManuConnect"/>
    <s v="SELF"/>
    <d v="2024-05-31T00:00:00"/>
    <d v="2024-11-01T00:00:00"/>
    <x v="2"/>
    <m/>
    <m/>
    <m/>
    <m/>
    <m/>
    <m/>
    <m/>
    <m/>
    <m/>
    <m/>
    <m/>
    <x v="1"/>
    <m/>
    <m/>
    <m/>
  </r>
  <r>
    <x v="2"/>
    <s v="SERVICES INTER-MED INC.       "/>
    <n v="103422"/>
    <s v="Manu-Cov"/>
    <m/>
    <m/>
    <s v="MC Renewal Support"/>
    <s v="ManuConnect"/>
    <s v="SELF"/>
    <d v="2024-05-31T00:00:00"/>
    <d v="2024-11-01T00:00:00"/>
    <x v="0"/>
    <m/>
    <m/>
    <m/>
    <m/>
    <m/>
    <m/>
    <m/>
    <m/>
    <m/>
    <m/>
    <m/>
    <x v="0"/>
    <m/>
    <m/>
    <m/>
  </r>
  <r>
    <x v="2"/>
    <s v="CENTRE TECHNIQUE GAETAN ET    "/>
    <n v="103449"/>
    <s v="Manu-Cov"/>
    <m/>
    <m/>
    <s v="MC Renewal Support"/>
    <s v="ManuConnect"/>
    <s v="SELF"/>
    <d v="2024-05-31T00:00:00"/>
    <d v="2024-11-01T00:00:00"/>
    <x v="1"/>
    <m/>
    <m/>
    <m/>
    <m/>
    <m/>
    <m/>
    <m/>
    <m/>
    <m/>
    <m/>
    <m/>
    <x v="0"/>
    <m/>
    <m/>
    <m/>
  </r>
  <r>
    <x v="2"/>
    <s v="P &amp; M BELANGER INC.           "/>
    <n v="104635"/>
    <s v="Manu-Cov"/>
    <m/>
    <m/>
    <s v="MC Renewal Support"/>
    <s v="ManuConnect"/>
    <s v="SELF"/>
    <d v="2024-05-31T00:00:00"/>
    <d v="2024-11-01T00:00:00"/>
    <x v="2"/>
    <m/>
    <m/>
    <m/>
    <m/>
    <m/>
    <m/>
    <m/>
    <m/>
    <m/>
    <m/>
    <m/>
    <x v="0"/>
    <m/>
    <m/>
    <m/>
  </r>
  <r>
    <x v="2"/>
    <s v="LAROSE &amp; LAROSE IMAGE ET SON  "/>
    <n v="104646"/>
    <s v="Manu-Cov"/>
    <m/>
    <m/>
    <s v="MC Renewal Support"/>
    <s v="ManuConnect"/>
    <s v="SELF"/>
    <d v="2024-05-31T00:00:00"/>
    <d v="2024-11-01T00:00:00"/>
    <x v="3"/>
    <m/>
    <m/>
    <m/>
    <m/>
    <m/>
    <m/>
    <m/>
    <m/>
    <m/>
    <m/>
    <m/>
    <x v="0"/>
    <m/>
    <m/>
    <m/>
  </r>
  <r>
    <x v="2"/>
    <s v="BEGAMA INC (DEPANNEUR         "/>
    <n v="104676"/>
    <s v="Manu-Cov"/>
    <m/>
    <m/>
    <s v="MC Renewal Support"/>
    <s v="ManuConnect"/>
    <s v="SELF"/>
    <d v="2024-05-31T00:00:00"/>
    <d v="2024-11-01T00:00:00"/>
    <x v="0"/>
    <m/>
    <m/>
    <m/>
    <m/>
    <m/>
    <m/>
    <m/>
    <m/>
    <m/>
    <m/>
    <m/>
    <x v="0"/>
    <m/>
    <m/>
    <m/>
  </r>
  <r>
    <x v="2"/>
    <s v="REBAR ENTERPRISES INC.        "/>
    <n v="104720"/>
    <s v="Manu-Cov"/>
    <m/>
    <m/>
    <s v="MC Renewal Support"/>
    <s v="ManuConnect"/>
    <s v="SELF"/>
    <d v="2024-05-31T00:00:00"/>
    <d v="2024-11-01T00:00:00"/>
    <x v="1"/>
    <m/>
    <m/>
    <m/>
    <m/>
    <m/>
    <m/>
    <m/>
    <m/>
    <m/>
    <m/>
    <m/>
    <x v="0"/>
    <m/>
    <m/>
    <m/>
  </r>
  <r>
    <x v="2"/>
    <s v="CIRCUITS IMPRIMES DE LA       "/>
    <n v="108378"/>
    <s v="Manu-Cov"/>
    <m/>
    <m/>
    <s v="MC Renewal Support"/>
    <s v="ManuConnect"/>
    <s v="SELF"/>
    <d v="2024-05-31T00:00:00"/>
    <d v="2024-11-01T00:00:00"/>
    <x v="2"/>
    <m/>
    <m/>
    <m/>
    <m/>
    <m/>
    <m/>
    <m/>
    <m/>
    <m/>
    <m/>
    <m/>
    <x v="0"/>
    <m/>
    <m/>
    <m/>
  </r>
  <r>
    <x v="2"/>
    <s v="REGIE REGIONALE DE GESTION DES"/>
    <n v="109673"/>
    <s v="Manu-Cov"/>
    <m/>
    <m/>
    <s v="MC Renewal Support"/>
    <s v="ManuConnect"/>
    <s v="SELF"/>
    <d v="2024-05-31T00:00:00"/>
    <d v="2024-11-01T00:00:00"/>
    <x v="3"/>
    <m/>
    <m/>
    <m/>
    <m/>
    <m/>
    <m/>
    <m/>
    <m/>
    <m/>
    <m/>
    <m/>
    <x v="0"/>
    <m/>
    <m/>
    <m/>
  </r>
  <r>
    <x v="2"/>
    <s v="RESTAURANT LA FENOUILLIERE    "/>
    <n v="110752"/>
    <s v="Manu-Cov"/>
    <m/>
    <m/>
    <s v="MC Renewal Support"/>
    <s v="ManuConnect"/>
    <s v="SELF"/>
    <d v="2024-05-31T00:00:00"/>
    <d v="2024-11-01T00:00:00"/>
    <x v="0"/>
    <m/>
    <m/>
    <m/>
    <m/>
    <m/>
    <m/>
    <m/>
    <m/>
    <m/>
    <m/>
    <m/>
    <x v="0"/>
    <m/>
    <m/>
    <m/>
  </r>
  <r>
    <x v="2"/>
    <s v="IBEW LOCAL 2166 EMPLOYEE LIFE "/>
    <n v="112474"/>
    <s v="Manu-Cov"/>
    <m/>
    <m/>
    <s v="MC Renewal Support"/>
    <s v="ManuConnect"/>
    <s v="SELF"/>
    <d v="2024-05-31T00:00:00"/>
    <d v="2024-11-01T00:00:00"/>
    <x v="3"/>
    <m/>
    <m/>
    <m/>
    <m/>
    <m/>
    <m/>
    <m/>
    <m/>
    <m/>
    <m/>
    <m/>
    <x v="1"/>
    <m/>
    <m/>
    <m/>
  </r>
  <r>
    <x v="2"/>
    <s v="GROUPE VOYAGES VP - VOYAGES   "/>
    <n v="112647"/>
    <s v="Manu-Cov"/>
    <m/>
    <m/>
    <s v="MC Renewal Support"/>
    <s v="ManuConnect"/>
    <s v="SELF"/>
    <d v="2024-05-31T00:00:00"/>
    <d v="2024-11-01T00:00:00"/>
    <x v="1"/>
    <m/>
    <m/>
    <m/>
    <m/>
    <m/>
    <m/>
    <m/>
    <m/>
    <m/>
    <m/>
    <m/>
    <x v="0"/>
    <m/>
    <m/>
    <m/>
  </r>
  <r>
    <x v="2"/>
    <s v="QUINCAILLERIE ARTHUR RIVEST   "/>
    <n v="112726"/>
    <s v="Manu-Cov"/>
    <m/>
    <m/>
    <s v="MC Renewal Support"/>
    <s v="ManuConnect"/>
    <s v="SELF"/>
    <d v="2024-05-31T00:00:00"/>
    <d v="2024-11-01T00:00:00"/>
    <x v="2"/>
    <m/>
    <m/>
    <m/>
    <m/>
    <m/>
    <m/>
    <m/>
    <m/>
    <m/>
    <m/>
    <m/>
    <x v="0"/>
    <m/>
    <m/>
    <m/>
  </r>
  <r>
    <x v="2"/>
    <s v="GROUPE MASKATEL QUEBEC S.E.C. "/>
    <n v="116081"/>
    <s v="Manu-Cov"/>
    <m/>
    <m/>
    <s v="MC Renewal Support"/>
    <s v="ManuConnect"/>
    <s v="SELF"/>
    <d v="2024-05-31T00:00:00"/>
    <d v="2024-12-01T00:00:00"/>
    <x v="0"/>
    <m/>
    <m/>
    <m/>
    <m/>
    <m/>
    <m/>
    <m/>
    <m/>
    <m/>
    <m/>
    <m/>
    <x v="1"/>
    <m/>
    <m/>
    <m/>
  </r>
  <r>
    <x v="2"/>
    <s v="CHATEAU WESTMOUNT             "/>
    <n v="116113"/>
    <s v="Manu-Cov"/>
    <m/>
    <m/>
    <s v="MC Renewal Support"/>
    <s v="ManuConnect"/>
    <s v="SELF"/>
    <d v="2024-05-31T00:00:00"/>
    <d v="2024-11-01T00:00:00"/>
    <x v="1"/>
    <m/>
    <m/>
    <m/>
    <m/>
    <m/>
    <m/>
    <m/>
    <m/>
    <m/>
    <m/>
    <m/>
    <x v="1"/>
    <m/>
    <m/>
    <m/>
  </r>
  <r>
    <x v="2"/>
    <s v="REPARATIONS FERROVIAIRES      "/>
    <n v="117403"/>
    <s v="Manu-Cov"/>
    <m/>
    <m/>
    <s v="MC Renewal Support"/>
    <s v="ManuConnect"/>
    <s v="SELF"/>
    <d v="2024-05-31T00:00:00"/>
    <d v="2024-11-01T00:00:00"/>
    <x v="3"/>
    <m/>
    <m/>
    <m/>
    <m/>
    <m/>
    <m/>
    <m/>
    <m/>
    <m/>
    <m/>
    <m/>
    <x v="0"/>
    <s v="Gilles Cloutier"/>
    <m/>
    <m/>
  </r>
  <r>
    <x v="2"/>
    <s v="LES FORESTIERS BER-MAN INC.   "/>
    <n v="117691"/>
    <s v="Manu-Cov"/>
    <m/>
    <m/>
    <s v="MC Renewal Support"/>
    <s v="ManuConnect"/>
    <s v="SELF"/>
    <d v="2024-05-31T00:00:00"/>
    <d v="2024-11-01T00:00:00"/>
    <x v="0"/>
    <m/>
    <m/>
    <m/>
    <m/>
    <m/>
    <m/>
    <m/>
    <m/>
    <m/>
    <m/>
    <m/>
    <x v="0"/>
    <m/>
    <m/>
    <m/>
  </r>
  <r>
    <x v="2"/>
    <s v="FLUENT MEDIA CANADA, INC.     "/>
    <n v="117736"/>
    <s v="Manu-Cov"/>
    <m/>
    <m/>
    <s v="MC Renewal Support"/>
    <s v="ManuConnect"/>
    <s v="SELF"/>
    <d v="2024-05-31T00:00:00"/>
    <d v="2024-11-01T00:00:00"/>
    <x v="1"/>
    <m/>
    <m/>
    <m/>
    <m/>
    <m/>
    <m/>
    <m/>
    <m/>
    <m/>
    <m/>
    <m/>
    <x v="0"/>
    <m/>
    <m/>
    <m/>
  </r>
  <r>
    <x v="2"/>
    <s v="CHAMBRE DE COMMERCE DE BRANDON"/>
    <n v="117741"/>
    <s v="Manu-Cov"/>
    <m/>
    <m/>
    <s v="MC Renewal Support"/>
    <s v="ManuConnect"/>
    <s v="SELF"/>
    <d v="2024-05-31T00:00:00"/>
    <d v="2024-11-01T00:00:00"/>
    <x v="2"/>
    <m/>
    <m/>
    <m/>
    <m/>
    <m/>
    <m/>
    <m/>
    <m/>
    <m/>
    <m/>
    <m/>
    <x v="0"/>
    <m/>
    <m/>
    <m/>
  </r>
  <r>
    <x v="2"/>
    <s v="ROULOTTES E. TURMEL INC.      "/>
    <n v="124662"/>
    <s v="Manu-Cov"/>
    <m/>
    <m/>
    <s v="MC Renewal Support"/>
    <s v="ManuConnect"/>
    <s v="SELF"/>
    <d v="2024-05-31T00:00:00"/>
    <d v="2024-11-01T00:00:00"/>
    <x v="3"/>
    <m/>
    <m/>
    <m/>
    <m/>
    <m/>
    <m/>
    <m/>
    <m/>
    <m/>
    <m/>
    <m/>
    <x v="0"/>
    <m/>
    <m/>
    <m/>
  </r>
  <r>
    <x v="2"/>
    <s v="INVERSAGO PHARMA INC.         "/>
    <n v="124836"/>
    <s v="Manu-Cov"/>
    <m/>
    <m/>
    <s v="MC Renewal Support"/>
    <s v="ManuConnect"/>
    <s v="SELF"/>
    <d v="2024-05-31T00:00:00"/>
    <d v="2024-11-01T00:00:00"/>
    <x v="0"/>
    <m/>
    <m/>
    <m/>
    <m/>
    <m/>
    <m/>
    <m/>
    <m/>
    <m/>
    <m/>
    <m/>
    <x v="0"/>
    <m/>
    <m/>
    <m/>
  </r>
  <r>
    <x v="2"/>
    <s v="MATERIAUX PLUS INC            "/>
    <n v="128018"/>
    <s v="Manu-Cov"/>
    <m/>
    <m/>
    <s v="MC Renewal Support"/>
    <s v="ManuConnect"/>
    <s v="SELF"/>
    <d v="2024-05-31T00:00:00"/>
    <d v="2024-11-01T00:00:00"/>
    <x v="1"/>
    <m/>
    <m/>
    <m/>
    <m/>
    <m/>
    <m/>
    <m/>
    <m/>
    <m/>
    <m/>
    <m/>
    <x v="0"/>
    <m/>
    <m/>
    <m/>
  </r>
  <r>
    <x v="2"/>
    <s v="INNOVATION EXACTIS            "/>
    <n v="128019"/>
    <s v="Manu-Cov"/>
    <m/>
    <m/>
    <s v="MC Renewal Support"/>
    <s v="ManuConnect"/>
    <s v="SELF"/>
    <d v="2024-05-31T00:00:00"/>
    <d v="2024-11-01T00:00:00"/>
    <x v="2"/>
    <m/>
    <m/>
    <m/>
    <m/>
    <m/>
    <m/>
    <m/>
    <m/>
    <m/>
    <m/>
    <m/>
    <x v="0"/>
    <m/>
    <m/>
    <m/>
  </r>
  <r>
    <x v="2"/>
    <s v="MORGAN CONSTRUCTION AND       "/>
    <n v="129053"/>
    <s v="Manu-Cov"/>
    <m/>
    <m/>
    <s v="MC Renewal Support"/>
    <s v="ManuConnect"/>
    <s v="SELF"/>
    <d v="2024-05-31T00:00:00"/>
    <d v="2024-12-01T00:00:00"/>
    <x v="2"/>
    <m/>
    <m/>
    <m/>
    <m/>
    <m/>
    <m/>
    <m/>
    <m/>
    <m/>
    <m/>
    <m/>
    <x v="1"/>
    <m/>
    <m/>
    <m/>
  </r>
  <r>
    <x v="2"/>
    <s v="GAGNON, LEDUC, CPA INC.       "/>
    <n v="129610"/>
    <s v="Manu-Cov"/>
    <m/>
    <m/>
    <s v="MC Renewal Support"/>
    <s v="ManuConnect"/>
    <s v="SELF"/>
    <d v="2024-05-31T00:00:00"/>
    <d v="2024-11-01T00:00:00"/>
    <x v="3"/>
    <m/>
    <m/>
    <m/>
    <m/>
    <m/>
    <m/>
    <m/>
    <m/>
    <m/>
    <m/>
    <m/>
    <x v="0"/>
    <m/>
    <m/>
    <m/>
  </r>
  <r>
    <x v="2"/>
    <s v="KR PLASTIQUES INC.            "/>
    <n v="129687"/>
    <s v="Manu-Cov"/>
    <m/>
    <m/>
    <s v="MC Renewal Support"/>
    <s v="ManuConnect"/>
    <s v="SELF"/>
    <d v="2024-05-31T00:00:00"/>
    <d v="2024-11-01T00:00:00"/>
    <x v="0"/>
    <m/>
    <m/>
    <m/>
    <m/>
    <m/>
    <m/>
    <m/>
    <m/>
    <m/>
    <m/>
    <m/>
    <x v="0"/>
    <m/>
    <m/>
    <m/>
  </r>
  <r>
    <x v="2"/>
    <s v="REMORQUAGE PATRICK BOUTIN INC."/>
    <n v="129725"/>
    <s v="Manu-Cov"/>
    <m/>
    <m/>
    <s v="MC Renewal Support"/>
    <s v="ManuConnect"/>
    <s v="SELF"/>
    <d v="2024-05-31T00:00:00"/>
    <d v="2024-11-01T00:00:00"/>
    <x v="1"/>
    <m/>
    <m/>
    <m/>
    <m/>
    <m/>
    <m/>
    <m/>
    <m/>
    <m/>
    <m/>
    <m/>
    <x v="0"/>
    <s v="Gilles Cloutier"/>
    <m/>
    <m/>
  </r>
  <r>
    <x v="2"/>
    <s v="INCIMAL INC.                  "/>
    <n v="129852"/>
    <s v="Manu-Cov"/>
    <m/>
    <m/>
    <s v="MC Renewal Support"/>
    <s v="ManuConnect"/>
    <s v="SELF"/>
    <d v="2024-05-31T00:00:00"/>
    <d v="2024-11-01T00:00:00"/>
    <x v="2"/>
    <m/>
    <m/>
    <m/>
    <m/>
    <m/>
    <m/>
    <m/>
    <m/>
    <m/>
    <m/>
    <m/>
    <x v="0"/>
    <m/>
    <m/>
    <m/>
  </r>
  <r>
    <x v="2"/>
    <s v="BOIS RECYCLES 2000 INC.       "/>
    <n v="129867"/>
    <s v="Manu-Cov"/>
    <m/>
    <m/>
    <s v="MC Renewal Support"/>
    <s v="ManuConnect"/>
    <s v="SELF"/>
    <d v="2024-05-31T00:00:00"/>
    <d v="2024-11-01T00:00:00"/>
    <x v="3"/>
    <m/>
    <m/>
    <m/>
    <m/>
    <m/>
    <m/>
    <m/>
    <m/>
    <m/>
    <m/>
    <m/>
    <x v="0"/>
    <m/>
    <m/>
    <m/>
  </r>
  <r>
    <x v="2"/>
    <s v="D &amp; R CUSTOM STEEL INC.       "/>
    <n v="131734"/>
    <s v="Manu-Cov"/>
    <m/>
    <m/>
    <s v="MC Renewal Support"/>
    <s v="ManuConnect"/>
    <s v="SELF"/>
    <d v="2024-05-31T00:00:00"/>
    <d v="2024-11-01T00:00:00"/>
    <x v="3"/>
    <m/>
    <m/>
    <m/>
    <m/>
    <m/>
    <m/>
    <m/>
    <m/>
    <m/>
    <m/>
    <m/>
    <x v="1"/>
    <m/>
    <m/>
    <m/>
  </r>
  <r>
    <x v="2"/>
    <s v="GESTION FAMILLE DEZIEL INC.   "/>
    <n v="133835"/>
    <s v="Manu-Cov"/>
    <m/>
    <m/>
    <s v="MC Renewal Support"/>
    <s v="ManuConnect"/>
    <s v="SELF"/>
    <d v="2024-05-31T00:00:00"/>
    <d v="2024-12-01T00:00:00"/>
    <x v="0"/>
    <m/>
    <m/>
    <m/>
    <m/>
    <m/>
    <m/>
    <m/>
    <m/>
    <m/>
    <m/>
    <m/>
    <x v="1"/>
    <m/>
    <m/>
    <m/>
  </r>
  <r>
    <x v="2"/>
    <s v="RICHMOND CARES, RICHMOND GIVES"/>
    <n v="134472"/>
    <s v="Manu-Cov"/>
    <m/>
    <m/>
    <s v="MC Renewal Support"/>
    <s v="ManuConnect"/>
    <s v="SELF"/>
    <d v="2024-05-31T00:00:00"/>
    <d v="2024-11-01T00:00:00"/>
    <x v="0"/>
    <m/>
    <m/>
    <m/>
    <m/>
    <m/>
    <m/>
    <m/>
    <m/>
    <m/>
    <m/>
    <m/>
    <x v="0"/>
    <m/>
    <m/>
    <m/>
  </r>
  <r>
    <x v="2"/>
    <s v="FONDATION DU CEGEP            "/>
    <n v="134780"/>
    <s v="Manu-Cov"/>
    <m/>
    <m/>
    <s v="MC Renewal Support"/>
    <s v="ManuConnect"/>
    <s v="SELF"/>
    <d v="2024-05-31T00:00:00"/>
    <d v="2024-11-01T00:00:00"/>
    <x v="1"/>
    <m/>
    <m/>
    <m/>
    <m/>
    <m/>
    <m/>
    <m/>
    <m/>
    <m/>
    <m/>
    <m/>
    <x v="0"/>
    <m/>
    <m/>
    <m/>
  </r>
  <r>
    <x v="2"/>
    <s v="ORGANISME DE BASSINS VERSANTS "/>
    <n v="135138"/>
    <s v="Manu-Cov"/>
    <m/>
    <m/>
    <s v="MC Renewal Support"/>
    <s v="ManuConnect"/>
    <s v="SELF"/>
    <d v="2024-05-31T00:00:00"/>
    <d v="2024-11-01T00:00:00"/>
    <x v="2"/>
    <m/>
    <m/>
    <m/>
    <m/>
    <m/>
    <m/>
    <m/>
    <m/>
    <m/>
    <m/>
    <m/>
    <x v="0"/>
    <m/>
    <m/>
    <m/>
  </r>
  <r>
    <x v="2"/>
    <s v="CLONE DE MAMAN INC.           "/>
    <n v="135164"/>
    <s v="Manu-Cov"/>
    <m/>
    <m/>
    <s v="MC Renewal Support"/>
    <s v="ManuConnect"/>
    <s v="SELF"/>
    <d v="2024-05-31T00:00:00"/>
    <d v="2024-11-01T00:00:00"/>
    <x v="3"/>
    <m/>
    <m/>
    <m/>
    <m/>
    <m/>
    <m/>
    <m/>
    <m/>
    <m/>
    <m/>
    <m/>
    <x v="0"/>
    <m/>
    <m/>
    <m/>
  </r>
  <r>
    <x v="2"/>
    <s v="STERLING CAPITAL BROKERS      "/>
    <n v="138608"/>
    <s v="Manu-Cov"/>
    <m/>
    <m/>
    <s v="MC Renewal Support"/>
    <s v="ManuConnect"/>
    <s v="SELF"/>
    <d v="2024-05-31T00:00:00"/>
    <d v="2024-11-01T00:00:00"/>
    <x v="0"/>
    <m/>
    <m/>
    <m/>
    <m/>
    <m/>
    <m/>
    <m/>
    <m/>
    <m/>
    <m/>
    <m/>
    <x v="0"/>
    <m/>
    <m/>
    <m/>
  </r>
  <r>
    <x v="2"/>
    <s v="L'ENSOLEILLEE : RESSOURCE     "/>
    <n v="140843"/>
    <s v="Manu-Cov"/>
    <m/>
    <m/>
    <s v="MC Renewal Support"/>
    <s v="ManuConnect"/>
    <s v="SELF"/>
    <d v="2024-05-31T00:00:00"/>
    <d v="2024-11-01T00:00:00"/>
    <x v="1"/>
    <m/>
    <m/>
    <m/>
    <m/>
    <m/>
    <m/>
    <m/>
    <m/>
    <m/>
    <m/>
    <m/>
    <x v="0"/>
    <s v="Gilles Cloutier"/>
    <m/>
    <m/>
  </r>
  <r>
    <x v="2"/>
    <s v="ANIMALERIE AUX DEUX COLOMBES  "/>
    <n v="140969"/>
    <s v="Manu-Cov"/>
    <m/>
    <m/>
    <s v="MC Renewal Support"/>
    <s v="ManuConnect"/>
    <s v="SELF"/>
    <d v="2024-05-31T00:00:00"/>
    <d v="2024-11-01T00:00:00"/>
    <x v="2"/>
    <m/>
    <m/>
    <m/>
    <m/>
    <m/>
    <m/>
    <m/>
    <m/>
    <m/>
    <m/>
    <m/>
    <x v="0"/>
    <m/>
    <m/>
    <m/>
  </r>
  <r>
    <x v="2"/>
    <s v="FERME CHARPIERRE INC.         "/>
    <n v="140991"/>
    <s v="Manu-Cov"/>
    <m/>
    <m/>
    <s v="MC Renewal Support"/>
    <s v="ManuConnect"/>
    <s v="SELF"/>
    <d v="2024-05-31T00:00:00"/>
    <d v="2024-11-01T00:00:00"/>
    <x v="3"/>
    <m/>
    <m/>
    <m/>
    <m/>
    <m/>
    <m/>
    <m/>
    <m/>
    <m/>
    <m/>
    <m/>
    <x v="0"/>
    <s v="Gilles Cloutier"/>
    <m/>
    <m/>
  </r>
  <r>
    <x v="2"/>
    <s v="PALMEX INC.                   "/>
    <n v="141232"/>
    <s v="Manu-Cov"/>
    <m/>
    <m/>
    <s v="MC Renewal Support"/>
    <s v="ManuConnect"/>
    <s v="SELF"/>
    <d v="2024-05-31T00:00:00"/>
    <d v="2024-11-01T00:00:00"/>
    <x v="0"/>
    <m/>
    <m/>
    <m/>
    <m/>
    <m/>
    <m/>
    <m/>
    <m/>
    <m/>
    <m/>
    <m/>
    <x v="0"/>
    <m/>
    <m/>
    <m/>
  </r>
  <r>
    <x v="2"/>
    <s v="AUTOMOBILES DESCHAILLONS      "/>
    <n v="141258"/>
    <s v="Manu-Cov"/>
    <m/>
    <m/>
    <s v="MC Renewal Support"/>
    <s v="ManuConnect"/>
    <s v="SELF"/>
    <d v="2024-05-31T00:00:00"/>
    <d v="2024-11-01T00:00:00"/>
    <x v="1"/>
    <m/>
    <m/>
    <m/>
    <m/>
    <m/>
    <m/>
    <m/>
    <m/>
    <m/>
    <m/>
    <m/>
    <x v="0"/>
    <s v="Gilles Cloutier"/>
    <m/>
    <m/>
  </r>
  <r>
    <x v="2"/>
    <s v="PROGI.COM INC.                "/>
    <n v="141892"/>
    <s v="Manu-Cov"/>
    <m/>
    <m/>
    <s v="MC Renewal Support"/>
    <s v="ManuConnect"/>
    <s v="SELF"/>
    <d v="2024-05-31T00:00:00"/>
    <d v="2024-11-01T00:00:00"/>
    <x v="1"/>
    <m/>
    <m/>
    <m/>
    <m/>
    <m/>
    <m/>
    <m/>
    <m/>
    <m/>
    <m/>
    <m/>
    <x v="1"/>
    <s v="Gilles Cloutier"/>
    <m/>
    <m/>
  </r>
  <r>
    <x v="2"/>
    <s v="ENTRETIEN J.F.B. INC.         "/>
    <n v="143165"/>
    <s v="Manu-Cov"/>
    <m/>
    <m/>
    <s v="MC Renewal Support"/>
    <s v="ManuConnect"/>
    <s v="SELF"/>
    <d v="2024-05-31T00:00:00"/>
    <d v="2024-11-01T00:00:00"/>
    <x v="2"/>
    <m/>
    <m/>
    <m/>
    <m/>
    <m/>
    <m/>
    <m/>
    <m/>
    <m/>
    <m/>
    <m/>
    <x v="0"/>
    <m/>
    <m/>
    <m/>
  </r>
  <r>
    <x v="2"/>
    <s v="ROYAL STONE LANDSCAPING &amp;     "/>
    <n v="143196"/>
    <s v="Manu-Cov"/>
    <m/>
    <m/>
    <s v="MC Renewal Support"/>
    <s v="ManuConnect"/>
    <s v="SELF"/>
    <d v="2024-05-31T00:00:00"/>
    <d v="2024-11-01T00:00:00"/>
    <x v="3"/>
    <m/>
    <m/>
    <m/>
    <m/>
    <m/>
    <m/>
    <m/>
    <m/>
    <m/>
    <m/>
    <m/>
    <x v="0"/>
    <m/>
    <m/>
    <m/>
  </r>
  <r>
    <x v="2"/>
    <s v="Union internationale des opérateurs ingénieurs - Local 905"/>
    <n v="85634"/>
    <s v="Manu-Cov "/>
    <s v="Eric Poitras"/>
    <s v="Kevin Turfan"/>
    <s v="MC Renewal Support"/>
    <s v="ManuConnect"/>
    <s v="SELF"/>
    <n v="45443"/>
    <d v="2024-11-01T00:00:00"/>
    <x v="2"/>
    <m/>
    <m/>
    <m/>
    <m/>
    <m/>
    <m/>
    <m/>
    <m/>
    <m/>
    <m/>
    <m/>
    <x v="1"/>
    <m/>
    <m/>
    <m/>
  </r>
  <r>
    <x v="2"/>
    <s v="Green Line Hose &amp; Fittings LTD"/>
    <s v="78849, 66945"/>
    <s v="Manu-Cov"/>
    <s v="Mohamed Meghji"/>
    <s v="Corey Gebert"/>
    <s v="MC Renewal Support"/>
    <s v="ManuConnect"/>
    <s v="SELF"/>
    <n v="45443"/>
    <d v="2024-11-01T00:00:00"/>
    <x v="3"/>
    <m/>
    <m/>
    <m/>
    <m/>
    <m/>
    <m/>
    <m/>
    <m/>
    <m/>
    <m/>
    <m/>
    <x v="1"/>
    <s v="Erin Gunn"/>
    <m/>
    <m/>
  </r>
  <r>
    <x v="2"/>
    <s v="Waypoint Insurance Services Inc."/>
    <s v="128488, 128487"/>
    <s v="Manu-Cov"/>
    <s v="Peter Katrakis"/>
    <s v="Anita Dekker"/>
    <s v="MC Renewal Support"/>
    <s v="ManuConnect"/>
    <s v="TPA"/>
    <n v="45443"/>
    <d v="2024-12-01T00:00:00"/>
    <x v="0"/>
    <m/>
    <m/>
    <m/>
    <m/>
    <m/>
    <m/>
    <m/>
    <m/>
    <m/>
    <m/>
    <m/>
    <x v="1"/>
    <s v="Jim Dehoney"/>
    <m/>
    <m/>
  </r>
  <r>
    <x v="2"/>
    <s v="SCB Connect Block"/>
    <s v="113575, 116215, 130757"/>
    <s v="Manu-NonCov"/>
    <s v="Che Emmanuel"/>
    <s v="Michael O'Donoghue"/>
    <s v="MC Renewal Support"/>
    <s v="ManuConnect"/>
    <s v="SELF"/>
    <n v="45443"/>
    <d v="2024-12-01T00:00:00"/>
    <x v="1"/>
    <m/>
    <m/>
    <m/>
    <m/>
    <m/>
    <m/>
    <m/>
    <m/>
    <m/>
    <m/>
    <m/>
    <x v="1"/>
    <s v="David Haines (Sterling Capital Brokers)"/>
    <m/>
    <m/>
  </r>
  <r>
    <x v="2"/>
    <s v="QM LP (QM Enviromental)"/>
    <n v="114790"/>
    <s v="Cov as NonCov"/>
    <s v="Carrie Kurtz"/>
    <s v="Michael O'Donoghue"/>
    <s v="MC Renewal Support"/>
    <s v="ManuConnect"/>
    <s v="SELF"/>
    <n v="45443"/>
    <d v="2025-01-01T00:00:00"/>
    <x v="2"/>
    <m/>
    <m/>
    <m/>
    <m/>
    <m/>
    <m/>
    <m/>
    <m/>
    <m/>
    <m/>
    <m/>
    <x v="1"/>
    <m/>
    <m/>
    <m/>
  </r>
  <r>
    <x v="2"/>
    <s v="Explore Edmonton Corporation"/>
    <s v="103466, 103467, 103678"/>
    <s v="Manu-Cov "/>
    <s v="Ryan Duesing"/>
    <s v="Michael O'Donoghue"/>
    <s v="MC Renewal Support"/>
    <s v="ManuConnect"/>
    <s v="SELF"/>
    <n v="45443"/>
    <d v="2024-12-01T00:00:00"/>
    <x v="3"/>
    <m/>
    <m/>
    <m/>
    <m/>
    <m/>
    <m/>
    <m/>
    <m/>
    <m/>
    <m/>
    <m/>
    <x v="1"/>
    <m/>
    <m/>
    <m/>
  </r>
  <r>
    <x v="2"/>
    <s v="Kiewit Offshore Services"/>
    <s v="35441, 36333, 38641, 112153"/>
    <s v="Manu-NonCov"/>
    <s v="Ryan Duesing"/>
    <s v="Michael O'Donoghue"/>
    <s v="MC Renewal Support"/>
    <s v="ManuConnect"/>
    <s v="SELF"/>
    <n v="45443"/>
    <d v="2024-12-01T00:00:00"/>
    <x v="0"/>
    <m/>
    <m/>
    <m/>
    <m/>
    <m/>
    <m/>
    <m/>
    <m/>
    <m/>
    <m/>
    <m/>
    <x v="1"/>
    <m/>
    <m/>
    <m/>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
  <r>
    <x v="0"/>
    <s v="CITY OF MOUNT PEARL           "/>
    <n v="53356"/>
    <s v="Manu-Cov"/>
    <s v="Susan Jesso"/>
    <s v="Paul Chen"/>
    <s v="MC Renewal Support"/>
    <s v="ManuConnect"/>
    <s v="SELF"/>
    <d v="2024-04-30T00:00:00"/>
    <d v="2024-10-01T00:00:00"/>
    <x v="0"/>
    <s v="Michael Goodridge"/>
    <s v="mgoodridge@johnson.ca"/>
    <s v="Senior Consultant"/>
    <d v="2024-04-19T00:00:00"/>
    <d v="2024-04-19T00:00:00"/>
    <s v="Completed"/>
    <d v="2024-04-30T00:00:00"/>
    <d v="2024-05-16T00:00:00"/>
    <m/>
    <s v="Letter Sent without QC"/>
    <x v="0"/>
    <x v="0"/>
    <s v="ff up 5/29/24"/>
    <m/>
    <m/>
  </r>
  <r>
    <x v="0"/>
    <s v="ARLEN TOOL &amp; MACHINING        "/>
    <n v="139184"/>
    <s v="Manu-Cov"/>
    <s v="Scott Thomson "/>
    <s v="Jonathan Schwarz"/>
    <s v="MC Renewal Support"/>
    <s v="ManuConnect"/>
    <s v="SELF"/>
    <d v="2024-04-30T00:00:00"/>
    <d v="2024-10-01T00:00:00"/>
    <x v="1"/>
    <s v="Andrea Bailie"/>
    <s v="abailie@arlentool.com"/>
    <s v="HR Manager"/>
    <d v="2024-04-17T00:00:00"/>
    <d v="2024-04-23T00:00:00"/>
    <m/>
    <d v="2024-04-30T00:00:00"/>
    <d v="2024-05-27T00:00:00"/>
    <m/>
    <s v="Letter Sent without QC"/>
    <x v="0"/>
    <x v="0"/>
    <s v="May 29- email MC Renewal to follow up with the client regarding the census data"/>
    <m/>
    <m/>
  </r>
  <r>
    <x v="0"/>
    <s v="Maksteel Holdings ULC"/>
    <s v="115350, 115351, 115352"/>
    <s v="Manu-Cov "/>
    <s v="Barry Connelly"/>
    <s v="Ben Voisin"/>
    <s v="MC Renewal Support"/>
    <m/>
    <s v="SELF"/>
    <d v="2024-04-30T00:00:00"/>
    <d v="2024-10-01T00:00:00"/>
    <x v="2"/>
    <m/>
    <m/>
    <m/>
    <m/>
    <m/>
    <m/>
    <d v="2024-04-29T00:00:00"/>
    <d v="2024-05-28T00:00:00"/>
    <m/>
    <s v="Letter Sent without QC"/>
    <x v="0"/>
    <x v="0"/>
    <s v="Gallagher Group Benefits (formerly Dibrina)_x000a_check Dibrina folder if available, will ff-up next week (16May-MM)_x000a_Trainer will ff-up with Crystal Subject (28May-MM)"/>
    <s v="ELI,OEL,OSL,ADD,VAD,EHC,DEN,LTD,ST2"/>
    <s v="English"/>
  </r>
  <r>
    <x v="1"/>
    <s v="VENTILATION MAXIMUM LTEE      "/>
    <n v="17131"/>
    <s v="Manu-Cov"/>
    <s v="Eric Poitras"/>
    <s v="Andrea Boyce"/>
    <s v="MC Renewal Support"/>
    <s v="ManuConnect"/>
    <s v="SELF"/>
    <d v="2024-05-31T00:00:00"/>
    <d v="2024-11-01T00:00:00"/>
    <x v="3"/>
    <s v="N/A"/>
    <s v="renouvellement@sagedecision.com"/>
    <s v="N/A"/>
    <s v="N/A"/>
    <s v="N/A"/>
    <s v="N/A"/>
    <d v="2024-05-30T00:00:00"/>
    <m/>
    <m/>
    <s v="Letter Sent without QC"/>
    <x v="0"/>
    <x v="0"/>
    <s v="SAGE"/>
    <m/>
    <m/>
  </r>
  <r>
    <x v="1"/>
    <s v="H.Y. LOUIE CO. LIMITED        "/>
    <s v="22095, 28296"/>
    <s v="Manu-Cov"/>
    <s v="Mohamed Meghji"/>
    <s v="Harshini Awotar"/>
    <s v="MC Renewal Support"/>
    <s v="ManuConnect"/>
    <s v="SELF"/>
    <d v="2024-05-31T00:00:00"/>
    <d v="2024-11-01T00:00:00"/>
    <x v="1"/>
    <m/>
    <s v="rachelr@georgiamain.com"/>
    <m/>
    <m/>
    <m/>
    <m/>
    <d v="2024-05-27T00:00:00"/>
    <m/>
    <m/>
    <s v="Letter Sent without QC"/>
    <x v="0"/>
    <x v="0"/>
    <m/>
    <m/>
    <m/>
  </r>
  <r>
    <x v="1"/>
    <s v="CROWE BGK S.E.N.C.R.L. - L.L.P"/>
    <n v="78220"/>
    <s v="Manu-Cov"/>
    <s v="Azaleea Dinca"/>
    <s v="Lilian Hernandez"/>
    <s v="MC Renewal Support"/>
    <s v="ManuConnect"/>
    <s v="SELF"/>
    <d v="2024-05-31T00:00:00"/>
    <d v="2024-11-01T00:00:00"/>
    <x v="3"/>
    <s v="Gad Attias"/>
    <s v="g.attias@groupecenseo.com"/>
    <s v="N/A"/>
    <d v="2024-05-21T00:00:00"/>
    <d v="2024-05-21T00:00:00"/>
    <s v="Completed"/>
    <d v="2024-05-30T00:00:00"/>
    <m/>
    <m/>
    <s v="Letter Sent without QC"/>
    <x v="0"/>
    <x v="1"/>
    <m/>
    <m/>
    <m/>
  </r>
  <r>
    <x v="1"/>
    <s v="GREEN LINE HOSE &amp; FITTINGS LTD"/>
    <n v="78849"/>
    <s v="Manu-Cov"/>
    <s v="Mohamed Meghji"/>
    <s v="Harshini Awotar"/>
    <s v="MC Renewal Support"/>
    <s v="ManuConnect"/>
    <s v="SELF"/>
    <d v="2024-05-31T00:00:00"/>
    <d v="2024-11-01T00:00:00"/>
    <x v="0"/>
    <s v="Dehoney"/>
    <s v="groupservice@dehoney.com"/>
    <m/>
    <s v="N/A"/>
    <s v="N/A"/>
    <m/>
    <d v="2024-05-24T00:00:00"/>
    <m/>
    <m/>
    <s v="Letter Sent without QC"/>
    <x v="0"/>
    <x v="0"/>
    <m/>
    <m/>
    <m/>
  </r>
  <r>
    <x v="1"/>
    <s v="REBAR ENTERPRISES INC.        "/>
    <n v="104720"/>
    <s v="Manu-Cov"/>
    <s v="Nadia DiNucci"/>
    <s v="Kayla Collison"/>
    <s v="MC Renewal Support"/>
    <s v="ManuConnect"/>
    <s v="SELF"/>
    <d v="2024-05-31T00:00:00"/>
    <d v="2024-11-01T00:00:00"/>
    <x v="3"/>
    <s v="DEREK MILLAR"/>
    <s v="derek.millar@bbd.ca"/>
    <s v="N/A"/>
    <d v="2024-05-21T00:00:00"/>
    <d v="2024-05-22T00:00:00"/>
    <s v="Completed"/>
    <d v="2024-05-30T00:00:00"/>
    <m/>
    <m/>
    <s v="Letter Sent without QC"/>
    <x v="0"/>
    <x v="1"/>
    <m/>
    <m/>
    <m/>
  </r>
  <r>
    <x v="1"/>
    <s v="IBEW LOCAL 2166 EMPLOYEE LIFE "/>
    <n v="112474"/>
    <s v="Manu-Cov"/>
    <s v="Benjamin Garonce"/>
    <s v="Paul Chen"/>
    <s v="MC Renewal Support"/>
    <s v="ManuConnect"/>
    <s v="SELF"/>
    <d v="2024-05-31T00:00:00"/>
    <d v="2024-11-01T00:00:00"/>
    <x v="2"/>
    <s v="Jillian Jardine"/>
    <s v="jardinej@Wilson.nb.ca"/>
    <s v="Benefits Account Manager/Wilson Insurance Ltd."/>
    <d v="2024-05-16T00:00:00"/>
    <d v="2024-05-17T00:00:00"/>
    <s v="Completed"/>
    <d v="2024-05-28T00:00:00"/>
    <m/>
    <m/>
    <s v="Letter Sent without QC"/>
    <x v="0"/>
    <x v="0"/>
    <s v="for client contact confirmation"/>
    <s v="ELI,OEL,DLI,OSL,ADD,OEA,STD"/>
    <s v="English"/>
  </r>
  <r>
    <x v="1"/>
    <s v="CHATEAU WESTMOUNT             "/>
    <n v="116113"/>
    <s v="Manu-Cov"/>
    <s v="Ronald Brassard"/>
    <s v="Danielle Bonome"/>
    <s v="MC Renewal Support"/>
    <s v="ManuConnect"/>
    <s v="SELF"/>
    <d v="2024-05-31T00:00:00"/>
    <d v="2024-11-01T00:00:00"/>
    <x v="3"/>
    <s v="N/A"/>
    <s v="equipecollectif@lussier.co."/>
    <s v="N/A"/>
    <s v="N/A"/>
    <s v="N/A"/>
    <s v="N/A"/>
    <d v="2024-05-30T00:00:00"/>
    <m/>
    <m/>
    <s v="Letter Sent without QC"/>
    <x v="0"/>
    <x v="0"/>
    <s v="Alliance Solution Collective (Lussier) "/>
    <m/>
    <m/>
  </r>
  <r>
    <x v="1"/>
    <s v="REPARATIONS FERROVIAIRES      "/>
    <n v="117403"/>
    <s v="Manu-Cov"/>
    <s v="Natalie Lapointe"/>
    <s v="Danielle Siler"/>
    <s v="MC Renewal Support"/>
    <s v="ManuConnect"/>
    <s v="SELF"/>
    <d v="2024-05-31T00:00:00"/>
    <d v="2024-11-01T00:00:00"/>
    <x v="2"/>
    <s v="N/A"/>
    <s v="renouvellementgcas@gcloutier.com"/>
    <s v="N/A"/>
    <m/>
    <m/>
    <m/>
    <d v="2024-05-31T00:00:00"/>
    <m/>
    <m/>
    <s v="Letter Sent without QC"/>
    <x v="0"/>
    <x v="1"/>
    <s v="Gilles Cloutier_x000a_Alpha RSA Nicolas Maheux"/>
    <s v="ELI,DLI,ADD,EHC,DEN,STD,LTD"/>
    <s v="French"/>
  </r>
  <r>
    <x v="1"/>
    <s v="LES FORESTIERS BER-MAN INC.   "/>
    <n v="117691"/>
    <s v="Manu-Cov"/>
    <s v="Natalie Lapointe"/>
    <s v="Danielle Siler"/>
    <s v="MC Renewal Support"/>
    <s v="ManuConnect"/>
    <s v="SELF"/>
    <d v="2024-05-31T00:00:00"/>
    <d v="2024-11-01T00:00:00"/>
    <x v="0"/>
    <s v="Lussier"/>
    <s v="equipecollectif@lussier.co"/>
    <m/>
    <s v="N/A"/>
    <s v="N/A"/>
    <m/>
    <d v="2024-05-24T00:00:00"/>
    <m/>
    <m/>
    <s v="Letter Sent without QC"/>
    <x v="0"/>
    <x v="1"/>
    <m/>
    <m/>
    <m/>
  </r>
  <r>
    <x v="1"/>
    <s v="FLUENT MEDIA CANADA, INC.     "/>
    <n v="117736"/>
    <s v="Manu-Cov"/>
    <s v="Linh G Lam"/>
    <s v="Tim Robinson"/>
    <s v="MC Renewal Support"/>
    <s v="ManuConnect"/>
    <s v="SELF"/>
    <d v="2024-05-31T00:00:00"/>
    <d v="2024-11-01T00:00:00"/>
    <x v="3"/>
    <s v="Jessey E. Berni"/>
    <s v="jberni@adminplex.ca"/>
    <s v="N/A"/>
    <d v="2024-05-21T00:00:00"/>
    <d v="2024-05-24T00:00:00"/>
    <s v="Completed"/>
    <d v="2024-05-30T00:00:00"/>
    <m/>
    <m/>
    <s v="Letter Sent without QC"/>
    <x v="0"/>
    <x v="1"/>
    <m/>
    <m/>
    <m/>
  </r>
  <r>
    <x v="1"/>
    <s v="MATERIAUX PLUS INC            "/>
    <n v="128018"/>
    <s v="Manu-Cov"/>
    <s v="Eric Poitras"/>
    <s v="Andrea Boyce"/>
    <s v="MC Renewal Support"/>
    <s v="ManuConnect"/>
    <s v="SELF"/>
    <d v="2024-05-31T00:00:00"/>
    <d v="2024-11-01T00:00:00"/>
    <x v="3"/>
    <s v="N/A"/>
    <s v="renouvellement@sagedecision.com"/>
    <s v="N/A"/>
    <s v="N/A"/>
    <s v="N/A"/>
    <s v="N/A"/>
    <d v="2024-05-30T00:00:00"/>
    <m/>
    <m/>
    <s v="Letter Sent without QC"/>
    <x v="0"/>
    <x v="1"/>
    <s v="SAGE"/>
    <m/>
    <m/>
  </r>
  <r>
    <x v="1"/>
    <s v="MORGAN CONSTRUCTION AND       "/>
    <n v="129053"/>
    <s v="Manu-Cov"/>
    <s v="Chanel Simpson"/>
    <s v="Ben Voisin"/>
    <s v="MC Renewal Support"/>
    <s v="ManuConnect"/>
    <s v="SELF"/>
    <d v="2024-05-31T00:00:00"/>
    <d v="2024-12-01T00:00:00"/>
    <x v="1"/>
    <m/>
    <s v="renewals@cbproviders.ca"/>
    <m/>
    <d v="2024-05-27T00:00:00"/>
    <d v="2024-05-27T00:00:00"/>
    <s v="Completed"/>
    <d v="2024-05-27T00:00:00"/>
    <m/>
    <m/>
    <s v="Letter Sent without QC"/>
    <x v="0"/>
    <x v="0"/>
    <m/>
    <m/>
    <m/>
  </r>
  <r>
    <x v="1"/>
    <s v="REMORQUAGE PATRICK BOUTIN INC."/>
    <n v="129725"/>
    <s v="Manu-Cov"/>
    <s v="Natalie Lapointe"/>
    <s v="Danielle Siler"/>
    <s v="MC Renewal Support"/>
    <s v="ManuConnect"/>
    <s v="SELF"/>
    <d v="2024-05-31T00:00:00"/>
    <d v="2024-11-01T00:00:00"/>
    <x v="3"/>
    <s v="N/A"/>
    <s v="renouvellementgcas@gcloutier.com"/>
    <s v="N/A"/>
    <s v="N/A"/>
    <s v="N/A"/>
    <s v="N/A"/>
    <d v="2024-05-30T00:00:00"/>
    <m/>
    <m/>
    <s v="Letter Sent without QC"/>
    <x v="0"/>
    <x v="1"/>
    <s v="Gilles Cloutier"/>
    <m/>
    <m/>
  </r>
  <r>
    <x v="1"/>
    <s v="FONDATION DU CEGEP            "/>
    <n v="134780"/>
    <s v="Manu-Cov"/>
    <s v="Natalie Lapointe"/>
    <s v="Lilian Hernandez"/>
    <s v="MC Renewal Support"/>
    <s v="ManuConnect"/>
    <s v="SELF"/>
    <d v="2024-05-31T00:00:00"/>
    <d v="2024-11-01T00:00:00"/>
    <x v="3"/>
    <s v="N/A"/>
    <s v="renouvellement@sagedecision.com"/>
    <s v="N/A"/>
    <s v="N/A"/>
    <s v="N/A"/>
    <s v="N/A"/>
    <d v="2024-05-30T00:00:00"/>
    <m/>
    <m/>
    <s v="Letter Sent without QC"/>
    <x v="0"/>
    <x v="1"/>
    <s v="SAGE"/>
    <m/>
    <m/>
  </r>
  <r>
    <x v="1"/>
    <s v="L'ENSOLEILLEE : RESSOURCE     "/>
    <n v="140843"/>
    <s v="Manu-Cov"/>
    <s v="Natalie Lapointe"/>
    <s v="Danielle Siler"/>
    <s v="MC Renewal Support"/>
    <s v="ManuConnect"/>
    <s v="SELF"/>
    <d v="2024-05-31T00:00:00"/>
    <d v="2024-11-01T00:00:00"/>
    <x v="3"/>
    <s v="N/A"/>
    <s v="renouvellementgcas@gcloutier.com"/>
    <s v="N/A"/>
    <s v="N/A"/>
    <s v="N/A"/>
    <s v="N/A"/>
    <d v="2024-05-30T00:00:00"/>
    <m/>
    <m/>
    <s v="Letter Sent without QC"/>
    <x v="0"/>
    <x v="1"/>
    <s v="Gilles Cloutier"/>
    <m/>
    <m/>
  </r>
  <r>
    <x v="1"/>
    <s v="FERME CHARPIERRE INC.         "/>
    <n v="140991"/>
    <s v="Manu-Cov"/>
    <s v="Natalie Lapointe"/>
    <s v="Danielle Siler"/>
    <s v="MC Renewal Support"/>
    <s v="ManuConnect"/>
    <s v="SELF"/>
    <d v="2024-05-31T00:00:00"/>
    <d v="2024-11-01T00:00:00"/>
    <x v="2"/>
    <s v="N/A"/>
    <s v="renouvellementgcas@gcloutier.com"/>
    <s v="N/A"/>
    <m/>
    <m/>
    <m/>
    <d v="2024-05-31T00:00:00"/>
    <m/>
    <m/>
    <s v="Letter Sent without QC"/>
    <x v="0"/>
    <x v="1"/>
    <s v="Gilles Cloutier_x000a_Alpha RSA Nicolas Maheux"/>
    <s v="ELI,DLI,EHC,BCI"/>
    <s v="French"/>
  </r>
  <r>
    <x v="1"/>
    <s v="AUTOMOBILES DESCHAILLONS      "/>
    <n v="141258"/>
    <s v="Manu-Cov"/>
    <s v="Natalie Lapointe"/>
    <s v="Danielle Siler"/>
    <s v="MC Renewal Support"/>
    <s v="ManuConnect"/>
    <s v="SELF"/>
    <d v="2024-05-31T00:00:00"/>
    <d v="2024-11-01T00:00:00"/>
    <x v="3"/>
    <s v="N/A"/>
    <s v="renouvellementgcas@gcloutier.com"/>
    <s v="N/A"/>
    <s v="N/A"/>
    <s v="N/A"/>
    <s v="N/A"/>
    <d v="2024-05-30T00:00:00"/>
    <m/>
    <m/>
    <s v="Letter Sent without QC"/>
    <x v="0"/>
    <x v="1"/>
    <s v="Gilles Cloutier"/>
    <m/>
    <m/>
  </r>
  <r>
    <x v="1"/>
    <s v="PROGI.COM INC.                "/>
    <n v="141892"/>
    <s v="Manu-Cov"/>
    <s v="Eric Poitras"/>
    <s v="Andrea Boyce"/>
    <s v="MC Renewal Support"/>
    <s v="ManuConnect"/>
    <s v="SELF"/>
    <d v="2024-05-31T00:00:00"/>
    <d v="2024-11-01T00:00:00"/>
    <x v="3"/>
    <s v="N/A"/>
    <s v="renouvellementgcas@gcloutier.com"/>
    <s v="N/A"/>
    <s v="N/A"/>
    <s v="N/A"/>
    <s v="N/A"/>
    <d v="2024-05-30T00:00:00"/>
    <m/>
    <m/>
    <s v="Letter Sent without QC"/>
    <x v="0"/>
    <x v="0"/>
    <s v="Gilles Cloutier"/>
    <m/>
    <m/>
  </r>
  <r>
    <x v="1"/>
    <s v="ROYAL STONE LANDSCAPING &amp;     "/>
    <n v="143196"/>
    <s v="Manu-Cov"/>
    <s v="Angela Casullo"/>
    <s v="Kayla Collison"/>
    <s v="MC Renewal Support"/>
    <s v="ManuConnect"/>
    <s v="SELF"/>
    <d v="2024-05-31T00:00:00"/>
    <d v="2024-11-01T00:00:00"/>
    <x v="2"/>
    <s v="Melanie Cheng_x000a_Neeli Moses"/>
    <s v="melanie@penmorebenefits.com_x000a_neeli@penmorebenefits.com"/>
    <s v="N/A"/>
    <d v="2024-05-16T00:00:00"/>
    <d v="2024-05-17T00:00:00"/>
    <s v="Completed"/>
    <d v="2024-05-31T00:00:00"/>
    <m/>
    <m/>
    <s v="Letter Sent without QC"/>
    <x v="0"/>
    <x v="1"/>
    <s v="Alpha, RSA Lynn Corso_x000a_for client contact confirmation"/>
    <s v="ELI,DLI,ADD,EHC,DEN"/>
    <s v="English"/>
  </r>
  <r>
    <x v="1"/>
    <s v="Union internationale des opérateurs ingénieurs - Local 905"/>
    <n v="85634"/>
    <s v="Manu-Cov "/>
    <s v="Azaleea Dinca"/>
    <s v="Lilian Hernandez"/>
    <s v="MC Renewal Support"/>
    <s v="ManuConnect"/>
    <s v="SELF"/>
    <d v="2024-05-31T00:00:00"/>
    <d v="2024-11-01T00:00:00"/>
    <x v="1"/>
    <m/>
    <s v="info@local905.ca"/>
    <m/>
    <d v="2024-05-27T00:00:00"/>
    <d v="2024-05-27T00:00:00"/>
    <s v="Completed"/>
    <d v="2024-05-27T00:00:00"/>
    <m/>
    <m/>
    <s v="Letter Sent without QC"/>
    <x v="0"/>
    <x v="0"/>
    <m/>
    <m/>
    <m/>
  </r>
  <r>
    <x v="1"/>
    <s v="SCB Connect Block"/>
    <s v="113575, 116215, 130757"/>
    <s v="Manu-NonCov"/>
    <s v="Sarah Bishop"/>
    <s v="Anita Dekker"/>
    <s v="MC Renewal Support"/>
    <s v="ManuConnect"/>
    <s v="SELF"/>
    <d v="2024-05-31T00:00:00"/>
    <d v="2024-12-01T00:00:00"/>
    <x v="3"/>
    <s v="S.Ionescu/O.Krzman"/>
    <s v="stefan@sterlingcapitalbrokers.com/olya.krzman@sterlingcapitalbrokers.com"/>
    <s v="N/A"/>
    <s v="N/A"/>
    <s v="N/A"/>
    <s v="N/A"/>
    <d v="2024-05-30T00:00:00"/>
    <m/>
    <m/>
    <s v="Letter Sent without QC"/>
    <x v="0"/>
    <x v="0"/>
    <s v="David Haines (Sterling Capital Brokers)"/>
    <m/>
    <m/>
  </r>
  <r>
    <x v="1"/>
    <s v="QM LP (QM Enviromental)"/>
    <n v="114790"/>
    <s v="Cov as NonCov"/>
    <s v="Carrie Kurtz"/>
    <s v="Michael O'Donoghue"/>
    <s v="MC Renewal Support"/>
    <s v="ManuConnect"/>
    <s v="SELF"/>
    <d v="2024-05-31T00:00:00"/>
    <d v="2025-01-01T00:00:00"/>
    <x v="1"/>
    <s v="Suzy Cleary"/>
    <s v="accounting@effortlessadmin.com / groupbenefits@effortlessadmin.com"/>
    <s v="Chief Administrative officer"/>
    <d v="2024-05-27T00:00:00"/>
    <d v="2024-05-27T00:00:00"/>
    <s v="Completed"/>
    <d v="2024-05-27T00:00:00"/>
    <m/>
    <m/>
    <s v="Letter Sent without QC"/>
    <x v="0"/>
    <x v="0"/>
    <m/>
    <m/>
    <m/>
  </r>
  <r>
    <x v="1"/>
    <s v="Explore Edmonton Corporation"/>
    <s v="103466, 103467, 103468"/>
    <s v="Manu-Cov "/>
    <s v="Kristin Pasma"/>
    <s v="Ben Voisin"/>
    <s v="MC Renewal Support"/>
    <s v="ManuConnect"/>
    <s v="SELF"/>
    <d v="2024-05-31T00:00:00"/>
    <d v="2024-12-01T00:00:00"/>
    <x v="2"/>
    <s v="Mary Howard"/>
    <s v="mhoward@ExploreEdmonton.com"/>
    <s v="Manager, Compensation &amp; People Operations"/>
    <d v="2024-05-16T00:00:00"/>
    <d v="2024-05-17T00:00:00"/>
    <s v="Completed"/>
    <d v="2024-05-31T00:00:00"/>
    <m/>
    <m/>
    <s v="Letter Sent without QC"/>
    <x v="0"/>
    <x v="0"/>
    <s v="for client contact confirmation"/>
    <s v="ELI,OEL,DLI,OSL,EHC,DEN,STD,LTD"/>
    <s v="English"/>
  </r>
  <r>
    <x v="2"/>
    <s v="MUNICIPALITE DE SAINT-EDOUARD "/>
    <n v="6516"/>
    <s v="Manu-Cov"/>
    <m/>
    <m/>
    <s v="MC Renewal Support"/>
    <s v="ManuConnect"/>
    <s v="SELF"/>
    <d v="2024-06-30T00:00:00"/>
    <d v="2024-12-01T00:00:00"/>
    <x v="3"/>
    <m/>
    <m/>
    <m/>
    <m/>
    <m/>
    <m/>
    <m/>
    <m/>
    <m/>
    <m/>
    <x v="0"/>
    <x v="1"/>
    <m/>
    <m/>
    <m/>
  </r>
  <r>
    <x v="2"/>
    <s v="MANERGO INC.                  "/>
    <n v="17873"/>
    <s v="Manu-Cov"/>
    <m/>
    <m/>
    <s v="MC Renewal Support"/>
    <s v="ManuConnect"/>
    <s v="SELF"/>
    <d v="2024-06-30T00:00:00"/>
    <d v="2024-12-01T00:00:00"/>
    <x v="1"/>
    <m/>
    <m/>
    <m/>
    <m/>
    <m/>
    <m/>
    <m/>
    <m/>
    <m/>
    <m/>
    <x v="0"/>
    <x v="1"/>
    <m/>
    <m/>
    <m/>
  </r>
  <r>
    <x v="2"/>
    <s v="HORIZON DISTRIBUTORS          "/>
    <n v="21110"/>
    <s v="Manu-Cov"/>
    <m/>
    <m/>
    <s v="MC Renewal Support"/>
    <s v="ManuConnect"/>
    <s v="SELF"/>
    <d v="2024-06-30T00:00:00"/>
    <d v="2024-12-01T00:00:00"/>
    <x v="2"/>
    <m/>
    <m/>
    <m/>
    <m/>
    <m/>
    <m/>
    <m/>
    <m/>
    <m/>
    <m/>
    <x v="0"/>
    <x v="0"/>
    <m/>
    <m/>
    <m/>
  </r>
  <r>
    <x v="2"/>
    <s v="TZ CAPITALE NATIONALE         "/>
    <n v="40466"/>
    <s v="Manu-Cov"/>
    <m/>
    <m/>
    <s v="MC Renewal Support"/>
    <s v="ManuConnect"/>
    <s v="SELF"/>
    <d v="2024-06-30T00:00:00"/>
    <d v="2024-12-01T00:00:00"/>
    <x v="0"/>
    <m/>
    <m/>
    <m/>
    <m/>
    <m/>
    <m/>
    <m/>
    <m/>
    <m/>
    <m/>
    <x v="0"/>
    <x v="1"/>
    <m/>
    <m/>
    <m/>
  </r>
  <r>
    <x v="2"/>
    <s v="331001 ALBERTA LTD.           "/>
    <n v="68640"/>
    <s v="Manu-Cov"/>
    <m/>
    <m/>
    <s v="MC Renewal Support"/>
    <s v="ManuConnect"/>
    <s v="SELF"/>
    <d v="2024-06-30T00:00:00"/>
    <d v="2025-01-01T00:00:00"/>
    <x v="3"/>
    <m/>
    <m/>
    <m/>
    <m/>
    <m/>
    <m/>
    <m/>
    <m/>
    <m/>
    <m/>
    <x v="0"/>
    <x v="0"/>
    <m/>
    <m/>
    <m/>
  </r>
  <r>
    <x v="2"/>
    <s v="0859291 BC LTD DBA CHEK MEDIA "/>
    <n v="78385"/>
    <s v="Manu-Cov"/>
    <m/>
    <m/>
    <s v="MC Renewal Support"/>
    <s v="ManuConnect"/>
    <s v="SELF"/>
    <d v="2024-06-30T00:00:00"/>
    <d v="2024-12-01T00:00:00"/>
    <x v="1"/>
    <m/>
    <m/>
    <m/>
    <m/>
    <m/>
    <m/>
    <m/>
    <m/>
    <m/>
    <m/>
    <x v="0"/>
    <x v="1"/>
    <m/>
    <m/>
    <m/>
  </r>
  <r>
    <x v="2"/>
    <s v="TRANSCONTINENTAL INVESTMENT   "/>
    <n v="99657"/>
    <s v="Manu-Cov"/>
    <m/>
    <m/>
    <s v="MC Renewal Support"/>
    <s v="ManuConnect"/>
    <s v="SELF"/>
    <d v="2024-06-30T00:00:00"/>
    <d v="2024-12-01T00:00:00"/>
    <x v="2"/>
    <m/>
    <m/>
    <m/>
    <m/>
    <m/>
    <m/>
    <m/>
    <m/>
    <m/>
    <m/>
    <x v="0"/>
    <x v="0"/>
    <m/>
    <m/>
    <m/>
  </r>
  <r>
    <x v="2"/>
    <s v="SOLUTIONS PERKUTO INC.        "/>
    <n v="101512"/>
    <s v="Manu-Cov"/>
    <m/>
    <m/>
    <s v="MC Renewal Support"/>
    <s v="ManuConnect"/>
    <s v="SELF"/>
    <d v="2024-06-30T00:00:00"/>
    <d v="2024-12-01T00:00:00"/>
    <x v="0"/>
    <m/>
    <m/>
    <m/>
    <m/>
    <m/>
    <m/>
    <m/>
    <m/>
    <m/>
    <m/>
    <x v="0"/>
    <x v="1"/>
    <m/>
    <m/>
    <m/>
  </r>
  <r>
    <x v="2"/>
    <s v="CSMO FABRICATION METALLIQUE   "/>
    <n v="104977"/>
    <s v="Manu-Cov"/>
    <m/>
    <m/>
    <s v="MC Renewal Support"/>
    <s v="ManuConnect"/>
    <s v="SELF"/>
    <d v="2024-06-30T00:00:00"/>
    <d v="2024-12-01T00:00:00"/>
    <x v="3"/>
    <m/>
    <m/>
    <m/>
    <m/>
    <m/>
    <m/>
    <m/>
    <m/>
    <m/>
    <m/>
    <x v="0"/>
    <x v="1"/>
    <m/>
    <m/>
    <m/>
  </r>
  <r>
    <x v="2"/>
    <s v="ARCHITECTES ROBERGE ET LEDUC  "/>
    <n v="108655"/>
    <s v="Manu-Cov"/>
    <m/>
    <m/>
    <s v="MC Renewal Support"/>
    <s v="ManuConnect"/>
    <s v="SELF"/>
    <d v="2024-06-30T00:00:00"/>
    <d v="2024-12-01T00:00:00"/>
    <x v="1"/>
    <m/>
    <m/>
    <m/>
    <m/>
    <m/>
    <m/>
    <m/>
    <m/>
    <m/>
    <m/>
    <x v="0"/>
    <x v="1"/>
    <m/>
    <m/>
    <m/>
  </r>
  <r>
    <x v="2"/>
    <s v="PRODUCTIONS M3 MEDIA INC.     "/>
    <n v="108783"/>
    <s v="Manu-Cov"/>
    <m/>
    <m/>
    <s v="MC Renewal Support"/>
    <s v="ManuConnect"/>
    <s v="SELF"/>
    <d v="2024-06-30T00:00:00"/>
    <d v="2024-12-01T00:00:00"/>
    <x v="2"/>
    <m/>
    <m/>
    <m/>
    <m/>
    <m/>
    <m/>
    <m/>
    <m/>
    <m/>
    <m/>
    <x v="0"/>
    <x v="1"/>
    <m/>
    <m/>
    <m/>
  </r>
  <r>
    <x v="2"/>
    <s v="9296-0764 QUEBEC INC (BETON   "/>
    <n v="112943"/>
    <s v="Manu-Cov"/>
    <m/>
    <m/>
    <s v="MC Renewal Support"/>
    <s v="ManuConnect"/>
    <s v="SELF"/>
    <d v="2024-06-30T00:00:00"/>
    <d v="2024-12-01T00:00:00"/>
    <x v="0"/>
    <m/>
    <m/>
    <m/>
    <m/>
    <m/>
    <m/>
    <m/>
    <m/>
    <m/>
    <m/>
    <x v="0"/>
    <x v="1"/>
    <m/>
    <m/>
    <m/>
  </r>
  <r>
    <x v="2"/>
    <s v="PHILIPPE SIMARD &amp; FILS LTEE   "/>
    <n v="113068"/>
    <s v="Manu-Cov"/>
    <m/>
    <m/>
    <s v="MC Renewal Support"/>
    <s v="ManuConnect"/>
    <s v="SELF"/>
    <d v="2024-06-30T00:00:00"/>
    <d v="2024-12-01T00:00:00"/>
    <x v="3"/>
    <m/>
    <m/>
    <m/>
    <m/>
    <m/>
    <m/>
    <m/>
    <m/>
    <m/>
    <m/>
    <x v="0"/>
    <x v="1"/>
    <m/>
    <m/>
    <m/>
  </r>
  <r>
    <x v="2"/>
    <s v="DUKE POINT TRANSLOAD LTD.     "/>
    <n v="113083"/>
    <s v="Manu-Cov"/>
    <m/>
    <m/>
    <s v="MC Renewal Support"/>
    <s v="ManuConnect"/>
    <s v="SELF"/>
    <d v="2024-06-30T00:00:00"/>
    <d v="2024-12-01T00:00:00"/>
    <x v="1"/>
    <m/>
    <m/>
    <m/>
    <m/>
    <m/>
    <m/>
    <m/>
    <m/>
    <m/>
    <m/>
    <x v="0"/>
    <x v="1"/>
    <m/>
    <m/>
    <m/>
  </r>
  <r>
    <x v="2"/>
    <s v="TRANSREX INC.                 "/>
    <n v="113112"/>
    <s v="Manu-Cov"/>
    <m/>
    <m/>
    <s v="MC Renewal Support"/>
    <s v="ManuConnect"/>
    <s v="SELF"/>
    <d v="2024-06-30T00:00:00"/>
    <d v="2024-12-01T00:00:00"/>
    <x v="2"/>
    <m/>
    <m/>
    <m/>
    <m/>
    <m/>
    <m/>
    <m/>
    <m/>
    <m/>
    <m/>
    <x v="0"/>
    <x v="1"/>
    <m/>
    <m/>
    <m/>
  </r>
  <r>
    <x v="2"/>
    <s v="PLASTICOMPETENCES INC.        "/>
    <n v="113150"/>
    <s v="Manu-Cov"/>
    <m/>
    <m/>
    <s v="MC Renewal Support"/>
    <s v="ManuConnect"/>
    <s v="SELF"/>
    <d v="2024-06-30T00:00:00"/>
    <d v="2024-12-01T00:00:00"/>
    <x v="0"/>
    <m/>
    <m/>
    <m/>
    <m/>
    <m/>
    <m/>
    <m/>
    <m/>
    <m/>
    <m/>
    <x v="0"/>
    <x v="1"/>
    <m/>
    <m/>
    <m/>
  </r>
  <r>
    <x v="2"/>
    <s v="NEWELL BRANDS CANADA ULC      "/>
    <n v="114477"/>
    <s v="Manu-Cov"/>
    <m/>
    <m/>
    <s v="MC Renewal Support"/>
    <s v="ManuConnect"/>
    <s v="SELF"/>
    <d v="2024-06-30T00:00:00"/>
    <d v="2025-01-01T00:00:00"/>
    <x v="3"/>
    <m/>
    <m/>
    <m/>
    <m/>
    <m/>
    <m/>
    <m/>
    <m/>
    <m/>
    <m/>
    <x v="0"/>
    <x v="0"/>
    <m/>
    <m/>
    <m/>
  </r>
  <r>
    <x v="2"/>
    <s v="MODULR INC.                   "/>
    <n v="117991"/>
    <s v="Manu-Cov"/>
    <m/>
    <m/>
    <s v="MC Renewal Support"/>
    <s v="ManuConnect"/>
    <s v="SELF"/>
    <d v="2024-06-30T00:00:00"/>
    <d v="2024-12-01T00:00:00"/>
    <x v="1"/>
    <m/>
    <m/>
    <m/>
    <m/>
    <m/>
    <m/>
    <m/>
    <m/>
    <m/>
    <m/>
    <x v="0"/>
    <x v="1"/>
    <m/>
    <m/>
    <m/>
  </r>
  <r>
    <x v="2"/>
    <s v="CENTRE REGIONAL D'ARCHIVES DE "/>
    <n v="118107"/>
    <s v="Manu-Cov"/>
    <m/>
    <m/>
    <s v="MC Renewal Support"/>
    <s v="ManuConnect"/>
    <s v="SELF"/>
    <d v="2024-06-30T00:00:00"/>
    <d v="2024-12-01T00:00:00"/>
    <x v="2"/>
    <m/>
    <m/>
    <m/>
    <m/>
    <m/>
    <m/>
    <m/>
    <m/>
    <m/>
    <m/>
    <x v="0"/>
    <x v="1"/>
    <m/>
    <m/>
    <m/>
  </r>
  <r>
    <x v="2"/>
    <s v="GAZ PROPANE MONIN INC.        "/>
    <n v="118279"/>
    <s v="Manu-Cov"/>
    <m/>
    <m/>
    <s v="MC Renewal Support"/>
    <s v="ManuConnect"/>
    <s v="SELF"/>
    <d v="2024-06-30T00:00:00"/>
    <d v="2024-12-01T00:00:00"/>
    <x v="0"/>
    <m/>
    <m/>
    <m/>
    <m/>
    <m/>
    <m/>
    <m/>
    <m/>
    <m/>
    <m/>
    <x v="0"/>
    <x v="1"/>
    <m/>
    <m/>
    <m/>
  </r>
  <r>
    <x v="2"/>
    <s v="SULPHUR EXPERTS INC.          "/>
    <n v="120805"/>
    <s v="Manu-Cov"/>
    <m/>
    <m/>
    <s v="MC Renewal Support"/>
    <s v="ManuConnect"/>
    <s v="SELF"/>
    <d v="2024-06-30T00:00:00"/>
    <d v="2024-12-01T00:00:00"/>
    <x v="3"/>
    <m/>
    <m/>
    <m/>
    <m/>
    <m/>
    <m/>
    <m/>
    <m/>
    <m/>
    <m/>
    <x v="0"/>
    <x v="1"/>
    <m/>
    <m/>
    <m/>
  </r>
  <r>
    <x v="2"/>
    <s v="GESTION RODRIGUE TREMBLAY LTEE"/>
    <n v="123130"/>
    <s v="Manu-Cov"/>
    <m/>
    <m/>
    <s v="MC Renewal Support"/>
    <s v="ManuConnect"/>
    <s v="SELF"/>
    <d v="2024-06-30T00:00:00"/>
    <d v="2024-12-01T00:00:00"/>
    <x v="1"/>
    <m/>
    <m/>
    <m/>
    <m/>
    <m/>
    <m/>
    <m/>
    <m/>
    <m/>
    <m/>
    <x v="0"/>
    <x v="1"/>
    <m/>
    <m/>
    <m/>
  </r>
  <r>
    <x v="2"/>
    <s v="MBI Plastique inc."/>
    <n v="129250"/>
    <s v="Manu-Cov"/>
    <m/>
    <m/>
    <s v="MC Renewal Support"/>
    <s v="ManuConnect"/>
    <s v="SELF"/>
    <d v="2024-06-30T00:00:00"/>
    <d v="2024-12-01T00:00:00"/>
    <x v="2"/>
    <m/>
    <m/>
    <m/>
    <m/>
    <m/>
    <m/>
    <m/>
    <m/>
    <m/>
    <m/>
    <x v="0"/>
    <x v="0"/>
    <m/>
    <m/>
    <m/>
  </r>
  <r>
    <x v="2"/>
    <s v="BOULANGERIE D'IBERVILLE       "/>
    <n v="131821"/>
    <s v="Manu-Cov"/>
    <m/>
    <m/>
    <s v="MC Renewal Support"/>
    <s v="ManuConnect"/>
    <s v="SELF"/>
    <d v="2024-06-30T00:00:00"/>
    <d v="2024-12-01T00:00:00"/>
    <x v="0"/>
    <m/>
    <m/>
    <m/>
    <m/>
    <m/>
    <m/>
    <m/>
    <m/>
    <m/>
    <m/>
    <x v="0"/>
    <x v="1"/>
    <m/>
    <m/>
    <m/>
  </r>
  <r>
    <x v="2"/>
    <s v="AGENCE POLKA INC.             "/>
    <n v="135364"/>
    <s v="Manu-Cov"/>
    <m/>
    <m/>
    <s v="MC Renewal Support"/>
    <s v="ManuConnect"/>
    <s v="SELF"/>
    <d v="2024-06-30T00:00:00"/>
    <d v="2024-12-01T00:00:00"/>
    <x v="3"/>
    <m/>
    <m/>
    <m/>
    <m/>
    <m/>
    <m/>
    <m/>
    <m/>
    <m/>
    <m/>
    <x v="0"/>
    <x v="1"/>
    <m/>
    <m/>
    <m/>
  </r>
  <r>
    <x v="2"/>
    <s v="REFRIGERATION KOOL-AIR INC.   "/>
    <n v="135428"/>
    <s v="Manu-Cov"/>
    <m/>
    <m/>
    <s v="MC Renewal Support"/>
    <s v="ManuConnect"/>
    <s v="SELF"/>
    <d v="2024-06-30T00:00:00"/>
    <d v="2024-12-01T00:00:00"/>
    <x v="1"/>
    <m/>
    <m/>
    <m/>
    <m/>
    <m/>
    <m/>
    <m/>
    <m/>
    <m/>
    <m/>
    <x v="0"/>
    <x v="1"/>
    <s v="Gilles Cloutier"/>
    <m/>
    <m/>
  </r>
  <r>
    <x v="2"/>
    <s v="BOIS MARTEK (1992) INC. (LES) "/>
    <n v="137171"/>
    <s v="Manu-Cov"/>
    <m/>
    <m/>
    <s v="MC Renewal Support"/>
    <s v="ManuConnect"/>
    <s v="SELF"/>
    <d v="2024-06-30T00:00:00"/>
    <d v="2024-12-01T00:00:00"/>
    <x v="2"/>
    <m/>
    <m/>
    <m/>
    <m/>
    <m/>
    <m/>
    <m/>
    <m/>
    <m/>
    <m/>
    <x v="0"/>
    <x v="1"/>
    <m/>
    <m/>
    <m/>
  </r>
  <r>
    <x v="2"/>
    <s v="FONDATION HOTEL-DIEU DE LEVIS "/>
    <n v="141285"/>
    <s v="Manu-Cov"/>
    <m/>
    <m/>
    <s v="MC Renewal Support"/>
    <s v="ManuConnect"/>
    <s v="SELF"/>
    <d v="2024-06-30T00:00:00"/>
    <d v="2024-12-01T00:00:00"/>
    <x v="0"/>
    <m/>
    <m/>
    <m/>
    <m/>
    <m/>
    <m/>
    <m/>
    <m/>
    <m/>
    <m/>
    <x v="0"/>
    <x v="1"/>
    <m/>
    <m/>
    <m/>
  </r>
  <r>
    <x v="2"/>
    <s v="ZWIFT TECHNOLOGY CANADA ULC   "/>
    <n v="141569"/>
    <s v="Manu-Cov"/>
    <m/>
    <m/>
    <s v="MC Renewal Support"/>
    <s v="ManuConnect"/>
    <s v="SELF"/>
    <d v="2024-06-30T00:00:00"/>
    <d v="2024-12-01T00:00:00"/>
    <x v="3"/>
    <m/>
    <m/>
    <m/>
    <m/>
    <m/>
    <m/>
    <m/>
    <m/>
    <m/>
    <m/>
    <x v="0"/>
    <x v="1"/>
    <m/>
    <m/>
    <m/>
  </r>
  <r>
    <x v="2"/>
    <s v="SUPER DECAPANT INC.           "/>
    <n v="141601"/>
    <s v="Manu-Cov"/>
    <m/>
    <m/>
    <s v="MC Renewal Support"/>
    <s v="ManuConnect"/>
    <s v="SELF"/>
    <d v="2024-06-30T00:00:00"/>
    <d v="2024-12-01T00:00:00"/>
    <x v="1"/>
    <m/>
    <m/>
    <m/>
    <m/>
    <m/>
    <m/>
    <m/>
    <m/>
    <m/>
    <m/>
    <x v="0"/>
    <x v="1"/>
    <m/>
    <m/>
    <m/>
  </r>
  <r>
    <x v="2"/>
    <s v="ENAIRCO INC.                  "/>
    <n v="141664"/>
    <s v="Manu-Cov"/>
    <m/>
    <m/>
    <s v="MC Renewal Support"/>
    <s v="ManuConnect"/>
    <s v="SELF"/>
    <d v="2024-06-30T00:00:00"/>
    <d v="2024-12-01T00:00:00"/>
    <x v="2"/>
    <m/>
    <m/>
    <m/>
    <m/>
    <m/>
    <m/>
    <m/>
    <m/>
    <m/>
    <m/>
    <x v="0"/>
    <x v="1"/>
    <m/>
    <m/>
    <m/>
  </r>
  <r>
    <x v="2"/>
    <s v="THRIVE CHILD DEVELOPMENT      "/>
    <n v="143029"/>
    <s v="Manu-Cov"/>
    <m/>
    <m/>
    <s v="MC Renewal Support"/>
    <s v="ManuConnect"/>
    <s v="SELF"/>
    <d v="2024-06-30T00:00:00"/>
    <d v="2024-12-01T00:00:00"/>
    <x v="0"/>
    <m/>
    <m/>
    <m/>
    <m/>
    <m/>
    <m/>
    <m/>
    <m/>
    <m/>
    <m/>
    <x v="0"/>
    <x v="0"/>
    <m/>
    <m/>
    <m/>
  </r>
  <r>
    <x v="2"/>
    <s v="BEST BUY MEDICAL SUPPLIES INC."/>
    <n v="143412"/>
    <s v="Manu-Cov"/>
    <m/>
    <m/>
    <s v="MC Renewal Support"/>
    <s v="ManuConnect"/>
    <s v="SELF"/>
    <d v="2024-06-30T00:00:00"/>
    <d v="2024-12-01T00:00:00"/>
    <x v="3"/>
    <m/>
    <m/>
    <m/>
    <m/>
    <m/>
    <m/>
    <m/>
    <m/>
    <m/>
    <m/>
    <x v="0"/>
    <x v="0"/>
    <m/>
    <m/>
    <m/>
  </r>
  <r>
    <x v="2"/>
    <s v="TRANSELEC / COMMON INC.       "/>
    <n v="143441"/>
    <s v="Manu-Cov"/>
    <m/>
    <m/>
    <s v="MC Renewal Support"/>
    <s v="ManuConnect"/>
    <s v="SELF"/>
    <d v="2024-06-30T00:00:00"/>
    <d v="2024-12-01T00:00:00"/>
    <x v="1"/>
    <m/>
    <m/>
    <m/>
    <m/>
    <m/>
    <m/>
    <m/>
    <m/>
    <m/>
    <m/>
    <x v="0"/>
    <x v="0"/>
    <m/>
    <m/>
    <m/>
  </r>
  <r>
    <x v="2"/>
    <s v="HORIZON DENTAIRE INC.         "/>
    <n v="143564"/>
    <s v="Manu-Cov"/>
    <m/>
    <m/>
    <s v="MC Renewal Support"/>
    <s v="ManuConnect"/>
    <s v="SELF"/>
    <d v="2024-06-30T00:00:00"/>
    <d v="2024-12-01T00:00:00"/>
    <x v="2"/>
    <m/>
    <m/>
    <m/>
    <m/>
    <m/>
    <m/>
    <m/>
    <m/>
    <m/>
    <m/>
    <x v="0"/>
    <x v="1"/>
    <s v="Gilles Cloutier"/>
    <m/>
    <m/>
  </r>
  <r>
    <x v="2"/>
    <s v="CONSTRUCTION SAVCO INC.       "/>
    <n v="143734"/>
    <s v="Manu-Cov"/>
    <m/>
    <m/>
    <s v="MC Renewal Support"/>
    <s v="ManuConnect"/>
    <s v="SELF"/>
    <d v="2024-06-30T00:00:00"/>
    <d v="2024-12-01T00:00:00"/>
    <x v="0"/>
    <m/>
    <m/>
    <m/>
    <m/>
    <m/>
    <m/>
    <m/>
    <m/>
    <m/>
    <m/>
    <x v="0"/>
    <x v="1"/>
    <m/>
    <m/>
    <m/>
  </r>
  <r>
    <x v="2"/>
    <s v="PRODUCTION SERRES YARGEAU INC."/>
    <n v="143848"/>
    <s v="Manu-Cov"/>
    <m/>
    <m/>
    <s v="MC Renewal Support"/>
    <s v="ManuConnect"/>
    <s v="SELF"/>
    <d v="2024-06-30T00:00:00"/>
    <d v="2024-12-01T00:00:00"/>
    <x v="3"/>
    <m/>
    <m/>
    <m/>
    <m/>
    <m/>
    <m/>
    <m/>
    <m/>
    <m/>
    <m/>
    <x v="0"/>
    <x v="1"/>
    <m/>
    <m/>
    <m/>
  </r>
  <r>
    <x v="2"/>
    <s v="STRUCTURAL COMPOSITE TECH LTD."/>
    <n v="632438"/>
    <s v="Manu-Cov"/>
    <m/>
    <m/>
    <s v="MC Renewal Support"/>
    <s v="ManuConnect"/>
    <s v="SELF"/>
    <d v="2024-06-30T00:00:00"/>
    <d v="2024-12-01T00:00:00"/>
    <x v="1"/>
    <m/>
    <m/>
    <m/>
    <m/>
    <m/>
    <m/>
    <m/>
    <m/>
    <m/>
    <m/>
    <x v="0"/>
    <x v="1"/>
    <m/>
    <m/>
    <m/>
  </r>
  <r>
    <x v="2"/>
    <s v="AWARE360 LTD.                 "/>
    <n v="632447"/>
    <s v="Manu-Cov"/>
    <m/>
    <m/>
    <s v="MC Renewal Support"/>
    <s v="ManuConnect"/>
    <s v="SELF"/>
    <d v="2024-06-30T00:00:00"/>
    <d v="2024-12-01T00:00:00"/>
    <x v="2"/>
    <m/>
    <m/>
    <m/>
    <m/>
    <m/>
    <m/>
    <m/>
    <m/>
    <m/>
    <m/>
    <x v="0"/>
    <x v="1"/>
    <m/>
    <m/>
    <m/>
  </r>
  <r>
    <x v="2"/>
    <s v="Newell Brands Canada ULC "/>
    <s v="114476, 114477, 114478"/>
    <s v="Manu-Cov "/>
    <s v="Dan Armstrong"/>
    <s v="Steve Hillen"/>
    <s v="MC Renewal Support"/>
    <s v="ManuConnect"/>
    <s v="SELF"/>
    <d v="2024-06-30T00:00:00"/>
    <d v="2025-01-01T00:00:00"/>
    <x v="0"/>
    <m/>
    <m/>
    <m/>
    <m/>
    <m/>
    <m/>
    <m/>
    <m/>
    <m/>
    <m/>
    <x v="0"/>
    <x v="0"/>
    <m/>
    <m/>
    <m/>
  </r>
  <r>
    <x v="2"/>
    <s v="CDN Corps of Commissionaires - Northern Alberta Division"/>
    <n v="13648"/>
    <s v="Manu-Cov "/>
    <s v="Ryan Laniuk"/>
    <s v="Harshini Awotar"/>
    <s v="MC Renewal Support"/>
    <s v="ManuConnect"/>
    <s v="SELF"/>
    <d v="2024-06-30T00:00:00"/>
    <d v="2024-12-01T00:00:00"/>
    <x v="3"/>
    <m/>
    <m/>
    <m/>
    <m/>
    <m/>
    <m/>
    <m/>
    <m/>
    <m/>
    <m/>
    <x v="0"/>
    <x v="0"/>
    <m/>
    <m/>
    <m/>
  </r>
  <r>
    <x v="2"/>
    <s v="Court Holdings Limited"/>
    <s v="124716, 124756, 124881"/>
    <s v="Manu-NonCov"/>
    <s v="Frank Paonessa"/>
    <s v="Svetlana Pavlenko"/>
    <s v="MC Renewal Support"/>
    <s v="ManuConnect"/>
    <s v="SELF"/>
    <d v="2024-06-30T00:00:00"/>
    <d v="2025-01-01T00:00:00"/>
    <x v="1"/>
    <m/>
    <m/>
    <m/>
    <m/>
    <m/>
    <m/>
    <m/>
    <m/>
    <m/>
    <m/>
    <x v="0"/>
    <x v="0"/>
    <m/>
    <m/>
    <m/>
  </r>
  <r>
    <x v="2"/>
    <s v="CPAS and Conduent Business Services"/>
    <s v="112427, 112461"/>
    <s v="Manu-Cov "/>
    <s v="Kajan Ramanathan"/>
    <s v="Anita Dekker"/>
    <s v="MC Renewal Support"/>
    <s v="ManuConnect"/>
    <s v="SELF"/>
    <d v="2024-06-30T00:00:00"/>
    <d v="2024-12-01T00:00:00"/>
    <x v="2"/>
    <m/>
    <m/>
    <m/>
    <m/>
    <m/>
    <m/>
    <m/>
    <m/>
    <m/>
    <m/>
    <x v="0"/>
    <x v="0"/>
    <m/>
    <m/>
    <m/>
  </r>
  <r>
    <x v="2"/>
    <s v="Federal Mogul Canada Limited"/>
    <s v="41361, 50071"/>
    <s v="Manu-NonCov"/>
    <s v="Breanne Corrigan"/>
    <s v="Paul Chen"/>
    <s v="MC Renewal Support"/>
    <s v="ManuConnect"/>
    <s v="MIX"/>
    <d v="2024-06-30T00:00:00"/>
    <d v="2025-01-01T00:00:00"/>
    <x v="0"/>
    <m/>
    <m/>
    <m/>
    <m/>
    <m/>
    <m/>
    <m/>
    <m/>
    <m/>
    <m/>
    <x v="0"/>
    <x v="0"/>
    <m/>
    <m/>
    <m/>
  </r>
  <r>
    <x v="2"/>
    <s v="Keysight Technologies Canada Inc."/>
    <n v="634165"/>
    <s v="Manu-Cov"/>
    <s v="Breanne Corrigan"/>
    <s v="Paul Chen"/>
    <s v="MC Renewal Support"/>
    <s v="ManuConnect"/>
    <s v="SELF"/>
    <d v="2024-06-30T00:00:00"/>
    <d v="2025-02-01T00:00:00"/>
    <x v="3"/>
    <m/>
    <m/>
    <m/>
    <m/>
    <m/>
    <m/>
    <m/>
    <m/>
    <m/>
    <m/>
    <x v="0"/>
    <x v="0"/>
    <m/>
    <m/>
    <m/>
  </r>
  <r>
    <x v="2"/>
    <s v="uniPHARM Wholesale Drugs Ltd."/>
    <n v="110151"/>
    <s v="Manu-Cov "/>
    <s v="Rowena Gabriel"/>
    <s v="Svetlana Pavlenko"/>
    <s v="MC Renewal Support"/>
    <s v="ManuConnect"/>
    <s v="TPA"/>
    <d v="2024-06-30T00:00:00"/>
    <d v="2025-01-01T00:00:00"/>
    <x v="1"/>
    <m/>
    <m/>
    <m/>
    <m/>
    <m/>
    <m/>
    <m/>
    <m/>
    <m/>
    <m/>
    <x v="0"/>
    <x v="0"/>
    <m/>
    <m/>
    <m/>
  </r>
  <r>
    <x v="2"/>
    <s v="Leede Jones Gable Inc."/>
    <n v="632413"/>
    <s v="Manu-Cov"/>
    <s v="Angela Boys"/>
    <s v="Kerry Harrison"/>
    <s v="MC Renewal Support"/>
    <s v="ManuConnect"/>
    <s v="SELF"/>
    <d v="2024-06-30T00:00:00"/>
    <d v="2025-01-01T00:00:00"/>
    <x v="2"/>
    <m/>
    <m/>
    <m/>
    <m/>
    <m/>
    <m/>
    <m/>
    <m/>
    <m/>
    <m/>
    <x v="0"/>
    <x v="0"/>
    <m/>
    <m/>
    <m/>
  </r>
  <r>
    <x v="2"/>
    <s v="Louis Dreyfus Company Canada ULC"/>
    <n v="30156"/>
    <s v="Manu-NonCov"/>
    <s v="Karine Dagenais-Heldsinger"/>
    <s v="Steve Hillen"/>
    <s v="MC Renewal Support"/>
    <s v="ManuConnect"/>
    <s v="MIX"/>
    <d v="2024-06-30T00:00:00"/>
    <d v="2025-01-01T00:00:00"/>
    <x v="0"/>
    <m/>
    <m/>
    <m/>
    <m/>
    <m/>
    <m/>
    <m/>
    <m/>
    <m/>
    <m/>
    <x v="0"/>
    <x v="0"/>
    <m/>
    <m/>
    <m/>
  </r>
  <r>
    <x v="3"/>
    <s v="Lortie et Martin Ltee"/>
    <n v="634122"/>
    <s v="Manu-Cov"/>
    <s v="Eric Poitras"/>
    <s v="Andrea Boyce"/>
    <s v="MC Renewal Support"/>
    <s v="ManuConnect"/>
    <s v="SELF"/>
    <s v="ASAP"/>
    <d v="2024-11-01T00:00:00"/>
    <x v="2"/>
    <s v="N/A"/>
    <s v="renouvellement@sagedecision.com"/>
    <s v="N/A"/>
    <m/>
    <m/>
    <m/>
    <d v="2024-06-04T00:00:00"/>
    <m/>
    <m/>
    <s v="Letter Sent without QC"/>
    <x v="0"/>
    <x v="0"/>
    <s v="SAGE"/>
    <m/>
    <m/>
  </r>
  <r>
    <x v="3"/>
    <s v="Di-Tech International Inc"/>
    <n v="134979"/>
    <s v="Manu-Cov"/>
    <s v="Cory Huclack"/>
    <s v="Rebeca Lemus"/>
    <s v="MC Renewal Support"/>
    <s v="ManuConnect"/>
    <s v="SELF"/>
    <s v="ASAP"/>
    <d v="2024-10-01T00:00:00"/>
    <x v="3"/>
    <s v="Yvette Yang"/>
    <s v="YYang@healthsourceplus.com"/>
    <s v="N/A"/>
    <s v="N/A"/>
    <s v="N/A"/>
    <s v="N/A"/>
    <d v="2024-06-04T00:00:00"/>
    <m/>
    <m/>
    <s v="Letter Sent without QC"/>
    <x v="0"/>
    <x v="1"/>
    <s v="Healthsource"/>
    <m/>
    <m/>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x v="0"/>
    <s v="ARLEN TOOL &amp; MACHINING        "/>
    <n v="139184"/>
    <s v="Manu-Cov"/>
    <s v="Scott Thomson "/>
    <s v="Jonathan Schwarz"/>
    <s v="MC Renewal Support"/>
    <s v="ManuConnect"/>
    <s v="SELF"/>
    <d v="2024-04-30T00:00:00"/>
    <d v="2024-10-01T00:00:00"/>
    <x v="0"/>
    <s v="Andrea Bailie"/>
    <s v="abailie@arlentool.com"/>
    <s v="HR Manager"/>
    <d v="2024-04-17T00:00:00"/>
    <d v="2024-04-23T00:00:00"/>
    <m/>
    <d v="2024-04-30T00:00:00"/>
    <d v="2024-05-27T00:00:00"/>
    <m/>
    <s v="Letter Sent without QC"/>
    <m/>
    <x v="0"/>
    <s v="May 29- email MC Renewal to follow up with the client regarding the census data_x000a_June 25-ff AE"/>
    <m/>
    <m/>
  </r>
  <r>
    <x v="1"/>
    <s v="H.Y. LOUIE CO. LIMITED        "/>
    <s v="22095, 28296"/>
    <s v="Manu-Cov"/>
    <s v="Mohamed Meghji"/>
    <s v="Harshini Awotar"/>
    <s v="MC Renewal Support"/>
    <s v="ManuConnect"/>
    <s v="SELF"/>
    <d v="2024-05-31T00:00:00"/>
    <d v="2024-11-01T00:00:00"/>
    <x v="0"/>
    <m/>
    <s v="rachelr@georgiamain.com"/>
    <m/>
    <m/>
    <m/>
    <m/>
    <d v="2024-05-27T00:00:00"/>
    <d v="2024-06-25T00:00:00"/>
    <m/>
    <s v="Letter Sent without QC"/>
    <m/>
    <x v="0"/>
    <m/>
    <m/>
    <m/>
  </r>
  <r>
    <x v="1"/>
    <s v="IBEW LOCAL 2166 EMPLOYEE LIFE "/>
    <n v="112474"/>
    <s v="Manu-Cov"/>
    <s v="Benjamin Garonce"/>
    <s v="Paul Chen"/>
    <s v="MC Renewal Support"/>
    <s v="ManuConnect"/>
    <s v="SELF"/>
    <d v="2024-05-31T00:00:00"/>
    <d v="2024-11-01T00:00:00"/>
    <x v="1"/>
    <s v="Jillian Jardine"/>
    <s v="jardinej@Wilson.nb.ca"/>
    <s v="Benefits Account Manager/Wilson Insurance Ltd."/>
    <d v="2024-05-16T00:00:00"/>
    <d v="2024-05-17T00:00:00"/>
    <s v="Completed"/>
    <d v="2024-05-28T00:00:00"/>
    <d v="2024-06-11T00:00:00"/>
    <m/>
    <s v="Letter Sent without QC"/>
    <m/>
    <x v="0"/>
    <s v="for client contact confirmation_x000a_As per client contact still awaiting census from client (27Jun-MM)"/>
    <s v="ELI,OEL,DLI,OSL,ADD,OEA,STD"/>
    <s v="English"/>
  </r>
  <r>
    <x v="1"/>
    <s v="FLUENT MEDIA CANADA, INC.     "/>
    <n v="117736"/>
    <s v="Manu-Cov"/>
    <s v="Linh G Lam"/>
    <s v="Tim Robinson"/>
    <s v="MC Renewal Support"/>
    <s v="ManuConnect"/>
    <s v="SELF"/>
    <d v="2024-05-31T00:00:00"/>
    <d v="2024-11-01T00:00:00"/>
    <x v="2"/>
    <s v="Jessey E. Berni"/>
    <s v="jberni@adminplex.ca"/>
    <s v="N/A"/>
    <d v="2024-05-21T00:00:00"/>
    <d v="2024-05-24T00:00:00"/>
    <s v="Completed"/>
    <d v="2024-05-30T00:00:00"/>
    <d v="2024-07-01T00:00:00"/>
    <m/>
    <s v="Letter Sent without QC"/>
    <m/>
    <x v="1"/>
    <s v="Sent email to MC &amp; AE to seek assistance in DL census data 06/17"/>
    <m/>
    <m/>
  </r>
  <r>
    <x v="2"/>
    <s v="MUNICIPALITE DE SAINT-EDOUARD "/>
    <n v="6516"/>
    <s v="Manu-Cov"/>
    <s v="Nathalie Fanous"/>
    <s v="Kevin Wade"/>
    <s v="MC Renewal Support"/>
    <s v="ManuConnect"/>
    <s v="SELF"/>
    <d v="2024-06-30T00:00:00"/>
    <d v="2024-12-01T00:00:00"/>
    <x v="2"/>
    <s v="N/A"/>
    <s v="TPA@alliancesc.ca"/>
    <s v="N/A"/>
    <s v="N/A"/>
    <s v="N/A"/>
    <s v="N/A"/>
    <d v="2024-06-27T00:00:00"/>
    <m/>
    <m/>
    <s v="Letter Sent without QC"/>
    <m/>
    <x v="1"/>
    <m/>
    <m/>
    <m/>
  </r>
  <r>
    <x v="2"/>
    <s v="MANERGO INC.                  "/>
    <n v="17873"/>
    <s v="Manu-Cov"/>
    <s v="Natalie Lapointe "/>
    <s v="Danielle Siler"/>
    <s v="MC Renewal Support"/>
    <s v="ManuConnect"/>
    <s v="SELF"/>
    <d v="2024-06-30T00:00:00"/>
    <d v="2024-12-01T00:00:00"/>
    <x v="0"/>
    <m/>
    <s v="equipecollectif@lussier.co. "/>
    <m/>
    <m/>
    <m/>
    <m/>
    <d v="2024-06-27T00:00:00"/>
    <m/>
    <m/>
    <s v="Letter Sent without QC"/>
    <m/>
    <x v="1"/>
    <s v="RSA: Nicolas Maheux"/>
    <m/>
    <m/>
  </r>
  <r>
    <x v="2"/>
    <s v="HORIZON DISTRIBUTORS          "/>
    <n v="21110"/>
    <s v="Manu-Cov"/>
    <s v="Noel Hudson"/>
    <s v="Kerry Harrison"/>
    <s v="MC Renewal Support"/>
    <s v="ManuConnect"/>
    <s v="SELF"/>
    <d v="2024-06-30T00:00:00"/>
    <d v="2024-12-01T00:00:00"/>
    <x v="1"/>
    <s v="Krista Dalton"/>
    <s v="quotations@johnstongroup.ca"/>
    <s v="N/A"/>
    <m/>
    <m/>
    <m/>
    <d v="2024-06-28T00:00:00"/>
    <m/>
    <m/>
    <s v="Letter Sent without QC"/>
    <m/>
    <x v="0"/>
    <s v="Johnston Group"/>
    <s v="ELI,DLI,LTD"/>
    <s v="English"/>
  </r>
  <r>
    <x v="2"/>
    <s v="0859291 BC LTD DBA CHEK MEDIA "/>
    <n v="78385"/>
    <s v="Manu-Cov"/>
    <s v="Cory Huclack"/>
    <s v="Rebeca Lemus"/>
    <s v="MC Renewal Support"/>
    <s v="ManuConnect"/>
    <s v="SELF"/>
    <d v="2024-06-30T00:00:00"/>
    <d v="2024-12-01T00:00:00"/>
    <x v="0"/>
    <m/>
    <s v="quotations@johnstongroup.ca"/>
    <m/>
    <m/>
    <m/>
    <m/>
    <d v="2024-06-27T00:00:00"/>
    <m/>
    <m/>
    <s v="Letter Sent without QC"/>
    <m/>
    <x v="1"/>
    <s v="RSA: Kylie Bailey"/>
    <m/>
    <m/>
  </r>
  <r>
    <x v="2"/>
    <s v="TRANSCONTINENTAL INVESTMENT   "/>
    <n v="99657"/>
    <s v="Manu-Cov"/>
    <s v="Mohamed Meghji"/>
    <s v="Harshini Awotar"/>
    <s v="MC Renewal Support"/>
    <s v="ManuConnect"/>
    <s v="SELF"/>
    <d v="2024-06-30T00:00:00"/>
    <d v="2024-12-01T00:00:00"/>
    <x v="1"/>
    <s v="N/A"/>
    <s v="groupservice@dehoney.com"/>
    <s v="N/A"/>
    <m/>
    <m/>
    <m/>
    <d v="2024-06-28T00:00:00"/>
    <m/>
    <m/>
    <s v="Letter Sent without QC"/>
    <m/>
    <x v="0"/>
    <s v="Dehoney Admin Services Ltd."/>
    <s v="ELI,EHC,DEN"/>
    <s v="English"/>
  </r>
  <r>
    <x v="2"/>
    <s v="SOLUTIONS PERKUTO INC.        "/>
    <n v="101512"/>
    <s v="Manu-Cov"/>
    <s v="Natalie Lapointe"/>
    <s v="Lilian Hernandez"/>
    <s v="MC Renewal Support"/>
    <s v="ManuConnect"/>
    <s v="SELF"/>
    <d v="2024-06-30T00:00:00"/>
    <d v="2024-12-01T00:00:00"/>
    <x v="3"/>
    <s v="SAGE"/>
    <s v="renouvellement@sagedecision.com"/>
    <m/>
    <m/>
    <m/>
    <m/>
    <d v="2024-06-26T00:00:00"/>
    <m/>
    <m/>
    <m/>
    <m/>
    <x v="1"/>
    <m/>
    <m/>
    <m/>
  </r>
  <r>
    <x v="2"/>
    <s v="ARCHITECTES ROBERGE ET LEDUC  "/>
    <n v="108655"/>
    <s v="Manu-Cov"/>
    <s v="Natalie Lapointe"/>
    <s v="Lilian Hernandez"/>
    <s v="MC Renewal Support"/>
    <s v="ManuConnect"/>
    <s v="SELF"/>
    <d v="2024-06-30T00:00:00"/>
    <d v="2024-12-01T00:00:00"/>
    <x v="0"/>
    <m/>
    <s v="renouvellement@sagedecision.com"/>
    <m/>
    <m/>
    <m/>
    <m/>
    <d v="2024-06-27T00:00:00"/>
    <m/>
    <m/>
    <s v="Letter Sent without QC"/>
    <m/>
    <x v="1"/>
    <s v="RSA: Nicolas Maheux"/>
    <m/>
    <m/>
  </r>
  <r>
    <x v="2"/>
    <s v="DUKE POINT TRANSLOAD LTD.     "/>
    <n v="113083"/>
    <s v="Manu-Cov"/>
    <s v="Cory Huclack"/>
    <s v="Rebeca Lemus"/>
    <s v="MC Renewal Support"/>
    <s v="ManuConnect"/>
    <s v="SELF"/>
    <d v="2024-06-30T00:00:00"/>
    <d v="2024-12-01T00:00:00"/>
    <x v="0"/>
    <m/>
    <s v="quotations@johnstongroup.ca"/>
    <m/>
    <m/>
    <m/>
    <m/>
    <d v="2024-06-27T00:00:00"/>
    <m/>
    <m/>
    <s v="Letter Sent without QC"/>
    <m/>
    <x v="1"/>
    <s v="RSA: Kylie Bailey"/>
    <m/>
    <m/>
  </r>
  <r>
    <x v="2"/>
    <s v="MODULR INC.                   "/>
    <n v="117991"/>
    <s v="Manu-Cov"/>
    <s v="Natalie Lapointe "/>
    <s v="Danielle Siler"/>
    <s v="MC Renewal Support"/>
    <s v="ManuConnect"/>
    <s v="SELF"/>
    <d v="2024-06-30T00:00:00"/>
    <d v="2024-12-01T00:00:00"/>
    <x v="0"/>
    <m/>
    <s v="equipecollectif@lussier.co. "/>
    <m/>
    <m/>
    <m/>
    <m/>
    <d v="2024-06-27T00:00:00"/>
    <m/>
    <m/>
    <s v="Letter Sent without QC"/>
    <m/>
    <x v="1"/>
    <s v="RSA: Nicolas Maheux"/>
    <m/>
    <m/>
  </r>
  <r>
    <x v="2"/>
    <s v="CENTRE REGIONAL D'ARCHIVES DE "/>
    <n v="118107"/>
    <s v="Manu-Cov"/>
    <s v="Raquel Morales"/>
    <s v="Darel Volkes"/>
    <s v="MC Renewal Support"/>
    <s v="ManuConnect"/>
    <s v="SELF"/>
    <d v="2024-06-30T00:00:00"/>
    <d v="2024-12-01T00:00:00"/>
    <x v="1"/>
    <s v="Annie Dessailliers"/>
    <s v="ventes_renouvellements@gpme.ca"/>
    <s v="Directrice par intérim, Services administratifs, ventes et renouvellement, Solutions collectives_x000a_G.P.M.E. solutions d’assurances et rentes collectives"/>
    <m/>
    <m/>
    <m/>
    <d v="2024-06-28T00:00:00"/>
    <m/>
    <m/>
    <s v="Letter Sent without QC"/>
    <m/>
    <x v="1"/>
    <s v="GPME (used to be Assurances Robillard et associés inc.)_x000a_Alpha RSA Sandra Gomes"/>
    <s v="ELI,DLI,ADD,EHC,LTD"/>
    <s v="French"/>
  </r>
  <r>
    <x v="2"/>
    <s v="SULPHUR EXPERTS INC.          "/>
    <n v="120805"/>
    <s v="Manu-Cov"/>
    <s v="Cory Huclack"/>
    <s v="Rebeca Lemus"/>
    <s v="MC Renewal Support"/>
    <s v="ManuConnect"/>
    <s v="SELF"/>
    <d v="2024-06-30T00:00:00"/>
    <d v="2024-12-01T00:00:00"/>
    <x v="2"/>
    <s v="Krista Dalton"/>
    <s v="quotations@johnstongroup.ca"/>
    <s v="N/A"/>
    <s v="N/A"/>
    <s v="N/A"/>
    <s v="N/A"/>
    <d v="2024-06-27T00:00:00"/>
    <m/>
    <m/>
    <s v="Letter Sent without QC"/>
    <m/>
    <x v="1"/>
    <m/>
    <m/>
    <m/>
  </r>
  <r>
    <x v="2"/>
    <s v="GESTION RODRIGUE TREMBLAY LTEE"/>
    <n v="123130"/>
    <s v="Manu-Cov"/>
    <s v="Natalie Lapointe "/>
    <s v="Danielle Siler"/>
    <s v="MC Renewal Support"/>
    <s v="ManuConnect"/>
    <s v="SELF"/>
    <d v="2024-06-30T00:00:00"/>
    <d v="2024-12-01T00:00:00"/>
    <x v="0"/>
    <m/>
    <s v="equipecollectif@lussier.co. "/>
    <m/>
    <m/>
    <m/>
    <m/>
    <d v="2024-06-27T00:00:00"/>
    <m/>
    <m/>
    <s v="Letter Sent without QC"/>
    <m/>
    <x v="1"/>
    <s v="RSA: Nicolas Maheux"/>
    <m/>
    <m/>
  </r>
  <r>
    <x v="2"/>
    <s v="AGENCE POLKA INC.             "/>
    <n v="135364"/>
    <s v="Manu-Cov"/>
    <s v="Natalie Lapointe"/>
    <s v="Danielle Siler"/>
    <s v="MC Renewal Support"/>
    <s v="ManuConnect"/>
    <s v="SELF"/>
    <d v="2024-06-30T00:00:00"/>
    <d v="2024-12-01T00:00:00"/>
    <x v="2"/>
    <s v="Krista Dalton"/>
    <s v="equipecollectif@lussier.co. "/>
    <s v="N/A"/>
    <s v="N/A"/>
    <s v="N/A"/>
    <s v="N/A"/>
    <d v="2024-06-27T00:00:00"/>
    <m/>
    <m/>
    <s v="Letter Sent without QC"/>
    <m/>
    <x v="1"/>
    <m/>
    <m/>
    <m/>
  </r>
  <r>
    <x v="2"/>
    <s v="REFRIGERATION KOOL-AIR INC.   "/>
    <n v="135428"/>
    <s v="Manu-Cov"/>
    <s v="Nathalie Fanous"/>
    <s v="Kevin Wade"/>
    <s v="MC Renewal Support"/>
    <s v="ManuConnect"/>
    <s v="SELF"/>
    <d v="2024-06-30T00:00:00"/>
    <d v="2024-12-01T00:00:00"/>
    <x v="0"/>
    <m/>
    <s v="Ø  renouvellementgcas@gcloutier.com"/>
    <m/>
    <m/>
    <m/>
    <m/>
    <d v="2024-06-27T00:00:00"/>
    <m/>
    <m/>
    <s v="Letter Sent without QC"/>
    <m/>
    <x v="1"/>
    <s v="Gilles Cloutier_x000a_RSA: Sandra Gomes"/>
    <m/>
    <m/>
  </r>
  <r>
    <x v="2"/>
    <s v="ZWIFT TECHNOLOGY CANADA ULC   "/>
    <n v="141569"/>
    <s v="Manu-Cov"/>
    <s v="Nada El-Cheikh"/>
    <s v="Darel Volkes"/>
    <s v="MC Renewal Support"/>
    <s v="ManuConnect"/>
    <s v="SELF"/>
    <d v="2024-06-30T00:00:00"/>
    <d v="2024-12-01T00:00:00"/>
    <x v="2"/>
    <s v="Effortless Admin"/>
    <s v="groupbenefits@effortlessadmin"/>
    <s v="N/A"/>
    <d v="2024-06-18T00:00:00"/>
    <d v="2024-06-19T00:00:00"/>
    <s v="Completed"/>
    <d v="2024-06-27T00:00:00"/>
    <m/>
    <m/>
    <s v="Letter Sent without QC"/>
    <m/>
    <x v="1"/>
    <m/>
    <m/>
    <m/>
  </r>
  <r>
    <x v="2"/>
    <s v="SUPER DECAPANT INC.           "/>
    <n v="141601"/>
    <s v="Manu-Cov"/>
    <s v="Natalie Lapointe"/>
    <s v="Lilian Hernandez"/>
    <s v="MC Renewal Support"/>
    <s v="ManuConnect"/>
    <s v="SELF"/>
    <d v="2024-06-30T00:00:00"/>
    <d v="2024-12-01T00:00:00"/>
    <x v="0"/>
    <m/>
    <s v="renouvellement@sagedecision.com"/>
    <m/>
    <m/>
    <m/>
    <m/>
    <d v="2024-06-27T00:00:00"/>
    <m/>
    <m/>
    <s v="Letter Sent without QC"/>
    <m/>
    <x v="1"/>
    <s v="RSA: Nicolas Maheux"/>
    <m/>
    <m/>
  </r>
  <r>
    <x v="2"/>
    <s v="ENAIRCO INC.                  "/>
    <n v="141664"/>
    <s v="Manu-Cov"/>
    <s v="Nathalie Fanous"/>
    <s v="Kevin Wade"/>
    <s v="MC Renewal Support"/>
    <s v="ManuConnect"/>
    <s v="SELF"/>
    <d v="2024-06-30T00:00:00"/>
    <d v="2024-12-01T00:00:00"/>
    <x v="1"/>
    <s v="N/A"/>
    <s v="TPA@alliancesc.ca"/>
    <s v="N/A"/>
    <m/>
    <m/>
    <m/>
    <d v="2024-06-28T00:00:00"/>
    <m/>
    <m/>
    <s v="Letter Sent without QC"/>
    <m/>
    <x v="1"/>
    <s v="Orchestro_x000a_Alpha RSA Catherine Tremblay"/>
    <s v="ELI,DLI,EHC,HCS,LTD"/>
    <s v="French"/>
  </r>
  <r>
    <x v="2"/>
    <s v="THRIVE CHILD DEVELOPMENT      "/>
    <n v="143029"/>
    <s v="Manu-Cov"/>
    <s v="Cory Huclack"/>
    <s v="-"/>
    <s v="MC Renewal Support"/>
    <s v="ManuConnect"/>
    <s v="SELF"/>
    <d v="2024-06-30T00:00:00"/>
    <d v="2024-12-01T00:00:00"/>
    <x v="3"/>
    <s v="Krista Dalton"/>
    <s v="quotations@johnstongroup.ca"/>
    <m/>
    <d v="2024-06-05T00:00:00"/>
    <d v="2024-06-06T00:00:00"/>
    <s v="Completed"/>
    <d v="2024-06-26T00:00:00"/>
    <m/>
    <m/>
    <m/>
    <m/>
    <x v="0"/>
    <m/>
    <s v="ELI, DLI, LTD"/>
    <m/>
  </r>
  <r>
    <x v="2"/>
    <s v="TRANSELEC / COMMON INC.       "/>
    <n v="143441"/>
    <s v="Manu-Cov"/>
    <s v="Azaleea Dinca"/>
    <s v="Lilian Hernandez"/>
    <s v="MC Renewal Support"/>
    <s v="ManuConnect"/>
    <s v="SELF"/>
    <d v="2024-06-30T00:00:00"/>
    <d v="2024-12-01T00:00:00"/>
    <x v="0"/>
    <m/>
    <s v="tarification@gpm.ca"/>
    <m/>
    <m/>
    <m/>
    <m/>
    <d v="2024-06-27T00:00:00"/>
    <m/>
    <m/>
    <s v="Letter Sent without QC"/>
    <m/>
    <x v="0"/>
    <m/>
    <m/>
    <m/>
  </r>
  <r>
    <x v="2"/>
    <s v="HORIZON DENTAIRE INC.         "/>
    <n v="143564"/>
    <s v="Manu-Cov"/>
    <s v="Natalie Lapointe"/>
    <s v="Danielle Siler"/>
    <s v="MC Renewal Support"/>
    <s v="ManuConnect"/>
    <s v="SELF"/>
    <d v="2024-06-30T00:00:00"/>
    <d v="2024-12-01T00:00:00"/>
    <x v="1"/>
    <s v="N/A"/>
    <s v="renouvellementgcas@gcloutier.com"/>
    <s v="N/A"/>
    <m/>
    <m/>
    <m/>
    <d v="2024-06-28T00:00:00"/>
    <m/>
    <m/>
    <s v="Letter Sent without QC"/>
    <m/>
    <x v="1"/>
    <s v="Gilles Cloutier_x000a_Alpha RSA Nicolas Maheux"/>
    <s v="ELI,OEL,DLI,OSL,ADD,EHC,LTD"/>
    <s v="French"/>
  </r>
  <r>
    <x v="2"/>
    <s v="STRUCTURAL COMPOSITE TECH LTD."/>
    <n v="632438"/>
    <s v="Manu-Cov"/>
    <s v="Cory Huclack"/>
    <s v="Rebeca Lemus"/>
    <s v="MC Renewal Support"/>
    <s v="ManuConnect"/>
    <s v="SELF"/>
    <d v="2024-06-30T00:00:00"/>
    <d v="2024-12-01T00:00:00"/>
    <x v="0"/>
    <m/>
    <s v="quotations@johnstongroup.ca"/>
    <m/>
    <m/>
    <m/>
    <m/>
    <d v="2024-06-27T00:00:00"/>
    <m/>
    <m/>
    <s v="Letter Sent without QC"/>
    <m/>
    <x v="1"/>
    <s v="RSA: Kylie Bailey"/>
    <m/>
    <m/>
  </r>
  <r>
    <x v="2"/>
    <s v="AWARE360 LTD.                 "/>
    <n v="632447"/>
    <s v="Manu-Cov"/>
    <s v="Cory Huclack"/>
    <s v="Rebeca Lemus"/>
    <s v="MC Renewal Support"/>
    <s v="ManuConnect"/>
    <s v="SELF"/>
    <d v="2024-06-30T00:00:00"/>
    <d v="2024-12-01T00:00:00"/>
    <x v="1"/>
    <s v="Krista Dalton"/>
    <s v="quotations@johnstongroup.ca"/>
    <s v="N/A"/>
    <m/>
    <m/>
    <m/>
    <d v="2024-06-28T00:00:00"/>
    <m/>
    <m/>
    <s v="Letter Sent without QC"/>
    <m/>
    <x v="1"/>
    <s v="Johnston Group_x000a_Small Signature_x000a_RSA Kylie Bailey"/>
    <s v="ELI,DLI, LTD"/>
    <s v="English"/>
  </r>
  <r>
    <x v="2"/>
    <s v="Court Holdings Limited"/>
    <s v="124716, 124756, 124881"/>
    <s v="Manu-NonCov"/>
    <s v="Frank Paonessa"/>
    <s v="Svetlana Pavlenko"/>
    <s v="MC Renewal Support"/>
    <s v="ManuConnect"/>
    <s v="SELF"/>
    <d v="2024-06-30T00:00:00"/>
    <d v="2025-01-01T00:00:00"/>
    <x v="0"/>
    <m/>
    <m/>
    <m/>
    <d v="2024-06-27T00:00:00"/>
    <m/>
    <m/>
    <m/>
    <m/>
    <m/>
    <m/>
    <m/>
    <x v="0"/>
    <m/>
    <m/>
    <m/>
  </r>
  <r>
    <x v="2"/>
    <s v="CPAS and Conduent Business Services"/>
    <s v="112427, 112461"/>
    <s v="Manu-Cov "/>
    <s v="Gordon Lovett"/>
    <s v="Amy Bimm"/>
    <s v="MC Renewal Support"/>
    <s v="ManuConnect"/>
    <s v="SELF"/>
    <d v="2024-06-30T00:00:00"/>
    <d v="2024-12-01T00:00:00"/>
    <x v="1"/>
    <s v="Michelle Lee"/>
    <s v="Michelle_Lee1@ajg.com"/>
    <s v="Consultant, Group Benefit Services"/>
    <d v="2024-06-17T00:00:00"/>
    <d v="2024-06-17T00:00:00"/>
    <s v="Completed"/>
    <d v="2024-06-28T00:00:00"/>
    <m/>
    <m/>
    <s v="Letter Sent without QC"/>
    <m/>
    <x v="0"/>
    <s v="Green Shield_x000a_Gallagher Benefit Services (Canada) Group Inc.-Toronto_x000a_for client contact confirmation"/>
    <s v="ELI,OEL,DLI,OSL,LTD"/>
    <s v="English"/>
  </r>
  <r>
    <x v="2"/>
    <s v="Keysight Technologies Canada Inc."/>
    <n v="634165"/>
    <s v="Manu-Cov"/>
    <s v="Jena Crawley"/>
    <s v="Ben Voisin"/>
    <s v="MC Renewal Support"/>
    <s v="ManuConnect"/>
    <s v="SELF"/>
    <d v="2024-06-30T00:00:00"/>
    <d v="2025-02-01T00:00:00"/>
    <x v="2"/>
    <s v="Leanna Richardson &amp; Jonna Hensley"/>
    <s v="leanna@canadianbenefits.com; jonna.hensley@keysight.com"/>
    <s v="Sr. Client Account Specialist, Canadian Benefits Administrators / Plan Administrator, Human Resources"/>
    <d v="2024-06-18T00:00:00"/>
    <d v="2024-06-19T00:00:00"/>
    <s v="Completed"/>
    <d v="2024-06-27T00:00:00"/>
    <m/>
    <m/>
    <s v="Letter Sent without QC"/>
    <m/>
    <x v="0"/>
    <m/>
    <m/>
    <m/>
  </r>
  <r>
    <x v="2"/>
    <s v="uniPHARM Wholesale Drugs Ltd."/>
    <n v="110151"/>
    <s v="Manu-Cov "/>
    <s v="Noel Hudson "/>
    <s v="Kerry Harrison"/>
    <s v="MC Renewal Support"/>
    <s v="ManuConnect"/>
    <s v="TPA"/>
    <d v="2024-06-30T00:00:00"/>
    <d v="2025-01-01T00:00:00"/>
    <x v="0"/>
    <m/>
    <s v="quotations@johnstongroup.ca"/>
    <m/>
    <m/>
    <m/>
    <m/>
    <d v="2024-06-27T00:00:00"/>
    <m/>
    <m/>
    <s v="Letter Sent without QC"/>
    <m/>
    <x v="0"/>
    <m/>
    <m/>
    <m/>
  </r>
  <r>
    <x v="2"/>
    <s v="Leede Jones Gable Inc."/>
    <n v="632413"/>
    <s v="Manu-Cov"/>
    <s v="Noel Hudson"/>
    <s v="Kerry Harrison"/>
    <s v="MC Renewal Support"/>
    <s v="ManuConnect"/>
    <s v="SELF"/>
    <d v="2024-06-30T00:00:00"/>
    <d v="2025-01-01T00:00:00"/>
    <x v="1"/>
    <s v="Krista Dalton"/>
    <s v="quotations@johnstongroup.ca"/>
    <s v="N/A"/>
    <m/>
    <m/>
    <m/>
    <d v="2024-06-28T00:00:00"/>
    <m/>
    <m/>
    <s v="Letter Sent without QC"/>
    <m/>
    <x v="0"/>
    <s v="Johnston Group"/>
    <s v="ELI,DLI,LTD"/>
    <s v="English"/>
  </r>
  <r>
    <x v="2"/>
    <s v="Louis Dreyfus Company Canada ULC"/>
    <n v="30156"/>
    <s v="Manu-NonCov"/>
    <s v="Karine Dagenais-Heldsinger"/>
    <s v="Steve Hillen"/>
    <s v="MC Renewal Support"/>
    <s v="ManuConnect"/>
    <s v="MIX"/>
    <d v="2024-06-30T00:00:00"/>
    <d v="2025-01-01T00:00:00"/>
    <x v="3"/>
    <s v="Amy A. Khatib"/>
    <s v="Amy.Khatib@ldcom.com"/>
    <s v="Health and Insured Benefits Manager"/>
    <d v="2024-06-05T00:00:00"/>
    <d v="2024-06-05T00:00:00"/>
    <s v="Completed"/>
    <d v="2024-06-26T00:00:00"/>
    <m/>
    <m/>
    <m/>
    <m/>
    <x v="0"/>
    <m/>
    <m/>
    <m/>
  </r>
  <r>
    <x v="3"/>
    <s v="CITY OF MOUNT PEARL           "/>
    <n v="53356"/>
    <s v="Manu-Cov"/>
    <s v="Susan Jesso"/>
    <s v="Paul Chen"/>
    <s v="MC Renewal Support"/>
    <s v="ManuConnect"/>
    <s v="SELF"/>
    <d v="2024-07-31T00:00:00"/>
    <d v="2025-01-01T00:00:00"/>
    <x v="3"/>
    <m/>
    <m/>
    <m/>
    <m/>
    <m/>
    <m/>
    <m/>
    <m/>
    <m/>
    <m/>
    <m/>
    <x v="0"/>
    <m/>
    <s v="ELI,DLI,EHC,DEN,LTD"/>
    <s v="English"/>
  </r>
  <r>
    <x v="3"/>
    <s v="ANDRE RODRIGUE PEINTRE        "/>
    <n v="1779"/>
    <s v="Manu-Cov"/>
    <m/>
    <m/>
    <s v="MC Renewal Support"/>
    <s v="ManuConnect"/>
    <s v="SELF"/>
    <d v="2024-07-31T00:00:00"/>
    <d v="2025-01-01T00:00:00"/>
    <x v="0"/>
    <m/>
    <m/>
    <m/>
    <m/>
    <m/>
    <m/>
    <m/>
    <m/>
    <m/>
    <m/>
    <m/>
    <x v="1"/>
    <m/>
    <m/>
    <m/>
  </r>
  <r>
    <x v="3"/>
    <s v="COUPESAG-USINE PRECICAST      "/>
    <n v="55853"/>
    <s v="Manu-Cov"/>
    <m/>
    <m/>
    <s v="MC Renewal Support"/>
    <s v="ManuConnect"/>
    <s v="SELF"/>
    <d v="2024-07-31T00:00:00"/>
    <d v="2025-01-01T00:00:00"/>
    <x v="2"/>
    <m/>
    <m/>
    <m/>
    <m/>
    <m/>
    <m/>
    <m/>
    <m/>
    <m/>
    <m/>
    <m/>
    <x v="1"/>
    <m/>
    <m/>
    <m/>
  </r>
  <r>
    <x v="3"/>
    <s v="CLINIQUE DENTAIRE ELEMENT INC."/>
    <n v="65805"/>
    <s v="Manu-Cov"/>
    <m/>
    <m/>
    <s v="MC Renewal Support"/>
    <s v="ManuConnect"/>
    <s v="SELF"/>
    <d v="2024-07-31T00:00:00"/>
    <d v="2025-01-01T00:00:00"/>
    <x v="1"/>
    <m/>
    <m/>
    <m/>
    <m/>
    <m/>
    <m/>
    <m/>
    <m/>
    <m/>
    <m/>
    <m/>
    <x v="1"/>
    <m/>
    <m/>
    <m/>
  </r>
  <r>
    <x v="3"/>
    <s v="GREEN PRAIRIE INTERNATIONAL   "/>
    <n v="77811"/>
    <s v="Manu-Cov"/>
    <m/>
    <m/>
    <s v="MC Renewal Support"/>
    <s v="ManuConnect"/>
    <s v="SELF"/>
    <d v="2024-07-31T00:00:00"/>
    <d v="2025-01-01T00:00:00"/>
    <x v="3"/>
    <m/>
    <m/>
    <m/>
    <m/>
    <m/>
    <m/>
    <m/>
    <m/>
    <m/>
    <m/>
    <m/>
    <x v="1"/>
    <m/>
    <m/>
    <m/>
  </r>
  <r>
    <x v="3"/>
    <s v="LOCATION D'OUTILS THETFORD    "/>
    <n v="86481"/>
    <s v="Manu-Cov"/>
    <m/>
    <m/>
    <s v="MC Renewal Support"/>
    <s v="ManuConnect"/>
    <s v="SELF"/>
    <d v="2024-07-31T00:00:00"/>
    <d v="2025-01-01T00:00:00"/>
    <x v="0"/>
    <m/>
    <m/>
    <m/>
    <m/>
    <m/>
    <m/>
    <m/>
    <m/>
    <m/>
    <m/>
    <m/>
    <x v="1"/>
    <m/>
    <m/>
    <m/>
  </r>
  <r>
    <x v="3"/>
    <s v="AUTOMOBILES CARRIER ET FILS   "/>
    <n v="101728"/>
    <s v="Manu-Cov"/>
    <m/>
    <m/>
    <s v="MC Renewal Support"/>
    <s v="ManuConnect"/>
    <s v="SELF"/>
    <d v="2024-07-31T00:00:00"/>
    <d v="2025-01-01T00:00:00"/>
    <x v="2"/>
    <m/>
    <m/>
    <m/>
    <m/>
    <m/>
    <m/>
    <m/>
    <m/>
    <m/>
    <m/>
    <m/>
    <x v="1"/>
    <m/>
    <m/>
    <m/>
  </r>
  <r>
    <x v="3"/>
    <s v="CANADIAN MARKETING ASSOCIATION"/>
    <n v="104117"/>
    <s v="Manu-Cov"/>
    <m/>
    <m/>
    <s v="MC Renewal Support"/>
    <s v="ManuConnect"/>
    <s v="SELF"/>
    <d v="2024-07-31T00:00:00"/>
    <d v="2025-01-01T00:00:00"/>
    <x v="1"/>
    <m/>
    <m/>
    <m/>
    <m/>
    <m/>
    <m/>
    <m/>
    <m/>
    <m/>
    <m/>
    <m/>
    <x v="1"/>
    <m/>
    <m/>
    <m/>
  </r>
  <r>
    <x v="3"/>
    <s v="ASTRONOVA INC.                "/>
    <n v="105317"/>
    <s v="Manu-Cov"/>
    <m/>
    <m/>
    <s v="MC Renewal Support"/>
    <s v="ManuConnect"/>
    <s v="SELF"/>
    <d v="2024-07-31T00:00:00"/>
    <d v="2025-01-01T00:00:00"/>
    <x v="3"/>
    <m/>
    <m/>
    <m/>
    <m/>
    <m/>
    <m/>
    <m/>
    <m/>
    <m/>
    <m/>
    <m/>
    <x v="1"/>
    <m/>
    <m/>
    <m/>
  </r>
  <r>
    <x v="3"/>
    <s v="BUCKERFIELD'S LTD.            "/>
    <n v="105759"/>
    <s v="Manu-Cov"/>
    <m/>
    <m/>
    <s v="MC Renewal Support"/>
    <s v="ManuConnect"/>
    <s v="SELF"/>
    <d v="2024-07-31T00:00:00"/>
    <d v="2025-01-01T00:00:00"/>
    <x v="0"/>
    <m/>
    <m/>
    <m/>
    <m/>
    <m/>
    <m/>
    <m/>
    <m/>
    <m/>
    <m/>
    <m/>
    <x v="1"/>
    <m/>
    <m/>
    <m/>
  </r>
  <r>
    <x v="3"/>
    <s v="CLINIQUE VETERINAIRE DE       "/>
    <n v="108978"/>
    <s v="Manu-Cov"/>
    <m/>
    <m/>
    <s v="MC Renewal Support"/>
    <s v="ManuConnect"/>
    <s v="SELF"/>
    <d v="2024-07-31T00:00:00"/>
    <d v="2025-01-01T00:00:00"/>
    <x v="2"/>
    <m/>
    <m/>
    <m/>
    <m/>
    <m/>
    <m/>
    <m/>
    <m/>
    <m/>
    <m/>
    <m/>
    <x v="1"/>
    <m/>
    <m/>
    <m/>
  </r>
  <r>
    <x v="3"/>
    <s v="METROTEC/P.G.B. ISOLATION INC."/>
    <n v="109076"/>
    <s v="Manu-Cov"/>
    <m/>
    <m/>
    <s v="MC Renewal Support"/>
    <s v="ManuConnect"/>
    <s v="SELF"/>
    <d v="2024-07-31T00:00:00"/>
    <d v="2025-01-01T00:00:00"/>
    <x v="1"/>
    <m/>
    <m/>
    <m/>
    <m/>
    <m/>
    <m/>
    <m/>
    <m/>
    <m/>
    <m/>
    <m/>
    <x v="1"/>
    <m/>
    <m/>
    <m/>
  </r>
  <r>
    <x v="3"/>
    <s v="HONEYBEE FOODS (CANADA)       "/>
    <n v="110403"/>
    <s v="Manu-Cov"/>
    <m/>
    <m/>
    <s v="MC Renewal Support"/>
    <s v="ManuConnect"/>
    <s v="SELF"/>
    <d v="2024-07-31T00:00:00"/>
    <d v="2025-01-01T00:00:00"/>
    <x v="3"/>
    <m/>
    <m/>
    <m/>
    <m/>
    <m/>
    <m/>
    <m/>
    <m/>
    <m/>
    <m/>
    <m/>
    <x v="0"/>
    <m/>
    <m/>
    <m/>
  </r>
  <r>
    <x v="3"/>
    <s v="CLINIQUE DE L'AUTO JAPONAISE  "/>
    <n v="111452"/>
    <s v="Manu-Cov"/>
    <m/>
    <m/>
    <s v="MC Renewal Support"/>
    <s v="ManuConnect"/>
    <s v="SELF"/>
    <d v="2024-07-31T00:00:00"/>
    <d v="2025-01-01T00:00:00"/>
    <x v="0"/>
    <m/>
    <m/>
    <m/>
    <m/>
    <m/>
    <m/>
    <m/>
    <m/>
    <m/>
    <m/>
    <m/>
    <x v="1"/>
    <m/>
    <m/>
    <m/>
  </r>
  <r>
    <x v="3"/>
    <s v="PEACEGEEKS SOCIETY            "/>
    <n v="113274"/>
    <s v="Manu-Cov"/>
    <m/>
    <m/>
    <s v="MC Renewal Support"/>
    <s v="ManuConnect"/>
    <s v="SELF"/>
    <d v="2024-07-31T00:00:00"/>
    <d v="2025-01-01T00:00:00"/>
    <x v="2"/>
    <m/>
    <m/>
    <m/>
    <m/>
    <m/>
    <m/>
    <m/>
    <m/>
    <m/>
    <m/>
    <m/>
    <x v="1"/>
    <m/>
    <m/>
    <m/>
  </r>
  <r>
    <x v="3"/>
    <s v="ARCHI-MEDIC INC.              "/>
    <n v="113292"/>
    <s v="Manu-Cov"/>
    <m/>
    <m/>
    <s v="MC Renewal Support"/>
    <s v="ManuConnect"/>
    <s v="SELF"/>
    <d v="2024-07-31T00:00:00"/>
    <d v="2025-01-01T00:00:00"/>
    <x v="1"/>
    <m/>
    <m/>
    <m/>
    <m/>
    <m/>
    <m/>
    <m/>
    <m/>
    <m/>
    <m/>
    <m/>
    <x v="1"/>
    <m/>
    <m/>
    <m/>
  </r>
  <r>
    <x v="3"/>
    <s v="AGENDRIX INC.                 "/>
    <n v="113465"/>
    <s v="Manu-Cov"/>
    <m/>
    <m/>
    <s v="MC Renewal Support"/>
    <s v="ManuConnect"/>
    <s v="SELF"/>
    <d v="2024-07-31T00:00:00"/>
    <d v="2025-01-01T00:00:00"/>
    <x v="3"/>
    <m/>
    <m/>
    <m/>
    <m/>
    <m/>
    <m/>
    <m/>
    <m/>
    <m/>
    <m/>
    <m/>
    <x v="1"/>
    <m/>
    <m/>
    <m/>
  </r>
  <r>
    <x v="3"/>
    <s v="CENTRE DU CAMION RAYCAM/      "/>
    <n v="113598"/>
    <s v="Manu-Cov"/>
    <m/>
    <m/>
    <s v="MC Renewal Support"/>
    <s v="ManuConnect"/>
    <s v="SELF"/>
    <d v="2024-07-31T00:00:00"/>
    <d v="2025-01-01T00:00:00"/>
    <x v="0"/>
    <m/>
    <m/>
    <m/>
    <m/>
    <m/>
    <m/>
    <m/>
    <m/>
    <m/>
    <m/>
    <m/>
    <x v="1"/>
    <m/>
    <m/>
    <m/>
  </r>
  <r>
    <x v="3"/>
    <s v="OPTIQUE CRISTAL INC.          "/>
    <n v="113680"/>
    <s v="Manu-Cov"/>
    <m/>
    <m/>
    <s v="MC Renewal Support"/>
    <s v="ManuConnect"/>
    <s v="SELF"/>
    <d v="2024-07-31T00:00:00"/>
    <d v="2025-01-01T00:00:00"/>
    <x v="2"/>
    <m/>
    <m/>
    <m/>
    <m/>
    <m/>
    <m/>
    <m/>
    <m/>
    <m/>
    <m/>
    <m/>
    <x v="1"/>
    <m/>
    <m/>
    <m/>
  </r>
  <r>
    <x v="3"/>
    <s v="ATLAS GRAHAM FURGALE LTD.     "/>
    <n v="113929"/>
    <s v="Manu-Cov"/>
    <m/>
    <m/>
    <s v="MC Renewal Support"/>
    <s v="ManuConnect"/>
    <s v="SELF"/>
    <d v="2024-07-31T00:00:00"/>
    <d v="2025-02-01T00:00:00"/>
    <x v="1"/>
    <m/>
    <m/>
    <m/>
    <m/>
    <m/>
    <m/>
    <m/>
    <m/>
    <m/>
    <m/>
    <m/>
    <x v="1"/>
    <m/>
    <m/>
    <m/>
  </r>
  <r>
    <x v="3"/>
    <s v="PCP PLAQUE COULEE DE PRECISION"/>
    <n v="116674"/>
    <s v="Manu-Cov"/>
    <m/>
    <m/>
    <s v="MC Renewal Support"/>
    <s v="ManuConnect"/>
    <s v="SELF"/>
    <d v="2024-07-31T00:00:00"/>
    <d v="2025-01-01T00:00:00"/>
    <x v="3"/>
    <m/>
    <m/>
    <m/>
    <m/>
    <m/>
    <m/>
    <m/>
    <m/>
    <m/>
    <m/>
    <m/>
    <x v="1"/>
    <m/>
    <m/>
    <m/>
  </r>
  <r>
    <x v="3"/>
    <s v="MARCIL LAVALLEE S.E.N.C.      "/>
    <n v="116869"/>
    <s v="Manu-Cov"/>
    <m/>
    <m/>
    <s v="MC Renewal Support"/>
    <s v="ManuConnect"/>
    <s v="SELF"/>
    <d v="2024-07-31T00:00:00"/>
    <d v="2025-01-01T00:00:00"/>
    <x v="0"/>
    <m/>
    <m/>
    <m/>
    <m/>
    <m/>
    <m/>
    <m/>
    <m/>
    <m/>
    <m/>
    <m/>
    <x v="0"/>
    <m/>
    <m/>
    <m/>
  </r>
  <r>
    <x v="3"/>
    <s v="GOLDMAN SLOAN NASH AND HABER  "/>
    <n v="117616"/>
    <s v="Manu-Cov"/>
    <m/>
    <m/>
    <s v="MC Renewal Support"/>
    <s v="ManuConnect"/>
    <s v="SELF"/>
    <d v="2024-07-31T00:00:00"/>
    <d v="2025-01-01T00:00:00"/>
    <x v="2"/>
    <m/>
    <m/>
    <m/>
    <m/>
    <m/>
    <m/>
    <m/>
    <m/>
    <m/>
    <m/>
    <m/>
    <x v="0"/>
    <s v="Jeffrey Stinchcombe - Healthsource Plus"/>
    <m/>
    <m/>
  </r>
  <r>
    <x v="3"/>
    <s v="ATOM-JET GROUP                "/>
    <n v="118175"/>
    <s v="Manu-Cov"/>
    <m/>
    <m/>
    <s v="MC Renewal Support"/>
    <s v="ManuConnect"/>
    <s v="SELF"/>
    <d v="2024-07-31T00:00:00"/>
    <d v="2025-01-01T00:00:00"/>
    <x v="1"/>
    <m/>
    <m/>
    <m/>
    <m/>
    <m/>
    <m/>
    <m/>
    <m/>
    <m/>
    <m/>
    <m/>
    <x v="1"/>
    <s v="Jeffrey Gagne - Healthsource Plus"/>
    <m/>
    <m/>
  </r>
  <r>
    <x v="3"/>
    <s v="9156-5234 QUEBEC INC. O/A     "/>
    <n v="118698"/>
    <s v="Manu-Cov"/>
    <m/>
    <m/>
    <s v="MC Renewal Support"/>
    <s v="ManuConnect"/>
    <s v="SELF"/>
    <d v="2024-07-31T00:00:00"/>
    <d v="2025-01-01T00:00:00"/>
    <x v="3"/>
    <m/>
    <m/>
    <m/>
    <m/>
    <m/>
    <m/>
    <m/>
    <m/>
    <m/>
    <m/>
    <m/>
    <x v="1"/>
    <m/>
    <m/>
    <m/>
  </r>
  <r>
    <x v="3"/>
    <s v="NOXE INC.                     "/>
    <n v="118725"/>
    <s v="Manu-Cov"/>
    <m/>
    <m/>
    <s v="MC Renewal Support"/>
    <s v="ManuConnect"/>
    <s v="SELF"/>
    <d v="2024-07-31T00:00:00"/>
    <d v="2025-01-01T00:00:00"/>
    <x v="0"/>
    <m/>
    <m/>
    <m/>
    <m/>
    <m/>
    <m/>
    <m/>
    <m/>
    <m/>
    <m/>
    <m/>
    <x v="1"/>
    <m/>
    <m/>
    <m/>
  </r>
  <r>
    <x v="3"/>
    <s v="BERRY &amp; SMITH TRUCKING LTD.   "/>
    <n v="119568"/>
    <s v="Manu-Cov"/>
    <m/>
    <m/>
    <s v="MC Renewal Support"/>
    <s v="ManuConnect"/>
    <s v="SELF"/>
    <d v="2024-07-31T00:00:00"/>
    <d v="2025-01-01T00:00:00"/>
    <x v="2"/>
    <m/>
    <m/>
    <m/>
    <m/>
    <m/>
    <m/>
    <m/>
    <m/>
    <m/>
    <m/>
    <m/>
    <x v="0"/>
    <m/>
    <m/>
    <m/>
  </r>
  <r>
    <x v="3"/>
    <s v="PAL PLUS INC.                 "/>
    <n v="120766"/>
    <s v="Manu-Cov"/>
    <m/>
    <m/>
    <s v="MC Renewal Support"/>
    <s v="ManuConnect"/>
    <s v="SELF"/>
    <d v="2024-07-31T00:00:00"/>
    <d v="2025-02-01T00:00:00"/>
    <x v="1"/>
    <m/>
    <m/>
    <m/>
    <m/>
    <m/>
    <m/>
    <m/>
    <m/>
    <m/>
    <m/>
    <m/>
    <x v="0"/>
    <m/>
    <m/>
    <m/>
  </r>
  <r>
    <x v="3"/>
    <s v="SPORTS DEVAULT INC.           "/>
    <n v="122232"/>
    <s v="Manu-Cov"/>
    <m/>
    <m/>
    <s v="MC Renewal Support"/>
    <s v="ManuConnect"/>
    <s v="SELF"/>
    <d v="2024-07-31T00:00:00"/>
    <d v="2025-01-01T00:00:00"/>
    <x v="3"/>
    <m/>
    <m/>
    <m/>
    <m/>
    <m/>
    <m/>
    <m/>
    <m/>
    <m/>
    <m/>
    <m/>
    <x v="1"/>
    <m/>
    <m/>
    <m/>
  </r>
  <r>
    <x v="3"/>
    <s v="NORTH BAY BATTALION HOCKEY    "/>
    <n v="124791"/>
    <s v="Manu-Cov"/>
    <m/>
    <m/>
    <s v="MC Renewal Support"/>
    <s v="ManuConnect"/>
    <s v="SELF"/>
    <d v="2024-07-31T00:00:00"/>
    <d v="2025-01-01T00:00:00"/>
    <x v="0"/>
    <m/>
    <m/>
    <m/>
    <m/>
    <m/>
    <m/>
    <m/>
    <m/>
    <m/>
    <m/>
    <m/>
    <x v="1"/>
    <m/>
    <m/>
    <m/>
  </r>
  <r>
    <x v="3"/>
    <s v="CANADIAN SPORTS INSTITUTE     "/>
    <n v="125488"/>
    <s v="Manu-Cov"/>
    <m/>
    <m/>
    <s v="MC Renewal Support"/>
    <s v="ManuConnect"/>
    <s v="SELF"/>
    <d v="2024-07-31T00:00:00"/>
    <d v="2025-01-01T00:00:00"/>
    <x v="2"/>
    <m/>
    <m/>
    <m/>
    <m/>
    <m/>
    <m/>
    <m/>
    <m/>
    <m/>
    <m/>
    <m/>
    <x v="1"/>
    <m/>
    <m/>
    <m/>
  </r>
  <r>
    <x v="3"/>
    <s v="FLEET INFORMATIQUE INC.       "/>
    <n v="125692"/>
    <s v="Manu-Cov"/>
    <m/>
    <m/>
    <s v="MC Renewal Support"/>
    <s v="ManuConnect"/>
    <s v="SELF"/>
    <d v="2024-07-31T00:00:00"/>
    <d v="2025-01-01T00:00:00"/>
    <x v="1"/>
    <m/>
    <m/>
    <m/>
    <m/>
    <m/>
    <m/>
    <m/>
    <m/>
    <m/>
    <m/>
    <m/>
    <x v="1"/>
    <m/>
    <m/>
    <m/>
  </r>
  <r>
    <x v="3"/>
    <s v="LES ENTREPRISES DE            "/>
    <n v="126816"/>
    <s v="Manu-Cov"/>
    <m/>
    <m/>
    <s v="MC Renewal Support"/>
    <s v="ManuConnect"/>
    <s v="SELF"/>
    <d v="2024-07-31T00:00:00"/>
    <d v="2025-01-01T00:00:00"/>
    <x v="3"/>
    <m/>
    <m/>
    <m/>
    <m/>
    <m/>
    <m/>
    <m/>
    <m/>
    <m/>
    <m/>
    <m/>
    <x v="0"/>
    <m/>
    <m/>
    <m/>
  </r>
  <r>
    <x v="3"/>
    <s v="PRIDE MARINE GROUP LTD.       "/>
    <n v="129235"/>
    <s v="Manu-Cov"/>
    <m/>
    <m/>
    <s v="MC Renewal Support"/>
    <s v="ManuConnect"/>
    <s v="SELF"/>
    <d v="2024-07-31T00:00:00"/>
    <d v="2025-01-01T00:00:00"/>
    <x v="0"/>
    <m/>
    <m/>
    <m/>
    <m/>
    <m/>
    <m/>
    <m/>
    <m/>
    <m/>
    <m/>
    <m/>
    <x v="0"/>
    <m/>
    <m/>
    <m/>
  </r>
  <r>
    <x v="3"/>
    <s v="MFT &amp; FILS INC.               "/>
    <n v="130377"/>
    <s v="Manu-Cov"/>
    <m/>
    <m/>
    <s v="MC Renewal Support"/>
    <s v="ManuConnect"/>
    <s v="SELF"/>
    <d v="2024-07-31T00:00:00"/>
    <d v="2025-01-01T00:00:00"/>
    <x v="2"/>
    <m/>
    <m/>
    <m/>
    <m/>
    <m/>
    <m/>
    <m/>
    <m/>
    <m/>
    <m/>
    <m/>
    <x v="1"/>
    <m/>
    <m/>
    <m/>
  </r>
  <r>
    <x v="3"/>
    <s v="FM INDUSTRIES INC. (9425-5692 "/>
    <n v="130522"/>
    <s v="Manu-Cov"/>
    <m/>
    <m/>
    <s v="MC Renewal Support"/>
    <s v="ManuConnect"/>
    <s v="SELF"/>
    <d v="2024-07-31T00:00:00"/>
    <d v="2025-01-01T00:00:00"/>
    <x v="1"/>
    <m/>
    <m/>
    <m/>
    <m/>
    <m/>
    <m/>
    <m/>
    <m/>
    <m/>
    <m/>
    <m/>
    <x v="1"/>
    <m/>
    <m/>
    <m/>
  </r>
  <r>
    <x v="3"/>
    <s v="RESTAURANT ALENTOURS INC.     "/>
    <n v="130548"/>
    <s v="Manu-Cov"/>
    <m/>
    <m/>
    <s v="MC Renewal Support"/>
    <s v="ManuConnect"/>
    <s v="SELF"/>
    <d v="2024-07-31T00:00:00"/>
    <d v="2025-01-01T00:00:00"/>
    <x v="3"/>
    <m/>
    <m/>
    <m/>
    <m/>
    <m/>
    <m/>
    <m/>
    <m/>
    <m/>
    <m/>
    <m/>
    <x v="1"/>
    <m/>
    <m/>
    <m/>
  </r>
  <r>
    <x v="3"/>
    <s v="SECURIMED INC.                "/>
    <n v="135578"/>
    <s v="Manu-Cov"/>
    <m/>
    <m/>
    <s v="MC Renewal Support"/>
    <s v="ManuConnect"/>
    <s v="SELF"/>
    <d v="2024-07-31T00:00:00"/>
    <d v="2025-01-01T00:00:00"/>
    <x v="0"/>
    <m/>
    <m/>
    <m/>
    <m/>
    <m/>
    <m/>
    <m/>
    <m/>
    <m/>
    <m/>
    <m/>
    <x v="1"/>
    <m/>
    <m/>
    <m/>
  </r>
  <r>
    <x v="3"/>
    <s v="9171-4782 QUEBEC INC. O/A     "/>
    <n v="135702"/>
    <s v="Manu-Cov"/>
    <m/>
    <m/>
    <s v="MC Renewal Support"/>
    <s v="ManuConnect"/>
    <s v="SELF"/>
    <d v="2024-07-31T00:00:00"/>
    <d v="2025-01-01T00:00:00"/>
    <x v="2"/>
    <m/>
    <m/>
    <m/>
    <m/>
    <m/>
    <m/>
    <m/>
    <m/>
    <m/>
    <m/>
    <m/>
    <x v="1"/>
    <s v="Gilles Cloutier"/>
    <m/>
    <m/>
  </r>
  <r>
    <x v="3"/>
    <s v="CONSTRUCTIONS JACQUES 3G INC. "/>
    <n v="136126"/>
    <s v="Manu-Cov"/>
    <m/>
    <m/>
    <s v="MC Renewal Support"/>
    <s v="ManuConnect"/>
    <s v="SELF"/>
    <d v="2024-07-31T00:00:00"/>
    <d v="2025-01-01T00:00:00"/>
    <x v="1"/>
    <m/>
    <m/>
    <m/>
    <m/>
    <m/>
    <m/>
    <m/>
    <m/>
    <m/>
    <m/>
    <m/>
    <x v="1"/>
    <s v="Gilles Cloutier"/>
    <m/>
    <m/>
  </r>
  <r>
    <x v="3"/>
    <s v="COMMUNITY LIVING VICTORIA     "/>
    <n v="137432"/>
    <s v="Manu-Cov"/>
    <m/>
    <m/>
    <s v="MC Renewal Support"/>
    <s v="ManuConnect"/>
    <s v="SELF"/>
    <d v="2024-07-31T00:00:00"/>
    <d v="2025-01-01T00:00:00"/>
    <x v="3"/>
    <m/>
    <m/>
    <m/>
    <m/>
    <m/>
    <m/>
    <m/>
    <m/>
    <m/>
    <m/>
    <m/>
    <x v="1"/>
    <m/>
    <m/>
    <m/>
  </r>
  <r>
    <x v="3"/>
    <s v="SOUDURES A. MARTIN INC.       "/>
    <n v="137815"/>
    <s v="Manu-Cov"/>
    <m/>
    <m/>
    <s v="MC Renewal Support"/>
    <s v="ManuConnect"/>
    <s v="SELF"/>
    <d v="2024-07-31T00:00:00"/>
    <d v="2025-01-01T00:00:00"/>
    <x v="0"/>
    <m/>
    <m/>
    <m/>
    <m/>
    <m/>
    <m/>
    <m/>
    <m/>
    <m/>
    <m/>
    <m/>
    <x v="1"/>
    <m/>
    <m/>
    <m/>
  </r>
  <r>
    <x v="3"/>
    <s v="MICHEL ST-ARNEAULT INC.       "/>
    <n v="140453"/>
    <s v="Manu-Cov"/>
    <m/>
    <m/>
    <s v="MC Renewal Support"/>
    <s v="ManuConnect"/>
    <s v="SELF"/>
    <d v="2024-07-31T00:00:00"/>
    <d v="2025-01-01T00:00:00"/>
    <x v="2"/>
    <m/>
    <m/>
    <m/>
    <m/>
    <m/>
    <m/>
    <m/>
    <m/>
    <m/>
    <m/>
    <m/>
    <x v="0"/>
    <m/>
    <m/>
    <m/>
  </r>
  <r>
    <x v="3"/>
    <s v="MONDI HINTON INC.             "/>
    <n v="140461"/>
    <s v="Manu-Cov"/>
    <m/>
    <m/>
    <s v="MC Renewal Support"/>
    <s v="ManuConnect"/>
    <s v="SELF"/>
    <d v="2024-07-31T00:00:00"/>
    <d v="2025-02-01T00:00:00"/>
    <x v="1"/>
    <m/>
    <m/>
    <m/>
    <m/>
    <m/>
    <m/>
    <m/>
    <m/>
    <m/>
    <m/>
    <m/>
    <x v="0"/>
    <m/>
    <m/>
    <m/>
  </r>
  <r>
    <x v="3"/>
    <s v="ODYSSEE IMMOBILIER INC.       "/>
    <n v="141425"/>
    <s v="Manu-Cov"/>
    <m/>
    <m/>
    <s v="MC Renewal Support"/>
    <s v="ManuConnect"/>
    <s v="SELF"/>
    <d v="2024-07-31T00:00:00"/>
    <d v="2025-01-01T00:00:00"/>
    <x v="3"/>
    <m/>
    <m/>
    <m/>
    <m/>
    <m/>
    <m/>
    <m/>
    <m/>
    <m/>
    <m/>
    <m/>
    <x v="1"/>
    <m/>
    <m/>
    <m/>
  </r>
  <r>
    <x v="3"/>
    <s v="FAIRWEATHER LTD.              "/>
    <n v="141490"/>
    <s v="Manu-Cov"/>
    <m/>
    <m/>
    <s v="MC Renewal Support"/>
    <s v="ManuConnect"/>
    <s v="SELF"/>
    <d v="2024-07-31T00:00:00"/>
    <d v="2025-02-01T00:00:00"/>
    <x v="0"/>
    <m/>
    <m/>
    <m/>
    <m/>
    <m/>
    <m/>
    <m/>
    <m/>
    <m/>
    <m/>
    <m/>
    <x v="0"/>
    <s v="Lisa Muzyka - Healthsource Plus"/>
    <m/>
    <m/>
  </r>
  <r>
    <x v="3"/>
    <s v="EMONDAGE ST-GERMAIN &amp; FRERES  "/>
    <n v="141914"/>
    <s v="Manu-Cov"/>
    <m/>
    <m/>
    <s v="MC Renewal Support"/>
    <s v="ManuConnect"/>
    <s v="SELF"/>
    <d v="2024-07-31T00:00:00"/>
    <d v="2025-01-01T00:00:00"/>
    <x v="2"/>
    <m/>
    <m/>
    <m/>
    <m/>
    <m/>
    <m/>
    <m/>
    <m/>
    <m/>
    <m/>
    <m/>
    <x v="1"/>
    <m/>
    <m/>
    <m/>
  </r>
  <r>
    <x v="3"/>
    <s v="PERCOLAB COOP                 "/>
    <n v="142011"/>
    <s v="Manu-Cov"/>
    <m/>
    <m/>
    <s v="MC Renewal Support"/>
    <s v="ManuConnect"/>
    <s v="SELF"/>
    <d v="2024-07-31T00:00:00"/>
    <d v="2025-01-01T00:00:00"/>
    <x v="1"/>
    <m/>
    <m/>
    <m/>
    <m/>
    <m/>
    <m/>
    <m/>
    <m/>
    <m/>
    <m/>
    <m/>
    <x v="1"/>
    <m/>
    <m/>
    <m/>
  </r>
  <r>
    <x v="3"/>
    <s v="PRECISION MOUNTING            "/>
    <n v="633350"/>
    <s v="Manu-Cov"/>
    <m/>
    <m/>
    <s v="MC Renewal Support"/>
    <s v="ManuConnect"/>
    <s v="SELF"/>
    <d v="2024-07-31T00:00:00"/>
    <d v="2025-01-01T00:00:00"/>
    <x v="3"/>
    <m/>
    <m/>
    <m/>
    <m/>
    <m/>
    <m/>
    <m/>
    <m/>
    <m/>
    <m/>
    <m/>
    <x v="1"/>
    <m/>
    <m/>
    <m/>
  </r>
  <r>
    <x v="3"/>
    <s v="LE PROJET EX MACHINA          "/>
    <n v="633818"/>
    <s v="Manu-Cov"/>
    <m/>
    <m/>
    <s v="MC Renewal Support"/>
    <s v="ManuConnect"/>
    <s v="SELF"/>
    <d v="2024-07-31T00:00:00"/>
    <d v="2025-01-01T00:00:00"/>
    <x v="0"/>
    <m/>
    <m/>
    <m/>
    <m/>
    <m/>
    <m/>
    <m/>
    <m/>
    <m/>
    <m/>
    <m/>
    <x v="1"/>
    <m/>
    <m/>
    <m/>
  </r>
  <r>
    <x v="3"/>
    <s v="CLASS A SERVICE LTD.          "/>
    <n v="633944"/>
    <s v="Manu-Cov"/>
    <m/>
    <m/>
    <s v="MC Renewal Support"/>
    <s v="ManuConnect"/>
    <s v="SELF"/>
    <d v="2024-07-31T00:00:00"/>
    <d v="2025-01-01T00:00:00"/>
    <x v="2"/>
    <m/>
    <m/>
    <m/>
    <m/>
    <m/>
    <m/>
    <m/>
    <m/>
    <m/>
    <m/>
    <m/>
    <x v="1"/>
    <m/>
    <m/>
    <m/>
  </r>
  <r>
    <x v="3"/>
    <s v="DEVIL'S PULPIT GOLF           "/>
    <n v="634500"/>
    <s v="Manu-Cov"/>
    <m/>
    <m/>
    <s v="MC Renewal Support"/>
    <s v="ManuConnect"/>
    <s v="SELF"/>
    <d v="2024-07-31T00:00:00"/>
    <d v="2025-01-01T00:00:00"/>
    <x v="1"/>
    <m/>
    <m/>
    <m/>
    <m/>
    <m/>
    <m/>
    <m/>
    <m/>
    <m/>
    <m/>
    <m/>
    <x v="1"/>
    <m/>
    <m/>
    <m/>
  </r>
  <r>
    <x v="3"/>
    <s v="MCCARTHY TETRAULT "/>
    <s v="36831,36832"/>
    <s v="Manu-NonCov"/>
    <s v="Bruno Poitras"/>
    <s v="Serge Lampron"/>
    <s v="MC Renewal Support"/>
    <s v="ManuConnect"/>
    <s v="SELF"/>
    <d v="2024-07-31T00:00:00"/>
    <d v="2025-01-01T00:00:00"/>
    <x v="3"/>
    <m/>
    <m/>
    <m/>
    <m/>
    <m/>
    <m/>
    <m/>
    <m/>
    <m/>
    <m/>
    <m/>
    <x v="0"/>
    <m/>
    <m/>
    <m/>
  </r>
  <r>
    <x v="3"/>
    <s v="O.N.R Employees Benefit Assoc. "/>
    <n v="19128"/>
    <s v="Manu-NonCov"/>
    <s v="Isabelle Fontaine"/>
    <s v="Jennifer Byrns"/>
    <s v="MC Renewal Support"/>
    <s v="ManuConnect"/>
    <s v="SELF"/>
    <d v="2024-07-31T00:00:00"/>
    <d v="2025-02-01T00:00:00"/>
    <x v="0"/>
    <m/>
    <m/>
    <m/>
    <m/>
    <m/>
    <m/>
    <m/>
    <m/>
    <m/>
    <m/>
    <m/>
    <x v="0"/>
    <m/>
    <m/>
    <m/>
  </r>
  <r>
    <x v="3"/>
    <s v="CONIFER"/>
    <n v="32821"/>
    <s v="Manu-NonCov"/>
    <s v="Leah Wosk"/>
    <s v="Anita Dekker"/>
    <s v="MC Renewal Support"/>
    <s v="ManuConnect"/>
    <s v="SELF"/>
    <d v="2024-07-31T00:00:00"/>
    <d v="2025-01-01T00:00:00"/>
    <x v="0"/>
    <m/>
    <m/>
    <m/>
    <m/>
    <m/>
    <m/>
    <m/>
    <m/>
    <m/>
    <m/>
    <m/>
    <x v="0"/>
    <m/>
    <m/>
    <m/>
  </r>
  <r>
    <x v="3"/>
    <s v="Klohn Crippen Berger Ltd."/>
    <s v="30395, 31792, 31794, 31795"/>
    <s v="Manu-Cov "/>
    <s v="Leah Wosk"/>
    <s v="Anita Dekker"/>
    <s v="MC Renewal Support"/>
    <s v="ManuConnect"/>
    <s v="SELF"/>
    <d v="2024-07-31T00:00:00"/>
    <d v="2025-03-01T00:00:00"/>
    <x v="3"/>
    <m/>
    <m/>
    <m/>
    <m/>
    <m/>
    <m/>
    <m/>
    <m/>
    <m/>
    <m/>
    <m/>
    <x v="0"/>
    <m/>
    <m/>
    <m/>
  </r>
  <r>
    <x v="3"/>
    <s v="Franke Kindred Canada Limited"/>
    <s v="30185, 80073, 80074"/>
    <s v="Manu-NonCov"/>
    <s v="Chris Gray"/>
    <s v="Corey Gebert"/>
    <s v="MC Renewal Support"/>
    <s v="ManuConnect"/>
    <s v="SELF"/>
    <d v="2024-07-31T00:00:00"/>
    <d v="2025-01-01T00:00:00"/>
    <x v="3"/>
    <m/>
    <m/>
    <m/>
    <m/>
    <m/>
    <m/>
    <m/>
    <m/>
    <m/>
    <m/>
    <m/>
    <x v="0"/>
    <m/>
    <m/>
    <m/>
  </r>
  <r>
    <x v="3"/>
    <s v="Torkin Manes &amp; Tormanco Management"/>
    <n v="632835"/>
    <s v="Manu-Cov"/>
    <s v="Rowena Gabriel"/>
    <s v="Svetlana Pavlenko"/>
    <s v="MC Renewal Support"/>
    <s v="ManuConnect"/>
    <s v="SELF"/>
    <d v="2024-07-31T00:00:00"/>
    <d v="2025-01-01T00:00:00"/>
    <x v="0"/>
    <m/>
    <m/>
    <m/>
    <m/>
    <m/>
    <m/>
    <m/>
    <m/>
    <m/>
    <m/>
    <m/>
    <x v="0"/>
    <s v="Rob Carducci - Healthsource Plus"/>
    <m/>
    <m/>
  </r>
  <r>
    <x v="3"/>
    <s v="JOHN NOBLE HOME"/>
    <s v="38508, 38509"/>
    <s v="Manu-NonCov"/>
    <s v="Tony Fanta"/>
    <s v="Amy Bimm"/>
    <s v="MC Renewal Support"/>
    <s v="ManuConnect"/>
    <s v="MIX"/>
    <d v="2024-07-31T00:00:00"/>
    <d v="2025-01-01T00:00:00"/>
    <x v="0"/>
    <m/>
    <m/>
    <m/>
    <m/>
    <m/>
    <m/>
    <m/>
    <m/>
    <m/>
    <m/>
    <m/>
    <x v="0"/>
    <m/>
    <m/>
    <m/>
  </r>
  <r>
    <x v="3"/>
    <s v="Nemak of Canada Corporation"/>
    <s v="112155, 112307"/>
    <s v="Manu-Cov"/>
    <s v="Scott Thomson"/>
    <s v="Jonathan Schwarz"/>
    <s v="MC Renewal Support"/>
    <s v="ManuConnect"/>
    <s v="MIX"/>
    <d v="2024-07-31T00:00:00"/>
    <d v="2025-01-01T00:00:00"/>
    <x v="3"/>
    <m/>
    <m/>
    <m/>
    <m/>
    <m/>
    <m/>
    <m/>
    <m/>
    <m/>
    <m/>
    <m/>
    <x v="0"/>
    <m/>
    <m/>
    <m/>
  </r>
  <r>
    <x v="3"/>
    <s v="The Mitchell &amp; Abbott Group Financial Services Limited as Trustees for A &amp; W Franchisees and Employees"/>
    <n v="614977"/>
    <s v="Manu-Cov"/>
    <s v="Scott Thomson"/>
    <s v="Jonathan Schwarz"/>
    <s v="MC Renewal Support"/>
    <s v="ManuConnect"/>
    <s v="SELF"/>
    <d v="2024-07-31T00:00:00"/>
    <d v="2025-01-01T00:00:00"/>
    <x v="3"/>
    <m/>
    <m/>
    <m/>
    <m/>
    <m/>
    <m/>
    <m/>
    <m/>
    <m/>
    <m/>
    <m/>
    <x v="0"/>
    <m/>
    <m/>
    <m/>
  </r>
  <r>
    <x v="3"/>
    <s v="Bert Baxter Transport Ltd. "/>
    <n v="81423"/>
    <s v="Manu-Cov "/>
    <s v="Angela Boys"/>
    <s v="Kerry Harrison"/>
    <s v="MC Renewal Support"/>
    <s v="ManuConnect"/>
    <s v="SELF"/>
    <d v="2024-07-31T00:00:00"/>
    <d v="2025-02-01T00:00:00"/>
    <x v="0"/>
    <m/>
    <m/>
    <m/>
    <m/>
    <m/>
    <m/>
    <m/>
    <m/>
    <m/>
    <m/>
    <m/>
    <x v="0"/>
    <m/>
    <m/>
    <m/>
  </r>
  <r>
    <x v="3"/>
    <s v="Manitoba Non-Profit Housing Association"/>
    <s v="107737, 107738"/>
    <s v="Manu-Cov "/>
    <s v="Angela Boys"/>
    <s v="Kerry Harrison"/>
    <s v="MC Renewal Support"/>
    <s v="ManuConnect"/>
    <s v="SELF"/>
    <d v="2024-07-31T00:00:00"/>
    <d v="2025-03-01T00:00:00"/>
    <x v="2"/>
    <m/>
    <m/>
    <m/>
    <m/>
    <m/>
    <m/>
    <m/>
    <m/>
    <m/>
    <m/>
    <m/>
    <x v="0"/>
    <s v="Healthsource Plus"/>
    <m/>
    <m/>
  </r>
  <r>
    <x v="3"/>
    <s v="Preverco Inc."/>
    <n v="109426"/>
    <s v="Manu-Cov "/>
    <s v="Angela Boys"/>
    <s v="Kerry Harrison"/>
    <s v="MC Renewal Support"/>
    <s v="ManuConnect"/>
    <s v="TPA"/>
    <d v="2024-07-31T00:00:00"/>
    <d v="2025-01-01T00:00:00"/>
    <x v="1"/>
    <m/>
    <m/>
    <m/>
    <m/>
    <m/>
    <m/>
    <m/>
    <m/>
    <m/>
    <m/>
    <m/>
    <x v="0"/>
    <m/>
    <m/>
    <m/>
  </r>
  <r>
    <x v="4"/>
    <s v="Bazz Inc"/>
    <n v="143543"/>
    <s v="Manu-Cov"/>
    <s v="Cory Huclack"/>
    <s v="Rebeca Lemus"/>
    <s v="MC Renewal Support"/>
    <s v="ManuConnect"/>
    <s v="SELF"/>
    <s v="ASAP"/>
    <d v="2024-12-01T00:00:00"/>
    <x v="1"/>
    <s v="Annabella Moreira"/>
    <s v="info@maximumbenefit.ca"/>
    <s v="N/A"/>
    <d v="2024-06-28T00:00:00"/>
    <d v="2024-06-28T00:00:00"/>
    <s v="Completed"/>
    <d v="2024-07-01T00:00:00"/>
    <m/>
    <m/>
    <s v="Letter Sent without QC"/>
    <m/>
    <x v="1"/>
    <s v="Alpha, for client contact confirmation"/>
    <s v="ELI,DLI,LTD"/>
    <s v="French"/>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6">
  <r>
    <x v="0"/>
    <s v="H.Y. LOUIE CO. LIMITED        "/>
    <s v="22095, 28296"/>
    <s v="Manu-Cov"/>
    <s v="Mohamed Meghji"/>
    <s v="Harshini Awotar"/>
    <s v="MC Renewal Support"/>
    <s v="ManuConnect"/>
    <s v="SELF"/>
    <d v="2024-05-31T00:00:00"/>
    <d v="2024-11-01T00:00:00"/>
    <x v="0"/>
    <m/>
    <s v="rachelr@georgiamain.com"/>
    <m/>
    <m/>
    <m/>
    <m/>
    <d v="2024-05-27T00:00:00"/>
    <d v="2024-06-25T00:00:00"/>
    <m/>
    <s v="Letter Sent without QC"/>
    <m/>
    <x v="0"/>
    <s v="July 3- FF Client_x000a_July 15- ff w/ MC Renewal_x000a_july 16 per MC: The assigned Renewal Administrator has reached out to the AE directly for assistance in obtaining the census data._x000a_"/>
    <m/>
    <m/>
  </r>
  <r>
    <x v="1"/>
    <s v="ZWIFT TECHNOLOGY CANADA ULC   "/>
    <n v="141569"/>
    <s v="Manu-Cov"/>
    <s v="Nada El-Cheikh"/>
    <s v="Darel Volkes"/>
    <s v="MC Renewal Support"/>
    <s v="ManuConnect"/>
    <s v="SELF"/>
    <d v="2024-06-30T00:00:00"/>
    <d v="2024-12-01T00:00:00"/>
    <x v="1"/>
    <s v="Effortless Admin"/>
    <s v="groupbenefits@effortlessadmin"/>
    <s v="N/A"/>
    <d v="2024-06-18T00:00:00"/>
    <d v="2024-06-19T00:00:00"/>
    <s v="Completed"/>
    <d v="2024-06-27T00:00:00"/>
    <d v="2024-07-12T00:00:00"/>
    <m/>
    <s v="Letter Sent without QC"/>
    <m/>
    <x v="1"/>
    <s v="Pending confirmation to Crystal regarding to renewal 07/17"/>
    <m/>
    <m/>
  </r>
  <r>
    <x v="1"/>
    <s v="TRANSELEC / COMMON INC.       "/>
    <n v="143441"/>
    <s v="Manu-Cov"/>
    <s v="Azaleea Dinca"/>
    <s v="Lilian Hernandez"/>
    <s v="MC Renewal Support"/>
    <s v="ManuConnect"/>
    <s v="SELF"/>
    <d v="2024-06-30T00:00:00"/>
    <d v="2024-12-01T00:00:00"/>
    <x v="0"/>
    <m/>
    <s v="tarification@gpm.ca"/>
    <m/>
    <m/>
    <m/>
    <m/>
    <d v="2024-06-27T00:00:00"/>
    <d v="2024-07-15T00:00:00"/>
    <m/>
    <s v="Letter Sent without QC"/>
    <m/>
    <x v="0"/>
    <s v="July 29- email Crystal Subject_x000a_"/>
    <m/>
    <m/>
  </r>
  <r>
    <x v="1"/>
    <s v="Louis Dreyfus Company Canada ULC"/>
    <n v="30156"/>
    <s v="Manu-NonCov"/>
    <s v="Karine Dagenais-Heldsinger"/>
    <s v="Steve Hillen"/>
    <s v="MC Renewal Support"/>
    <s v="ManuConnect"/>
    <s v="MIX"/>
    <d v="2024-06-30T00:00:00"/>
    <d v="2025-01-01T00:00:00"/>
    <x v="2"/>
    <s v="Amy A. Khatib"/>
    <s v="Amy.Khatib@ldcom.com"/>
    <s v="Health and Insured Benefits Manager"/>
    <d v="2024-06-05T00:00:00"/>
    <d v="2024-06-05T00:00:00"/>
    <s v="Completed"/>
    <d v="2024-06-26T00:00:00"/>
    <d v="2024-07-15T00:00:00"/>
    <m/>
    <m/>
    <m/>
    <x v="0"/>
    <m/>
    <m/>
    <m/>
  </r>
  <r>
    <x v="2"/>
    <s v="CITY OF MOUNT PEARL           "/>
    <n v="53356"/>
    <s v="Manu-Cov"/>
    <s v="Susan Jesso"/>
    <s v="Paul Chen"/>
    <s v="MC Renewal Support"/>
    <s v="ManuConnect"/>
    <s v="SELF"/>
    <d v="2024-07-31T00:00:00"/>
    <d v="2025-01-01T00:00:00"/>
    <x v="2"/>
    <m/>
    <m/>
    <m/>
    <m/>
    <m/>
    <m/>
    <m/>
    <m/>
    <m/>
    <m/>
    <m/>
    <x v="0"/>
    <m/>
    <s v="ELI,DLI,EHC,DEN,LTD"/>
    <s v="English"/>
  </r>
  <r>
    <x v="2"/>
    <s v="ANDRE RODRIGUE PEINTRE        "/>
    <n v="1779"/>
    <s v="Manu-Cov"/>
    <s v="Natalie Lapointe"/>
    <s v="Lilian Hernandez"/>
    <s v="MC Renewal Support"/>
    <s v="ManuConnect"/>
    <s v="SELF"/>
    <d v="2024-07-31T00:00:00"/>
    <d v="2025-01-01T00:00:00"/>
    <x v="0"/>
    <m/>
    <s v="renouvellement@sagedecision.com"/>
    <m/>
    <m/>
    <m/>
    <m/>
    <d v="2024-07-29T00:00:00"/>
    <m/>
    <m/>
    <s v="Letter Sent without QC"/>
    <m/>
    <x v="1"/>
    <m/>
    <m/>
    <m/>
  </r>
  <r>
    <x v="2"/>
    <s v="COUPESAG-USINE PRECICAST      "/>
    <n v="55853"/>
    <s v="Manu-Cov"/>
    <s v="Natalie Lapointe"/>
    <s v="Lilian Hernandez"/>
    <s v="MC Renewal Support"/>
    <s v="ManuConnect"/>
    <s v="SELF"/>
    <d v="2024-07-31T00:00:00"/>
    <d v="2025-01-01T00:00:00"/>
    <x v="1"/>
    <m/>
    <s v="renouvellement@sagedecision.com"/>
    <m/>
    <s v="N/A"/>
    <s v="N/A"/>
    <s v="N/A"/>
    <d v="2024-07-30T00:00:00"/>
    <m/>
    <m/>
    <s v="Letter Sent without QC"/>
    <m/>
    <x v="1"/>
    <s v="Sage"/>
    <m/>
    <m/>
  </r>
  <r>
    <x v="2"/>
    <s v="CLINIQUE DENTAIRE ELEMENT INC."/>
    <n v="65805"/>
    <s v="Manu-Cov"/>
    <s v="Natalie Lapointe"/>
    <s v="Danielle Siler"/>
    <s v="MC Renewal Support"/>
    <s v="ManuConnect"/>
    <s v="SELF"/>
    <d v="2024-07-31T00:00:00"/>
    <d v="2025-01-01T00:00:00"/>
    <x v="3"/>
    <s v="N/A"/>
    <s v="equipecollectif@lussier.co."/>
    <s v="N/A"/>
    <m/>
    <m/>
    <m/>
    <d v="2024-07-29T00:00:00"/>
    <m/>
    <m/>
    <s v="Letter Sent without QC"/>
    <m/>
    <x v="1"/>
    <s v="Lussier_x000a_Alpha, RSA Nicolas Maheux"/>
    <s v="ELI,DLI,ADD,EHC,LTD"/>
    <s v="French"/>
  </r>
  <r>
    <x v="2"/>
    <s v="GREEN PRAIRIE INTERNATIONAL   "/>
    <n v="77811"/>
    <s v="Manu-Cov"/>
    <s v="Cory Huclack"/>
    <s v="Rebeca Lemus"/>
    <s v="MC Renewal Support"/>
    <s v="ManuConnect"/>
    <s v="SELF"/>
    <d v="2024-07-31T00:00:00"/>
    <d v="2025-01-01T00:00:00"/>
    <x v="2"/>
    <s v="Krista Dalton"/>
    <s v="quotations@johnstongroup.ca"/>
    <s v="Underwriting"/>
    <m/>
    <m/>
    <m/>
    <m/>
    <m/>
    <m/>
    <m/>
    <m/>
    <x v="1"/>
    <m/>
    <m/>
    <m/>
  </r>
  <r>
    <x v="2"/>
    <s v="LOCATION D'OUTILS THETFORD    "/>
    <n v="86481"/>
    <s v="Manu-Cov"/>
    <s v="Natalie Lapointe"/>
    <s v="Lilian Hernandez"/>
    <s v="MC Renewal Support"/>
    <s v="ManuConnect"/>
    <s v="SELF"/>
    <d v="2024-07-31T00:00:00"/>
    <d v="2025-01-01T00:00:00"/>
    <x v="0"/>
    <m/>
    <s v="renouvellement@sagedecision.com"/>
    <m/>
    <m/>
    <m/>
    <m/>
    <d v="2024-07-29T00:00:00"/>
    <m/>
    <m/>
    <s v="Letter Sent without QC"/>
    <m/>
    <x v="1"/>
    <m/>
    <m/>
    <m/>
  </r>
  <r>
    <x v="2"/>
    <s v="CANADIAN MARKETING ASSOCIATION"/>
    <n v="104117"/>
    <s v="Manu-Cov"/>
    <s v="Nadia DiNucci"/>
    <s v="Tim Robinson"/>
    <s v="MC Renewal Support"/>
    <s v="ManuConnect"/>
    <s v="SELF"/>
    <d v="2024-07-31T00:00:00"/>
    <d v="2025-01-01T00:00:00"/>
    <x v="3"/>
    <m/>
    <m/>
    <m/>
    <m/>
    <m/>
    <m/>
    <d v="2024-07-29T00:00:00"/>
    <m/>
    <m/>
    <s v="Letter Sent without QC"/>
    <m/>
    <x v="1"/>
    <s v="Gallagher Benefit Services (Canada) Group Inc.-Toronto_x000a_(formerly Dibrina)_x000a_Small Signature_x000a_RSA Kim LeRoux"/>
    <s v="ELI,DLI,LTD"/>
    <s v="English"/>
  </r>
  <r>
    <x v="2"/>
    <s v="ASTRONOVA INC.                "/>
    <n v="105317"/>
    <s v="Manu-Cov"/>
    <s v="Nathalie Fanous"/>
    <s v="Kevin Wade"/>
    <s v="MC Renewal Support"/>
    <s v="ManuConnect"/>
    <s v="SELF"/>
    <d v="2024-07-31T00:00:00"/>
    <d v="2025-01-01T00:00:00"/>
    <x v="2"/>
    <s v="Orchestro"/>
    <s v="TPA@alliancesc.ca"/>
    <m/>
    <m/>
    <m/>
    <m/>
    <m/>
    <m/>
    <m/>
    <m/>
    <m/>
    <x v="1"/>
    <m/>
    <m/>
    <m/>
  </r>
  <r>
    <x v="2"/>
    <s v="BUCKERFIELD'S LTD.            "/>
    <n v="105759"/>
    <s v="Manu-Cov"/>
    <s v="Cory Huclack"/>
    <s v="Rebeca Lemus"/>
    <s v="MC Renewal Support"/>
    <s v="ManuConnect"/>
    <s v="SELF"/>
    <d v="2024-07-31T00:00:00"/>
    <d v="2025-01-01T00:00:00"/>
    <x v="0"/>
    <s v="Krista Dalton"/>
    <s v="quotations@johnstongroup.ca"/>
    <m/>
    <m/>
    <m/>
    <m/>
    <d v="2024-07-29T00:00:00"/>
    <m/>
    <m/>
    <s v="Letter Sent without QC"/>
    <m/>
    <x v="1"/>
    <m/>
    <m/>
    <m/>
  </r>
  <r>
    <x v="2"/>
    <s v="METROTEC/P.G.B. ISOLATION INC."/>
    <n v="109076"/>
    <s v="Manu-Cov"/>
    <s v="Nathalie Fanous"/>
    <s v="Kevin Wade"/>
    <s v="MC Renewal Support"/>
    <s v="ManuConnect"/>
    <s v="SELF"/>
    <d v="2024-07-31T00:00:00"/>
    <d v="2025-01-01T00:00:00"/>
    <x v="3"/>
    <s v="N/A"/>
    <s v="TPA@alliancesc.ca"/>
    <s v="N/A"/>
    <m/>
    <m/>
    <m/>
    <d v="2024-07-29T00:00:00"/>
    <m/>
    <m/>
    <s v="Letter Sent without QC"/>
    <m/>
    <x v="1"/>
    <s v="Orchestro_x000a_Alpha RSA Catherine Tremblay"/>
    <s v="ELI,DLI,EHC,DEN,LTD"/>
    <s v="French"/>
  </r>
  <r>
    <x v="2"/>
    <s v="HONEYBEE FOODS (CANADA)       "/>
    <n v="110403"/>
    <s v="Manu-Cov"/>
    <s v="Noel Hudson "/>
    <s v="Kerry Harrison"/>
    <s v="MC Renewal Support"/>
    <s v="ManuConnect"/>
    <s v="SELF"/>
    <d v="2024-07-31T00:00:00"/>
    <d v="2025-01-01T00:00:00"/>
    <x v="2"/>
    <s v="Kristine Cockell_x000a_Franceska St. Hilaire_x000a_eb.underwriting"/>
    <s v="Kristine.Cockell@hubinternational.com_x000a_franceska.sthilaire@hubinternational.com_x000a_eb.underwriting@hubinternational.com"/>
    <m/>
    <d v="2024-07-15T00:00:00"/>
    <d v="2024-07-15T00:00:00"/>
    <m/>
    <m/>
    <m/>
    <m/>
    <m/>
    <m/>
    <x v="0"/>
    <m/>
    <m/>
    <m/>
  </r>
  <r>
    <x v="2"/>
    <s v="CLINIQUE DE L'AUTO JAPONAISE  "/>
    <n v="111452"/>
    <s v="Manu-Cov"/>
    <s v="Raquel Morales"/>
    <s v="Christina Saba"/>
    <s v="MC Renewal Support"/>
    <s v="ManuConnect"/>
    <s v="SELF"/>
    <d v="2024-07-31T00:00:00"/>
    <d v="2025-01-01T00:00:00"/>
    <x v="0"/>
    <s v="Annie Dessailliers"/>
    <s v="ventes_renouvellements@gpme.ca"/>
    <s v="Directrice par intérim, Services administratifs, ventes et renouvellement, Solutions collectives"/>
    <m/>
    <m/>
    <m/>
    <d v="2024-07-29T00:00:00"/>
    <m/>
    <m/>
    <s v="Letter Sent without QC"/>
    <m/>
    <x v="1"/>
    <m/>
    <m/>
    <m/>
  </r>
  <r>
    <x v="2"/>
    <s v="PEACEGEEKS SOCIETY            "/>
    <n v="113274"/>
    <s v="Manu-Cov"/>
    <s v="Jackie McGrath"/>
    <s v="Shelina Lakhani"/>
    <s v="MC Renewal Support"/>
    <s v="ManuConnect"/>
    <s v="SELF"/>
    <d v="2024-07-31T00:00:00"/>
    <d v="2025-01-01T00:00:00"/>
    <x v="1"/>
    <m/>
    <s v="groupservice@dehoney.com"/>
    <m/>
    <s v="N/A"/>
    <s v="N/A"/>
    <s v="N/A"/>
    <d v="2024-07-30T00:00:00"/>
    <m/>
    <m/>
    <s v="Letter Sent without QC"/>
    <m/>
    <x v="1"/>
    <s v="Dehoney"/>
    <m/>
    <m/>
  </r>
  <r>
    <x v="2"/>
    <s v="ARCHI-MEDIC INC.              "/>
    <n v="113292"/>
    <s v="Manu-Cov"/>
    <s v="Nathalie Fanous"/>
    <s v="Kevin Wade"/>
    <s v="MC Renewal Support"/>
    <s v="ManuConnect"/>
    <s v="SELF"/>
    <d v="2024-07-31T00:00:00"/>
    <d v="2025-01-01T00:00:00"/>
    <x v="3"/>
    <s v="N/A"/>
    <s v="TPA@alliancesc.ca"/>
    <s v="N/A"/>
    <m/>
    <m/>
    <m/>
    <d v="2024-07-30T00:00:00"/>
    <m/>
    <m/>
    <s v="Letter Sent without QC"/>
    <m/>
    <x v="1"/>
    <s v="Orchestro_x000a_Alpha RSA Catherine Tremblay"/>
    <s v="ELI,DLI,EHC,LTD"/>
    <s v="French"/>
  </r>
  <r>
    <x v="2"/>
    <s v="AGENDRIX INC.                 "/>
    <n v="113465"/>
    <s v="Manu-Cov"/>
    <s v="Natalie Lapointe"/>
    <s v="Lilian Hernandez"/>
    <s v="MC Renewal Support"/>
    <s v="ManuConnect"/>
    <s v="SELF"/>
    <d v="2024-07-31T00:00:00"/>
    <d v="2025-01-01T00:00:00"/>
    <x v="2"/>
    <s v="SAGE"/>
    <s v="renouvellement@sagedecision.com"/>
    <m/>
    <m/>
    <m/>
    <m/>
    <m/>
    <m/>
    <m/>
    <m/>
    <m/>
    <x v="1"/>
    <m/>
    <m/>
    <m/>
  </r>
  <r>
    <x v="2"/>
    <s v="CENTRE DU CAMION RAYCAM/      "/>
    <n v="113598"/>
    <s v="Manu-Cov"/>
    <s v="Raquel Morales"/>
    <s v="Christina Saba"/>
    <s v="MC Renewal Support"/>
    <s v="ManuConnect"/>
    <s v="SELF"/>
    <d v="2024-07-31T00:00:00"/>
    <d v="2025-01-01T00:00:00"/>
    <x v="0"/>
    <s v="Annie Dessailliers"/>
    <s v="ventes_renouvellements@gpme.ca"/>
    <s v="Directrice par intérim, Services administratifs, ventes et renouvellement, Solutions collectives"/>
    <m/>
    <m/>
    <m/>
    <d v="2024-07-29T00:00:00"/>
    <m/>
    <m/>
    <s v="Letter Sent without QC"/>
    <m/>
    <x v="1"/>
    <m/>
    <m/>
    <m/>
  </r>
  <r>
    <x v="2"/>
    <s v="OPTIQUE CRISTAL INC.          "/>
    <n v="113680"/>
    <s v="Manu-Cov"/>
    <s v="Natalie Lapointe"/>
    <s v="Danielle Siler"/>
    <s v="MC Renewal Support"/>
    <s v="ManuConnect"/>
    <s v="SELF"/>
    <d v="2024-07-31T00:00:00"/>
    <d v="2025-01-01T00:00:00"/>
    <x v="1"/>
    <m/>
    <s v="equipecollectif@lussier.co"/>
    <m/>
    <s v="N/A"/>
    <s v="N/A"/>
    <s v="N/A"/>
    <d v="2024-07-30T00:00:00"/>
    <m/>
    <m/>
    <s v="Letter Sent without QC"/>
    <m/>
    <x v="1"/>
    <s v="Lussier"/>
    <m/>
    <m/>
  </r>
  <r>
    <x v="2"/>
    <s v="ATLAS GRAHAM FURGALE LTD.     "/>
    <n v="113929"/>
    <s v="Manu-Cov"/>
    <s v="Cory Huclack"/>
    <s v="Rebeca Lemus"/>
    <s v="MC Renewal Support"/>
    <s v="ManuConnect"/>
    <s v="SELF"/>
    <d v="2024-07-31T00:00:00"/>
    <d v="2025-02-01T00:00:00"/>
    <x v="3"/>
    <s v="Krista Dalton"/>
    <s v="quotations@johnstongroup.ca"/>
    <s v="N/A"/>
    <m/>
    <m/>
    <m/>
    <d v="2024-07-30T00:00:00"/>
    <m/>
    <m/>
    <s v="Letter Sent without QC"/>
    <m/>
    <x v="1"/>
    <s v="Johnston Group_x000a_Small Signature_x000a_RSA Kylie Baile"/>
    <s v="ELI,DLI,LTD"/>
    <s v="English"/>
  </r>
  <r>
    <x v="2"/>
    <s v="PCP PLAQUE COULEE DE PRECISION"/>
    <n v="116674"/>
    <s v="Manu-Cov"/>
    <s v="Natalie Lapointe"/>
    <s v="Lilian Hernandez"/>
    <s v="MC Renewal Support"/>
    <s v="ManuConnect"/>
    <s v="SELF"/>
    <d v="2024-07-31T00:00:00"/>
    <d v="2025-01-01T00:00:00"/>
    <x v="2"/>
    <s v="SAGE"/>
    <s v="renouvellement@sagedecision.com"/>
    <m/>
    <m/>
    <m/>
    <m/>
    <m/>
    <m/>
    <m/>
    <m/>
    <m/>
    <x v="1"/>
    <m/>
    <m/>
    <m/>
  </r>
  <r>
    <x v="2"/>
    <s v="MARCIL LAVALLEE S.E.N.C.      "/>
    <n v="116869"/>
    <s v="Manu-Cov"/>
    <s v="Ronald Brassard"/>
    <s v="Danielle Bonome"/>
    <s v="MC Renewal Support"/>
    <s v="ManuConnect"/>
    <s v="SELF"/>
    <d v="2024-07-31T00:00:00"/>
    <d v="2025-01-01T00:00:00"/>
    <x v="0"/>
    <m/>
    <s v="TPA@alliancesc.ca"/>
    <m/>
    <m/>
    <m/>
    <m/>
    <d v="2024-07-29T00:00:00"/>
    <m/>
    <m/>
    <s v="Letter Sent without QC"/>
    <m/>
    <x v="0"/>
    <m/>
    <m/>
    <m/>
  </r>
  <r>
    <x v="2"/>
    <s v="GOLDMAN SLOAN NASH AND HABER  "/>
    <n v="117616"/>
    <s v="Manu-Cov"/>
    <s v="Rowena Gabriel"/>
    <s v="Svetlana Pavlenko"/>
    <s v="MC Renewal Support"/>
    <s v="ManuConnect"/>
    <s v="SELF"/>
    <d v="2024-07-31T00:00:00"/>
    <d v="2025-01-01T00:00:00"/>
    <x v="1"/>
    <s v="Yvette Yang"/>
    <s v="YYang@healthsourceplus.com"/>
    <m/>
    <s v="N/A"/>
    <s v="N/A"/>
    <s v="N/A"/>
    <m/>
    <m/>
    <m/>
    <s v="Letter Sent without QC"/>
    <m/>
    <x v="0"/>
    <s v="Jeffrey Stinchcombe - Healthsource Plus"/>
    <m/>
    <m/>
  </r>
  <r>
    <x v="2"/>
    <s v="9156-5234 QUEBEC INC. O/A     "/>
    <n v="118698"/>
    <s v="Manu-Cov"/>
    <s v="Natalie Lapointe"/>
    <s v="Danielle Siler"/>
    <s v="MC Renewal Support"/>
    <s v="ManuConnect"/>
    <s v="SELF"/>
    <d v="2024-07-31T00:00:00"/>
    <d v="2025-01-01T00:00:00"/>
    <x v="2"/>
    <s v="Jérôme Cassista"/>
    <s v="jcassista@synexsc.ca"/>
    <m/>
    <m/>
    <m/>
    <m/>
    <m/>
    <m/>
    <m/>
    <m/>
    <m/>
    <x v="1"/>
    <m/>
    <m/>
    <m/>
  </r>
  <r>
    <x v="2"/>
    <s v="NOXE INC.                     "/>
    <n v="118725"/>
    <s v="Manu-Cov"/>
    <s v="Nathalie Fanous"/>
    <s v="Kevin Wade"/>
    <s v="MC Renewal Support"/>
    <s v="ManuConnect"/>
    <s v="SELF"/>
    <d v="2024-07-31T00:00:00"/>
    <d v="2025-01-01T00:00:00"/>
    <x v="0"/>
    <m/>
    <s v="TPA@alliancesc.ca"/>
    <m/>
    <m/>
    <m/>
    <m/>
    <d v="2024-07-29T00:00:00"/>
    <m/>
    <m/>
    <s v="Letter Sent without QC"/>
    <m/>
    <x v="1"/>
    <m/>
    <m/>
    <m/>
  </r>
  <r>
    <x v="2"/>
    <s v="BERRY &amp; SMITH TRUCKING LTD.   "/>
    <n v="119568"/>
    <s v="Manu-Cov"/>
    <s v="Noel Hudson"/>
    <s v="Kerry Harrison"/>
    <s v="MC Renewal Support"/>
    <s v="ManuConnect"/>
    <s v="SELF"/>
    <d v="2024-07-31T00:00:00"/>
    <d v="2025-01-01T00:00:00"/>
    <x v="1"/>
    <s v="Krista Dalton"/>
    <s v="quotations@johnstongroup.ca"/>
    <m/>
    <s v="N/A"/>
    <s v="N/A"/>
    <s v="N/A"/>
    <d v="2024-07-31T00:00:00"/>
    <m/>
    <m/>
    <s v="Letter Sent without QC"/>
    <m/>
    <x v="0"/>
    <s v="Johnston Group"/>
    <m/>
    <m/>
  </r>
  <r>
    <x v="2"/>
    <s v="SPORTS DEVAULT INC.           "/>
    <n v="122232"/>
    <s v="Manu-Cov"/>
    <s v="Raquel Morales"/>
    <s v="Darel Volkes"/>
    <s v="MC Renewal Support"/>
    <s v="ManuConnect"/>
    <s v="SELF"/>
    <d v="2024-07-31T00:00:00"/>
    <d v="2025-01-01T00:00:00"/>
    <x v="2"/>
    <s v="Annie Dessailliers"/>
    <s v="ventes_renouvellements@gpme.ca"/>
    <m/>
    <m/>
    <m/>
    <m/>
    <m/>
    <m/>
    <m/>
    <m/>
    <m/>
    <x v="1"/>
    <m/>
    <m/>
    <m/>
  </r>
  <r>
    <x v="2"/>
    <s v="NORTH BAY BATTALION HOCKEY    "/>
    <n v="124791"/>
    <s v="Manu-Cov"/>
    <s v="Cory Huclack"/>
    <s v="Rebeca Lemus"/>
    <s v="MC Renewal Support"/>
    <s v="ManuConnect"/>
    <s v="SELF"/>
    <d v="2024-07-31T00:00:00"/>
    <d v="2025-01-01T00:00:00"/>
    <x v="0"/>
    <s v="Krista Dalton"/>
    <s v="quotations@johnstongroup.ca"/>
    <m/>
    <d v="2024-07-15T00:00:00"/>
    <d v="2024-07-16T00:00:00"/>
    <m/>
    <d v="2024-07-29T00:00:00"/>
    <m/>
    <m/>
    <s v="Letter Sent without QC"/>
    <m/>
    <x v="1"/>
    <m/>
    <m/>
    <m/>
  </r>
  <r>
    <x v="2"/>
    <s v="CANADIAN SPORTS INSTITUTE     "/>
    <n v="125488"/>
    <s v="Manu-Cov"/>
    <s v="Linh G Lam"/>
    <s v="Tim Robinson"/>
    <s v="MC Renewal Support"/>
    <s v="ManuConnect"/>
    <s v="SELF"/>
    <d v="2024-07-31T00:00:00"/>
    <d v="2025-01-01T00:00:00"/>
    <x v="1"/>
    <s v="Sunny Yi"/>
    <s v="sunny.yi@sterlingcapitalbrokers.com"/>
    <m/>
    <s v="N/A"/>
    <s v="N/A"/>
    <s v="N/A"/>
    <d v="2024-07-30T00:00:00"/>
    <m/>
    <m/>
    <s v="Letter Sent without QC"/>
    <m/>
    <x v="1"/>
    <s v="Sterling Capital"/>
    <m/>
    <m/>
  </r>
  <r>
    <x v="2"/>
    <s v="FLEET INFORMATIQUE INC.       "/>
    <n v="125692"/>
    <s v="Manu-Cov"/>
    <s v="Raquel Morales"/>
    <s v="Christina Saba"/>
    <s v="MC Renewal Support"/>
    <s v="ManuConnect"/>
    <s v="SELF"/>
    <d v="2024-07-31T00:00:00"/>
    <d v="2025-01-01T00:00:00"/>
    <x v="3"/>
    <s v="Annie Dessailliers"/>
    <s v="ventes_renouvellements@gpme.ca"/>
    <s v="Directrice par intérim, Services administratifs, ventes et renouvellement, Solutions collectives_x000a_G.P.M.E. solutions d’assurances et rentes collectives"/>
    <m/>
    <m/>
    <m/>
    <d v="2024-07-30T00:00:00"/>
    <m/>
    <m/>
    <s v="Letter Sent without QC"/>
    <m/>
    <x v="1"/>
    <s v="GPME (used to be Assurances Robillard et associés inc.)_x000a_Alpha RSA Sandra Gomes"/>
    <s v="ELI,DLI,ADD,EHC,DEN,LTD"/>
    <s v="French"/>
  </r>
  <r>
    <x v="2"/>
    <s v="LES ENTREPRISES DE            "/>
    <n v="126816"/>
    <s v="Manu-Cov"/>
    <s v="Cory Huclack"/>
    <s v="Kerry Harrison"/>
    <s v="MC Renewal Support"/>
    <s v="ManuConnect"/>
    <s v="SELF"/>
    <d v="2024-07-31T00:00:00"/>
    <d v="2025-01-01T00:00:00"/>
    <x v="2"/>
    <s v="Krista Dalton"/>
    <s v="quotations@johnstongroup.ca"/>
    <m/>
    <d v="2024-07-15T00:00:00"/>
    <d v="2024-07-15T00:00:00"/>
    <m/>
    <m/>
    <m/>
    <m/>
    <m/>
    <m/>
    <x v="0"/>
    <m/>
    <m/>
    <m/>
  </r>
  <r>
    <x v="2"/>
    <s v="PRIDE MARINE GROUP LTD.       "/>
    <n v="129235"/>
    <s v="Manu-Cov"/>
    <s v="Tony Fanta"/>
    <s v="Amy Bimm"/>
    <s v="MC Renewal Support"/>
    <s v="ManuConnect"/>
    <s v="SELF"/>
    <d v="2024-07-31T00:00:00"/>
    <d v="2025-01-01T00:00:00"/>
    <x v="0"/>
    <s v="Messay Tesema"/>
    <s v="messay@baicorp.ca"/>
    <m/>
    <d v="2024-07-15T00:00:00"/>
    <d v="2024-07-16T00:00:00"/>
    <m/>
    <d v="2024-07-29T00:00:00"/>
    <m/>
    <m/>
    <s v="Letter Sent without QC"/>
    <m/>
    <x v="0"/>
    <m/>
    <m/>
    <m/>
  </r>
  <r>
    <x v="2"/>
    <s v="RESTAURANT ALENTOURS INC.     "/>
    <n v="130548"/>
    <s v="Manu-Cov"/>
    <s v="Raquel Morales"/>
    <s v="Darel Volkes"/>
    <s v="MC Renewal Support"/>
    <s v="ManuConnect"/>
    <s v="SELF"/>
    <d v="2024-07-31T00:00:00"/>
    <d v="2025-01-01T00:00:00"/>
    <x v="2"/>
    <s v="Annie Dessailliers"/>
    <s v="ventes_renouvellements@gpme.ca"/>
    <m/>
    <m/>
    <m/>
    <m/>
    <m/>
    <m/>
    <m/>
    <m/>
    <m/>
    <x v="1"/>
    <m/>
    <m/>
    <m/>
  </r>
  <r>
    <x v="2"/>
    <s v="SECURIMED INC.                "/>
    <n v="135578"/>
    <s v="Manu-Cov"/>
    <s v="Natalie Lapointe "/>
    <s v="Danielle Siler"/>
    <s v="MC Renewal Support"/>
    <s v="ManuConnect"/>
    <s v="SELF"/>
    <d v="2024-07-31T00:00:00"/>
    <d v="2025-01-01T00:00:00"/>
    <x v="0"/>
    <m/>
    <s v="jcassista@synexsc.ca"/>
    <m/>
    <m/>
    <m/>
    <m/>
    <d v="2024-07-29T00:00:00"/>
    <m/>
    <m/>
    <s v="Letter Sent without QC"/>
    <m/>
    <x v="1"/>
    <m/>
    <m/>
    <m/>
  </r>
  <r>
    <x v="2"/>
    <s v="9171-4782 QUEBEC INC. O/A     "/>
    <n v="135702"/>
    <s v="Manu-Cov"/>
    <s v="Natalie Lapointe"/>
    <s v="Danielle Siler"/>
    <s v="MC Renewal Support"/>
    <s v="ManuConnect"/>
    <s v="SELF"/>
    <d v="2024-07-31T00:00:00"/>
    <d v="2025-01-01T00:00:00"/>
    <x v="1"/>
    <m/>
    <s v="renouvellementgcas@gcloutier.com"/>
    <m/>
    <s v="N/A"/>
    <s v="N/A"/>
    <s v="N/A"/>
    <d v="2024-07-30T00:00:00"/>
    <m/>
    <m/>
    <s v="Letter Sent without QC"/>
    <m/>
    <x v="1"/>
    <s v="Gilles Cloutier"/>
    <m/>
    <m/>
  </r>
  <r>
    <x v="2"/>
    <s v="CONSTRUCTIONS JACQUES 3G INC. "/>
    <n v="136126"/>
    <s v="Manu-Cov"/>
    <s v="Natalie Lapointe"/>
    <s v="Danielle Siler"/>
    <s v="MC Renewal Support"/>
    <s v="ManuConnect"/>
    <s v="SELF"/>
    <d v="2024-07-31T00:00:00"/>
    <d v="2025-01-01T00:00:00"/>
    <x v="3"/>
    <s v="N/A"/>
    <s v="renouvellementgcas@gcloutier.com"/>
    <s v="N/A"/>
    <m/>
    <m/>
    <m/>
    <d v="2024-07-30T00:00:00"/>
    <m/>
    <m/>
    <s v="Letter Sent without QC"/>
    <m/>
    <x v="1"/>
    <s v="Gilles Cloutier_x000a_Alpha RSA Nicolas Maheux"/>
    <s v="ELI,DLI,EHC,LTD"/>
    <s v="French"/>
  </r>
  <r>
    <x v="2"/>
    <s v="COMMUNITY LIVING VICTORIA     "/>
    <n v="137432"/>
    <s v="Manu-Cov"/>
    <s v="Alex Gattey"/>
    <s v="Cassandra Hyde"/>
    <s v="MC Renewal Support"/>
    <s v="ManuConnect"/>
    <s v="SELF"/>
    <d v="2024-07-31T00:00:00"/>
    <d v="2025-01-01T00:00:00"/>
    <x v="2"/>
    <s v="Elaine Hsu"/>
    <s v="elaine@dupuislangen.com"/>
    <m/>
    <m/>
    <m/>
    <m/>
    <m/>
    <m/>
    <m/>
    <m/>
    <m/>
    <x v="1"/>
    <m/>
    <m/>
    <m/>
  </r>
  <r>
    <x v="2"/>
    <s v="SOUDURES A. MARTIN INC.       "/>
    <n v="137815"/>
    <s v="Manu-Cov"/>
    <s v="Natalie Lapointe "/>
    <s v="Lilian Hernandez"/>
    <s v="MC Renewal Support"/>
    <s v="ManuConnect"/>
    <s v="SELF"/>
    <d v="2024-07-31T00:00:00"/>
    <d v="2025-01-01T00:00:00"/>
    <x v="0"/>
    <m/>
    <s v="renouvellement@sagedecision.com"/>
    <m/>
    <m/>
    <m/>
    <m/>
    <d v="2024-07-29T00:00:00"/>
    <m/>
    <m/>
    <s v="Letter Sent without QC"/>
    <m/>
    <x v="1"/>
    <m/>
    <m/>
    <m/>
  </r>
  <r>
    <x v="2"/>
    <s v="MICHEL ST-ARNEAULT INC.       "/>
    <n v="140453"/>
    <s v="Manu-Cov"/>
    <s v="Azaleea Dinca"/>
    <s v="Andrea Boyce"/>
    <s v="MC Renewal Support"/>
    <s v="ManuConnect"/>
    <s v="SELF"/>
    <d v="2024-07-31T00:00:00"/>
    <d v="2025-01-01T00:00:00"/>
    <x v="1"/>
    <m/>
    <s v="tarification@gpm.ca"/>
    <m/>
    <s v="N/A"/>
    <s v="N/A"/>
    <s v="N/A"/>
    <d v="2024-07-31T00:00:00"/>
    <m/>
    <m/>
    <s v="Letter Sent without QC"/>
    <m/>
    <x v="0"/>
    <s v="GPM régimes collectifs (Groupe Premier Medical Inc.)"/>
    <m/>
    <m/>
  </r>
  <r>
    <x v="2"/>
    <s v="MONDI HINTON INC.             "/>
    <n v="140461"/>
    <s v="Manu-Cov"/>
    <s v="Karen Tomkins"/>
    <s v="Harshini Awotar"/>
    <s v="MC Renewal Support"/>
    <s v="ManuConnect"/>
    <s v="SELF"/>
    <d v="2024-07-31T00:00:00"/>
    <d v="2025-02-01T00:00:00"/>
    <x v="3"/>
    <s v="Ramjee Bamrah"/>
    <s v="raminder.bamrah@mondigroup.com"/>
    <s v="Plan Administrator (or, if you prefer, their title within the company is Director, Benefits &amp; Compensation)"/>
    <d v="2024-07-18T00:00:00"/>
    <d v="2024-07-18T00:00:00"/>
    <s v="Completed"/>
    <d v="2024-07-30T00:00:00"/>
    <m/>
    <m/>
    <s v="Letter Sent without QC"/>
    <m/>
    <x v="0"/>
    <s v="HUB International Canada West_x000a_For client contact confirmation (1st year)"/>
    <s v="ELI,OEL,OSL,OCL,STD,LTD"/>
    <s v="English"/>
  </r>
  <r>
    <x v="2"/>
    <s v="ODYSSEE IMMOBILIER INC.       "/>
    <n v="141425"/>
    <s v="Manu-Cov"/>
    <s v="Raquel Morales"/>
    <s v="Darel Volkes"/>
    <s v="MC Renewal Support"/>
    <s v="ManuConnect"/>
    <s v="SELF"/>
    <d v="2024-07-31T00:00:00"/>
    <d v="2025-01-01T00:00:00"/>
    <x v="2"/>
    <s v="Annie Dessailliers"/>
    <s v="ventes_renouvellements@gpme.ca"/>
    <m/>
    <m/>
    <m/>
    <m/>
    <m/>
    <m/>
    <m/>
    <m/>
    <m/>
    <x v="1"/>
    <m/>
    <m/>
    <m/>
  </r>
  <r>
    <x v="2"/>
    <s v="FAIRWEATHER LTD.              "/>
    <n v="141490"/>
    <s v="Manu-Cov"/>
    <s v="Rowena Gabriel"/>
    <s v="Svetlana Pavlenko"/>
    <s v="MC Renewal Support"/>
    <s v="ManuConnect"/>
    <s v="SELF"/>
    <d v="2024-07-31T00:00:00"/>
    <d v="2025-02-01T00:00:00"/>
    <x v="0"/>
    <s v="Jessica Barber-Nguyen"/>
    <s v="jessica.barber-nguyen@peoplecorporation.com"/>
    <s v="Account Manager"/>
    <d v="2024-07-29T00:00:00"/>
    <d v="2024-07-30T00:00:00"/>
    <m/>
    <d v="2024-07-31T00:00:00"/>
    <m/>
    <m/>
    <s v="Letter Sent without QC"/>
    <m/>
    <x v="0"/>
    <s v="Lisa Muzyka - Healthsource Plus"/>
    <m/>
    <m/>
  </r>
  <r>
    <x v="2"/>
    <s v="EMONDAGE ST-GERMAIN &amp; FRERES  "/>
    <n v="141914"/>
    <s v="Manu-Cov"/>
    <s v="Natalie Lapointe"/>
    <s v="Lilian Hernandez"/>
    <s v="MC Renewal Support"/>
    <s v="ManuConnect"/>
    <s v="SELF"/>
    <d v="2024-07-31T00:00:00"/>
    <d v="2025-01-01T00:00:00"/>
    <x v="1"/>
    <m/>
    <s v="renouvellement@sagedecision.com"/>
    <m/>
    <s v="N/A"/>
    <s v="N/A"/>
    <s v="N/A"/>
    <d v="2024-07-30T00:00:00"/>
    <m/>
    <m/>
    <s v="Letter Sent without QC"/>
    <m/>
    <x v="1"/>
    <s v="Sage"/>
    <m/>
    <m/>
  </r>
  <r>
    <x v="2"/>
    <s v="PRECISION MOUNTING            "/>
    <n v="633350"/>
    <s v="Manu-Cov"/>
    <s v="Chaten Anderson"/>
    <s v="Swiss Nanton-Gill"/>
    <s v="MC Renewal Support"/>
    <s v="ManuConnect"/>
    <s v="SELF"/>
    <d v="2024-07-31T00:00:00"/>
    <d v="2025-01-01T00:00:00"/>
    <x v="2"/>
    <m/>
    <m/>
    <m/>
    <m/>
    <m/>
    <m/>
    <m/>
    <m/>
    <m/>
    <m/>
    <m/>
    <x v="1"/>
    <m/>
    <m/>
    <m/>
  </r>
  <r>
    <x v="2"/>
    <s v="LE PROJET EX MACHINA          "/>
    <n v="633818"/>
    <s v="Manu-Cov"/>
    <s v="Natalie Lapointe"/>
    <s v="Lilian Hernandez"/>
    <s v="MC Renewal Support"/>
    <s v="ManuConnect"/>
    <s v="SELF"/>
    <d v="2024-07-31T00:00:00"/>
    <d v="2025-01-01T00:00:00"/>
    <x v="0"/>
    <m/>
    <s v="renouvellement@sagedecision.com"/>
    <m/>
    <m/>
    <m/>
    <m/>
    <d v="2024-07-29T00:00:00"/>
    <m/>
    <m/>
    <s v="Letter Sent without QC"/>
    <m/>
    <x v="1"/>
    <m/>
    <m/>
    <m/>
  </r>
  <r>
    <x v="2"/>
    <s v="MCCARTHY TETRAULT "/>
    <s v="36831,36832"/>
    <s v="Manu-NonCov"/>
    <s v="Sylvie Boucher"/>
    <s v="Serge Lampron"/>
    <s v="MC Renewal Support"/>
    <s v="ManuConnect"/>
    <s v="SELF"/>
    <d v="2024-07-31T00:00:00"/>
    <d v="2025-01-01T00:00:00"/>
    <x v="2"/>
    <s v="Moreau, Genevieve_x000a_Angela Balbuena"/>
    <s v="GMOREAU@mccarthy.ca_x000a_abalbuena@mccarthy.ca"/>
    <m/>
    <d v="2024-07-15T00:00:00"/>
    <d v="2024-07-15T00:00:00"/>
    <m/>
    <m/>
    <m/>
    <m/>
    <m/>
    <m/>
    <x v="0"/>
    <m/>
    <m/>
    <m/>
  </r>
  <r>
    <x v="2"/>
    <s v="O.N.R Employees Benefit Assoc. "/>
    <n v="19128"/>
    <s v="Manu-NonCov"/>
    <s v="Isabelle Fontaine"/>
    <s v="Jennifer Byrns"/>
    <s v="MC Renewal Support"/>
    <s v="ManuConnect"/>
    <s v="SELF"/>
    <d v="2024-07-31T00:00:00"/>
    <d v="2025-02-01T00:00:00"/>
    <x v="0"/>
    <s v="Brian Stitt"/>
    <s v="bstitt2@hotmail.com"/>
    <m/>
    <d v="2024-07-15T00:00:00"/>
    <d v="2024-07-18T00:00:00"/>
    <m/>
    <d v="2024-07-29T00:00:00"/>
    <m/>
    <m/>
    <s v="Letter Sent without QC"/>
    <m/>
    <x v="0"/>
    <m/>
    <m/>
    <m/>
  </r>
  <r>
    <x v="2"/>
    <s v="CONIFER"/>
    <n v="32821"/>
    <s v="Manu-NonCov"/>
    <s v="Leah Wosk"/>
    <s v="Anita Dekker"/>
    <s v="MC Renewal Support"/>
    <s v="ManuConnect"/>
    <s v="SELF"/>
    <d v="2024-07-31T00:00:00"/>
    <d v="2025-01-01T00:00:00"/>
    <x v="0"/>
    <s v="Elna Martell"/>
    <s v="Elna@conifer.ca"/>
    <m/>
    <d v="2024-07-15T00:00:00"/>
    <d v="2024-07-16T00:00:00"/>
    <m/>
    <d v="2024-07-29T00:00:00"/>
    <m/>
    <m/>
    <s v="Letter Sent without QC"/>
    <m/>
    <x v="0"/>
    <m/>
    <m/>
    <m/>
  </r>
  <r>
    <x v="2"/>
    <s v="Klohn Crippen Berger Ltd."/>
    <s v="30395, 31792, 31794, 31795"/>
    <s v="Manu-Cov "/>
    <s v="Leah Wosk"/>
    <s v="Anita Dekker"/>
    <s v="MC Renewal Support"/>
    <s v="ManuConnect"/>
    <s v="SELF"/>
    <d v="2024-07-31T00:00:00"/>
    <d v="2025-03-01T00:00:00"/>
    <x v="2"/>
    <s v="Sonja Hargas"/>
    <m/>
    <m/>
    <d v="2024-07-15T00:00:00"/>
    <d v="2024-07-15T00:00:00"/>
    <m/>
    <m/>
    <m/>
    <m/>
    <m/>
    <m/>
    <x v="0"/>
    <m/>
    <m/>
    <m/>
  </r>
  <r>
    <x v="2"/>
    <s v="Franke Kindred Canada Limited"/>
    <s v="30185, 80073, 80074"/>
    <s v="Manu-NonCov"/>
    <s v="Jena Crawley"/>
    <s v="Ben Voisin"/>
    <s v="MC Renewal Support"/>
    <s v="ManuConnect"/>
    <s v="SELF"/>
    <d v="2024-07-31T00:00:00"/>
    <d v="2025-01-01T00:00:00"/>
    <x v="2"/>
    <m/>
    <m/>
    <m/>
    <d v="2024-07-15T00:00:00"/>
    <m/>
    <m/>
    <m/>
    <m/>
    <m/>
    <m/>
    <m/>
    <x v="0"/>
    <m/>
    <m/>
    <m/>
  </r>
  <r>
    <x v="2"/>
    <s v="Torkin Manes &amp; Tormanco Management"/>
    <n v="632835"/>
    <s v="Manu-Cov"/>
    <s v="Rowena Gabriel"/>
    <s v="Svetlana Pavlenko"/>
    <s v="MC Renewal Support"/>
    <s v="ManuConnect"/>
    <s v="SELF"/>
    <d v="2024-07-31T00:00:00"/>
    <d v="2025-01-01T00:00:00"/>
    <x v="0"/>
    <s v="Yvette Yang"/>
    <s v="YYang@healthsourceplus.com"/>
    <m/>
    <m/>
    <m/>
    <m/>
    <d v="2024-07-31T00:00:00"/>
    <m/>
    <m/>
    <s v="Letter Sent without QC"/>
    <m/>
    <x v="0"/>
    <s v="Rob Carducci - Healthsource Plus"/>
    <m/>
    <m/>
  </r>
  <r>
    <x v="2"/>
    <s v="JOHN NOBLE HOME"/>
    <s v="38508, 38509"/>
    <s v="Manu-NonCov"/>
    <s v="Tony Fanta"/>
    <s v="Amy Bimm"/>
    <s v="MC Renewal Support"/>
    <s v="ManuConnect"/>
    <s v="MIX"/>
    <d v="2024-07-31T00:00:00"/>
    <d v="2025-01-01T00:00:00"/>
    <x v="0"/>
    <s v="Shelly Proulx"/>
    <s v="sproulx@jnh.ca"/>
    <m/>
    <d v="2024-07-15T00:00:00"/>
    <d v="2024-07-16T00:00:00"/>
    <m/>
    <d v="2024-07-29T00:00:00"/>
    <m/>
    <m/>
    <s v="Letter Sent without QC"/>
    <m/>
    <x v="0"/>
    <m/>
    <m/>
    <m/>
  </r>
  <r>
    <x v="2"/>
    <s v="Nemak of Canada Corporation"/>
    <s v="112155, 112307"/>
    <s v="Manu-Cov"/>
    <s v="Scott Thomson"/>
    <s v="Jonathan Schwarz"/>
    <s v="MC Renewal Support"/>
    <s v="ManuConnect"/>
    <s v="MIX"/>
    <d v="2024-07-31T00:00:00"/>
    <d v="2025-01-01T00:00:00"/>
    <x v="2"/>
    <m/>
    <m/>
    <m/>
    <d v="2024-07-15T00:00:00"/>
    <m/>
    <m/>
    <m/>
    <m/>
    <m/>
    <m/>
    <m/>
    <x v="0"/>
    <m/>
    <m/>
    <m/>
  </r>
  <r>
    <x v="2"/>
    <s v="The Mitchell &amp; Abbott Group Financial Services Limited as Trustees for A &amp; W Franchisees and Employees"/>
    <n v="614977"/>
    <s v="Manu-Cov"/>
    <s v="Scott Thomson"/>
    <s v="Jonathan Schwarz"/>
    <s v="MC Renewal Support"/>
    <s v="ManuConnect"/>
    <s v="SELF"/>
    <d v="2024-07-31T00:00:00"/>
    <d v="2025-01-01T00:00:00"/>
    <x v="2"/>
    <m/>
    <m/>
    <m/>
    <d v="2024-07-15T00:00:00"/>
    <m/>
    <m/>
    <m/>
    <m/>
    <m/>
    <m/>
    <m/>
    <x v="0"/>
    <m/>
    <m/>
    <m/>
  </r>
  <r>
    <x v="2"/>
    <s v="Bert Baxter Transport Ltd. "/>
    <n v="81423"/>
    <s v="Manu-Cov "/>
    <s v="Angela Boys"/>
    <s v="Kerry Harrison"/>
    <s v="MC Renewal Support"/>
    <s v="ManuConnect"/>
    <s v="SELF"/>
    <d v="2024-07-31T00:00:00"/>
    <d v="2025-02-01T00:00:00"/>
    <x v="0"/>
    <s v="Krista Dalton"/>
    <s v="quotations@johnstongroup.ca"/>
    <m/>
    <m/>
    <m/>
    <m/>
    <d v="2024-07-29T00:00:00"/>
    <m/>
    <m/>
    <s v="Letter Sent without QC"/>
    <m/>
    <x v="0"/>
    <m/>
    <m/>
    <m/>
  </r>
  <r>
    <x v="2"/>
    <s v="Preverco Inc."/>
    <n v="109426"/>
    <s v="Manu-Cov "/>
    <s v="Noel Hudson"/>
    <s v="Kerry Harrison"/>
    <s v="MC Renewal Support"/>
    <s v="ManuConnect"/>
    <s v="TPA"/>
    <d v="2024-07-31T00:00:00"/>
    <d v="2025-01-01T00:00:00"/>
    <x v="3"/>
    <s v="Krista Dalton"/>
    <s v="quotations@johnstongroup.ca"/>
    <s v="N/A"/>
    <m/>
    <m/>
    <m/>
    <d v="2024-07-30T00:00:00"/>
    <m/>
    <m/>
    <s v="Letter Sent without QC"/>
    <m/>
    <x v="0"/>
    <s v="Johnston Group"/>
    <s v="ELI,DLI,STD,LTD"/>
    <s v="French"/>
  </r>
  <r>
    <x v="3"/>
    <s v="MUNICIPALITE DE STE-CROIX ET  "/>
    <s v="0048842"/>
    <s v="Manu-Cov "/>
    <m/>
    <m/>
    <s v="MC Renewal Support"/>
    <s v="ManuConnect"/>
    <s v="SELF"/>
    <d v="2024-08-30T00:00:00"/>
    <d v="2025-02-01T00:00:00"/>
    <x v="0"/>
    <m/>
    <m/>
    <m/>
    <m/>
    <m/>
    <m/>
    <m/>
    <m/>
    <m/>
    <m/>
    <m/>
    <x v="1"/>
    <m/>
    <m/>
    <m/>
  </r>
  <r>
    <x v="3"/>
    <s v="SERRES FLORAPLUS INC.         "/>
    <s v="0050388"/>
    <s v="Manu-Cov "/>
    <m/>
    <m/>
    <s v="MC Renewal Support"/>
    <s v="ManuConnect"/>
    <s v="SELF"/>
    <d v="2024-08-30T00:00:00"/>
    <d v="2025-02-01T00:00:00"/>
    <x v="2"/>
    <m/>
    <m/>
    <m/>
    <m/>
    <m/>
    <m/>
    <m/>
    <m/>
    <m/>
    <m/>
    <m/>
    <x v="1"/>
    <m/>
    <m/>
    <m/>
  </r>
  <r>
    <x v="3"/>
    <s v="PYROMAITRE INC.               "/>
    <s v="0060885"/>
    <s v="Manu-Cov "/>
    <m/>
    <m/>
    <s v="MC Renewal Support"/>
    <s v="ManuConnect"/>
    <s v="SELF"/>
    <d v="2024-08-30T00:00:00"/>
    <d v="2025-02-01T00:00:00"/>
    <x v="0"/>
    <m/>
    <m/>
    <m/>
    <m/>
    <m/>
    <m/>
    <m/>
    <m/>
    <m/>
    <m/>
    <m/>
    <x v="1"/>
    <m/>
    <m/>
    <m/>
  </r>
  <r>
    <x v="3"/>
    <s v="HAY RIVER HEALTH AND SOCIAL   "/>
    <s v="0065456"/>
    <s v="Manu-Cov "/>
    <m/>
    <m/>
    <s v="MC Renewal Support"/>
    <s v="ManuConnect"/>
    <s v="SELF"/>
    <d v="2024-08-30T00:00:00"/>
    <d v="2025-04-01T00:00:00"/>
    <x v="2"/>
    <m/>
    <m/>
    <m/>
    <m/>
    <m/>
    <m/>
    <m/>
    <m/>
    <m/>
    <m/>
    <m/>
    <x v="0"/>
    <m/>
    <m/>
    <m/>
  </r>
  <r>
    <x v="3"/>
    <s v="SIMMTECH PROCESS ENGINEERING  "/>
    <s v="0086703"/>
    <s v="Manu-Cov "/>
    <m/>
    <m/>
    <s v="MC Renewal Support"/>
    <s v="ManuConnect"/>
    <s v="SELF"/>
    <d v="2024-08-30T00:00:00"/>
    <d v="2025-02-01T00:00:00"/>
    <x v="0"/>
    <m/>
    <m/>
    <m/>
    <m/>
    <m/>
    <m/>
    <m/>
    <m/>
    <m/>
    <m/>
    <m/>
    <x v="1"/>
    <m/>
    <m/>
    <m/>
  </r>
  <r>
    <x v="3"/>
    <s v="T.R.O.C.C.A.                  "/>
    <s v="0103967"/>
    <s v="Manu-Cov "/>
    <m/>
    <m/>
    <s v="MC Renewal Support"/>
    <s v="ManuConnect"/>
    <s v="SELF"/>
    <d v="2024-08-30T00:00:00"/>
    <d v="2025-02-01T00:00:00"/>
    <x v="2"/>
    <m/>
    <m/>
    <m/>
    <m/>
    <m/>
    <m/>
    <m/>
    <m/>
    <m/>
    <m/>
    <m/>
    <x v="1"/>
    <m/>
    <m/>
    <m/>
  </r>
  <r>
    <x v="3"/>
    <s v="EPLAN QUEBEC CANADA INC       "/>
    <s v="0105472"/>
    <s v="Manu-Cov "/>
    <m/>
    <m/>
    <s v="MC Renewal Support"/>
    <s v="ManuConnect"/>
    <s v="SELF"/>
    <d v="2024-08-30T00:00:00"/>
    <d v="2025-02-01T00:00:00"/>
    <x v="0"/>
    <m/>
    <m/>
    <m/>
    <m/>
    <m/>
    <m/>
    <m/>
    <m/>
    <m/>
    <m/>
    <m/>
    <x v="1"/>
    <m/>
    <m/>
    <m/>
  </r>
  <r>
    <x v="3"/>
    <s v="TRIPAR INC.                   "/>
    <s v="0107751"/>
    <s v="Manu-Cov "/>
    <m/>
    <m/>
    <s v="MC Renewal Support"/>
    <s v="ManuConnect"/>
    <s v="SELF"/>
    <d v="2024-08-30T00:00:00"/>
    <d v="2025-02-01T00:00:00"/>
    <x v="2"/>
    <m/>
    <m/>
    <m/>
    <m/>
    <m/>
    <m/>
    <m/>
    <m/>
    <m/>
    <m/>
    <m/>
    <x v="0"/>
    <m/>
    <m/>
    <m/>
  </r>
  <r>
    <x v="3"/>
    <s v="FLYSCAN SYSTEMS INC.          "/>
    <s v="0109362"/>
    <s v="Manu-Cov "/>
    <m/>
    <m/>
    <s v="MC Renewal Support"/>
    <s v="ManuConnect"/>
    <s v="SELF"/>
    <d v="2024-08-30T00:00:00"/>
    <d v="2025-02-01T00:00:00"/>
    <x v="0"/>
    <m/>
    <m/>
    <m/>
    <m/>
    <m/>
    <m/>
    <m/>
    <m/>
    <m/>
    <m/>
    <m/>
    <x v="1"/>
    <m/>
    <m/>
    <m/>
  </r>
  <r>
    <x v="3"/>
    <s v="TRUELINE VALVE CORPORATION    "/>
    <s v="0111364"/>
    <s v="Manu-Cov "/>
    <m/>
    <m/>
    <s v="MC Renewal Support"/>
    <s v="ManuConnect"/>
    <s v="SELF"/>
    <d v="2024-08-30T00:00:00"/>
    <d v="2025-02-01T00:00:00"/>
    <x v="2"/>
    <m/>
    <m/>
    <m/>
    <m/>
    <m/>
    <m/>
    <m/>
    <m/>
    <m/>
    <m/>
    <m/>
    <x v="1"/>
    <m/>
    <m/>
    <m/>
  </r>
  <r>
    <x v="3"/>
    <s v="VIZIMAX INC.                  "/>
    <s v="0112824"/>
    <s v="Manu-Cov "/>
    <m/>
    <m/>
    <s v="MC Renewal Support"/>
    <s v="ManuConnect"/>
    <s v="SELF"/>
    <d v="2024-08-30T00:00:00"/>
    <d v="2025-02-01T00:00:00"/>
    <x v="0"/>
    <m/>
    <m/>
    <m/>
    <m/>
    <m/>
    <m/>
    <m/>
    <m/>
    <m/>
    <m/>
    <m/>
    <x v="1"/>
    <m/>
    <m/>
    <m/>
  </r>
  <r>
    <x v="3"/>
    <s v="VESEYS SEEDS LTD.             "/>
    <s v="0114303"/>
    <s v="Manu-Cov "/>
    <m/>
    <m/>
    <s v="MC Renewal Support"/>
    <s v="ManuConnect"/>
    <s v="SELF"/>
    <d v="2024-08-30T00:00:00"/>
    <d v="2025-03-01T00:00:00"/>
    <x v="2"/>
    <m/>
    <m/>
    <m/>
    <m/>
    <m/>
    <m/>
    <m/>
    <m/>
    <m/>
    <m/>
    <m/>
    <x v="1"/>
    <m/>
    <m/>
    <m/>
  </r>
  <r>
    <x v="3"/>
    <s v="L. BRETON TRANSPORT LTEE ET   "/>
    <s v="0116877"/>
    <s v="Manu-Cov "/>
    <m/>
    <m/>
    <s v="MC Renewal Support"/>
    <s v="ManuConnect"/>
    <s v="SELF"/>
    <d v="2024-08-30T00:00:00"/>
    <d v="2025-02-01T00:00:00"/>
    <x v="0"/>
    <m/>
    <m/>
    <m/>
    <m/>
    <m/>
    <m/>
    <m/>
    <m/>
    <m/>
    <m/>
    <m/>
    <x v="0"/>
    <m/>
    <m/>
    <m/>
  </r>
  <r>
    <x v="3"/>
    <s v="COUVRE-PLANCHERS FLORDECO INC "/>
    <s v="0117124"/>
    <s v="Manu-Cov "/>
    <m/>
    <m/>
    <s v="MC Renewal Support"/>
    <s v="ManuConnect"/>
    <s v="SELF"/>
    <d v="2024-08-30T00:00:00"/>
    <d v="2025-02-01T00:00:00"/>
    <x v="2"/>
    <m/>
    <m/>
    <m/>
    <m/>
    <m/>
    <m/>
    <m/>
    <m/>
    <m/>
    <m/>
    <m/>
    <x v="1"/>
    <s v="Gilles Cloutier"/>
    <m/>
    <m/>
  </r>
  <r>
    <x v="3"/>
    <s v="YVON POULIN &amp; ASSOCIES,       "/>
    <s v="0118902"/>
    <s v="Manu-Cov "/>
    <m/>
    <m/>
    <s v="MC Renewal Support"/>
    <s v="ManuConnect"/>
    <s v="SELF"/>
    <d v="2024-08-30T00:00:00"/>
    <d v="2025-02-01T00:00:00"/>
    <x v="0"/>
    <m/>
    <m/>
    <m/>
    <m/>
    <m/>
    <m/>
    <m/>
    <m/>
    <m/>
    <m/>
    <m/>
    <x v="1"/>
    <m/>
    <m/>
    <m/>
  </r>
  <r>
    <x v="3"/>
    <s v="ACEF LANAUDIERE               "/>
    <s v="0118953"/>
    <s v="Manu-Cov "/>
    <m/>
    <m/>
    <s v="MC Renewal Support"/>
    <s v="ManuConnect"/>
    <s v="SELF"/>
    <d v="2024-08-30T00:00:00"/>
    <d v="2025-02-01T00:00:00"/>
    <x v="2"/>
    <m/>
    <m/>
    <m/>
    <m/>
    <m/>
    <m/>
    <m/>
    <m/>
    <m/>
    <m/>
    <m/>
    <x v="1"/>
    <m/>
    <m/>
    <m/>
  </r>
  <r>
    <x v="3"/>
    <s v="GROUPE KAFFA INC              "/>
    <s v="0118954"/>
    <s v="Manu-Cov "/>
    <m/>
    <m/>
    <s v="MC Renewal Support"/>
    <s v="ManuConnect"/>
    <s v="SELF"/>
    <d v="2024-08-30T00:00:00"/>
    <d v="2025-02-01T00:00:00"/>
    <x v="0"/>
    <m/>
    <m/>
    <m/>
    <m/>
    <m/>
    <m/>
    <m/>
    <m/>
    <m/>
    <m/>
    <m/>
    <x v="1"/>
    <m/>
    <m/>
    <m/>
  </r>
  <r>
    <x v="3"/>
    <s v="TETRAD INSULATION SERVICES    "/>
    <s v="0120778"/>
    <s v="Manu-Cov "/>
    <m/>
    <m/>
    <s v="MC Renewal Support"/>
    <s v="ManuConnect"/>
    <s v="SELF"/>
    <d v="2024-08-30T00:00:00"/>
    <d v="2025-02-01T00:00:00"/>
    <x v="2"/>
    <m/>
    <m/>
    <m/>
    <m/>
    <m/>
    <m/>
    <m/>
    <m/>
    <m/>
    <m/>
    <m/>
    <x v="1"/>
    <m/>
    <m/>
    <m/>
  </r>
  <r>
    <x v="3"/>
    <s v="CSEK CREATIVE INC. O/A WELCOME"/>
    <s v="0121187"/>
    <s v="Manu-Cov "/>
    <m/>
    <m/>
    <s v="MC Renewal Support"/>
    <s v="ManuConnect"/>
    <s v="SELF"/>
    <d v="2024-08-30T00:00:00"/>
    <d v="2025-02-01T00:00:00"/>
    <x v="0"/>
    <m/>
    <m/>
    <m/>
    <m/>
    <m/>
    <m/>
    <m/>
    <m/>
    <m/>
    <m/>
    <m/>
    <x v="1"/>
    <m/>
    <m/>
    <m/>
  </r>
  <r>
    <x v="3"/>
    <s v="LES EQUIPEMENTS AGRI-LAIT INC."/>
    <s v="0124676"/>
    <s v="Manu-Cov "/>
    <m/>
    <m/>
    <s v="MC Renewal Support"/>
    <s v="ManuConnect"/>
    <s v="SELF"/>
    <d v="2024-08-30T00:00:00"/>
    <d v="2025-02-01T00:00:00"/>
    <x v="2"/>
    <m/>
    <m/>
    <m/>
    <m/>
    <m/>
    <m/>
    <m/>
    <m/>
    <m/>
    <m/>
    <m/>
    <x v="1"/>
    <m/>
    <m/>
    <m/>
  </r>
  <r>
    <x v="3"/>
    <s v="LEVAGE RB INC                 "/>
    <s v="0124677"/>
    <s v="Manu-Cov "/>
    <m/>
    <m/>
    <s v="MC Renewal Support"/>
    <s v="ManuConnect"/>
    <s v="SELF"/>
    <d v="2024-08-30T00:00:00"/>
    <d v="2025-02-01T00:00:00"/>
    <x v="0"/>
    <m/>
    <m/>
    <m/>
    <m/>
    <m/>
    <m/>
    <m/>
    <m/>
    <m/>
    <m/>
    <m/>
    <x v="1"/>
    <m/>
    <m/>
    <m/>
  </r>
  <r>
    <x v="3"/>
    <s v="VON ARX OUTILLAGE ET MATRICE  "/>
    <s v="0124736"/>
    <s v="Manu-Cov "/>
    <m/>
    <m/>
    <s v="MC Renewal Support"/>
    <s v="ManuConnect"/>
    <s v="SELF"/>
    <d v="2024-08-30T00:00:00"/>
    <d v="2025-02-01T00:00:00"/>
    <x v="2"/>
    <m/>
    <m/>
    <m/>
    <m/>
    <m/>
    <m/>
    <m/>
    <m/>
    <m/>
    <m/>
    <m/>
    <x v="1"/>
    <m/>
    <m/>
    <m/>
  </r>
  <r>
    <x v="3"/>
    <s v="GYRO-TRAC CORPORATION         "/>
    <s v="0124737"/>
    <s v="Manu-Cov "/>
    <m/>
    <m/>
    <s v="MC Renewal Support"/>
    <s v="ManuConnect"/>
    <s v="SELF"/>
    <d v="2024-08-30T00:00:00"/>
    <d v="2025-02-01T00:00:00"/>
    <x v="0"/>
    <m/>
    <m/>
    <m/>
    <m/>
    <m/>
    <m/>
    <m/>
    <m/>
    <m/>
    <m/>
    <m/>
    <x v="1"/>
    <m/>
    <m/>
    <m/>
  </r>
  <r>
    <x v="3"/>
    <s v="EQUIPEMENT CAPITALE INC       "/>
    <s v="0126083"/>
    <s v="Manu-Cov "/>
    <m/>
    <m/>
    <s v="MC Renewal Support"/>
    <s v="ManuConnect"/>
    <s v="SELF"/>
    <d v="2024-08-30T00:00:00"/>
    <d v="2025-02-01T00:00:00"/>
    <x v="2"/>
    <m/>
    <m/>
    <m/>
    <m/>
    <m/>
    <m/>
    <m/>
    <m/>
    <m/>
    <m/>
    <m/>
    <x v="1"/>
    <m/>
    <m/>
    <m/>
  </r>
  <r>
    <x v="3"/>
    <s v="RODD MANAGEMENT LIMITED       "/>
    <s v="0127177"/>
    <s v="Manu-Cov "/>
    <m/>
    <m/>
    <s v="MC Renewal Support"/>
    <s v="ManuConnect"/>
    <s v="SELF"/>
    <d v="2024-08-30T00:00:00"/>
    <d v="2025-02-01T00:00:00"/>
    <x v="0"/>
    <m/>
    <m/>
    <m/>
    <m/>
    <m/>
    <m/>
    <m/>
    <m/>
    <m/>
    <m/>
    <m/>
    <x v="0"/>
    <m/>
    <m/>
    <m/>
  </r>
  <r>
    <x v="3"/>
    <s v="CONVOYEUR CONTINENTAL ET      "/>
    <s v="0129567"/>
    <s v="Manu-Cov "/>
    <m/>
    <m/>
    <s v="MC Renewal Support"/>
    <s v="ManuConnect"/>
    <s v="SELF"/>
    <d v="2024-08-30T00:00:00"/>
    <d v="2025-02-01T00:00:00"/>
    <x v="2"/>
    <m/>
    <m/>
    <m/>
    <m/>
    <m/>
    <m/>
    <m/>
    <m/>
    <m/>
    <m/>
    <m/>
    <x v="0"/>
    <m/>
    <m/>
    <m/>
  </r>
  <r>
    <x v="3"/>
    <s v="CENTRE DE REPARATION          "/>
    <s v="0129814"/>
    <s v="Manu-Cov "/>
    <m/>
    <m/>
    <s v="MC Renewal Support"/>
    <s v="ManuConnect"/>
    <s v="SELF"/>
    <d v="2024-08-30T00:00:00"/>
    <d v="2025-02-01T00:00:00"/>
    <x v="0"/>
    <m/>
    <m/>
    <m/>
    <m/>
    <m/>
    <m/>
    <m/>
    <m/>
    <m/>
    <m/>
    <m/>
    <x v="0"/>
    <m/>
    <m/>
    <m/>
  </r>
  <r>
    <x v="3"/>
    <s v="DEPANNEUR JULES (3099-9387    "/>
    <s v="0130774"/>
    <s v="Manu-Cov "/>
    <m/>
    <m/>
    <s v="MC Renewal Support"/>
    <s v="ManuConnect"/>
    <s v="SELF"/>
    <d v="2024-08-30T00:00:00"/>
    <d v="2025-02-01T00:00:00"/>
    <x v="2"/>
    <m/>
    <m/>
    <m/>
    <m/>
    <m/>
    <m/>
    <m/>
    <m/>
    <m/>
    <m/>
    <m/>
    <x v="1"/>
    <m/>
    <m/>
    <m/>
  </r>
  <r>
    <x v="3"/>
    <s v="GESTION BERNARD MAJEAU INC.   "/>
    <s v="0130982"/>
    <s v="Manu-Cov "/>
    <m/>
    <m/>
    <s v="MC Renewal Support"/>
    <s v="ManuConnect"/>
    <s v="SELF"/>
    <d v="2024-08-30T00:00:00"/>
    <d v="2025-02-01T00:00:00"/>
    <x v="0"/>
    <m/>
    <m/>
    <m/>
    <m/>
    <m/>
    <m/>
    <m/>
    <m/>
    <m/>
    <m/>
    <m/>
    <x v="1"/>
    <m/>
    <m/>
    <m/>
  </r>
  <r>
    <x v="3"/>
    <s v="CERBEXA INC.                  "/>
    <s v="0131098"/>
    <s v="Manu-Cov "/>
    <m/>
    <m/>
    <s v="MC Renewal Support"/>
    <s v="ManuConnect"/>
    <s v="SELF"/>
    <d v="2024-08-30T00:00:00"/>
    <d v="2025-02-01T00:00:00"/>
    <x v="2"/>
    <m/>
    <m/>
    <m/>
    <m/>
    <m/>
    <m/>
    <m/>
    <m/>
    <m/>
    <m/>
    <m/>
    <x v="1"/>
    <m/>
    <m/>
    <m/>
  </r>
  <r>
    <x v="3"/>
    <s v="9252-3133 QUEBEC INC.         "/>
    <s v="0134571"/>
    <s v="Manu-Cov "/>
    <m/>
    <m/>
    <s v="MC Renewal Support"/>
    <s v="ManuConnect"/>
    <s v="SELF"/>
    <d v="2024-08-30T00:00:00"/>
    <d v="2025-02-01T00:00:00"/>
    <x v="0"/>
    <m/>
    <m/>
    <m/>
    <m/>
    <m/>
    <m/>
    <m/>
    <m/>
    <m/>
    <m/>
    <m/>
    <x v="0"/>
    <s v="Gilles Cloutier"/>
    <m/>
    <m/>
  </r>
  <r>
    <x v="3"/>
    <s v="ASSOCIATION DES POLICIERS ET  "/>
    <s v="0134589"/>
    <s v="Manu-Cov "/>
    <m/>
    <m/>
    <s v="MC Renewal Support"/>
    <s v="ManuConnect"/>
    <s v="SELF"/>
    <d v="2024-08-30T00:00:00"/>
    <d v="2025-02-01T00:00:00"/>
    <x v="2"/>
    <m/>
    <m/>
    <m/>
    <m/>
    <m/>
    <m/>
    <m/>
    <m/>
    <m/>
    <m/>
    <m/>
    <x v="0"/>
    <m/>
    <m/>
    <m/>
  </r>
  <r>
    <x v="3"/>
    <s v="ANALYTICHEM CANADA            "/>
    <s v="0135536"/>
    <s v="Manu-Cov "/>
    <m/>
    <m/>
    <s v="MC Renewal Support"/>
    <s v="ManuConnect"/>
    <s v="SELF"/>
    <d v="2024-08-30T00:00:00"/>
    <d v="2025-02-01T00:00:00"/>
    <x v="0"/>
    <m/>
    <m/>
    <m/>
    <m/>
    <m/>
    <m/>
    <m/>
    <m/>
    <m/>
    <m/>
    <m/>
    <x v="0"/>
    <m/>
    <m/>
    <m/>
  </r>
  <r>
    <x v="3"/>
    <s v="ARMOUR ALLOYS INC.            "/>
    <s v="0136114"/>
    <s v="Manu-Cov "/>
    <m/>
    <m/>
    <s v="MC Renewal Support"/>
    <s v="ManuConnect"/>
    <s v="SELF"/>
    <d v="2024-08-30T00:00:00"/>
    <d v="2025-02-01T00:00:00"/>
    <x v="2"/>
    <m/>
    <m/>
    <m/>
    <m/>
    <m/>
    <m/>
    <m/>
    <m/>
    <m/>
    <m/>
    <m/>
    <x v="1"/>
    <m/>
    <m/>
    <m/>
  </r>
  <r>
    <x v="3"/>
    <s v="PROPIEUX LANAUDIERE (9434-2425"/>
    <s v="0136224"/>
    <s v="Manu-Cov "/>
    <m/>
    <m/>
    <s v="MC Renewal Support"/>
    <s v="ManuConnect"/>
    <s v="SELF"/>
    <d v="2024-08-30T00:00:00"/>
    <d v="2025-02-01T00:00:00"/>
    <x v="0"/>
    <m/>
    <m/>
    <m/>
    <m/>
    <m/>
    <m/>
    <m/>
    <m/>
    <m/>
    <m/>
    <m/>
    <x v="1"/>
    <m/>
    <m/>
    <m/>
  </r>
  <r>
    <x v="3"/>
    <s v="COIFFURE KIEF                 "/>
    <s v="0136388"/>
    <s v="Manu-Cov "/>
    <m/>
    <m/>
    <s v="MC Renewal Support"/>
    <s v="ManuConnect"/>
    <s v="SELF"/>
    <d v="2024-08-30T00:00:00"/>
    <d v="2025-02-01T00:00:00"/>
    <x v="2"/>
    <m/>
    <m/>
    <m/>
    <m/>
    <m/>
    <m/>
    <m/>
    <m/>
    <m/>
    <m/>
    <m/>
    <x v="1"/>
    <m/>
    <m/>
    <m/>
  </r>
  <r>
    <x v="3"/>
    <s v="9370-4534 QUEBEC INC. (CUISINE"/>
    <s v="0136414"/>
    <s v="Manu-Cov "/>
    <m/>
    <m/>
    <s v="MC Renewal Support"/>
    <s v="ManuConnect"/>
    <s v="SELF"/>
    <d v="2024-08-30T00:00:00"/>
    <d v="2025-02-01T00:00:00"/>
    <x v="0"/>
    <m/>
    <m/>
    <m/>
    <m/>
    <m/>
    <m/>
    <m/>
    <m/>
    <m/>
    <m/>
    <m/>
    <x v="1"/>
    <m/>
    <m/>
    <m/>
  </r>
  <r>
    <x v="3"/>
    <s v="QUINCAILLERIE TREMBLAY &amp;      "/>
    <s v="0136542"/>
    <s v="Manu-Cov "/>
    <m/>
    <m/>
    <s v="MC Renewal Support"/>
    <s v="ManuConnect"/>
    <s v="SELF"/>
    <d v="2024-08-30T00:00:00"/>
    <d v="2025-02-01T00:00:00"/>
    <x v="2"/>
    <m/>
    <m/>
    <m/>
    <m/>
    <m/>
    <m/>
    <m/>
    <m/>
    <m/>
    <m/>
    <m/>
    <x v="1"/>
    <m/>
    <m/>
    <m/>
  </r>
  <r>
    <x v="3"/>
    <s v="VITRERIE MONT-JOLI INC.       "/>
    <s v="0136603"/>
    <s v="Manu-Cov "/>
    <m/>
    <m/>
    <s v="MC Renewal Support"/>
    <s v="ManuConnect"/>
    <s v="SELF"/>
    <d v="2024-08-30T00:00:00"/>
    <d v="2025-02-01T00:00:00"/>
    <x v="0"/>
    <m/>
    <m/>
    <m/>
    <m/>
    <m/>
    <m/>
    <m/>
    <m/>
    <m/>
    <m/>
    <m/>
    <x v="1"/>
    <m/>
    <m/>
    <m/>
  </r>
  <r>
    <x v="3"/>
    <s v="GARDERIE CROQUE MUSIQUE INC.  "/>
    <s v="0136897"/>
    <s v="Manu-Cov "/>
    <m/>
    <m/>
    <s v="MC Renewal Support"/>
    <s v="ManuConnect"/>
    <s v="SELF"/>
    <d v="2024-08-30T00:00:00"/>
    <d v="2025-02-01T00:00:00"/>
    <x v="2"/>
    <m/>
    <m/>
    <m/>
    <m/>
    <m/>
    <m/>
    <m/>
    <m/>
    <m/>
    <m/>
    <m/>
    <x v="1"/>
    <m/>
    <m/>
    <m/>
  </r>
  <r>
    <x v="3"/>
    <s v="LE MAITRE CONSTRUCTEUR        "/>
    <s v="0140469"/>
    <s v="Manu-Cov "/>
    <m/>
    <m/>
    <s v="MC Renewal Support"/>
    <s v="ManuConnect"/>
    <s v="SELF"/>
    <d v="2024-08-30T00:00:00"/>
    <d v="2025-02-01T00:00:00"/>
    <x v="0"/>
    <m/>
    <m/>
    <m/>
    <m/>
    <m/>
    <m/>
    <m/>
    <m/>
    <m/>
    <m/>
    <m/>
    <x v="0"/>
    <m/>
    <m/>
    <m/>
  </r>
  <r>
    <x v="3"/>
    <s v="PREMIER ENVOL                 "/>
    <s v="0142564"/>
    <s v="Manu-Cov "/>
    <m/>
    <m/>
    <s v="MC Renewal Support"/>
    <s v="ManuConnect"/>
    <s v="SELF"/>
    <d v="2024-08-30T00:00:00"/>
    <d v="2025-02-01T00:00:00"/>
    <x v="2"/>
    <m/>
    <m/>
    <m/>
    <m/>
    <m/>
    <m/>
    <m/>
    <m/>
    <m/>
    <m/>
    <m/>
    <x v="1"/>
    <m/>
    <m/>
    <m/>
  </r>
  <r>
    <x v="3"/>
    <s v="AUTOMOBILES BERNIER &amp; CREPEAU "/>
    <s v="0143030"/>
    <s v="Manu-Cov "/>
    <m/>
    <m/>
    <s v="MC Renewal Support"/>
    <s v="ManuConnect"/>
    <s v="SELF"/>
    <d v="2024-08-30T00:00:00"/>
    <d v="2025-02-01T00:00:00"/>
    <x v="0"/>
    <m/>
    <m/>
    <m/>
    <m/>
    <m/>
    <m/>
    <m/>
    <m/>
    <m/>
    <m/>
    <m/>
    <x v="0"/>
    <s v="Gilles Cloutier"/>
    <m/>
    <m/>
  </r>
  <r>
    <x v="3"/>
    <s v="OPTICONSEILS                  "/>
    <s v="0144599"/>
    <s v="Manu-Cov "/>
    <m/>
    <m/>
    <s v="MC Renewal Support"/>
    <s v="ManuConnect"/>
    <s v="SELF"/>
    <d v="2024-08-30T00:00:00"/>
    <d v="2025-02-01T00:00:00"/>
    <x v="2"/>
    <m/>
    <m/>
    <m/>
    <m/>
    <m/>
    <m/>
    <m/>
    <m/>
    <m/>
    <m/>
    <m/>
    <x v="1"/>
    <m/>
    <m/>
    <m/>
  </r>
  <r>
    <x v="3"/>
    <s v="LE MARCHE MADAME S. INC       "/>
    <s v="0144697"/>
    <s v="Manu-Cov "/>
    <m/>
    <m/>
    <s v="MC Renewal Support"/>
    <s v="ManuConnect"/>
    <s v="SELF"/>
    <d v="2024-08-30T00:00:00"/>
    <d v="2025-02-01T00:00:00"/>
    <x v="0"/>
    <m/>
    <m/>
    <m/>
    <m/>
    <m/>
    <m/>
    <m/>
    <m/>
    <m/>
    <m/>
    <m/>
    <x v="1"/>
    <m/>
    <m/>
    <m/>
  </r>
  <r>
    <x v="3"/>
    <s v="LES IMPRESSIONS CREDO INC.    "/>
    <s v="0632896"/>
    <s v="Manu-Cov "/>
    <m/>
    <m/>
    <s v="MC Renewal Support"/>
    <s v="ManuConnect"/>
    <s v="SELF"/>
    <d v="2024-08-30T00:00:00"/>
    <d v="2025-02-01T00:00:00"/>
    <x v="2"/>
    <m/>
    <m/>
    <m/>
    <m/>
    <m/>
    <m/>
    <m/>
    <m/>
    <m/>
    <m/>
    <m/>
    <x v="1"/>
    <m/>
    <m/>
    <m/>
  </r>
  <r>
    <x v="3"/>
    <s v="EMD Technologies Incorporated"/>
    <n v="2280"/>
    <s v="Manu-Cov "/>
    <s v="Ronald Brassard"/>
    <s v="Genevieve Hebert"/>
    <s v="MC Renewal Support"/>
    <s v="ManuConnect"/>
    <s v="SELF"/>
    <d v="2024-08-30T00:00:00"/>
    <d v="2025-02-01T00:00:00"/>
    <x v="0"/>
    <m/>
    <m/>
    <m/>
    <m/>
    <m/>
    <m/>
    <m/>
    <m/>
    <m/>
    <m/>
    <m/>
    <x v="0"/>
    <s v="Robert Ahmarani"/>
    <m/>
    <m/>
  </r>
  <r>
    <x v="4"/>
    <s v="NewFound Recruiting"/>
    <n v="143007"/>
    <s v="Manu-Cov"/>
    <s v="Kathleen Royer"/>
    <s v="Alexandre Gougeon"/>
    <s v="MC Renewal Support"/>
    <s v="ManuConnect"/>
    <s v="SELF"/>
    <s v="ASAP"/>
    <d v="2024-12-01T00:00:00"/>
    <x v="2"/>
    <s v="N/A"/>
    <s v="groupbenefits@effortlessadmin.com"/>
    <s v="N/A"/>
    <d v="2024-07-31T00:00:00"/>
    <d v="2024-07-31T00:00:00"/>
    <s v="Completed"/>
    <d v="2024-07-31T00:00:00"/>
    <m/>
    <m/>
    <s v="Letter Sent without QC"/>
    <m/>
    <x v="0"/>
    <s v="HUB International - Ottawa (formerly ProCorp Financial)"/>
    <m/>
    <m/>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5">
  <r>
    <x v="0"/>
    <s v="CITY OF MOUNT PEARL           "/>
    <n v="53356"/>
    <s v="Manu-Cov"/>
    <s v="Susan Jesso"/>
    <s v="Paul Chen"/>
    <x v="0"/>
    <s v="ManuConnect"/>
    <s v="SELF"/>
    <d v="2024-07-31T00:00:00"/>
    <d v="2025-01-01T00:00:00"/>
    <x v="0"/>
    <m/>
    <m/>
    <m/>
    <m/>
    <m/>
    <m/>
    <d v="2024-08-06T00:00:00"/>
    <m/>
    <m/>
    <m/>
    <m/>
    <x v="0"/>
  </r>
  <r>
    <x v="0"/>
    <s v="HONEYBEE FOODS (CANADA)       "/>
    <n v="110403"/>
    <s v="Manu-Cov"/>
    <s v="Noel Hudson "/>
    <s v="Kerry Harrison"/>
    <x v="0"/>
    <s v="ManuConnect"/>
    <s v="SELF"/>
    <d v="2024-07-31T00:00:00"/>
    <d v="2025-01-01T00:00:00"/>
    <x v="0"/>
    <s v="Kristine Cockell_x000a_Franceska St. Hilaire_x000a_eb.underwriting"/>
    <s v="Kristine.Cockell@hubinternational.com_x000a_franceska.sthilaire@hubinternational.com_x000a_eb.underwriting@hubinternational.com"/>
    <m/>
    <d v="2024-07-15T00:00:00"/>
    <d v="2024-07-15T00:00:00"/>
    <m/>
    <d v="2024-08-06T00:00:00"/>
    <m/>
    <m/>
    <m/>
    <m/>
    <x v="0"/>
  </r>
  <r>
    <x v="0"/>
    <s v="MONDI HINTON INC.             "/>
    <n v="140461"/>
    <s v="Manu-Cov"/>
    <s v="Karen Tomkins"/>
    <s v="Harshini Awotar"/>
    <x v="0"/>
    <s v="ManuConnect"/>
    <s v="SELF"/>
    <d v="2024-07-31T00:00:00"/>
    <d v="2025-02-01T00:00:00"/>
    <x v="1"/>
    <s v="Ramjee Bamrah"/>
    <s v="raminder.bamrah@mondigroup.com"/>
    <s v="Plan Administrator (or, if you prefer, their title within the company is Director, Benefits &amp; Compensation)"/>
    <d v="2024-07-18T00:00:00"/>
    <d v="2024-07-18T00:00:00"/>
    <s v="Completed"/>
    <d v="2024-07-30T00:00:00"/>
    <d v="2024-08-15T00:00:00"/>
    <m/>
    <s v="Letter Sent without QC"/>
    <m/>
    <x v="0"/>
  </r>
  <r>
    <x v="0"/>
    <s v="PRECISION MOUNTING            "/>
    <n v="633350"/>
    <s v="Manu-Cov"/>
    <s v="Chaten Anderson"/>
    <s v="Swiss Nanton-Gill"/>
    <x v="0"/>
    <s v="ManuConnect"/>
    <s v="SELF"/>
    <d v="2024-07-31T00:00:00"/>
    <d v="2025-01-01T00:00:00"/>
    <x v="0"/>
    <m/>
    <m/>
    <m/>
    <m/>
    <m/>
    <m/>
    <d v="2024-08-06T00:00:00"/>
    <m/>
    <m/>
    <m/>
    <m/>
    <x v="1"/>
  </r>
  <r>
    <x v="0"/>
    <s v="MCCARTHY TETRAULT "/>
    <s v="36831,36832"/>
    <s v="Manu-NonCov"/>
    <s v="Sylvie Boucher"/>
    <s v="Serge Lampron"/>
    <x v="0"/>
    <s v="ManuConnect"/>
    <s v="SELF"/>
    <d v="2024-07-31T00:00:00"/>
    <d v="2025-01-01T00:00:00"/>
    <x v="0"/>
    <s v="Moreau, Genevieve_x000a_Angela Balbuena"/>
    <s v="GMOREAU@mccarthy.ca_x000a_abalbuena@mccarthy.ca"/>
    <m/>
    <d v="2024-07-15T00:00:00"/>
    <d v="2024-07-15T00:00:00"/>
    <m/>
    <d v="2024-08-06T00:00:00"/>
    <m/>
    <m/>
    <m/>
    <m/>
    <x v="0"/>
  </r>
  <r>
    <x v="0"/>
    <s v="JOHN NOBLE HOME"/>
    <s v="38508, 38509"/>
    <s v="Manu-NonCov"/>
    <s v="Tony Fanta"/>
    <s v="Amy Bimm"/>
    <x v="0"/>
    <s v="ManuConnect"/>
    <s v="MIX"/>
    <d v="2024-07-31T00:00:00"/>
    <d v="2025-01-01T00:00:00"/>
    <x v="2"/>
    <s v="Shelly Proulx"/>
    <s v="sproulx@jnh.ca"/>
    <m/>
    <d v="2024-07-15T00:00:00"/>
    <d v="2024-07-16T00:00:00"/>
    <m/>
    <d v="2024-07-29T00:00:00"/>
    <d v="2024-08-12T00:00:00"/>
    <m/>
    <s v="Letter Sent without QC"/>
    <m/>
    <x v="0"/>
  </r>
  <r>
    <x v="1"/>
    <s v="MUNICIPALITE DE STE-CROIX ET  "/>
    <s v="0048842"/>
    <s v="Manu-Cov "/>
    <s v="Natalie Lapointe"/>
    <s v="Lilian Hernandez"/>
    <x v="0"/>
    <s v="ManuConnect"/>
    <s v="SELF"/>
    <d v="2024-08-30T00:00:00"/>
    <d v="2025-02-01T00:00:00"/>
    <x v="3"/>
    <s v="SAGE "/>
    <s v="renouvellement@sagedecision.com"/>
    <m/>
    <s v="N/A"/>
    <s v="N/A"/>
    <s v="N/A"/>
    <d v="2024-08-29T00:00:00"/>
    <m/>
    <m/>
    <s v="Letter Sent with QC"/>
    <s v="Ms. Ma. Clarissa Curitana"/>
    <x v="1"/>
  </r>
  <r>
    <x v="1"/>
    <s v="SERRES FLORAPLUS INC.         "/>
    <s v="0050388"/>
    <s v="Manu-Cov "/>
    <s v="Natalie Lapointe"/>
    <s v="Lilian Hernandez"/>
    <x v="0"/>
    <s v="ManuConnect"/>
    <s v="SELF"/>
    <d v="2024-08-30T00:00:00"/>
    <d v="2025-02-01T00:00:00"/>
    <x v="4"/>
    <m/>
    <s v="renouvellement@sagedecision.com"/>
    <m/>
    <s v="N/A"/>
    <s v="N/A"/>
    <s v="N/A"/>
    <m/>
    <m/>
    <m/>
    <m/>
    <m/>
    <x v="1"/>
  </r>
  <r>
    <x v="1"/>
    <s v="PYROMAITRE INC.               "/>
    <s v="0060885"/>
    <s v="Manu-Cov "/>
    <s v="Natalie Lapointe"/>
    <s v="Danielle Siler"/>
    <x v="0"/>
    <s v="ManuConnect"/>
    <s v="SELF"/>
    <d v="2024-08-30T00:00:00"/>
    <d v="2025-02-01T00:00:00"/>
    <x v="2"/>
    <s v="Jérôme Cassista"/>
    <s v="jcassista@synexsc.ca"/>
    <m/>
    <m/>
    <m/>
    <m/>
    <d v="2024-08-30T00:00:00"/>
    <m/>
    <m/>
    <s v="Letter Sent without QC"/>
    <m/>
    <x v="1"/>
  </r>
  <r>
    <x v="1"/>
    <s v="HAY RIVER HEALTH AND SOCIAL   "/>
    <s v="0065456"/>
    <s v="Manu-Cov "/>
    <s v="Kristin Pasma"/>
    <s v="Ben Voisin"/>
    <x v="0"/>
    <s v="ManuConnect"/>
    <s v="SELF"/>
    <d v="2024-08-30T00:00:00"/>
    <d v="2025-04-01T00:00:00"/>
    <x v="5"/>
    <s v="Jennifer Croucher"/>
    <s v="jennifer_croucher@gov.nt.ca"/>
    <s v="Human Resources Manager"/>
    <d v="2024-08-21T00:00:00"/>
    <d v="2024-08-22T00:00:00"/>
    <s v="Completed"/>
    <d v="2024-08-26T00:00:00"/>
    <m/>
    <m/>
    <m/>
    <m/>
    <x v="0"/>
  </r>
  <r>
    <x v="1"/>
    <s v="SIMMTECH PROCESS ENGINEERING LIMITED"/>
    <n v="86703"/>
    <s v="Manu-Cov "/>
    <s v="Angela Casullo"/>
    <s v="Justin Czech"/>
    <x v="0"/>
    <s v="ManuConnect"/>
    <s v="SELF"/>
    <d v="2024-08-30T00:00:00"/>
    <d v="2025-02-01T00:00:00"/>
    <x v="6"/>
    <m/>
    <m/>
    <m/>
    <m/>
    <m/>
    <m/>
    <m/>
    <m/>
    <m/>
    <m/>
    <m/>
    <x v="1"/>
  </r>
  <r>
    <x v="1"/>
    <s v="T.R.O.C.C.A.                  "/>
    <s v="0103967"/>
    <s v="Manu-Cov "/>
    <s v="Natalie Lapointe"/>
    <s v="Danielle Siler"/>
    <x v="0"/>
    <s v="ManuConnect"/>
    <s v="SELF"/>
    <d v="2024-08-30T00:00:00"/>
    <d v="2025-02-01T00:00:00"/>
    <x v="0"/>
    <s v="Jérôme Cassista"/>
    <s v="jcassista@synexsc.ca"/>
    <m/>
    <m/>
    <m/>
    <m/>
    <d v="2024-09-02T00:00:00"/>
    <m/>
    <m/>
    <m/>
    <m/>
    <x v="1"/>
  </r>
  <r>
    <x v="1"/>
    <s v="EPLAN QUEBEC CANADA INC       "/>
    <s v="0105472"/>
    <s v="Manu-Cov "/>
    <s v="Natalie Lapointe"/>
    <s v="Lilian Hernandez"/>
    <x v="0"/>
    <s v="ManuConnect"/>
    <s v="SELF"/>
    <d v="2024-08-30T00:00:00"/>
    <d v="2025-02-01T00:00:00"/>
    <x v="2"/>
    <m/>
    <s v="renouvellement@sagedecision.com"/>
    <m/>
    <m/>
    <m/>
    <m/>
    <d v="2024-08-30T00:00:00"/>
    <m/>
    <m/>
    <s v="Letter Sent without QC"/>
    <m/>
    <x v="1"/>
  </r>
  <r>
    <x v="1"/>
    <s v="TRIPAR INC.                   "/>
    <s v="0107751"/>
    <s v="Manu-Cov "/>
    <s v="Azaleea Dinca"/>
    <s v="Lilian Hernandez"/>
    <x v="0"/>
    <s v="ManuConnect"/>
    <s v="SELF"/>
    <d v="2024-08-30T00:00:00"/>
    <d v="2025-02-01T00:00:00"/>
    <x v="3"/>
    <m/>
    <s v="tarification@arcsupport.ca"/>
    <m/>
    <s v="N/A"/>
    <s v="N/A"/>
    <s v="N/A"/>
    <d v="2024-08-29T00:00:00"/>
    <m/>
    <m/>
    <s v="Letter Sent with QC"/>
    <s v="Ms. Ma. Clarissa Curitana"/>
    <x v="0"/>
  </r>
  <r>
    <x v="1"/>
    <s v="FLYSCAN SYSTEMS INC.          "/>
    <s v="0109362"/>
    <s v="Manu-Cov "/>
    <s v="Nathalie Fanous"/>
    <s v="Kevin Wade"/>
    <x v="0"/>
    <s v="ManuConnect"/>
    <s v="SELF"/>
    <d v="2024-08-30T00:00:00"/>
    <d v="2025-02-01T00:00:00"/>
    <x v="2"/>
    <m/>
    <s v="TPA@alliancesc.ca"/>
    <m/>
    <m/>
    <m/>
    <m/>
    <d v="2024-08-30T00:00:00"/>
    <m/>
    <m/>
    <s v="Letter Sent without QC"/>
    <m/>
    <x v="1"/>
  </r>
  <r>
    <x v="1"/>
    <s v="TRUELINE VALVE CORPORATION    "/>
    <s v="0111364"/>
    <s v="Manu-Cov "/>
    <s v="Raquel Morales"/>
    <s v="Christina Saba"/>
    <x v="0"/>
    <s v="ManuConnect"/>
    <s v="SELF"/>
    <d v="2024-08-30T00:00:00"/>
    <d v="2025-02-01T00:00:00"/>
    <x v="4"/>
    <s v="Yovani Lareine"/>
    <s v="tarification@arcsupport.ca"/>
    <s v="Représentante de service principale"/>
    <s v="N/A"/>
    <s v="N/A"/>
    <s v="N/A"/>
    <m/>
    <m/>
    <m/>
    <m/>
    <m/>
    <x v="1"/>
  </r>
  <r>
    <x v="2"/>
    <s v="VIZIMAX INC.                  "/>
    <s v="0112824"/>
    <s v="Manu-Cov "/>
    <s v="Natalie Lapointe"/>
    <s v="Lilian Hernandez"/>
    <x v="0"/>
    <s v="ManuConnect"/>
    <s v="SELF"/>
    <d v="2024-08-30T00:00:00"/>
    <d v="2025-02-01T00:00:00"/>
    <x v="6"/>
    <s v="SAGE "/>
    <s v="renouvellement@sagedecision.com"/>
    <m/>
    <s v="N/A"/>
    <m/>
    <m/>
    <d v="2024-08-28T00:00:00"/>
    <m/>
    <d v="2024-08-29T00:00:00"/>
    <s v="Data Received with QC"/>
    <s v="Ms. Ma. Clarissa Curitana"/>
    <x v="1"/>
  </r>
  <r>
    <x v="1"/>
    <s v="VESEYS SEEDS LTD.             "/>
    <s v="0114303"/>
    <s v="Manu-Cov "/>
    <s v="Cory Huclack"/>
    <s v="Rebeca Lemus"/>
    <x v="0"/>
    <s v="ManuConnect"/>
    <s v="SELF"/>
    <d v="2024-08-30T00:00:00"/>
    <d v="2025-03-01T00:00:00"/>
    <x v="0"/>
    <s v="Krista Dalton"/>
    <s v="quotations@johnstongroup.ca"/>
    <m/>
    <m/>
    <m/>
    <m/>
    <d v="2024-09-02T00:00:00"/>
    <m/>
    <m/>
    <m/>
    <m/>
    <x v="1"/>
  </r>
  <r>
    <x v="1"/>
    <s v="L. BRETON TRANSPORT LTEE ET   "/>
    <s v="0116877"/>
    <s v="Manu-Cov "/>
    <s v="Eric Poitras"/>
    <s v="Andrea Boyce"/>
    <x v="0"/>
    <s v="ManuConnect"/>
    <s v="SELF"/>
    <d v="2024-08-30T00:00:00"/>
    <d v="2025-02-01T00:00:00"/>
    <x v="2"/>
    <s v="Annie Dessailliers"/>
    <s v="ventes_renouvellements@gpme.ca"/>
    <s v="Directrice par intérim, Services administratifs, ventes et renouvellement, Solutions collectives"/>
    <m/>
    <m/>
    <m/>
    <d v="2024-08-30T00:00:00"/>
    <m/>
    <m/>
    <s v="Letter Sent without QC"/>
    <m/>
    <x v="0"/>
  </r>
  <r>
    <x v="1"/>
    <s v="COUVRE-PLANCHERS FLORDECO INC "/>
    <s v="0117124"/>
    <s v="Manu-Cov "/>
    <s v="Natalie Lapointe"/>
    <s v="Danielle Siler"/>
    <x v="0"/>
    <s v="ManuConnect"/>
    <s v="SELF"/>
    <d v="2024-08-30T00:00:00"/>
    <d v="2025-02-01T00:00:00"/>
    <x v="3"/>
    <m/>
    <s v="renouvellementgcas@gcloutier.com"/>
    <s v="G.P.M.E. solutions d’assurances et rentes collectives"/>
    <s v="N/A"/>
    <s v="N/A"/>
    <s v="N/A"/>
    <d v="2024-08-29T00:00:00"/>
    <m/>
    <m/>
    <s v="Letter Sent with QC"/>
    <s v="Ms. Ma. Clarissa Curitana"/>
    <x v="1"/>
  </r>
  <r>
    <x v="1"/>
    <s v="YVON POULIN &amp; ASSOCIES,       "/>
    <s v="0118902"/>
    <s v="Manu-Cov "/>
    <s v="Natalie Lapointe"/>
    <s v="Danielle Siler"/>
    <x v="0"/>
    <s v="ManuConnect"/>
    <s v="SELF"/>
    <d v="2024-08-30T00:00:00"/>
    <d v="2025-02-01T00:00:00"/>
    <x v="2"/>
    <s v="Jérôme Cassista"/>
    <s v="jcassista@synexsc.ca"/>
    <m/>
    <s v="N/A"/>
    <m/>
    <m/>
    <d v="2024-08-30T00:00:00"/>
    <m/>
    <m/>
    <s v="Letter Sent without QC"/>
    <m/>
    <x v="1"/>
  </r>
  <r>
    <x v="1"/>
    <s v="ACEF LANAUDIERE               "/>
    <s v="0118953"/>
    <s v="Manu-Cov "/>
    <s v="Raquel Morales"/>
    <s v="Christina Saba"/>
    <x v="0"/>
    <s v="ManuConnect"/>
    <s v="SELF"/>
    <d v="2024-08-30T00:00:00"/>
    <d v="2025-02-01T00:00:00"/>
    <x v="0"/>
    <s v="Annie Dessailliers"/>
    <s v="ventes_renouvellements@gpme.ca"/>
    <m/>
    <m/>
    <m/>
    <m/>
    <d v="2024-09-02T00:00:00"/>
    <m/>
    <m/>
    <m/>
    <m/>
    <x v="1"/>
  </r>
  <r>
    <x v="1"/>
    <s v="GROUPE KAFFA INC              "/>
    <s v="0118954"/>
    <s v="Manu-Cov "/>
    <s v="Raquel Morales"/>
    <s v="Christina Saba"/>
    <x v="0"/>
    <s v="ManuConnect"/>
    <s v="SELF"/>
    <d v="2024-08-30T00:00:00"/>
    <d v="2025-02-01T00:00:00"/>
    <x v="2"/>
    <s v="Annie Dessailliers"/>
    <s v="ventes_renouvellements@gpme.ca"/>
    <s v="Directrice par intérim, Services administratifs, ventes et renouvellement, Solutions collectives"/>
    <m/>
    <m/>
    <m/>
    <d v="2024-08-30T00:00:00"/>
    <m/>
    <m/>
    <s v="Letter Sent without QC"/>
    <m/>
    <x v="1"/>
  </r>
  <r>
    <x v="1"/>
    <s v="TETRAD INSULATION SERVICES    "/>
    <s v="0120778"/>
    <s v="Manu-Cov "/>
    <s v="Jackie McGrath"/>
    <s v="Shelina Lakhani"/>
    <x v="0"/>
    <s v="ManuConnect"/>
    <s v="SELF"/>
    <d v="2024-08-30T00:00:00"/>
    <d v="2025-02-01T00:00:00"/>
    <x v="0"/>
    <s v="Dehoney"/>
    <s v="adminservices@dehoney.com"/>
    <m/>
    <m/>
    <m/>
    <m/>
    <d v="2024-09-02T00:00:00"/>
    <m/>
    <m/>
    <m/>
    <m/>
    <x v="1"/>
  </r>
  <r>
    <x v="1"/>
    <s v="CSEK CREATIVE INC. O/A WELCOME"/>
    <s v="0121187"/>
    <s v="Manu-Cov "/>
    <s v="Cory Huclack"/>
    <s v="Rebeca Lemus"/>
    <x v="0"/>
    <s v="ManuConnect"/>
    <s v="SELF"/>
    <d v="2024-08-30T00:00:00"/>
    <d v="2025-02-01T00:00:00"/>
    <x v="4"/>
    <s v="Krista Dalton"/>
    <s v="quotations@johnstongroup.ca"/>
    <s v="Underwriting"/>
    <s v="N/A"/>
    <s v="N/A"/>
    <s v="N/A"/>
    <m/>
    <m/>
    <m/>
    <m/>
    <m/>
    <x v="1"/>
  </r>
  <r>
    <x v="1"/>
    <s v="LES EQUIPEMENTS AGRI-LAIT INC."/>
    <s v="0124676"/>
    <s v="Manu-Cov "/>
    <s v="Natalie Lapointe"/>
    <s v="Danielle Siler"/>
    <x v="0"/>
    <s v="ManuConnect"/>
    <s v="SELF"/>
    <d v="2024-08-30T00:00:00"/>
    <d v="2025-02-01T00:00:00"/>
    <x v="0"/>
    <s v="SAGE "/>
    <s v="renouvellement@sagedecision.com"/>
    <m/>
    <m/>
    <m/>
    <m/>
    <d v="2024-09-02T00:00:00"/>
    <m/>
    <m/>
    <m/>
    <m/>
    <x v="1"/>
  </r>
  <r>
    <x v="1"/>
    <s v="LEVAGE RB INC                 "/>
    <s v="0124677"/>
    <s v="Manu-Cov "/>
    <s v="Natalie Lapointe"/>
    <s v="Lilian Hernandez"/>
    <x v="0"/>
    <s v="ManuConnect"/>
    <s v="SELF"/>
    <d v="2024-08-30T00:00:00"/>
    <d v="2025-02-01T00:00:00"/>
    <x v="2"/>
    <m/>
    <s v="renouvellement@sagedecision.com"/>
    <m/>
    <m/>
    <m/>
    <m/>
    <d v="2024-08-30T00:00:00"/>
    <m/>
    <m/>
    <s v="Letter Sent without QC"/>
    <m/>
    <x v="1"/>
  </r>
  <r>
    <x v="1"/>
    <s v="VON ARX OUTILLAGE ET MATRICE  "/>
    <s v="0124736"/>
    <s v="Manu-Cov "/>
    <s v="Natalie Lapointe"/>
    <s v="Lilian Hernandez"/>
    <x v="0"/>
    <s v="ManuConnect"/>
    <s v="SELF"/>
    <d v="2024-08-30T00:00:00"/>
    <d v="2025-02-01T00:00:00"/>
    <x v="0"/>
    <s v="SAGE "/>
    <s v="renouvellement@sagedecision.com"/>
    <m/>
    <m/>
    <m/>
    <m/>
    <d v="2024-09-02T00:00:00"/>
    <m/>
    <m/>
    <m/>
    <m/>
    <x v="1"/>
  </r>
  <r>
    <x v="1"/>
    <s v="GYRO-TRAC CORPORATION         "/>
    <s v="0124737"/>
    <s v="Manu-Cov "/>
    <s v="Natalie Lapointe"/>
    <s v="Lilian Hernandez"/>
    <x v="0"/>
    <s v="ManuConnect"/>
    <s v="SELF"/>
    <d v="2024-08-30T00:00:00"/>
    <d v="2025-02-01T00:00:00"/>
    <x v="6"/>
    <s v="SAGE "/>
    <s v="renouvellement@sagedecision.com"/>
    <m/>
    <s v="N/A"/>
    <m/>
    <m/>
    <d v="2024-08-28T00:00:00"/>
    <m/>
    <d v="2024-08-29T00:00:00"/>
    <s v="Data Received with QC"/>
    <s v="Ms. Ma. Clarissa Curitana"/>
    <x v="1"/>
  </r>
  <r>
    <x v="1"/>
    <s v="EQUIPEMENT CAPITALE INC       "/>
    <s v="0126083"/>
    <s v="Manu-Cov "/>
    <s v="Natalie Lapointe"/>
    <s v="Danielle Siler"/>
    <x v="0"/>
    <s v="ManuConnect"/>
    <s v="SELF"/>
    <d v="2024-08-30T00:00:00"/>
    <d v="2025-02-01T00:00:00"/>
    <x v="3"/>
    <m/>
    <s v="equipecollectif@lussier.co."/>
    <m/>
    <s v="N/A"/>
    <s v="N/A"/>
    <s v="N/A"/>
    <d v="2024-08-29T00:00:00"/>
    <m/>
    <m/>
    <s v="Letter Sent with QC"/>
    <s v="Ms. Ma. Clarissa Curitana"/>
    <x v="1"/>
  </r>
  <r>
    <x v="1"/>
    <s v="RODD MANAGEMENT LIMITED       "/>
    <s v="0127177"/>
    <s v="Manu-Cov "/>
    <s v="Cory Huclack"/>
    <s v="Kerry Harrison"/>
    <x v="0"/>
    <s v="ManuConnect"/>
    <s v="SELF"/>
    <d v="2024-08-30T00:00:00"/>
    <d v="2025-02-01T00:00:00"/>
    <x v="2"/>
    <s v="Krista Dalton"/>
    <s v="krista.dalton@johnstongroup.ca"/>
    <m/>
    <d v="2024-08-12T00:00:00"/>
    <d v="2024-08-13T00:00:00"/>
    <m/>
    <d v="2024-09-03T00:00:00"/>
    <m/>
    <m/>
    <s v="Letter Sent without QC"/>
    <m/>
    <x v="0"/>
  </r>
  <r>
    <x v="1"/>
    <s v="CONVOYEUR CONTINENTAL ET      "/>
    <s v="0129567"/>
    <s v="Manu-Cov "/>
    <s v="Azaleea Dinca"/>
    <s v="Lilian Hernandez"/>
    <x v="0"/>
    <s v="ManuConnect"/>
    <s v="SELF"/>
    <d v="2024-08-30T00:00:00"/>
    <d v="2025-02-01T00:00:00"/>
    <x v="0"/>
    <m/>
    <s v="tarification@gpm.ca"/>
    <m/>
    <m/>
    <m/>
    <m/>
    <d v="2024-09-02T00:00:00"/>
    <m/>
    <m/>
    <m/>
    <m/>
    <x v="0"/>
  </r>
  <r>
    <x v="1"/>
    <s v="CENTRE DE REPARATION          "/>
    <s v="0129814"/>
    <s v="Manu-Cov "/>
    <s v="Eric Poitras"/>
    <s v="Andrea Boyce"/>
    <x v="0"/>
    <s v="ManuConnect"/>
    <s v="SELF"/>
    <d v="2024-08-30T00:00:00"/>
    <d v="2025-02-01T00:00:00"/>
    <x v="2"/>
    <m/>
    <s v="TPA@alliancesc.ca"/>
    <m/>
    <m/>
    <m/>
    <m/>
    <d v="2024-08-30T00:00:00"/>
    <m/>
    <m/>
    <s v="Letter Sent without QC"/>
    <m/>
    <x v="0"/>
  </r>
  <r>
    <x v="1"/>
    <s v="DEPANNEUR JULES (3099-9387    "/>
    <s v="0130774"/>
    <s v="Manu-Cov "/>
    <s v="Natalie Lapointe"/>
    <s v="Lilian Hernandez"/>
    <x v="0"/>
    <s v="ManuConnect"/>
    <s v="SELF"/>
    <d v="2024-08-30T00:00:00"/>
    <d v="2025-02-01T00:00:00"/>
    <x v="0"/>
    <s v="SAGE "/>
    <s v="renouvellement@sagedecision.com"/>
    <m/>
    <m/>
    <m/>
    <m/>
    <d v="2024-09-02T00:00:00"/>
    <m/>
    <m/>
    <m/>
    <m/>
    <x v="1"/>
  </r>
  <r>
    <x v="1"/>
    <s v="GESTION BERNARD MAJEAU INC.   "/>
    <s v="0130982"/>
    <s v="Manu-Cov "/>
    <s v="Raquel Morales"/>
    <s v="Christina Saba"/>
    <x v="0"/>
    <s v="ManuConnect"/>
    <s v="SELF"/>
    <d v="2024-08-30T00:00:00"/>
    <d v="2025-02-01T00:00:00"/>
    <x v="2"/>
    <s v="Annie Dessailliers"/>
    <s v="ventes_renouvellements@gpme.ca"/>
    <s v="Directrice par intérim, Services administratifs, ventes et renouvellement, Solutions collectives"/>
    <m/>
    <m/>
    <m/>
    <d v="2024-08-30T00:00:00"/>
    <m/>
    <m/>
    <s v="Letter Sent without QC"/>
    <m/>
    <x v="1"/>
  </r>
  <r>
    <x v="1"/>
    <s v="CERBEXA INC.                  "/>
    <s v="0131098"/>
    <s v="Manu-Cov "/>
    <s v="Nathalie Fanous"/>
    <s v="Kevin Wade"/>
    <x v="0"/>
    <s v="ManuConnect"/>
    <s v="SELF"/>
    <d v="2024-08-30T00:00:00"/>
    <d v="2025-02-01T00:00:00"/>
    <x v="0"/>
    <s v="Orchestro"/>
    <s v="TPA@alliancesc.ca"/>
    <m/>
    <m/>
    <m/>
    <m/>
    <d v="2024-09-02T00:00:00"/>
    <m/>
    <m/>
    <m/>
    <m/>
    <x v="1"/>
  </r>
  <r>
    <x v="1"/>
    <s v="9252-3133 QUEBEC INC.         "/>
    <s v="0134571"/>
    <s v="Manu-Cov "/>
    <s v="Eric Poitras "/>
    <s v="Andrea Boyce"/>
    <x v="0"/>
    <s v="ManuConnect"/>
    <s v="SELF"/>
    <d v="2024-08-30T00:00:00"/>
    <d v="2025-02-01T00:00:00"/>
    <x v="2"/>
    <m/>
    <s v="renouvellementgcas@gcloutier.com"/>
    <m/>
    <m/>
    <m/>
    <m/>
    <d v="2024-08-30T00:00:00"/>
    <m/>
    <m/>
    <s v="Letter Sent without QC"/>
    <m/>
    <x v="0"/>
  </r>
  <r>
    <x v="1"/>
    <s v="ASSOCIATION DES POLICIERS ET  "/>
    <s v="0134589"/>
    <s v="Manu-Cov "/>
    <s v="Eric Poitras"/>
    <s v="Andrea Boyce"/>
    <x v="0"/>
    <s v="ManuConnect"/>
    <s v="SELF"/>
    <d v="2024-08-30T00:00:00"/>
    <d v="2025-02-01T00:00:00"/>
    <x v="0"/>
    <s v="SAGE "/>
    <s v="renouvellement@sagedecision.com"/>
    <m/>
    <m/>
    <m/>
    <m/>
    <d v="2024-09-02T00:00:00"/>
    <m/>
    <m/>
    <m/>
    <m/>
    <x v="0"/>
  </r>
  <r>
    <x v="1"/>
    <s v="ANALYTICHEM CANADA            "/>
    <s v="0135536"/>
    <s v="Manu-Cov "/>
    <s v="Azaleea Dinca"/>
    <s v="Lilian Hernandez"/>
    <x v="0"/>
    <s v="ManuConnect"/>
    <s v="SELF"/>
    <d v="2024-08-30T00:00:00"/>
    <d v="2025-02-01T00:00:00"/>
    <x v="2"/>
    <m/>
    <s v="tarification@arcsupport.ca"/>
    <m/>
    <d v="2024-08-12T00:00:00"/>
    <d v="2024-08-13T00:00:00"/>
    <m/>
    <d v="2024-09-03T00:00:00"/>
    <m/>
    <m/>
    <s v="Letter Sent without QC"/>
    <m/>
    <x v="0"/>
  </r>
  <r>
    <x v="1"/>
    <s v="ARMOUR ALLOYS INC.            "/>
    <s v="0136114"/>
    <s v="Manu-Cov "/>
    <s v="Scott Burrell"/>
    <s v="Penny Lescak"/>
    <x v="0"/>
    <s v="ManuConnect"/>
    <s v="SELF"/>
    <d v="2024-08-30T00:00:00"/>
    <d v="2025-02-01T00:00:00"/>
    <x v="0"/>
    <s v="Kim Cook"/>
    <s v="kim.cook@kechnie.com"/>
    <m/>
    <m/>
    <m/>
    <m/>
    <d v="2024-09-02T00:00:00"/>
    <m/>
    <m/>
    <m/>
    <m/>
    <x v="1"/>
  </r>
  <r>
    <x v="1"/>
    <s v="PROPIEUX LANAUDIERE (9434-2425"/>
    <s v="0136224"/>
    <s v="Manu-Cov "/>
    <s v="Raquel Morales"/>
    <s v="Christina Saba"/>
    <x v="0"/>
    <s v="ManuConnect"/>
    <s v="SELF"/>
    <d v="2024-08-30T00:00:00"/>
    <d v="2025-02-01T00:00:00"/>
    <x v="4"/>
    <s v="Annie Dessailliers"/>
    <s v="ventes_renouvellements@gpme.ca"/>
    <s v="Directrice par intérim, Services administratifs, ventes et renouvellement, Solutions collectives G.P.M.E. solutions d’assurances et rentes collectives"/>
    <s v="N/A"/>
    <s v="N/A"/>
    <s v="N/A"/>
    <m/>
    <m/>
    <m/>
    <m/>
    <m/>
    <x v="1"/>
  </r>
  <r>
    <x v="1"/>
    <s v="COIFFURE KIEF                 "/>
    <s v="0136388"/>
    <s v="Manu-Cov "/>
    <s v="Natalie Lapointe"/>
    <s v="Lilian Hernandez"/>
    <x v="0"/>
    <s v="ManuConnect"/>
    <s v="SELF"/>
    <d v="2024-08-30T00:00:00"/>
    <d v="2025-02-01T00:00:00"/>
    <x v="0"/>
    <s v="SAGE "/>
    <s v="renouvellement@sagedecision.com"/>
    <m/>
    <m/>
    <m/>
    <m/>
    <d v="2024-09-02T00:00:00"/>
    <m/>
    <m/>
    <m/>
    <m/>
    <x v="1"/>
  </r>
  <r>
    <x v="1"/>
    <s v="9370-4534 QUEBEC INC. (CUISINE NEWZONE)"/>
    <n v="136414"/>
    <s v="Manu-Cov "/>
    <s v="Raquel Morales"/>
    <s v="Christina Saba"/>
    <x v="0"/>
    <s v="ManuConnect"/>
    <s v="SELF"/>
    <d v="2024-08-30T00:00:00"/>
    <d v="2025-02-01T00:00:00"/>
    <x v="6"/>
    <s v="Annie Dessailliers"/>
    <s v="ventes_renouvellements@gpme.ca"/>
    <s v="Directrice par intérim, Services administratifs, ventes et renouvellement, Solutions collectives G.P.M.E. solutions d’assurances et rentes collectives"/>
    <s v="N/A"/>
    <m/>
    <m/>
    <d v="2024-08-28T00:00:00"/>
    <m/>
    <m/>
    <s v="Letter Sent with QC"/>
    <s v="Ms. Ma. Clarissa Curitana"/>
    <x v="1"/>
  </r>
  <r>
    <x v="1"/>
    <s v="QUINCAILLERIE TREMBLAY &amp;      "/>
    <s v="0136542"/>
    <s v="Manu-Cov "/>
    <s v="Natalie Lapointe"/>
    <s v="Lilian Hernandez"/>
    <x v="0"/>
    <s v="ManuConnect"/>
    <s v="SELF"/>
    <d v="2024-08-30T00:00:00"/>
    <d v="2025-02-01T00:00:00"/>
    <x v="0"/>
    <s v="SAGE "/>
    <s v="renouvellement@sagedecision.com"/>
    <m/>
    <m/>
    <m/>
    <m/>
    <d v="2024-09-02T00:00:00"/>
    <m/>
    <m/>
    <m/>
    <m/>
    <x v="1"/>
  </r>
  <r>
    <x v="1"/>
    <s v="VITRERIE MONT-JOLI INC.       "/>
    <s v="0136603"/>
    <s v="Manu-Cov "/>
    <s v="Natalie Lapointe"/>
    <s v="Lilian Hernandez"/>
    <x v="0"/>
    <s v="ManuConnect"/>
    <s v="SELF"/>
    <d v="2024-08-30T00:00:00"/>
    <d v="2025-02-01T00:00:00"/>
    <x v="2"/>
    <m/>
    <s v="renouvellement@sagedecision.com"/>
    <m/>
    <m/>
    <m/>
    <m/>
    <d v="2024-08-30T00:00:00"/>
    <m/>
    <m/>
    <s v="Letter Sent without QC"/>
    <m/>
    <x v="1"/>
  </r>
  <r>
    <x v="1"/>
    <s v="LE MAITRE CONSTRUCTEUR        "/>
    <s v="0140469"/>
    <s v="Manu-Cov "/>
    <s v="Eric Poitras "/>
    <s v="Andrea Boyce"/>
    <x v="0"/>
    <s v="ManuConnect"/>
    <s v="SELF"/>
    <d v="2024-08-30T00:00:00"/>
    <d v="2025-02-01T00:00:00"/>
    <x v="2"/>
    <m/>
    <s v="renouvellement@sagedecision.com"/>
    <m/>
    <m/>
    <m/>
    <m/>
    <d v="2024-09-03T00:00:00"/>
    <m/>
    <m/>
    <s v="Letter Sent without QC"/>
    <m/>
    <x v="0"/>
  </r>
  <r>
    <x v="1"/>
    <s v="PREMIER ENVOL                 "/>
    <s v="0142564"/>
    <s v="Manu-Cov "/>
    <s v="Raquel Morales"/>
    <s v="Christina Saba"/>
    <x v="0"/>
    <s v="ManuConnect"/>
    <s v="SELF"/>
    <d v="2024-08-30T00:00:00"/>
    <d v="2025-02-01T00:00:00"/>
    <x v="0"/>
    <s v="Annie Dessailliers"/>
    <s v="ventes_renouvellements@gpme.ca"/>
    <m/>
    <m/>
    <m/>
    <m/>
    <d v="2024-09-02T00:00:00"/>
    <m/>
    <m/>
    <m/>
    <m/>
    <x v="1"/>
  </r>
  <r>
    <x v="1"/>
    <s v="AUTOMOBILES BERNIER &amp; CREPEAU "/>
    <s v="0143030"/>
    <s v="Manu-Cov "/>
    <s v="Eric Poitras"/>
    <s v="Andrea Boyce"/>
    <x v="0"/>
    <s v="ManuConnect"/>
    <s v="SELF"/>
    <d v="2024-08-30T00:00:00"/>
    <d v="2025-02-01T00:00:00"/>
    <x v="3"/>
    <m/>
    <s v="renouvellementgcas@gcloutier.com"/>
    <m/>
    <s v="N/A"/>
    <s v="N/A"/>
    <s v="N/A"/>
    <d v="2024-08-29T00:00:00"/>
    <m/>
    <m/>
    <s v="Letter Sent with QC"/>
    <s v="Ms. Ma. Clarissa Curitana"/>
    <x v="0"/>
  </r>
  <r>
    <x v="1"/>
    <s v="OPTICONSEILS                  "/>
    <s v="0144599"/>
    <s v="Manu-Cov "/>
    <s v="Natalie Lapointe"/>
    <s v="Danielle Siler"/>
    <x v="0"/>
    <s v="ManuConnect"/>
    <s v="SELF"/>
    <d v="2024-08-30T00:00:00"/>
    <d v="2025-02-01T00:00:00"/>
    <x v="0"/>
    <s v="Jérôme Cassista"/>
    <s v="jcassista@synexsc.ca"/>
    <m/>
    <m/>
    <m/>
    <m/>
    <d v="2024-09-02T00:00:00"/>
    <m/>
    <m/>
    <m/>
    <m/>
    <x v="1"/>
  </r>
  <r>
    <x v="1"/>
    <s v="LE MARCHE MADAME S. INC       "/>
    <s v="0144697"/>
    <s v="Manu-Cov "/>
    <s v="Raquel Morales"/>
    <s v="Christina Saba"/>
    <x v="0"/>
    <s v="ManuConnect"/>
    <s v="SELF"/>
    <d v="2024-08-30T00:00:00"/>
    <d v="2025-02-01T00:00:00"/>
    <x v="2"/>
    <s v="Annie Dessailliers"/>
    <s v="ventes_renouvellements@gpme.ca"/>
    <s v="Directrice par intérim, Services administratifs, ventes et renouvellement, Solutions collectives"/>
    <m/>
    <m/>
    <m/>
    <d v="2024-08-30T00:00:00"/>
    <m/>
    <m/>
    <s v="Letter Sent without QC"/>
    <m/>
    <x v="1"/>
  </r>
  <r>
    <x v="1"/>
    <s v="LES IMPRESSIONS CREDO INC.    "/>
    <s v="0632896"/>
    <s v="Manu-Cov "/>
    <s v="Natalie Lapointe"/>
    <s v="Lilian Hernandez"/>
    <x v="0"/>
    <s v="ManuConnect"/>
    <s v="SELF"/>
    <d v="2024-08-30T00:00:00"/>
    <d v="2025-02-01T00:00:00"/>
    <x v="4"/>
    <m/>
    <s v="renouvellement@sagedecision.com"/>
    <m/>
    <s v="N/A"/>
    <s v="N/A"/>
    <s v="N/A"/>
    <m/>
    <m/>
    <m/>
    <m/>
    <m/>
    <x v="1"/>
  </r>
  <r>
    <x v="1"/>
    <s v="EMD Technologies Incorporated"/>
    <n v="2280"/>
    <s v="Manu-Cov "/>
    <s v="Azaleea Dinca"/>
    <s v="Lilian Hernandez"/>
    <x v="0"/>
    <s v="ManuConnect"/>
    <s v="SELF"/>
    <d v="2024-08-30T00:00:00"/>
    <d v="2025-02-01T00:00:00"/>
    <x v="6"/>
    <s v="ARC Régimes Collectifs Inc."/>
    <s v="tarification@arcsupport.ca"/>
    <m/>
    <s v="N/A"/>
    <m/>
    <m/>
    <d v="2024-08-28T00:00:00"/>
    <m/>
    <m/>
    <s v="Letter Sent with QC"/>
    <s v="Ms. Ma. Clarissa Curitana"/>
    <x v="0"/>
  </r>
  <r>
    <x v="3"/>
    <s v="Newfoundland &amp; Labrador Housing Corporation"/>
    <s v="19471, 19472, 37563, 37564"/>
    <s v="Manu-NonCov"/>
    <s v="Susan Jesso"/>
    <s v="Alec Aqui"/>
    <x v="0"/>
    <s v="ManuConnect"/>
    <s v="SELF"/>
    <d v="2024-09-30T00:00:00"/>
    <d v="2025-03-01T00:00:00"/>
    <x v="2"/>
    <m/>
    <m/>
    <m/>
    <m/>
    <m/>
    <m/>
    <m/>
    <m/>
    <m/>
    <m/>
    <m/>
    <x v="0"/>
  </r>
  <r>
    <x v="3"/>
    <s v="The Saskatchewan Medical Association"/>
    <n v="614686"/>
    <s v="Manu-Cov"/>
    <s v="Angela Boys"/>
    <s v="Anita Dekker"/>
    <x v="0"/>
    <s v="ManuConnect"/>
    <s v="SELF"/>
    <d v="2024-09-30T00:00:00"/>
    <d v="2025-04-01T00:00:00"/>
    <x v="0"/>
    <m/>
    <m/>
    <m/>
    <m/>
    <m/>
    <m/>
    <m/>
    <m/>
    <m/>
    <m/>
    <m/>
    <x v="0"/>
  </r>
  <r>
    <x v="3"/>
    <s v="AGILENT TECHNOLOGIES CANADA INC."/>
    <n v="614455"/>
    <s v="Manu-Cov"/>
    <s v="Breanne Corrigan"/>
    <s v="Paul Chen"/>
    <x v="0"/>
    <s v="ManuConnect"/>
    <s v="SELF"/>
    <d v="2024-09-30T00:00:00"/>
    <d v="2025-05-01T00:00:00"/>
    <x v="2"/>
    <m/>
    <m/>
    <m/>
    <m/>
    <m/>
    <m/>
    <m/>
    <m/>
    <m/>
    <m/>
    <m/>
    <x v="0"/>
  </r>
  <r>
    <x v="3"/>
    <s v="Accurcast Inc"/>
    <n v="102280"/>
    <s v="Manu-Cov "/>
    <s v="Barry Connelly"/>
    <s v="Michael O'Donoghue"/>
    <x v="0"/>
    <s v="ManuConnect"/>
    <s v="TPA"/>
    <d v="2024-09-30T00:00:00"/>
    <d v="2025-03-01T00:00:00"/>
    <x v="0"/>
    <m/>
    <m/>
    <m/>
    <m/>
    <m/>
    <m/>
    <m/>
    <m/>
    <m/>
    <m/>
    <m/>
    <x v="0"/>
  </r>
  <r>
    <x v="3"/>
    <s v="ErinoakKids Centre for Treatment &amp; Development"/>
    <n v="112490"/>
    <s v="Manu-Cov "/>
    <s v="Rowena Gabriel"/>
    <s v="Svetlana Pavlenko"/>
    <x v="0"/>
    <s v="ManuConnect"/>
    <s v="TPA"/>
    <d v="2024-09-30T00:00:00"/>
    <d v="2025-04-01T00:00:00"/>
    <x v="2"/>
    <m/>
    <m/>
    <m/>
    <m/>
    <m/>
    <m/>
    <m/>
    <m/>
    <m/>
    <m/>
    <m/>
    <x v="0"/>
  </r>
  <r>
    <x v="3"/>
    <s v="Mandrake Management Consultants"/>
    <n v="112504"/>
    <s v="Manu-Cov "/>
    <s v="Rowena Gabriel"/>
    <s v="Svetlana Pavlenko"/>
    <x v="0"/>
    <s v="ManuConnect"/>
    <s v="TPA"/>
    <d v="2024-09-30T00:00:00"/>
    <d v="2025-04-01T00:00:00"/>
    <x v="0"/>
    <m/>
    <m/>
    <m/>
    <m/>
    <m/>
    <m/>
    <m/>
    <m/>
    <m/>
    <m/>
    <m/>
    <x v="0"/>
  </r>
  <r>
    <x v="3"/>
    <s v="Membertou Inc."/>
    <n v="634272"/>
    <s v="Manu-Cov"/>
    <s v="Noel Hudson"/>
    <s v="Kerry Harrison"/>
    <x v="0"/>
    <s v="ManuConnect"/>
    <s v="SELF"/>
    <d v="2024-09-30T00:00:00"/>
    <d v="2025-03-01T00:00:00"/>
    <x v="2"/>
    <m/>
    <m/>
    <m/>
    <m/>
    <m/>
    <m/>
    <m/>
    <m/>
    <m/>
    <m/>
    <m/>
    <x v="0"/>
  </r>
  <r>
    <x v="3"/>
    <s v="Winnipeg Clinic Medical Corporation"/>
    <n v="633622"/>
    <s v="Manu-Cov"/>
    <s v="Angela Boys"/>
    <s v="Kerry Harrison"/>
    <x v="0"/>
    <s v="ManuConnect"/>
    <s v="SELF"/>
    <d v="2024-09-30T00:00:00"/>
    <d v="2025-03-01T00:00:00"/>
    <x v="0"/>
    <m/>
    <m/>
    <m/>
    <m/>
    <m/>
    <m/>
    <m/>
    <m/>
    <m/>
    <m/>
    <m/>
    <x v="0"/>
  </r>
  <r>
    <x v="3"/>
    <s v="House of Assembly Management Commissions"/>
    <n v="30813"/>
    <s v="Manu-Cov"/>
    <s v="Susan Jesso"/>
    <s v="Alec Aqui"/>
    <x v="0"/>
    <s v="ManuConnect"/>
    <s v="SELF"/>
    <d v="2024-09-30T00:00:00"/>
    <d v="2025-03-01T00:00:00"/>
    <x v="2"/>
    <m/>
    <m/>
    <m/>
    <m/>
    <m/>
    <m/>
    <m/>
    <m/>
    <m/>
    <m/>
    <m/>
    <x v="0"/>
  </r>
  <r>
    <x v="3"/>
    <s v="LES INVESTIGATIONS J. PESANT  "/>
    <s v="0009754"/>
    <s v="Manu-Cov"/>
    <m/>
    <m/>
    <x v="0"/>
    <s v="ManuConnect"/>
    <s v="SELF"/>
    <d v="2024-09-30T00:00:00"/>
    <s v="01MAR25                                                                                                                                                                                                                                   "/>
    <x v="0"/>
    <m/>
    <m/>
    <m/>
    <m/>
    <m/>
    <m/>
    <m/>
    <m/>
    <m/>
    <m/>
    <m/>
    <x v="1"/>
  </r>
  <r>
    <x v="3"/>
    <s v="M &amp; R HOLDINGS                "/>
    <s v="0022866"/>
    <s v="Manu-Cov"/>
    <m/>
    <m/>
    <x v="0"/>
    <s v="ManuConnect"/>
    <s v="SELF"/>
    <d v="2024-09-30T00:00:00"/>
    <s v="01MAR25                                                                                                                                                                                                                                   "/>
    <x v="2"/>
    <m/>
    <m/>
    <m/>
    <m/>
    <m/>
    <m/>
    <m/>
    <m/>
    <m/>
    <m/>
    <m/>
    <x v="0"/>
  </r>
  <r>
    <x v="3"/>
    <s v="RADELET &amp; COMPANY             "/>
    <s v="0042961"/>
    <s v="Manu-Cov"/>
    <m/>
    <m/>
    <x v="0"/>
    <s v="ManuConnect"/>
    <s v="SELF"/>
    <d v="2024-09-30T00:00:00"/>
    <s v="01APR25                                                                                                                                                                                                                                   "/>
    <x v="0"/>
    <m/>
    <m/>
    <m/>
    <m/>
    <m/>
    <m/>
    <m/>
    <m/>
    <m/>
    <m/>
    <m/>
    <x v="1"/>
  </r>
  <r>
    <x v="3"/>
    <s v="PORTE GROUP                   "/>
    <s v="0057098"/>
    <s v="Manu-Cov"/>
    <m/>
    <m/>
    <x v="0"/>
    <s v="ManuConnect"/>
    <s v="SELF"/>
    <d v="2024-09-30T00:00:00"/>
    <s v="01APR25                                                                                                                                                                                                                                   "/>
    <x v="2"/>
    <m/>
    <m/>
    <m/>
    <m/>
    <m/>
    <m/>
    <m/>
    <m/>
    <m/>
    <m/>
    <m/>
    <x v="1"/>
  </r>
  <r>
    <x v="3"/>
    <s v="LE GROUPE MMEDIAS INC.        "/>
    <s v="0059866"/>
    <s v="Manu-Cov"/>
    <m/>
    <m/>
    <x v="0"/>
    <s v="ManuConnect"/>
    <s v="SELF"/>
    <d v="2024-09-30T00:00:00"/>
    <s v="01MAR25                                                                                                                                                                                                                                   "/>
    <x v="0"/>
    <m/>
    <m/>
    <m/>
    <m/>
    <m/>
    <m/>
    <m/>
    <m/>
    <m/>
    <m/>
    <m/>
    <x v="1"/>
  </r>
  <r>
    <x v="3"/>
    <s v="USINE DE CONGELATION ST-BRUNO "/>
    <s v="0073481"/>
    <s v="Manu-Cov"/>
    <m/>
    <m/>
    <x v="0"/>
    <s v="ManuConnect"/>
    <s v="SELF"/>
    <d v="2024-09-30T00:00:00"/>
    <s v="01MAR25                                                                                                                                                                                                                                   "/>
    <x v="2"/>
    <m/>
    <m/>
    <m/>
    <m/>
    <m/>
    <m/>
    <m/>
    <m/>
    <m/>
    <m/>
    <m/>
    <x v="0"/>
  </r>
  <r>
    <x v="3"/>
    <s v="LES ENTREPRISES SIRNAY INC.   "/>
    <s v="0082369"/>
    <s v="Manu-Cov"/>
    <m/>
    <m/>
    <x v="0"/>
    <s v="ManuConnect"/>
    <s v="SELF"/>
    <d v="2024-09-30T00:00:00"/>
    <s v="01MAR25                                                                                                                                                                                                                                   "/>
    <x v="0"/>
    <m/>
    <m/>
    <m/>
    <m/>
    <m/>
    <m/>
    <m/>
    <m/>
    <m/>
    <m/>
    <m/>
    <x v="1"/>
  </r>
  <r>
    <x v="3"/>
    <s v="CONSTRUCTIONS YVON PERREAULT -"/>
    <s v="0102338"/>
    <s v="Manu-Cov"/>
    <m/>
    <m/>
    <x v="0"/>
    <s v="ManuConnect"/>
    <s v="SELF"/>
    <d v="2024-09-30T00:00:00"/>
    <s v="01MAR25                                                                                                                                                                                                                                   "/>
    <x v="2"/>
    <m/>
    <m/>
    <m/>
    <m/>
    <m/>
    <m/>
    <m/>
    <m/>
    <m/>
    <m/>
    <m/>
    <x v="1"/>
  </r>
  <r>
    <x v="3"/>
    <s v="RHIDE TECHNOLOGIES INC.       "/>
    <s v="0102476"/>
    <s v="Manu-Cov"/>
    <m/>
    <m/>
    <x v="0"/>
    <s v="ManuConnect"/>
    <s v="SELF"/>
    <d v="2024-09-30T00:00:00"/>
    <s v="01APR25                                                                                                                                                                                                                                   "/>
    <x v="0"/>
    <m/>
    <m/>
    <m/>
    <m/>
    <m/>
    <m/>
    <m/>
    <m/>
    <m/>
    <m/>
    <m/>
    <x v="1"/>
  </r>
  <r>
    <x v="3"/>
    <s v="GESTION LJT INC.              "/>
    <s v="0104501"/>
    <s v="Manu-Cov"/>
    <m/>
    <m/>
    <x v="0"/>
    <s v="ManuConnect"/>
    <s v="SELF"/>
    <d v="2024-09-30T00:00:00"/>
    <s v="01MAR25                                                                                                                                                                                                                                   "/>
    <x v="2"/>
    <m/>
    <m/>
    <m/>
    <m/>
    <m/>
    <m/>
    <m/>
    <m/>
    <m/>
    <m/>
    <m/>
    <x v="0"/>
  </r>
  <r>
    <x v="3"/>
    <s v="CENTRE D'ACTION BENEVOLE DE   "/>
    <s v="0104630"/>
    <s v="Manu-Cov"/>
    <m/>
    <m/>
    <x v="0"/>
    <s v="ManuConnect"/>
    <s v="SELF"/>
    <d v="2024-09-30T00:00:00"/>
    <s v="01MAR25                                                                                                                                                                                                                                   "/>
    <x v="0"/>
    <m/>
    <m/>
    <m/>
    <m/>
    <m/>
    <m/>
    <m/>
    <m/>
    <m/>
    <m/>
    <m/>
    <x v="1"/>
  </r>
  <r>
    <x v="3"/>
    <s v="COMPTA 1 2 3 COOPERATIVE DE   "/>
    <s v="0104650"/>
    <s v="Manu-Cov"/>
    <m/>
    <m/>
    <x v="0"/>
    <s v="ManuConnect"/>
    <s v="SELF"/>
    <d v="2024-09-30T00:00:00"/>
    <s v="01MAR25                                                                                                                                                                                                                                   "/>
    <x v="2"/>
    <m/>
    <m/>
    <m/>
    <m/>
    <m/>
    <m/>
    <m/>
    <m/>
    <m/>
    <m/>
    <m/>
    <x v="1"/>
  </r>
  <r>
    <x v="3"/>
    <s v="IDENTIFICATION SPORTS INC.    "/>
    <s v="0105841"/>
    <s v="Manu-Cov"/>
    <m/>
    <m/>
    <x v="0"/>
    <s v="ManuConnect"/>
    <s v="SELF"/>
    <d v="2024-09-30T00:00:00"/>
    <s v="01MAR25                                                                                                                                                                                                                                   "/>
    <x v="0"/>
    <m/>
    <m/>
    <m/>
    <m/>
    <m/>
    <m/>
    <m/>
    <m/>
    <m/>
    <m/>
    <m/>
    <x v="1"/>
  </r>
  <r>
    <x v="3"/>
    <s v="BEAUDOIN, DORAY, TREMBLAY     "/>
    <s v="0105875"/>
    <s v="Manu-Cov"/>
    <m/>
    <m/>
    <x v="0"/>
    <s v="ManuConnect"/>
    <s v="SELF"/>
    <d v="2024-09-30T00:00:00"/>
    <s v="01MAR25                                                                                                                                                                                                                                   "/>
    <x v="2"/>
    <m/>
    <m/>
    <m/>
    <m/>
    <m/>
    <m/>
    <m/>
    <m/>
    <m/>
    <m/>
    <m/>
    <x v="1"/>
  </r>
  <r>
    <x v="3"/>
    <s v="CREATIVAXION TI INC.          "/>
    <s v="0109531"/>
    <s v="Manu-Cov"/>
    <m/>
    <m/>
    <x v="0"/>
    <s v="ManuConnect"/>
    <s v="SELF"/>
    <d v="2024-09-30T00:00:00"/>
    <s v="01MAR25                                                                                                                                                                                                                                   "/>
    <x v="0"/>
    <m/>
    <m/>
    <m/>
    <m/>
    <m/>
    <m/>
    <m/>
    <m/>
    <m/>
    <m/>
    <m/>
    <x v="1"/>
  </r>
  <r>
    <x v="3"/>
    <s v="ITE DE SAINT-MAGLOIRE         "/>
    <s v="0109576"/>
    <s v="Manu-Cov"/>
    <m/>
    <m/>
    <x v="0"/>
    <s v="ManuConnect"/>
    <s v="SELF"/>
    <d v="2024-09-30T00:00:00"/>
    <s v="01MAR25                                                                                                                                                                                                                                   "/>
    <x v="2"/>
    <m/>
    <m/>
    <m/>
    <m/>
    <m/>
    <m/>
    <m/>
    <m/>
    <m/>
    <m/>
    <m/>
    <x v="1"/>
  </r>
  <r>
    <x v="3"/>
    <s v="ITE SAINT-JUST-DE-            "/>
    <s v="0109636"/>
    <s v="Manu-Cov"/>
    <m/>
    <m/>
    <x v="0"/>
    <s v="ManuConnect"/>
    <s v="SELF"/>
    <d v="2024-09-30T00:00:00"/>
    <s v="01MAR25                                                                                                                                                                                                                                   "/>
    <x v="0"/>
    <m/>
    <m/>
    <m/>
    <m/>
    <m/>
    <m/>
    <m/>
    <m/>
    <m/>
    <m/>
    <m/>
    <x v="1"/>
  </r>
  <r>
    <x v="3"/>
    <s v="REGIE REGIONALE DE GESTION DES"/>
    <s v="0109673"/>
    <s v="Manu-Cov"/>
    <m/>
    <m/>
    <x v="0"/>
    <s v="ManuConnect"/>
    <s v="SELF"/>
    <d v="2024-09-30T00:00:00"/>
    <s v="01MAR25                                                                                                                                                                                                                                   "/>
    <x v="2"/>
    <m/>
    <m/>
    <m/>
    <m/>
    <m/>
    <m/>
    <m/>
    <m/>
    <m/>
    <m/>
    <m/>
    <x v="1"/>
  </r>
  <r>
    <x v="3"/>
    <s v="BOSWELL BRASSERIE ARTISANALE -"/>
    <s v="0109732"/>
    <s v="Manu-Cov"/>
    <m/>
    <m/>
    <x v="0"/>
    <s v="ManuConnect"/>
    <s v="SELF"/>
    <d v="2024-09-30T00:00:00"/>
    <s v="01MAR25                                                                                                                                                                                                                                   "/>
    <x v="0"/>
    <m/>
    <m/>
    <m/>
    <m/>
    <m/>
    <m/>
    <m/>
    <m/>
    <m/>
    <m/>
    <m/>
    <x v="1"/>
  </r>
  <r>
    <x v="3"/>
    <s v="SKILLS COMPETENCES CANADA     "/>
    <s v="0113998"/>
    <s v="Manu-Cov"/>
    <m/>
    <m/>
    <x v="0"/>
    <s v="ManuConnect"/>
    <s v="SELF"/>
    <d v="2024-09-30T00:00:00"/>
    <s v="01MAR25                                                                                                                                                                                                                                   "/>
    <x v="2"/>
    <m/>
    <m/>
    <m/>
    <m/>
    <m/>
    <m/>
    <m/>
    <m/>
    <m/>
    <m/>
    <m/>
    <x v="1"/>
  </r>
  <r>
    <x v="3"/>
    <s v="IBEX PAYROLL SERVICES LTD.    "/>
    <s v="0115919"/>
    <s v="Manu-Cov"/>
    <m/>
    <m/>
    <x v="0"/>
    <s v="ManuConnect"/>
    <s v="SELF"/>
    <d v="2024-09-30T00:00:00"/>
    <s v="01MAR25                                                                                                                                                                                                                                   "/>
    <x v="0"/>
    <m/>
    <m/>
    <m/>
    <m/>
    <m/>
    <m/>
    <m/>
    <m/>
    <m/>
    <m/>
    <m/>
    <x v="1"/>
  </r>
  <r>
    <x v="3"/>
    <s v="WINOA CANADA INC.             "/>
    <s v="0118317"/>
    <s v="Manu-Cov"/>
    <m/>
    <m/>
    <x v="0"/>
    <s v="ManuConnect"/>
    <s v="SELF"/>
    <d v="2024-09-30T00:00:00"/>
    <s v="01APR25                                                                                                                                                                                                                                   "/>
    <x v="2"/>
    <m/>
    <m/>
    <m/>
    <m/>
    <m/>
    <m/>
    <m/>
    <m/>
    <m/>
    <m/>
    <m/>
    <x v="0"/>
  </r>
  <r>
    <x v="3"/>
    <s v="MAESTRO DIGITAL MINE          "/>
    <s v="0119250"/>
    <s v="Manu-Cov"/>
    <m/>
    <m/>
    <x v="0"/>
    <s v="ManuConnect"/>
    <s v="SELF"/>
    <d v="2024-09-30T00:00:00"/>
    <s v="01MAR25                                                                                                                                                                                                                                   "/>
    <x v="0"/>
    <m/>
    <m/>
    <m/>
    <m/>
    <m/>
    <m/>
    <m/>
    <m/>
    <m/>
    <m/>
    <m/>
    <x v="1"/>
  </r>
  <r>
    <x v="3"/>
    <s v="AVANTAGE OXYGENE INC. -       "/>
    <s v="0119367"/>
    <s v="Manu-Cov"/>
    <m/>
    <m/>
    <x v="0"/>
    <s v="ManuConnect"/>
    <s v="SELF"/>
    <d v="2024-09-30T00:00:00"/>
    <s v="01MAR25                                                                                                                                                                                                                                   "/>
    <x v="2"/>
    <m/>
    <m/>
    <m/>
    <m/>
    <m/>
    <m/>
    <m/>
    <m/>
    <m/>
    <m/>
    <m/>
    <x v="1"/>
  </r>
  <r>
    <x v="3"/>
    <s v="HANEY BUILDER'S SUPPLIES      "/>
    <s v="0120623"/>
    <s v="Manu-Cov"/>
    <m/>
    <m/>
    <x v="0"/>
    <s v="ManuConnect"/>
    <s v="SELF"/>
    <d v="2024-09-30T00:00:00"/>
    <s v="01APR25                                                                                                                                                                                                                                   "/>
    <x v="0"/>
    <m/>
    <m/>
    <m/>
    <m/>
    <m/>
    <m/>
    <m/>
    <m/>
    <m/>
    <m/>
    <m/>
    <x v="1"/>
  </r>
  <r>
    <x v="3"/>
    <s v="MORTGAGE OUTLET INC.          "/>
    <s v="0121182"/>
    <s v="Manu-Cov"/>
    <m/>
    <m/>
    <x v="0"/>
    <s v="ManuConnect"/>
    <s v="SELF"/>
    <d v="2024-09-30T00:00:00"/>
    <s v="01MAR25                                                                                                                                                                                                                                   "/>
    <x v="2"/>
    <m/>
    <m/>
    <m/>
    <m/>
    <m/>
    <m/>
    <m/>
    <m/>
    <m/>
    <m/>
    <m/>
    <x v="1"/>
  </r>
  <r>
    <x v="3"/>
    <s v="GAM RENOVATION CONSTRUCTION   "/>
    <s v="0126249"/>
    <s v="Manu-Cov"/>
    <m/>
    <m/>
    <x v="0"/>
    <s v="ManuConnect"/>
    <s v="SELF"/>
    <d v="2024-09-30T00:00:00"/>
    <s v="01MAR25                                                                                                                                                                                                                                   "/>
    <x v="0"/>
    <m/>
    <m/>
    <m/>
    <m/>
    <m/>
    <m/>
    <m/>
    <m/>
    <m/>
    <m/>
    <m/>
    <x v="1"/>
  </r>
  <r>
    <x v="3"/>
    <s v="GROUPEMENT FORESTIER QUEBEC   "/>
    <s v="0126315"/>
    <s v="Manu-Cov"/>
    <m/>
    <m/>
    <x v="0"/>
    <s v="ManuConnect"/>
    <s v="SELF"/>
    <d v="2024-09-30T00:00:00"/>
    <s v="01MAR25                                                                                                                                                                                                                                   "/>
    <x v="2"/>
    <m/>
    <m/>
    <m/>
    <m/>
    <m/>
    <m/>
    <m/>
    <m/>
    <m/>
    <m/>
    <m/>
    <x v="1"/>
  </r>
  <r>
    <x v="3"/>
    <s v="DTD 2009 INC.                 "/>
    <s v="0126398"/>
    <s v="Manu-Cov"/>
    <m/>
    <m/>
    <x v="0"/>
    <s v="ManuConnect"/>
    <s v="SELF"/>
    <d v="2024-09-30T00:00:00"/>
    <s v="01MAR25                                                                                                                                                                                                                                   "/>
    <x v="0"/>
    <m/>
    <m/>
    <m/>
    <m/>
    <m/>
    <m/>
    <m/>
    <m/>
    <m/>
    <m/>
    <m/>
    <x v="1"/>
  </r>
  <r>
    <x v="3"/>
    <s v="9411-8296 QUEBEC INC. - ALU   "/>
    <s v="0126461"/>
    <s v="Manu-Cov"/>
    <m/>
    <m/>
    <x v="0"/>
    <s v="ManuConnect"/>
    <s v="SELF"/>
    <d v="2024-09-30T00:00:00"/>
    <s v="01MAR25                                                                                                                                                                                                                                   "/>
    <x v="2"/>
    <m/>
    <m/>
    <m/>
    <m/>
    <m/>
    <m/>
    <m/>
    <m/>
    <m/>
    <m/>
    <m/>
    <x v="1"/>
  </r>
  <r>
    <x v="3"/>
    <s v="AFC DU LAC SAINT-PIERRE       "/>
    <s v="0126524"/>
    <s v="Manu-Cov"/>
    <m/>
    <m/>
    <x v="0"/>
    <s v="ManuConnect"/>
    <s v="SELF"/>
    <d v="2024-09-30T00:00:00"/>
    <s v="01MAR25                                                                                                                                                                                                                                   "/>
    <x v="0"/>
    <m/>
    <m/>
    <m/>
    <m/>
    <m/>
    <m/>
    <m/>
    <m/>
    <m/>
    <m/>
    <m/>
    <x v="1"/>
  </r>
  <r>
    <x v="3"/>
    <s v="METALUNO INC.                 "/>
    <s v="0128038"/>
    <s v="Manu-Cov"/>
    <m/>
    <m/>
    <x v="0"/>
    <s v="ManuConnect"/>
    <s v="SELF"/>
    <d v="2024-09-30T00:00:00"/>
    <s v="01MAR25                                                                                                                                                                                                                                   "/>
    <x v="2"/>
    <m/>
    <m/>
    <m/>
    <m/>
    <m/>
    <m/>
    <m/>
    <m/>
    <m/>
    <m/>
    <m/>
    <x v="1"/>
  </r>
  <r>
    <x v="3"/>
    <s v="COOPERATIVE DES CONSOMMATEURS "/>
    <s v="0130215"/>
    <s v="Manu-Cov"/>
    <m/>
    <m/>
    <x v="0"/>
    <s v="ManuConnect"/>
    <s v="SELF"/>
    <d v="2024-09-30T00:00:00"/>
    <s v="01MAR25                                                                                                                                                                                                                                   "/>
    <x v="0"/>
    <m/>
    <m/>
    <m/>
    <m/>
    <m/>
    <m/>
    <m/>
    <m/>
    <m/>
    <m/>
    <m/>
    <x v="0"/>
  </r>
  <r>
    <x v="3"/>
    <s v="I.S.M. CONSEIL (9260-4206     "/>
    <s v="0131161"/>
    <s v="Manu-Cov"/>
    <m/>
    <m/>
    <x v="0"/>
    <s v="ManuConnect"/>
    <s v="SELF"/>
    <d v="2024-09-30T00:00:00"/>
    <s v="01MAR25                                                                                                                                                                                                                                   "/>
    <x v="2"/>
    <m/>
    <m/>
    <m/>
    <m/>
    <m/>
    <m/>
    <m/>
    <m/>
    <m/>
    <m/>
    <m/>
    <x v="1"/>
  </r>
  <r>
    <x v="3"/>
    <s v="LES DISTRIBUTIONS ALIMENTAIRES"/>
    <s v="0131162"/>
    <s v="Manu-Cov"/>
    <m/>
    <m/>
    <x v="0"/>
    <s v="ManuConnect"/>
    <s v="SELF"/>
    <d v="2024-09-30T00:00:00"/>
    <s v="01MAR25                                                                                                                                                                                                                                   "/>
    <x v="0"/>
    <m/>
    <m/>
    <m/>
    <m/>
    <m/>
    <m/>
    <m/>
    <m/>
    <m/>
    <m/>
    <m/>
    <x v="1"/>
  </r>
  <r>
    <x v="3"/>
    <s v="IMPRESSIONS DE BEAUCE INC.    "/>
    <s v="0131277"/>
    <s v="Manu-Cov"/>
    <m/>
    <m/>
    <x v="0"/>
    <s v="ManuConnect"/>
    <s v="SELF"/>
    <d v="2024-09-30T00:00:00"/>
    <s v="01MAR25                                                                                                                                                                                                                                   "/>
    <x v="2"/>
    <m/>
    <m/>
    <m/>
    <m/>
    <m/>
    <m/>
    <m/>
    <m/>
    <m/>
    <m/>
    <m/>
    <x v="1"/>
  </r>
  <r>
    <x v="3"/>
    <s v="BATTERIES SPECIALITES ENR.    "/>
    <s v="0131293"/>
    <s v="Manu-Cov"/>
    <m/>
    <m/>
    <x v="0"/>
    <s v="ManuConnect"/>
    <s v="SELF"/>
    <d v="2024-09-30T00:00:00"/>
    <s v="01MAR25                                                                                                                                                                                                                                   "/>
    <x v="0"/>
    <m/>
    <m/>
    <m/>
    <m/>
    <m/>
    <m/>
    <m/>
    <m/>
    <m/>
    <m/>
    <m/>
    <x v="1"/>
  </r>
  <r>
    <x v="3"/>
    <s v="CORPORATION DES CAMIONNEURS EN"/>
    <s v="0131294"/>
    <s v="Manu-Cov"/>
    <m/>
    <m/>
    <x v="0"/>
    <s v="ManuConnect"/>
    <s v="SELF"/>
    <d v="2024-09-30T00:00:00"/>
    <s v="01MAR25                                                                                                                                                                                                                                   "/>
    <x v="2"/>
    <m/>
    <m/>
    <m/>
    <m/>
    <m/>
    <m/>
    <m/>
    <m/>
    <m/>
    <m/>
    <m/>
    <x v="1"/>
  </r>
  <r>
    <x v="3"/>
    <s v="TRANSPORT GEROLD INC.         "/>
    <s v="0131299"/>
    <s v="Manu-Cov"/>
    <m/>
    <m/>
    <x v="0"/>
    <s v="ManuConnect"/>
    <s v="SELF"/>
    <d v="2024-09-30T00:00:00"/>
    <s v="01MAR25                                                                                                                                                                                                                                   "/>
    <x v="0"/>
    <m/>
    <m/>
    <m/>
    <m/>
    <m/>
    <m/>
    <m/>
    <m/>
    <m/>
    <m/>
    <m/>
    <x v="1"/>
  </r>
  <r>
    <x v="3"/>
    <s v="GTR SOUDURE (2620-3240 QUEBEC "/>
    <s v="0131342"/>
    <s v="Manu-Cov"/>
    <m/>
    <m/>
    <x v="0"/>
    <s v="ManuConnect"/>
    <s v="SELF"/>
    <d v="2024-09-30T00:00:00"/>
    <s v="01MAR25                                                                                                                                                                                                                                   "/>
    <x v="4"/>
    <m/>
    <m/>
    <m/>
    <m/>
    <m/>
    <m/>
    <m/>
    <m/>
    <m/>
    <m/>
    <m/>
    <x v="1"/>
  </r>
  <r>
    <x v="3"/>
    <s v="SYSTEMES MEDICAUX IMAGEM INC. "/>
    <s v="0131364"/>
    <s v="Manu-Cov"/>
    <m/>
    <m/>
    <x v="0"/>
    <s v="ManuConnect"/>
    <s v="SELF"/>
    <d v="2024-09-30T00:00:00"/>
    <s v="01MAR25                                                                                                                                                                                                                                   "/>
    <x v="3"/>
    <m/>
    <m/>
    <m/>
    <m/>
    <m/>
    <m/>
    <m/>
    <m/>
    <m/>
    <m/>
    <m/>
    <x v="1"/>
  </r>
  <r>
    <x v="3"/>
    <s v="ASSOCIATION DES PROPRIETAIRES "/>
    <s v="0131365"/>
    <s v="Manu-Cov"/>
    <m/>
    <m/>
    <x v="0"/>
    <s v="ManuConnect"/>
    <s v="SELF"/>
    <d v="2024-09-30T00:00:00"/>
    <s v="01MAR25                                                                                                                                                                                                                                   "/>
    <x v="6"/>
    <m/>
    <m/>
    <m/>
    <m/>
    <m/>
    <m/>
    <m/>
    <m/>
    <m/>
    <m/>
    <m/>
    <x v="1"/>
  </r>
  <r>
    <x v="3"/>
    <s v="LES REMORQUES DU NORD         "/>
    <s v="0131366"/>
    <s v="Manu-Cov"/>
    <m/>
    <m/>
    <x v="0"/>
    <s v="ManuConnect"/>
    <s v="SELF"/>
    <d v="2024-09-30T00:00:00"/>
    <s v="01MAR25                                                                                                                                                                                                                                   "/>
    <x v="4"/>
    <m/>
    <m/>
    <m/>
    <m/>
    <m/>
    <m/>
    <m/>
    <m/>
    <m/>
    <m/>
    <m/>
    <x v="1"/>
  </r>
  <r>
    <x v="3"/>
    <s v="RAYMOND ROBITAILLE EXCAVATION "/>
    <s v="0131382"/>
    <s v="Manu-Cov"/>
    <m/>
    <m/>
    <x v="0"/>
    <s v="ManuConnect"/>
    <s v="SELF"/>
    <d v="2024-09-30T00:00:00"/>
    <s v="01MAR25                                                                                                                                                                                                                                   "/>
    <x v="3"/>
    <m/>
    <m/>
    <m/>
    <m/>
    <m/>
    <m/>
    <m/>
    <m/>
    <m/>
    <m/>
    <m/>
    <x v="1"/>
  </r>
  <r>
    <x v="3"/>
    <s v="SENIK INC.                    "/>
    <s v="0131414"/>
    <s v="Manu-Cov"/>
    <m/>
    <m/>
    <x v="0"/>
    <s v="ManuConnect"/>
    <s v="SELF"/>
    <d v="2024-09-30T00:00:00"/>
    <s v="01MAR25                                                                                                                                                                                                                                   "/>
    <x v="6"/>
    <m/>
    <m/>
    <m/>
    <m/>
    <m/>
    <m/>
    <m/>
    <m/>
    <m/>
    <m/>
    <m/>
    <x v="1"/>
  </r>
  <r>
    <x v="3"/>
    <s v="LES CUISINES DE L'AIR         "/>
    <s v="0131426"/>
    <s v="Manu-Cov"/>
    <m/>
    <m/>
    <x v="0"/>
    <s v="ManuConnect"/>
    <s v="SELF"/>
    <d v="2024-09-30T00:00:00"/>
    <s v="01MAR25                                                                                                                                                                                                                                   "/>
    <x v="4"/>
    <m/>
    <m/>
    <m/>
    <m/>
    <m/>
    <m/>
    <m/>
    <m/>
    <m/>
    <m/>
    <m/>
    <x v="1"/>
  </r>
  <r>
    <x v="3"/>
    <s v="INSPECTION SEP INC.           "/>
    <s v="0131503"/>
    <s v="Manu-Cov"/>
    <m/>
    <m/>
    <x v="0"/>
    <s v="ManuConnect"/>
    <s v="SELF"/>
    <d v="2024-09-30T00:00:00"/>
    <s v="01MAR25                                                                                                                                                                                                                                   "/>
    <x v="3"/>
    <m/>
    <m/>
    <m/>
    <m/>
    <m/>
    <m/>
    <m/>
    <m/>
    <m/>
    <m/>
    <m/>
    <x v="1"/>
  </r>
  <r>
    <x v="3"/>
    <s v="UNICAB INC.                   "/>
    <s v="0131505"/>
    <s v="Manu-Cov"/>
    <m/>
    <m/>
    <x v="0"/>
    <s v="ManuConnect"/>
    <s v="SELF"/>
    <d v="2024-09-30T00:00:00"/>
    <s v="01MAR25                                                                                                                                                                                                                                   "/>
    <x v="6"/>
    <m/>
    <m/>
    <m/>
    <m/>
    <m/>
    <m/>
    <m/>
    <m/>
    <m/>
    <m/>
    <m/>
    <x v="1"/>
  </r>
  <r>
    <x v="3"/>
    <s v="A.S. L' HEUREUX INC.          "/>
    <s v="0131567"/>
    <s v="Manu-Cov"/>
    <m/>
    <m/>
    <x v="0"/>
    <s v="ManuConnect"/>
    <s v="SELF"/>
    <d v="2024-09-30T00:00:00"/>
    <s v="01MAR25                                                                                                                                                                                                                                   "/>
    <x v="4"/>
    <m/>
    <m/>
    <m/>
    <m/>
    <m/>
    <m/>
    <m/>
    <m/>
    <m/>
    <m/>
    <m/>
    <x v="1"/>
  </r>
  <r>
    <x v="3"/>
    <s v="ASCENT REAL ESTATE MANAGEMENT "/>
    <s v="0131736"/>
    <s v="Manu-Cov"/>
    <m/>
    <m/>
    <x v="0"/>
    <s v="ManuConnect"/>
    <s v="SELF"/>
    <d v="2024-09-30T00:00:00"/>
    <s v="01APR25                                                                                                                                                                                                                                   "/>
    <x v="3"/>
    <m/>
    <m/>
    <m/>
    <m/>
    <m/>
    <m/>
    <m/>
    <m/>
    <m/>
    <m/>
    <m/>
    <x v="0"/>
  </r>
  <r>
    <x v="3"/>
    <s v="OLIVER MANAGEMENT LIMITED     "/>
    <s v="0134592"/>
    <s v="Manu-Cov"/>
    <m/>
    <m/>
    <x v="0"/>
    <s v="ManuConnect"/>
    <s v="SELF"/>
    <d v="2024-09-30T00:00:00"/>
    <s v="01APR25                                                                                                                                                                                                                                   "/>
    <x v="6"/>
    <m/>
    <m/>
    <m/>
    <m/>
    <m/>
    <m/>
    <m/>
    <m/>
    <m/>
    <m/>
    <m/>
    <x v="0"/>
  </r>
  <r>
    <x v="3"/>
    <s v="S.A. ARMSTRONG LIMITED        "/>
    <s v="0134597"/>
    <s v="Manu-Cov"/>
    <m/>
    <m/>
    <x v="0"/>
    <s v="ManuConnect"/>
    <s v="SELF"/>
    <d v="2024-09-30T00:00:00"/>
    <s v="01MAR25                                                                                                                                                                                                                                   "/>
    <x v="4"/>
    <m/>
    <m/>
    <m/>
    <m/>
    <m/>
    <m/>
    <m/>
    <m/>
    <m/>
    <m/>
    <m/>
    <x v="0"/>
  </r>
  <r>
    <x v="3"/>
    <s v="2970-7528 QUEBEC INC. O/A H.  "/>
    <s v="0135559"/>
    <s v="Manu-Cov"/>
    <m/>
    <m/>
    <x v="0"/>
    <s v="ManuConnect"/>
    <s v="SELF"/>
    <d v="2024-09-30T00:00:00"/>
    <s v="01MAR25                                                                                                                                                                                                                                   "/>
    <x v="3"/>
    <m/>
    <m/>
    <m/>
    <m/>
    <m/>
    <m/>
    <m/>
    <m/>
    <m/>
    <m/>
    <m/>
    <x v="0"/>
  </r>
  <r>
    <x v="3"/>
    <s v="ENVIRO INDUSTRIES INC.        "/>
    <s v="0136635"/>
    <s v="Manu-Cov"/>
    <m/>
    <m/>
    <x v="0"/>
    <s v="ManuConnect"/>
    <s v="SELF"/>
    <d v="2024-09-30T00:00:00"/>
    <s v="01MAR25                                                                                                                                                                                                                                   "/>
    <x v="6"/>
    <m/>
    <m/>
    <m/>
    <m/>
    <m/>
    <m/>
    <m/>
    <m/>
    <m/>
    <m/>
    <m/>
    <x v="1"/>
  </r>
  <r>
    <x v="3"/>
    <s v="LES FINITIONS EVO INC.        "/>
    <s v="0136698"/>
    <s v="Manu-Cov"/>
    <m/>
    <m/>
    <x v="0"/>
    <s v="ManuConnect"/>
    <s v="SELF"/>
    <d v="2024-09-30T00:00:00"/>
    <s v="01MAR25                                                                                                                                                                                                                                   "/>
    <x v="4"/>
    <m/>
    <m/>
    <m/>
    <m/>
    <m/>
    <m/>
    <m/>
    <m/>
    <m/>
    <m/>
    <m/>
    <x v="1"/>
  </r>
  <r>
    <x v="3"/>
    <s v="ORBITOUR LTEE - OMNITOUR      "/>
    <s v="0136725"/>
    <s v="Manu-Cov"/>
    <m/>
    <m/>
    <x v="0"/>
    <s v="ManuConnect"/>
    <s v="SELF"/>
    <d v="2024-09-30T00:00:00"/>
    <s v="01MAR25                                                                                                                                                                                                                                   "/>
    <x v="3"/>
    <m/>
    <m/>
    <m/>
    <m/>
    <m/>
    <m/>
    <m/>
    <m/>
    <m/>
    <m/>
    <m/>
    <x v="1"/>
  </r>
  <r>
    <x v="3"/>
    <s v="GIOFINANCE SOLUTIONS INC.     "/>
    <s v="0136740"/>
    <s v="Manu-Cov"/>
    <m/>
    <m/>
    <x v="0"/>
    <s v="ManuConnect"/>
    <s v="SELF"/>
    <d v="2024-09-30T00:00:00"/>
    <s v="01MAR25                                                                                                                                                                                                                                   "/>
    <x v="6"/>
    <m/>
    <m/>
    <m/>
    <m/>
    <m/>
    <m/>
    <m/>
    <m/>
    <m/>
    <m/>
    <m/>
    <x v="1"/>
  </r>
  <r>
    <x v="3"/>
    <s v="FLORDECO DRUMMONDVILLE        "/>
    <s v="0137075"/>
    <s v="Manu-Cov"/>
    <m/>
    <m/>
    <x v="0"/>
    <s v="ManuConnect"/>
    <s v="SELF"/>
    <d v="2024-09-30T00:00:00"/>
    <s v="01MAR25                                                                                                                                                                                                                                   "/>
    <x v="4"/>
    <m/>
    <m/>
    <m/>
    <m/>
    <m/>
    <m/>
    <m/>
    <m/>
    <m/>
    <m/>
    <m/>
    <x v="1"/>
  </r>
  <r>
    <x v="3"/>
    <s v="PARADIGME3 INC.               "/>
    <s v="0138835"/>
    <s v="Manu-Cov"/>
    <m/>
    <m/>
    <x v="0"/>
    <s v="ManuConnect"/>
    <s v="SELF"/>
    <d v="2024-09-30T00:00:00"/>
    <s v="01MAR25                                                                                                                                                                                                                                   "/>
    <x v="3"/>
    <m/>
    <m/>
    <m/>
    <m/>
    <m/>
    <m/>
    <m/>
    <m/>
    <m/>
    <m/>
    <m/>
    <x v="1"/>
  </r>
  <r>
    <x v="3"/>
    <s v="TRANSPORT GILLES LAVIGNE      "/>
    <s v="0138887"/>
    <s v="Manu-Cov"/>
    <m/>
    <m/>
    <x v="0"/>
    <s v="ManuConnect"/>
    <s v="SELF"/>
    <d v="2024-09-30T00:00:00"/>
    <s v="01MAR25                                                                                                                                                                                                                                   "/>
    <x v="6"/>
    <m/>
    <m/>
    <m/>
    <m/>
    <m/>
    <m/>
    <m/>
    <m/>
    <m/>
    <m/>
    <m/>
    <x v="1"/>
  </r>
  <r>
    <x v="3"/>
    <s v="BELLAI ALLIANCE LOGISTICS LTD."/>
    <s v="0141903"/>
    <s v="Manu-Cov"/>
    <m/>
    <m/>
    <x v="0"/>
    <s v="ManuConnect"/>
    <s v="SELF"/>
    <d v="2024-09-30T00:00:00"/>
    <s v="01MAR25                                                                                                                                                                                                                                   "/>
    <x v="4"/>
    <m/>
    <m/>
    <m/>
    <m/>
    <m/>
    <m/>
    <m/>
    <m/>
    <m/>
    <m/>
    <m/>
    <x v="0"/>
  </r>
  <r>
    <x v="3"/>
    <s v="ADJOINTE VIRTUELLE MANON      "/>
    <s v="0143275"/>
    <s v="Manu-Cov"/>
    <m/>
    <m/>
    <x v="0"/>
    <s v="ManuConnect"/>
    <s v="SELF"/>
    <d v="2024-09-30T00:00:00"/>
    <s v="01MAR25                                                                                                                                                                                                                                   "/>
    <x v="3"/>
    <m/>
    <m/>
    <m/>
    <m/>
    <m/>
    <m/>
    <m/>
    <m/>
    <m/>
    <m/>
    <m/>
    <x v="1"/>
  </r>
  <r>
    <x v="3"/>
    <s v="MATERIAUX GODIN ET FILS       "/>
    <s v="0143393"/>
    <s v="Manu-Cov"/>
    <m/>
    <m/>
    <x v="0"/>
    <s v="ManuConnect"/>
    <s v="SELF"/>
    <d v="2024-09-30T00:00:00"/>
    <s v="01MAR25                                                                                                                                                                                                                                   "/>
    <x v="6"/>
    <m/>
    <m/>
    <m/>
    <m/>
    <m/>
    <m/>
    <m/>
    <m/>
    <m/>
    <m/>
    <m/>
    <x v="1"/>
  </r>
  <r>
    <x v="3"/>
    <s v="SECRETARIAT PELLETIER ET      "/>
    <s v="0144758"/>
    <s v="Manu-Cov"/>
    <m/>
    <m/>
    <x v="0"/>
    <s v="ManuConnect"/>
    <s v="SELF"/>
    <d v="2024-09-30T00:00:00"/>
    <s v="01MAR25                                                                                                                                                                                                                                   "/>
    <x v="4"/>
    <m/>
    <m/>
    <m/>
    <m/>
    <m/>
    <m/>
    <m/>
    <m/>
    <m/>
    <m/>
    <m/>
    <x v="1"/>
  </r>
  <r>
    <x v="3"/>
    <s v="7648243 CANADA LTD. O/A       "/>
    <s v="0144865"/>
    <s v="Manu-Cov"/>
    <m/>
    <m/>
    <x v="0"/>
    <s v="ManuConnect"/>
    <s v="SELF"/>
    <d v="2024-09-30T00:00:00"/>
    <s v="01MAR25                                                                                                                                                                                                                                   "/>
    <x v="3"/>
    <m/>
    <m/>
    <m/>
    <m/>
    <m/>
    <m/>
    <m/>
    <m/>
    <m/>
    <m/>
    <m/>
    <x v="1"/>
  </r>
  <r>
    <x v="3"/>
    <s v="CENTRE MECANIQUE THIBAULT     "/>
    <s v="0144907"/>
    <s v="Manu-Cov"/>
    <m/>
    <m/>
    <x v="0"/>
    <s v="ManuConnect"/>
    <s v="SELF"/>
    <d v="2024-09-30T00:00:00"/>
    <s v="01MAR25                                                                                                                                                                                                                                   "/>
    <x v="6"/>
    <m/>
    <m/>
    <m/>
    <m/>
    <m/>
    <m/>
    <m/>
    <m/>
    <m/>
    <m/>
    <m/>
    <x v="1"/>
  </r>
  <r>
    <x v="3"/>
    <s v="FAAN ADVISORS GROUP INC.      "/>
    <s v="0144933"/>
    <s v="Manu-Cov"/>
    <m/>
    <m/>
    <x v="0"/>
    <s v="ManuConnect"/>
    <s v="SELF"/>
    <d v="2024-09-30T00:00:00"/>
    <s v="01MAR25                                                                                                                                                                                                                                   "/>
    <x v="4"/>
    <m/>
    <m/>
    <m/>
    <m/>
    <m/>
    <m/>
    <m/>
    <m/>
    <m/>
    <m/>
    <m/>
    <x v="1"/>
  </r>
  <r>
    <x v="3"/>
    <s v="BOISVERT ET CHARTRAND         "/>
    <s v="0144941"/>
    <s v="Manu-Cov"/>
    <m/>
    <m/>
    <x v="0"/>
    <s v="ManuConnect"/>
    <s v="SELF"/>
    <d v="2024-09-30T00:00:00"/>
    <s v="01MAR25                                                                                                                                                                                                                                   "/>
    <x v="3"/>
    <m/>
    <m/>
    <m/>
    <m/>
    <m/>
    <m/>
    <m/>
    <m/>
    <m/>
    <m/>
    <m/>
    <x v="1"/>
  </r>
  <r>
    <x v="3"/>
    <s v="J.N.A. LEBLANC ELECTRIQUE INC."/>
    <s v="0144956"/>
    <s v="Manu-Cov"/>
    <m/>
    <m/>
    <x v="0"/>
    <s v="ManuConnect"/>
    <s v="SELF"/>
    <d v="2024-09-30T00:00:00"/>
    <s v="01MAR25                                                                                                                                                                                                                                   "/>
    <x v="6"/>
    <m/>
    <m/>
    <m/>
    <m/>
    <m/>
    <m/>
    <m/>
    <m/>
    <m/>
    <m/>
    <m/>
    <x v="1"/>
  </r>
  <r>
    <x v="3"/>
    <s v="ARMOIRES PMM INC.             "/>
    <s v="0144969"/>
    <s v="Manu-Cov"/>
    <m/>
    <m/>
    <x v="0"/>
    <s v="ManuConnect"/>
    <s v="SELF"/>
    <d v="2024-09-30T00:00:00"/>
    <s v="01MAR25                                                                                                                                                                                                                                   "/>
    <x v="4"/>
    <m/>
    <m/>
    <m/>
    <m/>
    <m/>
    <m/>
    <m/>
    <m/>
    <m/>
    <m/>
    <m/>
    <x v="1"/>
  </r>
  <r>
    <x v="3"/>
    <s v="A. CHALUT AUTO LTEE           "/>
    <s v="0145040"/>
    <s v="Manu-Cov"/>
    <m/>
    <m/>
    <x v="0"/>
    <s v="ManuConnect"/>
    <s v="SELF"/>
    <d v="2024-09-30T00:00:00"/>
    <s v="01MAR25                                                                                                                                                                                                                                   "/>
    <x v="4"/>
    <m/>
    <m/>
    <m/>
    <m/>
    <m/>
    <m/>
    <m/>
    <m/>
    <m/>
    <m/>
    <m/>
    <x v="1"/>
  </r>
  <r>
    <x v="3"/>
    <s v="CAFE AU COIN DU MONDE         "/>
    <s v="0145135"/>
    <s v="Manu-Cov"/>
    <m/>
    <m/>
    <x v="0"/>
    <s v="ManuConnect"/>
    <s v="SELF"/>
    <d v="2024-09-30T00:00:00"/>
    <s v="01MAR25                                                                                                                                                                                                                                   "/>
    <x v="4"/>
    <m/>
    <m/>
    <m/>
    <m/>
    <m/>
    <m/>
    <m/>
    <m/>
    <m/>
    <m/>
    <m/>
    <x v="1"/>
  </r>
  <r>
    <x v="3"/>
    <s v="CARLYLE PRINTERS, SERVICE &amp;   "/>
    <s v="0145207"/>
    <s v="Manu-Cov"/>
    <m/>
    <m/>
    <x v="0"/>
    <s v="ManuConnect"/>
    <s v="SELF"/>
    <d v="2024-09-30T00:00:00"/>
    <s v="01APR25                                                                                                                                                                                                                                   "/>
    <x v="4"/>
    <m/>
    <m/>
    <m/>
    <m/>
    <m/>
    <m/>
    <m/>
    <m/>
    <m/>
    <m/>
    <m/>
    <x v="1"/>
  </r>
  <r>
    <x v="3"/>
    <s v="APEX PUBLIC RELATIONS INC.    "/>
    <s v="0632439"/>
    <s v="Manu-Cov"/>
    <m/>
    <m/>
    <x v="0"/>
    <s v="ManuConnect"/>
    <s v="SELF"/>
    <d v="2024-09-30T00:00:00"/>
    <s v="01MAR25                                                                                                                                                                                                                                   "/>
    <x v="4"/>
    <m/>
    <m/>
    <m/>
    <m/>
    <m/>
    <m/>
    <m/>
    <m/>
    <m/>
    <m/>
    <m/>
    <x v="1"/>
  </r>
</pivotCacheRecords>
</file>

<file path=xl/pivotCache/pivotCacheRecords1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
  <r>
    <x v="0"/>
    <s v="HONEYBEE FOODS (CANADA)       "/>
    <n v="110403"/>
    <s v="Manu-Cov"/>
    <s v="Noel Hudson "/>
    <s v="Kerry Harrison"/>
    <x v="0"/>
    <s v="ManuConnect"/>
    <s v="SELF"/>
    <d v="2024-07-31T00:00:00"/>
    <d v="2025-01-01T00:00:00"/>
    <x v="0"/>
    <s v="Kristine Cockell_x000a_Franceska St. Hilaire_x000a_eb.underwriting"/>
    <s v="Kristine.Cockell@hubinternational.com_x000a_franceska.sthilaire@hubinternational.com_x000a_eb.underwriting@hubinternational.com"/>
    <m/>
    <d v="2024-07-15T00:00:00"/>
    <d v="2024-07-15T00:00:00"/>
    <m/>
    <d v="2024-08-06T00:00:00"/>
    <m/>
    <m/>
    <m/>
    <m/>
    <x v="0"/>
    <s v="As per Client contact, this group was marketed and there is no renewal this year."/>
    <m/>
    <m/>
  </r>
  <r>
    <x v="0"/>
    <s v="MCCARTHY TETRAULT "/>
    <s v="36831,36832"/>
    <s v="Manu-NonCov"/>
    <s v="Sylvie Boucher"/>
    <s v="Serge Lampron"/>
    <x v="0"/>
    <s v="ManuConnect"/>
    <s v="SELF"/>
    <d v="2024-07-31T00:00:00"/>
    <d v="2025-01-01T00:00:00"/>
    <x v="0"/>
    <s v="Moreau, Genevieve_x000a_Angela Balbuena"/>
    <s v="GMOREAU@mccarthy.ca_x000a_abalbuena@mccarthy.ca"/>
    <m/>
    <d v="2024-07-15T00:00:00"/>
    <d v="2024-07-15T00:00:00"/>
    <m/>
    <d v="2024-08-06T00:00:00"/>
    <m/>
    <m/>
    <m/>
    <m/>
    <x v="0"/>
    <s v="Client has system problem in uploading their census"/>
    <m/>
    <m/>
  </r>
  <r>
    <x v="0"/>
    <s v="JOHN NOBLE HOME"/>
    <s v="38508, 38509"/>
    <s v="Manu-NonCov"/>
    <s v="Tony Fanta"/>
    <s v="Amy Bimm"/>
    <x v="0"/>
    <s v="ManuConnect"/>
    <s v="MIX"/>
    <d v="2024-07-31T00:00:00"/>
    <d v="2025-01-01T00:00:00"/>
    <x v="1"/>
    <s v="Shelly Proulx"/>
    <s v="sproulx@jnh.ca"/>
    <m/>
    <d v="2024-07-15T00:00:00"/>
    <d v="2024-07-16T00:00:00"/>
    <m/>
    <d v="2024-07-29T00:00:00"/>
    <d v="2024-08-12T00:00:00"/>
    <m/>
    <s v="Letter Sent without QC"/>
    <m/>
    <x v="0"/>
    <s v="Aug 13- ff client_x000a_Aug 30- ff MC Renewal_x000a_Sept 9- ff MC Renewal_x000a_Sept 10- as per AE I have followed up with the consultant about the data. I’ll continue to follow up._x000a_Sept 21- AE is still following up the client_x000a_"/>
    <m/>
    <m/>
  </r>
  <r>
    <x v="1"/>
    <s v="SERRES FLORAPLUS INC.         "/>
    <s v="0050388"/>
    <s v="Manu-Cov "/>
    <s v="Natalie Lapointe"/>
    <s v="Lilian Hernandez"/>
    <x v="0"/>
    <s v="ManuConnect"/>
    <s v="SELF"/>
    <d v="2024-08-30T00:00:00"/>
    <d v="2025-02-01T00:00:00"/>
    <x v="2"/>
    <m/>
    <s v="renouvellement@sagedecision.com"/>
    <m/>
    <s v="N/A"/>
    <s v="N/A"/>
    <s v="N/A"/>
    <m/>
    <m/>
    <m/>
    <m/>
    <m/>
    <x v="1"/>
    <m/>
    <s v="DLI, EHC, ELI, LTD"/>
    <s v="French"/>
  </r>
  <r>
    <x v="1"/>
    <s v="TRIPAR INC.                   "/>
    <s v="0107751"/>
    <s v="Manu-Cov "/>
    <s v="Azaleea Dinca"/>
    <s v="Lilian Hernandez"/>
    <x v="0"/>
    <s v="ManuConnect"/>
    <s v="SELF"/>
    <d v="2024-08-30T00:00:00"/>
    <d v="2025-02-01T00:00:00"/>
    <x v="3"/>
    <s v="Melane Cheng"/>
    <s v="tarification@arcsupport.ca"/>
    <m/>
    <s v="N/A"/>
    <s v="N/A"/>
    <s v="N/A"/>
    <d v="2024-08-29T00:00:00"/>
    <d v="2024-09-13T00:00:00"/>
    <m/>
    <s v="Letter Sent with QC"/>
    <s v="Ms. Ma. Clarissa Curitana"/>
    <x v="0"/>
    <s v="TPA"/>
    <s v="ADD, DEN, DLI, EHC, ELI, LTD"/>
    <s v="English"/>
  </r>
  <r>
    <x v="1"/>
    <s v="TRUELINE VALVE CORPORATION    "/>
    <s v="0111364"/>
    <s v="Manu-Cov "/>
    <s v="Raquel Morales"/>
    <s v="Christina Saba"/>
    <x v="0"/>
    <s v="ManuConnect"/>
    <s v="SELF"/>
    <d v="2024-08-30T00:00:00"/>
    <d v="2025-02-01T00:00:00"/>
    <x v="2"/>
    <s v="Yovani Lareine"/>
    <s v="tarification@arcsupport.ca"/>
    <s v="Représentante de service principale"/>
    <s v="N/A"/>
    <s v="N/A"/>
    <s v="N/A"/>
    <m/>
    <m/>
    <m/>
    <m/>
    <m/>
    <x v="1"/>
    <m/>
    <s v="ADD, DEN, DLI, EHC, ELI, LTD, STD"/>
    <s v="English"/>
  </r>
  <r>
    <x v="1"/>
    <s v="CSEK CREATIVE INC. O/A WELCOME"/>
    <s v="0121187"/>
    <s v="Manu-Cov "/>
    <s v="Cory Huclack"/>
    <s v="Rebeca Lemus"/>
    <x v="0"/>
    <s v="ManuConnect"/>
    <s v="SELF"/>
    <d v="2024-08-30T00:00:00"/>
    <d v="2025-02-01T00:00:00"/>
    <x v="2"/>
    <s v="Krista Dalton"/>
    <s v="quotations@johnstongroup.ca"/>
    <s v="Underwriting"/>
    <s v="N/A"/>
    <s v="N/A"/>
    <s v="N/A"/>
    <m/>
    <m/>
    <m/>
    <m/>
    <m/>
    <x v="1"/>
    <m/>
    <s v="DLI, ELI, LTD"/>
    <s v="English"/>
  </r>
  <r>
    <x v="1"/>
    <s v="CONVOYEUR CONTINENTAL ET      "/>
    <s v="0129567"/>
    <s v="Manu-Cov "/>
    <s v="Azaleea Dinca"/>
    <s v="Lilian Hernandez"/>
    <x v="0"/>
    <s v="ManuConnect"/>
    <s v="SELF"/>
    <d v="2024-08-30T00:00:00"/>
    <d v="2025-02-01T00:00:00"/>
    <x v="0"/>
    <m/>
    <s v="tarification@gpm.ca"/>
    <m/>
    <m/>
    <m/>
    <m/>
    <d v="2024-09-02T00:00:00"/>
    <m/>
    <m/>
    <m/>
    <m/>
    <x v="0"/>
    <m/>
    <s v="DEN, DLI, EHC, ELI, LTD, OEL, OSL"/>
    <m/>
  </r>
  <r>
    <x v="1"/>
    <s v="CENTRE DE REPARATION          "/>
    <n v="129814"/>
    <s v="Manu-Cov "/>
    <s v="Eric Poitras"/>
    <s v="Andrea Boyce"/>
    <x v="0"/>
    <s v="ManuConnect"/>
    <s v="SELF"/>
    <d v="2024-08-30T00:00:00"/>
    <d v="2025-02-01T00:00:00"/>
    <x v="1"/>
    <m/>
    <s v="equipecollectif@lussier.co"/>
    <m/>
    <m/>
    <m/>
    <m/>
    <d v="2024-09-30T00:00:00"/>
    <m/>
    <m/>
    <s v="Letter Sent without QC"/>
    <m/>
    <x v="0"/>
    <s v="Big Signature_x000a_Sept 18- TPA Alliance are no longer servicing thi group, resend DL request to Lussier"/>
    <m/>
    <m/>
  </r>
  <r>
    <x v="1"/>
    <s v="PROPIEUX LANAUDIERE (9434-2425"/>
    <s v="0136224"/>
    <s v="Manu-Cov "/>
    <s v="Raquel Morales"/>
    <s v="Christina Saba"/>
    <x v="0"/>
    <s v="ManuConnect"/>
    <s v="SELF"/>
    <d v="2024-08-30T00:00:00"/>
    <d v="2025-02-01T00:00:00"/>
    <x v="2"/>
    <s v="Annie Dessailliers"/>
    <s v="ventes_renouvellements@gpme.ca"/>
    <s v="Directrice par intérim, Services administratifs, ventes et renouvellement, Solutions collectives G.P.M.E. solutions d’assurances et rentes collectives"/>
    <s v="N/A"/>
    <s v="N/A"/>
    <s v="N/A"/>
    <m/>
    <m/>
    <m/>
    <m/>
    <m/>
    <x v="1"/>
    <m/>
    <s v="ADD, DEN, DLI, EHC, ELI, LTD"/>
    <s v="French"/>
  </r>
  <r>
    <x v="1"/>
    <s v="LES IMPRESSIONS CREDO INC.    "/>
    <s v="0632896"/>
    <s v="Manu-Cov "/>
    <s v="Natalie Lapointe"/>
    <s v="Lilian Hernandez"/>
    <x v="0"/>
    <s v="ManuConnect"/>
    <s v="SELF"/>
    <d v="2024-08-30T00:00:00"/>
    <d v="2025-02-01T00:00:00"/>
    <x v="2"/>
    <m/>
    <s v="renouvellement@sagedecision.com"/>
    <m/>
    <s v="N/A"/>
    <s v="N/A"/>
    <s v="N/A"/>
    <m/>
    <m/>
    <m/>
    <m/>
    <m/>
    <x v="1"/>
    <m/>
    <s v="DLI, EHC, ELI, LTD"/>
    <s v="French"/>
  </r>
  <r>
    <x v="2"/>
    <s v="Newfoundland &amp; Labrador Housing Corporation"/>
    <s v="19471, 19472, 37563, 37564"/>
    <s v="Manu-NonCov"/>
    <s v="Susan Jesso"/>
    <s v="Paul Chen"/>
    <x v="0"/>
    <s v="ManuConnect"/>
    <s v="SELF"/>
    <d v="2024-09-30T00:00:00"/>
    <d v="2025-03-01T00:00:00"/>
    <x v="1"/>
    <s v="Michael Goodridge"/>
    <s v="mgoodridge@johnson.ca"/>
    <s v="Senior Consultant"/>
    <d v="2024-09-16T00:00:00"/>
    <d v="2024-09-16T00:00:00"/>
    <m/>
    <d v="2024-10-01T00:00:00"/>
    <m/>
    <m/>
    <s v="Letter Sent without QC"/>
    <m/>
    <x v="0"/>
    <m/>
    <m/>
    <m/>
  </r>
  <r>
    <x v="2"/>
    <s v="The Saskatchewan Medical Association"/>
    <n v="614686"/>
    <s v="Manu-Cov"/>
    <s v="Kristin Pasma"/>
    <s v="Ben Voisin"/>
    <x v="0"/>
    <s v="ManuConnect"/>
    <s v="SELF"/>
    <d v="2024-09-30T00:00:00"/>
    <d v="2025-04-01T00:00:00"/>
    <x v="0"/>
    <s v="Cindy Anderson"/>
    <s v="cindy.anderson@sma.sk.ca"/>
    <s v="Manager, Membership, Benefits &amp; Insurance"/>
    <d v="2024-09-06T00:00:00"/>
    <d v="2024-09-06T00:00:00"/>
    <m/>
    <m/>
    <m/>
    <m/>
    <m/>
    <m/>
    <x v="0"/>
    <m/>
    <m/>
    <m/>
  </r>
  <r>
    <x v="2"/>
    <s v="AGILENT TECHNOLOGIES CANADA INC."/>
    <n v="614455"/>
    <s v="Manu-Cov"/>
    <s v="Jena Crawley"/>
    <s v="Ben Voisin"/>
    <x v="0"/>
    <s v="ManuConnect"/>
    <s v="SELF"/>
    <d v="2024-09-30T00:00:00"/>
    <d v="2025-05-01T00:00:00"/>
    <x v="1"/>
    <s v="Janet Fiore"/>
    <s v="janet_fiore@agilent.com"/>
    <s v="Plan Administrator"/>
    <d v="2024-09-16T00:00:00"/>
    <d v="2024-09-16T00:00:00"/>
    <m/>
    <d v="2024-10-01T00:00:00"/>
    <m/>
    <m/>
    <s v="Letter Sent without QC"/>
    <m/>
    <x v="0"/>
    <m/>
    <m/>
    <m/>
  </r>
  <r>
    <x v="2"/>
    <s v="Accurcast Inc"/>
    <n v="102280"/>
    <s v="Manu-Cov "/>
    <s v="Barry Connelly"/>
    <s v="Ben Voisin"/>
    <x v="0"/>
    <s v="ManuConnect"/>
    <s v="TPA"/>
    <d v="2024-09-30T00:00:00"/>
    <d v="2025-03-01T00:00:00"/>
    <x v="0"/>
    <s v="Filomena Hyland"/>
    <s v="filomena@ralphmoss.ca"/>
    <s v="Benefits Consultant"/>
    <d v="2024-09-06T00:00:00"/>
    <m/>
    <m/>
    <m/>
    <m/>
    <m/>
    <m/>
    <m/>
    <x v="0"/>
    <m/>
    <m/>
    <m/>
  </r>
  <r>
    <x v="2"/>
    <s v="ErinoakKids Centre for Treatment &amp; Development"/>
    <n v="112490"/>
    <s v="Manu-Cov "/>
    <s v="Rowena Gabriel"/>
    <s v="Svetlana Pavlenko"/>
    <x v="0"/>
    <s v="ManuConnect"/>
    <s v="TPA"/>
    <d v="2024-09-30T00:00:00"/>
    <d v="2025-04-01T00:00:00"/>
    <x v="1"/>
    <s v="Yvette Yang"/>
    <s v="YYang@healthsourceplus.com"/>
    <m/>
    <m/>
    <m/>
    <m/>
    <d v="2024-09-27T00:00:00"/>
    <m/>
    <m/>
    <s v="Letter Sent without QC"/>
    <m/>
    <x v="0"/>
    <s v="Rob Carducci - Healthsource Plus"/>
    <m/>
    <m/>
  </r>
  <r>
    <x v="2"/>
    <s v="Mandrake Management Consultants"/>
    <n v="112504"/>
    <s v="Manu-Cov "/>
    <s v="Sue Rodrigues"/>
    <s v="Neel Balbahadur"/>
    <x v="0"/>
    <s v="ManuConnect"/>
    <s v="TPA"/>
    <d v="2024-09-30T00:00:00"/>
    <d v="2025-04-01T00:00:00"/>
    <x v="0"/>
    <s v="Yvette Yang"/>
    <s v="YYang@healthsourceplus.com"/>
    <m/>
    <m/>
    <m/>
    <m/>
    <m/>
    <m/>
    <m/>
    <m/>
    <m/>
    <x v="0"/>
    <s v="Jeffrey Stinchcombe - Healthsource Plus"/>
    <m/>
    <m/>
  </r>
  <r>
    <x v="2"/>
    <s v="Membertou Inc."/>
    <n v="634272"/>
    <s v="Manu-Cov"/>
    <s v="Noel Hudson"/>
    <s v="Kerry Harrison"/>
    <x v="0"/>
    <s v="ManuConnect"/>
    <s v="SELF"/>
    <d v="2024-09-30T00:00:00"/>
    <d v="2025-03-01T00:00:00"/>
    <x v="1"/>
    <s v="Trudy Fidyk / Zohaib Maggo"/>
    <s v="trudy.fidyk@siriusbenefits.ca / Zohaib.Maggo@peoplecorporation.com"/>
    <m/>
    <d v="2024-09-16T00:00:00"/>
    <d v="2024-09-16T00:00:00"/>
    <m/>
    <d v="2024-10-01T00:00:00"/>
    <m/>
    <m/>
    <s v="Letter Sent without QC"/>
    <m/>
    <x v="0"/>
    <m/>
    <m/>
    <m/>
  </r>
  <r>
    <x v="2"/>
    <s v="Winnipeg Clinic Medical Corporation"/>
    <n v="633622"/>
    <s v="Manu-Cov"/>
    <s v="Noel Hudson"/>
    <s v="Kerry Harrison"/>
    <x v="0"/>
    <s v="ManuConnect"/>
    <s v="SELF"/>
    <d v="2024-09-30T00:00:00"/>
    <d v="2025-03-01T00:00:00"/>
    <x v="0"/>
    <s v="Debbie Barth"/>
    <s v="deborah@onyxfinancial.ca"/>
    <s v="Benefits Coordinator"/>
    <d v="2024-09-06T00:00:00"/>
    <d v="2024-09-06T00:00:00"/>
    <m/>
    <m/>
    <m/>
    <m/>
    <m/>
    <m/>
    <x v="0"/>
    <m/>
    <m/>
    <m/>
  </r>
  <r>
    <x v="2"/>
    <s v="House of Assembly Management Commissions"/>
    <n v="30813"/>
    <s v="Manu-Cov"/>
    <s v="Susan Jesso"/>
    <s v="Paul Chen"/>
    <x v="0"/>
    <s v="ManuConnect"/>
    <s v="SELF"/>
    <d v="2024-09-30T00:00:00"/>
    <d v="2025-03-01T00:00:00"/>
    <x v="1"/>
    <s v="Matthew Timmons, CPA"/>
    <s v="Matthew.Timmons@novascotia.ca"/>
    <s v="Director of Operations &amp; Administration "/>
    <d v="2024-09-16T00:00:00"/>
    <d v="2024-09-16T00:00:00"/>
    <m/>
    <d v="2024-10-01T00:00:00"/>
    <m/>
    <m/>
    <s v="Letter Sent without QC"/>
    <m/>
    <x v="0"/>
    <m/>
    <m/>
    <m/>
  </r>
  <r>
    <x v="2"/>
    <s v="LES INVESTIGATIONS J. PESANT  "/>
    <s v="0009754"/>
    <s v="Manu-Cov"/>
    <s v="Natalie Lapointe"/>
    <s v="Lilian Hernandez"/>
    <x v="0"/>
    <s v="ManuConnect"/>
    <s v="SELF"/>
    <d v="2024-09-30T00:00:00"/>
    <s v="01MAR25                                                                                                                                                                                                                                   "/>
    <x v="0"/>
    <s v="SAGE "/>
    <s v="renouvellement@sagedecision.com"/>
    <m/>
    <m/>
    <m/>
    <m/>
    <m/>
    <m/>
    <m/>
    <m/>
    <m/>
    <x v="1"/>
    <m/>
    <m/>
    <m/>
  </r>
  <r>
    <x v="2"/>
    <s v="M &amp; R HOLDINGS                "/>
    <s v="0022866"/>
    <s v="Manu-Cov"/>
    <s v="Barry Connelly"/>
    <s v="Ben Voisin"/>
    <x v="0"/>
    <s v="ManuConnect"/>
    <s v="SELF"/>
    <d v="2024-09-30T00:00:00"/>
    <s v="01MAR25                                                                                                                                                                                                                                   "/>
    <x v="1"/>
    <s v="Filomena Hyland"/>
    <s v="filomena@ralphmoss.ca"/>
    <s v="Benefit Consultant"/>
    <d v="2024-09-16T00:00:00"/>
    <m/>
    <m/>
    <m/>
    <m/>
    <m/>
    <m/>
    <m/>
    <x v="0"/>
    <s v="ff- sept 26"/>
    <m/>
    <m/>
  </r>
  <r>
    <x v="2"/>
    <s v="RADELET &amp; COMPANY             "/>
    <s v="0042961"/>
    <s v="Manu-Cov"/>
    <s v="Jackie McGrath"/>
    <s v="Shelina Lakhani"/>
    <x v="0"/>
    <s v="ManuConnect"/>
    <s v="SELF"/>
    <d v="2024-09-30T00:00:00"/>
    <s v="01APR25                                                                                                                                                                                                                                   "/>
    <x v="0"/>
    <s v="Dehoney"/>
    <s v="groupservice@dehoney.com"/>
    <m/>
    <m/>
    <m/>
    <m/>
    <m/>
    <m/>
    <m/>
    <m/>
    <m/>
    <x v="1"/>
    <m/>
    <m/>
    <m/>
  </r>
  <r>
    <x v="2"/>
    <s v="PORTE GROUP                   "/>
    <s v="0057098"/>
    <s v="Manu-Cov"/>
    <s v="Jackie McGrath "/>
    <s v="Shelina Lakhani"/>
    <x v="0"/>
    <s v="ManuConnect"/>
    <s v="SELF"/>
    <d v="2024-09-30T00:00:00"/>
    <s v="01APR25                                                                                                                                                                                                                                   "/>
    <x v="1"/>
    <m/>
    <s v="groupservice@dehoney.com "/>
    <m/>
    <m/>
    <m/>
    <m/>
    <d v="2024-10-01T00:00:00"/>
    <m/>
    <m/>
    <s v="Letter Sent without QC"/>
    <m/>
    <x v="1"/>
    <s v="RSA: Hakyung Joo, "/>
    <m/>
    <m/>
  </r>
  <r>
    <x v="2"/>
    <s v="LE GROUPE MMEDIAS INC.        "/>
    <s v="0059866"/>
    <s v="Manu-Cov"/>
    <s v="Natalie Lapointe"/>
    <s v="Lilian Hernandez"/>
    <x v="0"/>
    <s v="ManuConnect"/>
    <s v="SELF"/>
    <d v="2024-09-30T00:00:00"/>
    <s v="01MAR25                                                                                                                                                                                                                                   "/>
    <x v="0"/>
    <s v="SAGE "/>
    <s v="renouvellement@sagedecision.com"/>
    <m/>
    <m/>
    <m/>
    <m/>
    <m/>
    <m/>
    <m/>
    <m/>
    <m/>
    <x v="1"/>
    <m/>
    <m/>
    <m/>
  </r>
  <r>
    <x v="2"/>
    <s v="USINE DE CONGELATION ST-BRUNO "/>
    <s v="0073481"/>
    <s v="Manu-Cov"/>
    <s v="Eric Poitras"/>
    <s v="Andrea Boyce"/>
    <x v="0"/>
    <s v="ManuConnect"/>
    <s v="SELF"/>
    <d v="2024-09-30T00:00:00"/>
    <s v="01MAR25                                                                                                                                                                                                                                   "/>
    <x v="1"/>
    <m/>
    <s v=" renouvellement@sagedecision.com"/>
    <m/>
    <m/>
    <m/>
    <m/>
    <d v="2024-10-01T00:00:00"/>
    <m/>
    <m/>
    <s v="Letter Sent without QC"/>
    <m/>
    <x v="0"/>
    <m/>
    <m/>
    <m/>
  </r>
  <r>
    <x v="2"/>
    <s v="LES ENTREPRISES SIRNAY INC.   "/>
    <s v="0082369"/>
    <s v="Manu-Cov"/>
    <s v="Raquel Morales"/>
    <s v="Christina Saba"/>
    <x v="0"/>
    <s v="ManuConnect"/>
    <s v="SELF"/>
    <d v="2024-09-30T00:00:00"/>
    <s v="01MAR25                                                                                                                                                                                                                                   "/>
    <x v="0"/>
    <s v="Annie Dessailliers"/>
    <s v="ventes_renouvellements@gpme.ca"/>
    <m/>
    <m/>
    <m/>
    <m/>
    <m/>
    <m/>
    <m/>
    <m/>
    <m/>
    <x v="1"/>
    <m/>
    <m/>
    <m/>
  </r>
  <r>
    <x v="2"/>
    <s v="CONSTRUCTIONS YVON PERREAULT -"/>
    <s v="0102338"/>
    <s v="Manu-Cov"/>
    <s v="Natalie Lapointe"/>
    <s v="Danielle Siler"/>
    <x v="0"/>
    <s v="ManuConnect"/>
    <s v="SELF"/>
    <d v="2024-09-30T00:00:00"/>
    <s v="01MAR25                                                                                                                                                                                                                                   "/>
    <x v="1"/>
    <m/>
    <s v="renouvellementgcas@gcloutier.com"/>
    <m/>
    <m/>
    <m/>
    <m/>
    <d v="2024-10-01T00:00:00"/>
    <m/>
    <m/>
    <s v="Letter Sent without QC"/>
    <m/>
    <x v="1"/>
    <s v="Gilles Cloutier, rsa: Nicolas Maheux"/>
    <m/>
    <m/>
  </r>
  <r>
    <x v="2"/>
    <s v="RHIDE TECHNOLOGIES INC.       "/>
    <s v="0102476"/>
    <s v="Manu-Cov"/>
    <s v="Jackie McGrath"/>
    <s v="Shelina Lakhani"/>
    <x v="0"/>
    <s v="ManuConnect"/>
    <s v="SELF"/>
    <d v="2024-09-30T00:00:00"/>
    <s v="01APR25                                                                                                                                                                                                                                   "/>
    <x v="0"/>
    <s v="Dehoney"/>
    <s v="groupservice@dehoney.com"/>
    <m/>
    <m/>
    <m/>
    <m/>
    <m/>
    <m/>
    <m/>
    <m/>
    <m/>
    <x v="1"/>
    <m/>
    <m/>
    <m/>
  </r>
  <r>
    <x v="2"/>
    <s v="GESTION LJT INC.              "/>
    <s v="0104501"/>
    <s v="Manu-Cov"/>
    <s v="Eric Poitras "/>
    <s v="Andrea Boyce"/>
    <x v="0"/>
    <s v="ManuConnect"/>
    <s v="SELF"/>
    <d v="2024-09-30T00:00:00"/>
    <s v="01MAR25                                                                                                                                                                                                                                   "/>
    <x v="1"/>
    <m/>
    <s v=" renouvellement@sagedecision.com"/>
    <m/>
    <m/>
    <m/>
    <m/>
    <d v="2024-10-01T00:00:00"/>
    <m/>
    <m/>
    <s v="Letter Sent without QC"/>
    <m/>
    <x v="0"/>
    <m/>
    <m/>
    <m/>
  </r>
  <r>
    <x v="2"/>
    <s v="CENTRE D'ACTION BENEVOLE DE   "/>
    <s v="0104630"/>
    <s v="Manu-Cov"/>
    <s v="Nathalie Fanous"/>
    <s v="Kevin Wade"/>
    <x v="0"/>
    <s v="ManuConnect"/>
    <s v="SELF"/>
    <d v="2024-09-30T00:00:00"/>
    <s v="01MAR25                                                                                                                                                                                                                                   "/>
    <x v="0"/>
    <s v="Orchestro"/>
    <s v="TPA@alliancesc.ca"/>
    <m/>
    <m/>
    <m/>
    <m/>
    <m/>
    <m/>
    <m/>
    <m/>
    <m/>
    <x v="1"/>
    <m/>
    <m/>
    <m/>
  </r>
  <r>
    <x v="2"/>
    <s v="COMPTA 1 2 3 COOPERATIVE DE   "/>
    <s v="0104650"/>
    <s v="Manu-Cov"/>
    <s v="Natalie Lapointe"/>
    <s v="Lilian Hernandez"/>
    <x v="0"/>
    <s v="ManuConnect"/>
    <s v="SELF"/>
    <d v="2024-09-30T00:00:00"/>
    <s v="01MAR25                                                                                                                                                                                                                                   "/>
    <x v="1"/>
    <m/>
    <s v=": renouvellement@sagedecision.com"/>
    <m/>
    <m/>
    <m/>
    <m/>
    <d v="2024-10-01T00:00:00"/>
    <m/>
    <m/>
    <s v="Letter Sent without QC"/>
    <m/>
    <x v="1"/>
    <s v="RSA: Nicolas Maheux"/>
    <m/>
    <m/>
  </r>
  <r>
    <x v="2"/>
    <s v="IDENTIFICATION SPORTS INC.    "/>
    <s v="0105841"/>
    <s v="Manu-Cov"/>
    <s v="Natalie Lapointe"/>
    <s v="Lilian Hernandez"/>
    <x v="0"/>
    <s v="ManuConnect"/>
    <s v="SELF"/>
    <d v="2024-09-30T00:00:00"/>
    <s v="01MAR25                                                                                                                                                                                                                                   "/>
    <x v="0"/>
    <s v="SAGE "/>
    <s v="renouvellement@sagedecision.com"/>
    <m/>
    <m/>
    <m/>
    <m/>
    <m/>
    <m/>
    <m/>
    <m/>
    <m/>
    <x v="1"/>
    <m/>
    <m/>
    <m/>
  </r>
  <r>
    <x v="3"/>
    <s v="BEAUDOIN, DORAY, TREMBLAY     "/>
    <s v="0105875"/>
    <s v="Manu-Cov"/>
    <s v="Natalie Lapointe"/>
    <s v="Lilian Hernandez"/>
    <x v="0"/>
    <s v="ManuConnect"/>
    <s v="SELF"/>
    <d v="2024-09-30T00:00:00"/>
    <s v="01MAR25                                                                                                                                                                                                                                   "/>
    <x v="1"/>
    <m/>
    <s v="renouvellement@sagedecision.com"/>
    <m/>
    <m/>
    <m/>
    <m/>
    <d v="2024-10-01T00:00:00"/>
    <m/>
    <m/>
    <s v="Letter Sent without QC"/>
    <m/>
    <x v="1"/>
    <s v="RSA: Nicolas Maheux"/>
    <m/>
    <m/>
  </r>
  <r>
    <x v="2"/>
    <s v="CREATIVAXION TI INC.          "/>
    <s v="0109531"/>
    <s v="Manu-Cov"/>
    <s v="Raquel Morales"/>
    <s v="Christina Saba"/>
    <x v="0"/>
    <s v="ManuConnect"/>
    <s v="SELF"/>
    <d v="2024-09-30T00:00:00"/>
    <s v="01MAR25                                                                                                                                                                                                                                   "/>
    <x v="0"/>
    <s v="Annie Dessailliers"/>
    <s v="ventes_renouvellements@gpme.ca"/>
    <m/>
    <m/>
    <m/>
    <m/>
    <m/>
    <m/>
    <m/>
    <m/>
    <m/>
    <x v="1"/>
    <m/>
    <m/>
    <m/>
  </r>
  <r>
    <x v="2"/>
    <s v="ITE SAINT-JUST-DE-            "/>
    <s v="0109636"/>
    <s v="Manu-Cov"/>
    <s v="Natalie Lapointe"/>
    <s v="Danielle Siler"/>
    <x v="0"/>
    <s v="ManuConnect"/>
    <s v="SELF"/>
    <d v="2024-09-30T00:00:00"/>
    <s v="01MAR25                                                                                                                                                                                                                                   "/>
    <x v="0"/>
    <m/>
    <m/>
    <m/>
    <m/>
    <m/>
    <m/>
    <m/>
    <m/>
    <m/>
    <m/>
    <m/>
    <x v="1"/>
    <m/>
    <m/>
    <m/>
  </r>
  <r>
    <x v="2"/>
    <s v="REGIE REGIONALE DE GESTION DES"/>
    <s v="0109673"/>
    <s v="Manu-Cov"/>
    <s v="Natalie Lapointe"/>
    <s v="Lilian Hernandez"/>
    <x v="0"/>
    <s v="ManuConnect"/>
    <s v="SELF"/>
    <d v="2024-09-30T00:00:00"/>
    <s v="01MAR25                                                                                                                                                                                                                                   "/>
    <x v="1"/>
    <m/>
    <s v="renouvellement@sagedecision.com"/>
    <m/>
    <m/>
    <m/>
    <m/>
    <d v="2024-10-01T00:00:00"/>
    <m/>
    <m/>
    <s v="Letter Sent without QC"/>
    <m/>
    <x v="1"/>
    <s v="RSA: Nicolas Maheux"/>
    <m/>
    <m/>
  </r>
  <r>
    <x v="2"/>
    <s v="BOSWELL BRASSERIE ARTISANALE -"/>
    <s v="0109732"/>
    <s v="Manu-Cov"/>
    <s v="Nathalie Fanous"/>
    <s v="Kevin Wade"/>
    <x v="0"/>
    <s v="ManuConnect"/>
    <s v="SELF"/>
    <d v="2024-09-30T00:00:00"/>
    <s v="01MAR25                                                                                                                                                                                                                                   "/>
    <x v="0"/>
    <s v="Orchestro"/>
    <s v="TPA@alliancesc.ca"/>
    <m/>
    <m/>
    <m/>
    <m/>
    <m/>
    <m/>
    <m/>
    <m/>
    <m/>
    <x v="1"/>
    <m/>
    <m/>
    <m/>
  </r>
  <r>
    <x v="2"/>
    <s v="IBEX PAYROLL SERVICES LTD.    "/>
    <s v="0115919"/>
    <s v="Manu-Cov"/>
    <s v="Cory Huclack"/>
    <s v="Rebeca Lemus"/>
    <x v="0"/>
    <s v="ManuConnect"/>
    <s v="SELF"/>
    <d v="2024-09-30T00:00:00"/>
    <s v="01MAR25                                                                                                                                                                                                                                   "/>
    <x v="0"/>
    <s v="Krista Dalton"/>
    <s v="quotations@johnstongroup.ca"/>
    <m/>
    <m/>
    <m/>
    <m/>
    <m/>
    <m/>
    <m/>
    <m/>
    <m/>
    <x v="1"/>
    <m/>
    <m/>
    <m/>
  </r>
  <r>
    <x v="2"/>
    <s v="MAESTRO DIGITAL MINE          "/>
    <s v="0119250"/>
    <s v="Manu-Cov"/>
    <s v="Nadia DiNucci"/>
    <s v="Tim Robinson"/>
    <x v="0"/>
    <s v="ManuConnect"/>
    <s v="SELF"/>
    <d v="2024-09-30T00:00:00"/>
    <s v="01MAR25                                                                                                                                                                                                                                   "/>
    <x v="0"/>
    <m/>
    <m/>
    <m/>
    <d v="2024-09-06T00:00:00"/>
    <m/>
    <m/>
    <m/>
    <m/>
    <m/>
    <m/>
    <m/>
    <x v="1"/>
    <m/>
    <m/>
    <m/>
  </r>
  <r>
    <x v="2"/>
    <s v="AVANTAGE OXYGENE INC. -       "/>
    <s v="0119367"/>
    <s v="Manu-Cov"/>
    <s v="Natalie Lapointe"/>
    <s v="Danielle Siler"/>
    <x v="0"/>
    <s v="ManuConnect"/>
    <s v="SELF"/>
    <d v="2024-09-30T00:00:00"/>
    <s v="01MAR25                                                                                                                                                                                                                                   "/>
    <x v="1"/>
    <s v="Jérôme Cassista"/>
    <s v="jcassista@synexsc.ca"/>
    <m/>
    <m/>
    <m/>
    <m/>
    <d v="2024-10-01T00:00:00"/>
    <m/>
    <m/>
    <s v="Letter Sent without QC"/>
    <m/>
    <x v="1"/>
    <s v="RSA: Nicolas Maheux"/>
    <m/>
    <m/>
  </r>
  <r>
    <x v="2"/>
    <s v="HANEY BUILDER'S SUPPLIES      "/>
    <s v="0120623"/>
    <s v="Manu-Cov"/>
    <s v="Cory Huclack"/>
    <s v="Rebeca Lemus"/>
    <x v="0"/>
    <s v="ManuConnect"/>
    <s v="SELF"/>
    <d v="2024-09-30T00:00:00"/>
    <s v="01APR25                                                                                                                                                                                                                                   "/>
    <x v="0"/>
    <s v="Krista Dalton"/>
    <s v="quotations@johnstongroup.ca"/>
    <m/>
    <m/>
    <m/>
    <m/>
    <m/>
    <m/>
    <m/>
    <m/>
    <m/>
    <x v="1"/>
    <m/>
    <m/>
    <m/>
  </r>
  <r>
    <x v="2"/>
    <s v="MORTGAGE OUTLET INC.          "/>
    <s v="0121182"/>
    <s v="Manu-Cov"/>
    <s v="Sue Rodrigues"/>
    <s v="Selina Wang"/>
    <x v="0"/>
    <s v="ManuConnect"/>
    <s v="SELF"/>
    <d v="2024-09-30T00:00:00"/>
    <s v="01MAR25                                                                                                                                                                                                                                   "/>
    <x v="1"/>
    <s v="Mary Grandilli"/>
    <s v="mary@smartchoicebenefits.com"/>
    <m/>
    <d v="2024-09-16T00:00:00"/>
    <d v="2024-09-27T00:00:00"/>
    <m/>
    <d v="2024-10-01T00:00:00"/>
    <m/>
    <m/>
    <s v="Letter Sent without QC"/>
    <m/>
    <x v="1"/>
    <s v="RSA: Michele Pennell ff sept 26"/>
    <m/>
    <m/>
  </r>
  <r>
    <x v="2"/>
    <s v="GAM RENOVATION CONSTRUCTION   "/>
    <s v="0126249"/>
    <s v="Manu-Cov"/>
    <s v="Natalie Lapointe"/>
    <s v="Danielle Siler"/>
    <x v="0"/>
    <s v="ManuConnect"/>
    <s v="SELF"/>
    <d v="2024-09-30T00:00:00"/>
    <s v="01MAR25                                                                                                                                                                                                                                   "/>
    <x v="0"/>
    <s v="Jérôme Cassista"/>
    <s v="jcassista@synexsc.ca"/>
    <m/>
    <m/>
    <m/>
    <m/>
    <m/>
    <m/>
    <m/>
    <m/>
    <m/>
    <x v="1"/>
    <m/>
    <m/>
    <m/>
  </r>
  <r>
    <x v="2"/>
    <s v="GROUPEMENT FORESTIER QUEBEC   "/>
    <s v="0126315"/>
    <s v="Manu-Cov"/>
    <s v="Natalie Lapointe"/>
    <s v="Danielle Siler"/>
    <x v="0"/>
    <s v="ManuConnect"/>
    <s v="SELF"/>
    <d v="2024-09-30T00:00:00"/>
    <s v="01MAR25                                                                                                                                                                                                                                   "/>
    <x v="1"/>
    <s v="Jérôme Cassista"/>
    <s v="jcassista@synexsc.ca"/>
    <m/>
    <m/>
    <m/>
    <m/>
    <d v="2024-10-01T00:00:00"/>
    <m/>
    <m/>
    <s v="Letter Sent without QC"/>
    <m/>
    <x v="1"/>
    <s v="RSA: Nicolas Maheux"/>
    <m/>
    <m/>
  </r>
  <r>
    <x v="2"/>
    <s v="DTD 2009 INC.                 "/>
    <s v="0126398"/>
    <s v="Manu-Cov"/>
    <s v="Raquel Morales"/>
    <s v="Christina Saba"/>
    <x v="0"/>
    <s v="ManuConnect"/>
    <s v="SELF"/>
    <d v="2024-09-30T00:00:00"/>
    <s v="01MAR25                                                                                                                                                                                                                                   "/>
    <x v="0"/>
    <s v="Annie Dessailliers"/>
    <s v="ventes_renouvellements@gpme.ca"/>
    <m/>
    <m/>
    <m/>
    <m/>
    <m/>
    <m/>
    <m/>
    <m/>
    <m/>
    <x v="1"/>
    <m/>
    <m/>
    <m/>
  </r>
  <r>
    <x v="2"/>
    <s v="9411-8296 QUEBEC INC. - ALU   "/>
    <s v="0126461"/>
    <s v="Manu-Cov"/>
    <s v="Nathalie Fanous"/>
    <s v="Kevin Wade"/>
    <x v="0"/>
    <s v="ManuConnect"/>
    <s v="SELF"/>
    <d v="2024-09-30T00:00:00"/>
    <s v="01MAR25                                                                                                                                                                                                                                   "/>
    <x v="1"/>
    <m/>
    <s v="renouvellementgcas@gcloutier.com"/>
    <m/>
    <m/>
    <m/>
    <m/>
    <d v="2024-10-01T00:00:00"/>
    <m/>
    <m/>
    <s v="Letter Sent without QC"/>
    <m/>
    <x v="1"/>
    <s v="Gilles Cloutier, RSA: Sandra Gomes"/>
    <m/>
    <m/>
  </r>
  <r>
    <x v="2"/>
    <s v="AFC DU LAC SAINT-PIERRE       "/>
    <s v="0126524"/>
    <s v="Manu-Cov"/>
    <s v="Natalie Lapointe"/>
    <s v="Lilian Hernandez"/>
    <x v="0"/>
    <s v="ManuConnect"/>
    <s v="SELF"/>
    <d v="2024-09-30T00:00:00"/>
    <s v="01MAR25                                                                                                                                                                                                                                   "/>
    <x v="0"/>
    <s v="SAGE "/>
    <s v="renouvellement@sagedecision.com"/>
    <m/>
    <m/>
    <m/>
    <m/>
    <m/>
    <m/>
    <m/>
    <m/>
    <m/>
    <x v="1"/>
    <m/>
    <m/>
    <m/>
  </r>
  <r>
    <x v="2"/>
    <s v="METALUNO INC.                 "/>
    <s v="0128038"/>
    <s v="Manu-Cov"/>
    <s v="Natalie Lapointe"/>
    <s v="Danielle Siler"/>
    <x v="0"/>
    <s v="ManuConnect"/>
    <s v="SELF"/>
    <d v="2024-09-30T00:00:00"/>
    <s v="01MAR25                                                                                                                                                                                                                                   "/>
    <x v="1"/>
    <s v="Jérôme Cassista"/>
    <s v=" jcassista@synexsc.ca"/>
    <m/>
    <m/>
    <m/>
    <m/>
    <d v="2024-10-01T00:00:00"/>
    <m/>
    <m/>
    <s v="Letter Sent without QC"/>
    <m/>
    <x v="1"/>
    <s v="RSA: Nicolas Maheux"/>
    <m/>
    <m/>
  </r>
  <r>
    <x v="2"/>
    <s v="COOPERATIVE DES CONSOMMATEURS "/>
    <s v="0130215"/>
    <s v="Manu-Cov"/>
    <s v="Eric Poitras"/>
    <s v="Andrea Boyce"/>
    <x v="0"/>
    <s v="ManuConnect"/>
    <s v="SELF"/>
    <d v="2024-09-30T00:00:00"/>
    <s v="01MAR25                                                                                                                                                                                                                                   "/>
    <x v="0"/>
    <s v="GPM Regimes"/>
    <s v="tarification@gpm.ca"/>
    <m/>
    <m/>
    <m/>
    <m/>
    <m/>
    <m/>
    <m/>
    <m/>
    <m/>
    <x v="0"/>
    <m/>
    <m/>
    <m/>
  </r>
  <r>
    <x v="2"/>
    <s v="I.S.M. CONSEIL (9260-4206     "/>
    <s v="0131161"/>
    <s v="Manu-Cov"/>
    <s v="Natalie Lapointe"/>
    <s v="Danielle Siler"/>
    <x v="0"/>
    <s v="ManuConnect"/>
    <s v="SELF"/>
    <d v="2024-09-30T00:00:00"/>
    <s v="01MAR25                                                                                                                                                                                                                                   "/>
    <x v="1"/>
    <s v="Jérôme Cassista"/>
    <s v=" jcassista@synexsc.ca"/>
    <m/>
    <m/>
    <m/>
    <m/>
    <d v="2024-10-01T00:00:00"/>
    <m/>
    <m/>
    <s v="Letter Sent without QC"/>
    <m/>
    <x v="1"/>
    <s v="RSA: Nicolas Maheux"/>
    <m/>
    <m/>
  </r>
  <r>
    <x v="2"/>
    <s v="LES DISTRIBUTIONS ALIMENTAIRES"/>
    <s v="0131162"/>
    <s v="Manu-Cov"/>
    <s v="Natalie Lapointe"/>
    <s v="Danielle Siler"/>
    <x v="0"/>
    <s v="ManuConnect"/>
    <s v="SELF"/>
    <d v="2024-09-30T00:00:00"/>
    <s v="01MAR25                                                                                                                                                                                                                                   "/>
    <x v="0"/>
    <s v="Jérôme Cassista"/>
    <s v="jcassista@synexsc.ca"/>
    <m/>
    <m/>
    <m/>
    <m/>
    <m/>
    <m/>
    <m/>
    <m/>
    <m/>
    <x v="1"/>
    <m/>
    <m/>
    <m/>
  </r>
  <r>
    <x v="2"/>
    <s v="IMPRESSIONS DE BEAUCE INC.    "/>
    <s v="0131277"/>
    <s v="Manu-Cov"/>
    <s v="Natalie Lapointe"/>
    <s v="Danielle Siler"/>
    <x v="0"/>
    <s v="ManuConnect"/>
    <s v="SELF"/>
    <d v="2024-09-30T00:00:00"/>
    <s v="01MAR25                                                                                                                                                                                                                                   "/>
    <x v="1"/>
    <s v="Jérôme Cassista"/>
    <s v=" jcassista@synexsc.ca"/>
    <m/>
    <m/>
    <m/>
    <m/>
    <d v="2024-10-01T00:00:00"/>
    <m/>
    <m/>
    <s v="Letter Sent without QC"/>
    <m/>
    <x v="1"/>
    <s v="RSA: Nicolas Maheux"/>
    <m/>
    <m/>
  </r>
  <r>
    <x v="2"/>
    <s v="BATTERIES SPECIALITES ENR.    "/>
    <s v="0131293"/>
    <s v="Manu-Cov"/>
    <s v="Natalie Lapointe"/>
    <s v="Danielle Siler"/>
    <x v="0"/>
    <s v="ManuConnect"/>
    <s v="SELF"/>
    <d v="2024-09-30T00:00:00"/>
    <s v="01MAR25                                                                                                                                                                                                                                   "/>
    <x v="0"/>
    <s v="Jérôme Cassista"/>
    <s v="jcassista@synexsc.ca"/>
    <m/>
    <m/>
    <m/>
    <m/>
    <m/>
    <m/>
    <m/>
    <m/>
    <m/>
    <x v="1"/>
    <m/>
    <m/>
    <m/>
  </r>
  <r>
    <x v="2"/>
    <s v="CORPORATION DES CAMIONNEURS EN"/>
    <s v="0131294"/>
    <s v="Manu-Cov"/>
    <s v="Natalie Lapointe"/>
    <s v="Danielle Siler"/>
    <x v="0"/>
    <s v="ManuConnect"/>
    <s v="SELF"/>
    <d v="2024-09-30T00:00:00"/>
    <s v="01MAR25                                                                                                                                                                                                                                   "/>
    <x v="1"/>
    <s v="Jérôme Cassista"/>
    <s v=" jcassista@synexsc.ca"/>
    <m/>
    <m/>
    <m/>
    <m/>
    <d v="2024-10-01T00:00:00"/>
    <m/>
    <m/>
    <s v="Letter Sent without QC"/>
    <m/>
    <x v="1"/>
    <s v="RSA: Nicolas Maheux"/>
    <m/>
    <m/>
  </r>
  <r>
    <x v="2"/>
    <s v="TRANSPORT GEROLD INC.         "/>
    <s v="0131299"/>
    <s v="Manu-Cov"/>
    <s v="Natalie Lapointe"/>
    <s v="Danielle Siler"/>
    <x v="0"/>
    <s v="ManuConnect"/>
    <s v="SELF"/>
    <d v="2024-09-30T00:00:00"/>
    <s v="01MAR25                                                                                                                                                                                                                                   "/>
    <x v="0"/>
    <s v="Jérôme Cassista"/>
    <s v="jcassista@synexsc.ca"/>
    <m/>
    <m/>
    <m/>
    <m/>
    <m/>
    <m/>
    <m/>
    <m/>
    <m/>
    <x v="1"/>
    <m/>
    <m/>
    <m/>
  </r>
  <r>
    <x v="2"/>
    <s v="GTR SOUDURE (2620-3240 QUEBEC "/>
    <s v="0131342"/>
    <s v="Manu-Cov"/>
    <s v="Natalie Lapointe"/>
    <s v="Danielle Siler"/>
    <x v="0"/>
    <s v="ManuConnect"/>
    <s v="SELF"/>
    <d v="2024-09-30T00:00:00"/>
    <s v="01MAR25                                                                                                                                                                                                                                   "/>
    <x v="2"/>
    <s v="Jérôme Cassista"/>
    <s v="jcassista@synexsc.ca"/>
    <m/>
    <m/>
    <m/>
    <m/>
    <m/>
    <m/>
    <m/>
    <m/>
    <m/>
    <x v="1"/>
    <m/>
    <s v="DLI, EHC, ELI, LTD"/>
    <s v="French"/>
  </r>
  <r>
    <x v="2"/>
    <s v="LES REMORQUES DU NORD         "/>
    <s v="0131366"/>
    <s v="Manu-Cov"/>
    <s v="Natalie Lapointe"/>
    <s v="Danielle Siler"/>
    <x v="0"/>
    <s v="ManuConnect"/>
    <s v="SELF"/>
    <d v="2024-09-30T00:00:00"/>
    <s v="01MAR25                                                                                                                                                                                                                                   "/>
    <x v="2"/>
    <s v="Jérôme Cassista"/>
    <s v="jcassista@synexsc.ca"/>
    <m/>
    <m/>
    <m/>
    <m/>
    <m/>
    <m/>
    <m/>
    <m/>
    <m/>
    <x v="1"/>
    <m/>
    <s v="DLI, EHC, ELI, LTD, STD"/>
    <s v="French"/>
  </r>
  <r>
    <x v="2"/>
    <s v="LES CUISINES DE L'AIR         "/>
    <s v="0131426"/>
    <s v="Manu-Cov"/>
    <s v="Natalie Lapointe"/>
    <s v="Danielle Siler"/>
    <x v="0"/>
    <s v="ManuConnect"/>
    <s v="SELF"/>
    <d v="2024-09-30T00:00:00"/>
    <s v="01MAR25                                                                                                                                                                                                                                   "/>
    <x v="2"/>
    <s v="Jérôme Cassista"/>
    <s v="jcassista@synexsc.ca"/>
    <m/>
    <m/>
    <m/>
    <m/>
    <m/>
    <m/>
    <m/>
    <m/>
    <m/>
    <x v="1"/>
    <m/>
    <s v="DLI, EHC, ELI"/>
    <s v="French"/>
  </r>
  <r>
    <x v="2"/>
    <s v="A.S. L' HEUREUX INC.          "/>
    <s v="0131567"/>
    <s v="Manu-Cov"/>
    <s v="Natalie Lapointe"/>
    <s v="Danielle Siler"/>
    <x v="0"/>
    <s v="ManuConnect"/>
    <s v="SELF"/>
    <d v="2024-09-30T00:00:00"/>
    <s v="01MAR25                                                                                                                                                                                                                                   "/>
    <x v="2"/>
    <s v="Jérôme Cassista"/>
    <s v="jcassista@synexsc.ca"/>
    <m/>
    <m/>
    <m/>
    <m/>
    <m/>
    <m/>
    <m/>
    <m/>
    <m/>
    <x v="1"/>
    <m/>
    <s v="ADD, DLI, EHC, ELI, LTD, STD"/>
    <s v="French"/>
  </r>
  <r>
    <x v="2"/>
    <s v="ASCENT REAL ESTATE MANAGEMENT "/>
    <s v="0131736"/>
    <s v="Manu-Cov"/>
    <m/>
    <m/>
    <x v="0"/>
    <s v="ManuConnect"/>
    <s v="SELF"/>
    <d v="2024-09-30T00:00:00"/>
    <s v="01APR25                                                                                                                                                                                                                                   "/>
    <x v="3"/>
    <s v="Krista Dalton"/>
    <s v="quotations@johnstongroup.ca"/>
    <m/>
    <s v="N/A"/>
    <s v="N/A"/>
    <s v="N/A"/>
    <d v="2024-09-25T00:00:00"/>
    <m/>
    <m/>
    <s v="Letter Sent with QC"/>
    <s v="Ms. Ma. Clarissa Curitana"/>
    <x v="0"/>
    <m/>
    <m/>
    <m/>
  </r>
  <r>
    <x v="2"/>
    <s v="OLIVER MANAGEMENT LIMITED     "/>
    <s v="0134592"/>
    <s v="Manu-Cov"/>
    <s v="Jamie Gellert"/>
    <s v="Ben Voisin"/>
    <x v="0"/>
    <s v="ManuConnect"/>
    <s v="SELF"/>
    <d v="2024-09-30T00:00:00"/>
    <s v="01APR25                                                                                                                                                                                                                                   "/>
    <x v="4"/>
    <s v="Suzanne Maxim"/>
    <s v="quotes@cbproviders.ca"/>
    <m/>
    <m/>
    <m/>
    <m/>
    <m/>
    <m/>
    <m/>
    <s v="In Progress"/>
    <s v="Ms. Ma. Clarissa Curitana"/>
    <x v="0"/>
    <m/>
    <s v="ELI, DLI, LTD"/>
    <s v="English"/>
  </r>
  <r>
    <x v="2"/>
    <s v="S.A. ARMSTRONG LIMITED        "/>
    <s v="0134597"/>
    <s v="Manu-Cov"/>
    <s v="Tom Petersen"/>
    <s v="Alec Aqui"/>
    <x v="0"/>
    <s v="ManuConnect"/>
    <s v="SELF"/>
    <d v="2024-09-30T00:00:00"/>
    <s v="01MAR25                                                                                                                                                                                                                                   "/>
    <x v="2"/>
    <m/>
    <m/>
    <m/>
    <m/>
    <m/>
    <m/>
    <m/>
    <m/>
    <m/>
    <m/>
    <m/>
    <x v="0"/>
    <m/>
    <s v="ELI, LTD, OCL, OEL, OSL"/>
    <s v="French"/>
  </r>
  <r>
    <x v="2"/>
    <s v="2970-7528 QUEBEC INC. O/A H.  "/>
    <s v="0135559"/>
    <s v="Manu-Cov"/>
    <m/>
    <m/>
    <x v="0"/>
    <s v="ManuConnect"/>
    <s v="SELF"/>
    <d v="2024-09-30T00:00:00"/>
    <s v="01MAR25                                                                                                                                                                                                                                   "/>
    <x v="3"/>
    <s v="Robert Ahmarani"/>
    <s v="tarification@arcsupport.ca"/>
    <m/>
    <s v="N/A"/>
    <s v="N/A"/>
    <s v="N/A"/>
    <d v="2024-09-25T00:00:00"/>
    <m/>
    <m/>
    <s v="Letter Sent with QC"/>
    <s v="Ms. Ma. Clarissa Curitana"/>
    <x v="0"/>
    <m/>
    <m/>
    <m/>
  </r>
  <r>
    <x v="2"/>
    <s v="ENVIRO INDUSTRIES INC.        "/>
    <s v="0136635"/>
    <s v="Manu-Cov"/>
    <s v="Natalie Lapointe"/>
    <s v="Danielle Siler"/>
    <x v="0"/>
    <s v="ManuConnect"/>
    <s v="SELF"/>
    <d v="2024-09-30T00:00:00"/>
    <s v="01MAR25                                                                                                                                                                                                                                   "/>
    <x v="4"/>
    <m/>
    <s v="renouvellementgcas@gcloutier.com"/>
    <m/>
    <m/>
    <m/>
    <m/>
    <d v="2024-09-25T00:00:00"/>
    <m/>
    <m/>
    <s v="Letter Sent with QC"/>
    <s v="Ms. Ma. Clarissa Curitana"/>
    <x v="1"/>
    <s v="Gilles Cloutier"/>
    <s v="ELI, DLI, ADD, EHC, LTD"/>
    <s v="French"/>
  </r>
  <r>
    <x v="2"/>
    <s v="LES FINITIONS EVO INC.        "/>
    <s v="0136698"/>
    <s v="Manu-Cov"/>
    <s v="Natalie Lapointe"/>
    <s v="Danielle Siler"/>
    <x v="0"/>
    <s v="ManuConnect"/>
    <s v="SELF"/>
    <d v="2024-09-30T00:00:00"/>
    <s v="01MAR25                                                                                                                                                                                                                                   "/>
    <x v="2"/>
    <s v="Jérôme Cassista"/>
    <s v="jcassista@synexsc.ca"/>
    <m/>
    <m/>
    <m/>
    <m/>
    <m/>
    <m/>
    <m/>
    <m/>
    <m/>
    <x v="1"/>
    <m/>
    <s v="DEN, DLI, EHC, ELI, LTD"/>
    <s v="French"/>
  </r>
  <r>
    <x v="2"/>
    <s v="ORBITOUR LTEE - OMNITOUR      "/>
    <s v="0136725"/>
    <s v="Manu-Cov"/>
    <s v="Natalie Lapointe"/>
    <s v="Danielle Siler"/>
    <x v="0"/>
    <s v="ManuConnect"/>
    <s v="SELF"/>
    <d v="2024-09-30T00:00:00"/>
    <s v="01MAR25                                                                                                                                                                                                                                   "/>
    <x v="2"/>
    <s v="Jérôme Cassista"/>
    <s v="jcassista@synexsc.ca"/>
    <m/>
    <m/>
    <m/>
    <m/>
    <m/>
    <m/>
    <m/>
    <m/>
    <m/>
    <x v="1"/>
    <m/>
    <s v="DLI, EHC, ELI, LTD"/>
    <s v="French"/>
  </r>
  <r>
    <x v="2"/>
    <s v="GIOFINANCE SOLUTIONS INC.     "/>
    <s v="0136740"/>
    <s v="Manu-Cov"/>
    <s v="Natalie Lapointe"/>
    <s v="Lilian Hernandez"/>
    <x v="0"/>
    <s v="ManuConnect"/>
    <s v="SELF"/>
    <d v="2024-09-30T00:00:00"/>
    <s v="01MAR25                                                                                                                                                                                                                                   "/>
    <x v="2"/>
    <m/>
    <s v="renouvellement@sagedecision.com"/>
    <m/>
    <m/>
    <m/>
    <m/>
    <m/>
    <m/>
    <m/>
    <m/>
    <m/>
    <x v="1"/>
    <m/>
    <s v="DLI, EHC, ELI, LTD"/>
    <s v="French"/>
  </r>
  <r>
    <x v="2"/>
    <s v="FLORDECO DRUMMONDVILLE        "/>
    <s v="0137075"/>
    <s v="Manu-Cov"/>
    <s v="Natalie Lapointe"/>
    <s v="Lilian Hernandez"/>
    <x v="0"/>
    <s v="ManuConnect"/>
    <s v="SELF"/>
    <d v="2024-09-30T00:00:00"/>
    <s v="01MAR25                                                                                                                                                                                                                                   "/>
    <x v="2"/>
    <m/>
    <s v="renouvellement@sagedecision.com"/>
    <m/>
    <m/>
    <m/>
    <m/>
    <m/>
    <m/>
    <m/>
    <m/>
    <m/>
    <x v="1"/>
    <m/>
    <s v="DLI, EHC, ELI, LTD"/>
    <s v="French"/>
  </r>
  <r>
    <x v="2"/>
    <s v="PARADIGME3 INC.               "/>
    <s v="0138835"/>
    <s v="Manu-Cov"/>
    <s v="Natalie Lapointe"/>
    <s v="Danielle Siler"/>
    <x v="0"/>
    <s v="ManuConnect"/>
    <s v="SELF"/>
    <d v="2024-09-30T00:00:00"/>
    <s v="01MAR25                                                                                                                                                                                                                                   "/>
    <x v="2"/>
    <m/>
    <s v="renouvellementgcas@gcloutier.com"/>
    <m/>
    <m/>
    <m/>
    <m/>
    <m/>
    <m/>
    <m/>
    <m/>
    <m/>
    <x v="1"/>
    <s v="Gilles Cloutier"/>
    <s v="DEN, DLI, EHC, ELI"/>
    <s v="French"/>
  </r>
  <r>
    <x v="2"/>
    <s v="TRANSPORT GILLES LAVIGNE      "/>
    <s v="0138887"/>
    <s v="Manu-Cov"/>
    <s v="Raquel Morales"/>
    <s v="Christina Saba"/>
    <x v="0"/>
    <s v="ManuConnect"/>
    <s v="SELF"/>
    <d v="2024-09-30T00:00:00"/>
    <s v="01MAR25                                                                                                                                                                                                                                   "/>
    <x v="2"/>
    <s v="Annie Dessailliers"/>
    <s v="ventes_renouvellements@gpme.ca"/>
    <s v="Directrice par intérim, Services administratifs, ventes et renouvellement, Solutions collectives G.P.M.E. solutions d’assurances et rentes collectives"/>
    <m/>
    <m/>
    <m/>
    <m/>
    <m/>
    <m/>
    <m/>
    <m/>
    <x v="1"/>
    <m/>
    <s v="ADD, DEN, DLI, EHC, ELI"/>
    <s v="French"/>
  </r>
  <r>
    <x v="2"/>
    <s v="BELLAI ALLIANCE LOGISTICS LTD."/>
    <s v="0141903"/>
    <s v="Manu-Cov"/>
    <s v="Cory Huclack"/>
    <m/>
    <x v="0"/>
    <s v="ManuConnect"/>
    <s v="SELF"/>
    <d v="2024-09-30T00:00:00"/>
    <s v="01MAR25                                                                                                                                                                                                                                   "/>
    <x v="2"/>
    <s v="Krista Dalton"/>
    <s v="quotations@johnstongroup.ca"/>
    <m/>
    <m/>
    <m/>
    <m/>
    <m/>
    <m/>
    <m/>
    <m/>
    <m/>
    <x v="0"/>
    <m/>
    <s v="DLI, ELI"/>
    <s v="English"/>
  </r>
  <r>
    <x v="2"/>
    <s v="ADJOINTE VIRTUELLE MANON      "/>
    <s v="0143275"/>
    <s v="Manu-Cov"/>
    <s v="Natalie Lapointe"/>
    <s v="Danielle Siler"/>
    <x v="0"/>
    <s v="ManuConnect"/>
    <s v="SELF"/>
    <d v="2024-09-30T00:00:00"/>
    <s v="01MAR25                                                                                                                                                                                                                                   "/>
    <x v="2"/>
    <m/>
    <s v="renouvellementgcas@gcloutier.com"/>
    <m/>
    <m/>
    <m/>
    <m/>
    <m/>
    <m/>
    <m/>
    <m/>
    <m/>
    <x v="1"/>
    <s v="Gilles Cloutier"/>
    <s v="DLI, EHC, ELI, LTD"/>
    <s v="French"/>
  </r>
  <r>
    <x v="2"/>
    <s v="MATERIAUX GODIN ET FILS       "/>
    <s v="0143393"/>
    <s v="Manu-Cov"/>
    <s v="Natalie Lapointe"/>
    <s v="Lilian Hernandez"/>
    <x v="0"/>
    <s v="ManuConnect"/>
    <s v="SELF"/>
    <d v="2024-09-30T00:00:00"/>
    <s v="01MAR25                                                                                                                                                                                                                                   "/>
    <x v="2"/>
    <m/>
    <s v="renouvellement@sagedecision.com"/>
    <m/>
    <m/>
    <m/>
    <m/>
    <m/>
    <m/>
    <m/>
    <m/>
    <m/>
    <x v="1"/>
    <m/>
    <s v="DEN, DLI, EHC, ELI, LTD"/>
    <s v="French"/>
  </r>
  <r>
    <x v="2"/>
    <s v="SECRETARIAT PELLETIER ET      "/>
    <s v="0144758"/>
    <s v="Manu-Cov"/>
    <s v="Natalie Lapointe"/>
    <s v="Danielle Siler"/>
    <x v="0"/>
    <s v="ManuConnect"/>
    <s v="SELF"/>
    <d v="2024-09-30T00:00:00"/>
    <s v="01MAR25                                                                                                                                                                                                                                   "/>
    <x v="2"/>
    <s v="Jérôme Cassista"/>
    <s v="jcassista@synexsc.ca"/>
    <m/>
    <m/>
    <m/>
    <m/>
    <m/>
    <m/>
    <m/>
    <m/>
    <m/>
    <x v="1"/>
    <m/>
    <s v="DLI, EHC, ELI, LTD"/>
    <s v="French"/>
  </r>
  <r>
    <x v="2"/>
    <s v="7648243 CANADA LTD. O/A       "/>
    <s v="0144865"/>
    <s v="Manu-Cov"/>
    <s v="Jamie Gellert"/>
    <s v="Swiss Nanton-Gill"/>
    <x v="0"/>
    <s v="ManuConnect"/>
    <s v="SELF"/>
    <d v="2024-09-30T00:00:00"/>
    <s v="01MAR25                                                                                                                                                                                                                                   "/>
    <x v="2"/>
    <m/>
    <m/>
    <m/>
    <m/>
    <m/>
    <m/>
    <m/>
    <m/>
    <m/>
    <m/>
    <m/>
    <x v="1"/>
    <m/>
    <s v="DEN, DLI, EHC, ELI, LTD, OEL, OSL"/>
    <s v="English"/>
  </r>
  <r>
    <x v="2"/>
    <s v="CENTRE MECANIQUE THIBAULT     "/>
    <s v="0144907"/>
    <s v="Manu-Cov"/>
    <s v="Raquel Morales"/>
    <s v="Christina Saba"/>
    <x v="0"/>
    <s v="ManuConnect"/>
    <s v="SELF"/>
    <d v="2024-09-30T00:00:00"/>
    <s v="01MAR25                                                                                                                                                                                                                                   "/>
    <x v="2"/>
    <m/>
    <s v="ventes_renouvellements@gpme.ca"/>
    <m/>
    <m/>
    <m/>
    <m/>
    <m/>
    <m/>
    <m/>
    <m/>
    <m/>
    <x v="1"/>
    <m/>
    <s v="ADD, DEN, DLI, EHC, ELI, LTD"/>
    <s v="French"/>
  </r>
  <r>
    <x v="2"/>
    <s v="FAAN ADVISORS GROUP INC.      "/>
    <s v="0144933"/>
    <s v="Manu-Cov"/>
    <s v="Sue Rodrigues"/>
    <s v="Selina Wang"/>
    <x v="0"/>
    <s v="ManuConnect"/>
    <s v="SELF"/>
    <d v="2024-09-30T00:00:00"/>
    <s v="01MAR25                                                                                                                                                                                                                                   "/>
    <x v="2"/>
    <m/>
    <m/>
    <m/>
    <m/>
    <m/>
    <m/>
    <m/>
    <m/>
    <m/>
    <m/>
    <m/>
    <x v="1"/>
    <m/>
    <s v="ADD, DEN, DLI, EHC, ELI"/>
    <s v="English"/>
  </r>
  <r>
    <x v="2"/>
    <s v="BOISVERT ET CHARTRAND         "/>
    <s v="0144941"/>
    <s v="Manu-Cov"/>
    <s v="Raquel Morales"/>
    <s v="Christina Saba"/>
    <x v="0"/>
    <s v="ManuConnect"/>
    <s v="SELF"/>
    <d v="2024-09-30T00:00:00"/>
    <s v="01MAR25                                                                                                                                                                                                                                   "/>
    <x v="2"/>
    <m/>
    <s v="ventes_renouvellements@gpme.ca"/>
    <m/>
    <m/>
    <m/>
    <m/>
    <m/>
    <m/>
    <m/>
    <m/>
    <m/>
    <x v="1"/>
    <m/>
    <s v="ADD, DEN, DLI, EHC, ELI, LTD"/>
    <s v="French"/>
  </r>
  <r>
    <x v="2"/>
    <s v="J.N.A. LEBLANC ELECTRIQUE INC."/>
    <s v="0144956"/>
    <s v="Manu-Cov"/>
    <s v="Raquel Morales"/>
    <s v="Christina Saba"/>
    <x v="0"/>
    <s v="ManuConnect"/>
    <s v="SELF"/>
    <d v="2024-09-30T00:00:00"/>
    <s v="01MAR25                                                                                                                                                                                                                                   "/>
    <x v="2"/>
    <m/>
    <s v="ventes_renouvellements@gpme.ca"/>
    <m/>
    <m/>
    <m/>
    <m/>
    <m/>
    <m/>
    <m/>
    <m/>
    <m/>
    <x v="1"/>
    <m/>
    <s v="ADD, DEN, DLI, EHC, ELI, LTD, STD"/>
    <s v="French"/>
  </r>
  <r>
    <x v="2"/>
    <s v="ARMOIRES PMM INC.             "/>
    <s v="0144969"/>
    <s v="Manu-Cov"/>
    <s v="Natalie Lapointe"/>
    <s v="Danielle Siler"/>
    <x v="0"/>
    <s v="ManuConnect"/>
    <s v="SELF"/>
    <d v="2024-09-30T00:00:00"/>
    <s v="01MAR25                                                                                                                                                                                                                                   "/>
    <x v="2"/>
    <m/>
    <s v="renouvellementgcas@gcloutier.com"/>
    <m/>
    <m/>
    <m/>
    <m/>
    <m/>
    <m/>
    <m/>
    <m/>
    <m/>
    <x v="1"/>
    <s v="Gilles Cloutier"/>
    <s v="DEN, DLI, EHC, ELI, LTD"/>
    <s v="French"/>
  </r>
  <r>
    <x v="2"/>
    <s v="A. CHALUT AUTO LTEE           "/>
    <s v="0145040"/>
    <s v="Manu-Cov"/>
    <s v="Raquel Morales"/>
    <s v="Christina Saba"/>
    <x v="0"/>
    <s v="ManuConnect"/>
    <s v="SELF"/>
    <d v="2024-09-30T00:00:00"/>
    <s v="01MAR25                                                                                                                                                                                                                                   "/>
    <x v="2"/>
    <m/>
    <s v="ventes_renouvellements@gpme.ca"/>
    <m/>
    <m/>
    <m/>
    <m/>
    <m/>
    <m/>
    <m/>
    <m/>
    <m/>
    <x v="1"/>
    <m/>
    <s v="DLI, EHC, ELI, LTD"/>
    <s v="French"/>
  </r>
  <r>
    <x v="2"/>
    <s v="CAFE AU COIN DU MONDE         "/>
    <s v="0145135"/>
    <s v="Manu-Cov"/>
    <s v="Natalie Lapointe"/>
    <m/>
    <x v="0"/>
    <s v="ManuConnect"/>
    <s v="SELF"/>
    <d v="2024-09-30T00:00:00"/>
    <s v="01MAR25                                                                                                                                                                                                                                   "/>
    <x v="2"/>
    <m/>
    <s v="renouvellement@sagedecision.com"/>
    <m/>
    <m/>
    <m/>
    <m/>
    <m/>
    <m/>
    <m/>
    <m/>
    <m/>
    <x v="1"/>
    <m/>
    <s v="DLI, EHC, ELI, LTD, STD"/>
    <s v="French"/>
  </r>
  <r>
    <x v="2"/>
    <s v="CARLYLE PRINTERS, SERVICE &amp;   "/>
    <s v="0145207"/>
    <s v="Manu-Cov"/>
    <s v="Cory Huclack"/>
    <s v="Rebeca Lemus"/>
    <x v="0"/>
    <s v="ManuConnect"/>
    <s v="SELF"/>
    <d v="2024-09-30T00:00:00"/>
    <s v="01APR25                                                                                                                                                                                                                                   "/>
    <x v="2"/>
    <m/>
    <m/>
    <m/>
    <m/>
    <m/>
    <m/>
    <m/>
    <m/>
    <m/>
    <m/>
    <m/>
    <x v="1"/>
    <m/>
    <s v="DLI, ELI, LTD, STD"/>
    <s v="English"/>
  </r>
  <r>
    <x v="2"/>
    <s v="APEX PUBLIC RELATIONS INC.    "/>
    <s v="0632439"/>
    <s v="Manu-Cov"/>
    <s v="Cory Huclack"/>
    <s v="Rebeca Lemus"/>
    <x v="0"/>
    <s v="ManuConnect"/>
    <s v="SELF"/>
    <d v="2024-09-30T00:00:00"/>
    <s v="01MAR25                                                                                                                                                                                                                                   "/>
    <x v="2"/>
    <m/>
    <s v="quotations@johnstongroup.ca"/>
    <m/>
    <m/>
    <m/>
    <m/>
    <m/>
    <m/>
    <m/>
    <m/>
    <m/>
    <x v="1"/>
    <m/>
    <s v="ELI, LTD"/>
    <s v="English"/>
  </r>
  <r>
    <x v="4"/>
    <s v="MANALCO CONSTRUCTION LTD.     "/>
    <s v="0007330"/>
    <s v="Manu-Cov"/>
    <m/>
    <m/>
    <x v="0"/>
    <s v="ManuConnect"/>
    <s v="SELF"/>
    <d v="2024-10-31T00:00:00"/>
    <s v="01APR25                                                                                                                                                                                                                                   "/>
    <x v="1"/>
    <m/>
    <m/>
    <m/>
    <m/>
    <m/>
    <m/>
    <m/>
    <m/>
    <m/>
    <m/>
    <m/>
    <x v="1"/>
    <m/>
    <m/>
    <m/>
  </r>
  <r>
    <x v="4"/>
    <s v="LENBROOK CORP.                "/>
    <s v="0021700"/>
    <s v="Manu-Cov"/>
    <m/>
    <m/>
    <x v="0"/>
    <s v="ManuConnect"/>
    <s v="SELF"/>
    <d v="2024-10-31T00:00:00"/>
    <s v="01MAY25                                                                                                                                                                                                                                   "/>
    <x v="0"/>
    <m/>
    <m/>
    <m/>
    <m/>
    <m/>
    <m/>
    <m/>
    <m/>
    <m/>
    <m/>
    <m/>
    <x v="0"/>
    <m/>
    <m/>
    <m/>
  </r>
  <r>
    <x v="4"/>
    <s v="PACE CONSULTING BENEFITS &amp;    "/>
    <s v="0055681"/>
    <s v="Manu-Cov"/>
    <m/>
    <m/>
    <x v="0"/>
    <s v="ManuConnect"/>
    <s v="SELF"/>
    <d v="2024-10-31T00:00:00"/>
    <s v="01APR25                                                                                                                                                                                                                                   "/>
    <x v="3"/>
    <m/>
    <m/>
    <m/>
    <m/>
    <m/>
    <m/>
    <m/>
    <m/>
    <m/>
    <m/>
    <m/>
    <x v="1"/>
    <m/>
    <m/>
    <m/>
  </r>
  <r>
    <x v="4"/>
    <s v="LES CONSTRUCTIONS LEBLANC ET  "/>
    <s v="0055966"/>
    <s v="Manu-Cov"/>
    <m/>
    <m/>
    <x v="0"/>
    <s v="ManuConnect"/>
    <s v="SELF"/>
    <d v="2024-10-31T00:00:00"/>
    <s v="01APR25                                                                                                                                                                                                                                   "/>
    <x v="4"/>
    <m/>
    <m/>
    <m/>
    <m/>
    <m/>
    <m/>
    <m/>
    <m/>
    <m/>
    <m/>
    <m/>
    <x v="1"/>
    <m/>
    <m/>
    <m/>
  </r>
  <r>
    <x v="4"/>
    <s v="BRITISH HIGH COMMISSION       "/>
    <s v="0091512"/>
    <s v="Manu-Cov"/>
    <m/>
    <m/>
    <x v="0"/>
    <s v="ManuConnect"/>
    <s v="SELF"/>
    <d v="2024-10-31T00:00:00"/>
    <s v="01APR25                                                                                                                                                                                                                                   "/>
    <x v="1"/>
    <m/>
    <m/>
    <m/>
    <m/>
    <m/>
    <m/>
    <m/>
    <m/>
    <m/>
    <m/>
    <m/>
    <x v="0"/>
    <m/>
    <m/>
    <m/>
  </r>
  <r>
    <x v="4"/>
    <s v="TEAM DRILLING                 "/>
    <s v="0105648"/>
    <s v="Manu-Cov"/>
    <m/>
    <m/>
    <x v="0"/>
    <s v="ManuConnect"/>
    <s v="SELF"/>
    <d v="2024-10-31T00:00:00"/>
    <s v="01APR25                                                                                                                                                                                                                                   "/>
    <x v="0"/>
    <m/>
    <m/>
    <m/>
    <m/>
    <m/>
    <m/>
    <m/>
    <m/>
    <m/>
    <m/>
    <m/>
    <x v="0"/>
    <s v="Jeffrey Gagne - Healthsource Plus"/>
    <m/>
    <m/>
  </r>
  <r>
    <x v="4"/>
    <s v="DERKSEN PLUMBING &amp; HEATING    "/>
    <s v="0106976"/>
    <s v="Manu-Cov"/>
    <m/>
    <m/>
    <x v="0"/>
    <s v="ManuConnect"/>
    <s v="SELF"/>
    <d v="2024-10-31T00:00:00"/>
    <s v="01APR25                                                                                                                                                                                                                                   "/>
    <x v="3"/>
    <m/>
    <m/>
    <m/>
    <m/>
    <m/>
    <m/>
    <m/>
    <m/>
    <m/>
    <m/>
    <m/>
    <x v="1"/>
    <m/>
    <m/>
    <m/>
  </r>
  <r>
    <x v="4"/>
    <s v="BAYVIEW FLOWERS (JORDAN       "/>
    <s v="0107347"/>
    <s v="Manu-Cov"/>
    <m/>
    <m/>
    <x v="0"/>
    <s v="ManuConnect"/>
    <s v="SELF"/>
    <d v="2024-10-31T00:00:00"/>
    <s v="01APR25                                                                                                                                                                                                                                   "/>
    <x v="4"/>
    <m/>
    <m/>
    <m/>
    <m/>
    <m/>
    <m/>
    <m/>
    <m/>
    <m/>
    <m/>
    <m/>
    <x v="0"/>
    <s v="Rob Carducci - Healthsource Plus"/>
    <m/>
    <m/>
  </r>
  <r>
    <x v="4"/>
    <s v="CARREFOUR JEUNESSE EMPLOI DE  "/>
    <s v="0108425"/>
    <s v="Manu-Cov"/>
    <m/>
    <m/>
    <x v="0"/>
    <s v="ManuConnect"/>
    <s v="SELF"/>
    <d v="2024-10-31T00:00:00"/>
    <s v="01APR25                                                                                                                                                                                                                                   "/>
    <x v="1"/>
    <m/>
    <m/>
    <m/>
    <m/>
    <m/>
    <m/>
    <m/>
    <m/>
    <m/>
    <m/>
    <m/>
    <x v="1"/>
    <m/>
    <m/>
    <m/>
  </r>
  <r>
    <x v="4"/>
    <s v="ATELIER ACTION JEUNESSE TR    "/>
    <s v="0109895"/>
    <s v="Manu-Cov"/>
    <m/>
    <m/>
    <x v="0"/>
    <s v="ManuConnect"/>
    <s v="SELF"/>
    <d v="2024-10-31T00:00:00"/>
    <s v="01APR25                                                                                                                                                                                                                                   "/>
    <x v="0"/>
    <m/>
    <m/>
    <m/>
    <m/>
    <m/>
    <m/>
    <m/>
    <m/>
    <m/>
    <m/>
    <m/>
    <x v="1"/>
    <m/>
    <m/>
    <m/>
  </r>
  <r>
    <x v="4"/>
    <s v="AERONAV INC.                  "/>
    <s v="0109999"/>
    <s v="Manu-Cov"/>
    <m/>
    <m/>
    <x v="0"/>
    <s v="ManuConnect"/>
    <s v="SELF"/>
    <d v="2024-10-31T00:00:00"/>
    <s v="01APR25                                                                                                                                                                                                                                   "/>
    <x v="3"/>
    <m/>
    <m/>
    <m/>
    <m/>
    <m/>
    <m/>
    <m/>
    <m/>
    <m/>
    <m/>
    <m/>
    <x v="1"/>
    <m/>
    <m/>
    <m/>
  </r>
  <r>
    <x v="4"/>
    <s v="TRANSREX INC.                 "/>
    <s v="0113112"/>
    <s v="Manu-Cov"/>
    <m/>
    <m/>
    <x v="0"/>
    <s v="ManuConnect"/>
    <s v="SELF"/>
    <d v="2024-10-31T00:00:00"/>
    <s v="01APR25                                                                                                                                                                                                                                   "/>
    <x v="4"/>
    <m/>
    <m/>
    <m/>
    <m/>
    <m/>
    <m/>
    <m/>
    <m/>
    <m/>
    <m/>
    <m/>
    <x v="1"/>
    <m/>
    <m/>
    <m/>
  </r>
  <r>
    <x v="4"/>
    <s v="GIL-SON CONSTRUCTION LTD.     "/>
    <s v="0113888"/>
    <s v="Manu-Cov"/>
    <m/>
    <m/>
    <x v="0"/>
    <s v="ManuConnect"/>
    <s v="SELF"/>
    <d v="2024-10-31T00:00:00"/>
    <s v="01APR25                                                                                                                                                                                                                                   "/>
    <x v="1"/>
    <m/>
    <m/>
    <m/>
    <m/>
    <m/>
    <m/>
    <m/>
    <m/>
    <m/>
    <m/>
    <m/>
    <x v="1"/>
    <m/>
    <m/>
    <m/>
  </r>
  <r>
    <x v="4"/>
    <s v="ROY ET ASSELIN INC.           "/>
    <s v="0114597"/>
    <s v="Manu-Cov"/>
    <m/>
    <m/>
    <x v="0"/>
    <s v="ManuConnect"/>
    <s v="SELF"/>
    <d v="2024-10-31T00:00:00"/>
    <s v="01APR25                                                                                                                                                                                                                                   "/>
    <x v="0"/>
    <m/>
    <m/>
    <m/>
    <m/>
    <m/>
    <m/>
    <m/>
    <m/>
    <m/>
    <m/>
    <m/>
    <x v="1"/>
    <m/>
    <m/>
    <m/>
  </r>
  <r>
    <x v="4"/>
    <s v="GROUPE CONSEIL PERRIER INC.   "/>
    <s v="0114623"/>
    <s v="Manu-Cov"/>
    <m/>
    <m/>
    <x v="0"/>
    <s v="ManuConnect"/>
    <s v="SELF"/>
    <d v="2024-10-31T00:00:00"/>
    <s v="01APR25                                                                                                                                                                                                                                   "/>
    <x v="3"/>
    <m/>
    <m/>
    <m/>
    <m/>
    <m/>
    <m/>
    <m/>
    <m/>
    <m/>
    <m/>
    <m/>
    <x v="1"/>
    <m/>
    <m/>
    <m/>
  </r>
  <r>
    <x v="4"/>
    <s v="C. FRAPPIER ELECTRIQUE        "/>
    <s v="0118106"/>
    <s v="Manu-Cov"/>
    <m/>
    <m/>
    <x v="0"/>
    <s v="ManuConnect"/>
    <s v="SELF"/>
    <d v="2024-10-31T00:00:00"/>
    <s v="01APR25                                                                                                                                                                                                                                   "/>
    <x v="4"/>
    <m/>
    <m/>
    <m/>
    <m/>
    <m/>
    <m/>
    <m/>
    <m/>
    <m/>
    <m/>
    <m/>
    <x v="1"/>
    <m/>
    <m/>
    <m/>
  </r>
  <r>
    <x v="4"/>
    <s v="REHABILITATION AND EMPLOYMENT "/>
    <s v="0119079"/>
    <s v="Manu-Cov"/>
    <m/>
    <m/>
    <x v="0"/>
    <s v="ManuConnect"/>
    <s v="SELF"/>
    <d v="2024-10-31T00:00:00"/>
    <s v="01APR25                                                                                                                                                                                                                                   "/>
    <x v="1"/>
    <m/>
    <m/>
    <m/>
    <m/>
    <m/>
    <m/>
    <m/>
    <m/>
    <m/>
    <m/>
    <m/>
    <x v="0"/>
    <m/>
    <m/>
    <m/>
  </r>
  <r>
    <x v="4"/>
    <s v="BALLETS JAZZ DE MONTREAL (LES)"/>
    <s v="0120025"/>
    <s v="Manu-Cov"/>
    <m/>
    <m/>
    <x v="0"/>
    <s v="ManuConnect"/>
    <s v="SELF"/>
    <d v="2024-10-31T00:00:00"/>
    <s v="01APR25                                                                                                                                                                                                                                   "/>
    <x v="0"/>
    <m/>
    <m/>
    <m/>
    <m/>
    <m/>
    <m/>
    <m/>
    <m/>
    <m/>
    <m/>
    <m/>
    <x v="1"/>
    <m/>
    <m/>
    <m/>
  </r>
  <r>
    <x v="4"/>
    <s v="NEW LIFE CHRISTIAN CHURCH     "/>
    <s v="0120154"/>
    <s v="Manu-Cov"/>
    <m/>
    <m/>
    <x v="0"/>
    <s v="ManuConnect"/>
    <s v="SELF"/>
    <d v="2024-10-31T00:00:00"/>
    <s v="01APR25                                                                                                                                                                                                                                   "/>
    <x v="3"/>
    <m/>
    <m/>
    <m/>
    <m/>
    <m/>
    <m/>
    <m/>
    <m/>
    <m/>
    <m/>
    <m/>
    <x v="1"/>
    <m/>
    <m/>
    <m/>
  </r>
  <r>
    <x v="4"/>
    <s v="LANAUDIERE DIESEL INC.        "/>
    <s v="0126768"/>
    <s v="Manu-Cov"/>
    <m/>
    <m/>
    <x v="0"/>
    <s v="ManuConnect"/>
    <s v="SELF"/>
    <d v="2024-10-31T00:00:00"/>
    <s v="01APR25                                                                                                                                                                                                                                   "/>
    <x v="4"/>
    <m/>
    <m/>
    <m/>
    <m/>
    <m/>
    <m/>
    <m/>
    <m/>
    <m/>
    <m/>
    <m/>
    <x v="1"/>
    <m/>
    <m/>
    <m/>
  </r>
  <r>
    <x v="4"/>
    <s v="EQUIPEMENTS INDUSTRIELS ET    "/>
    <s v="0126841"/>
    <s v="Manu-Cov"/>
    <m/>
    <m/>
    <x v="0"/>
    <s v="ManuConnect"/>
    <s v="SELF"/>
    <d v="2024-10-31T00:00:00"/>
    <s v="01APR25                                                                                                                                                                                                                                   "/>
    <x v="1"/>
    <m/>
    <m/>
    <m/>
    <m/>
    <m/>
    <m/>
    <m/>
    <m/>
    <m/>
    <m/>
    <m/>
    <x v="1"/>
    <m/>
    <m/>
    <m/>
  </r>
  <r>
    <x v="4"/>
    <s v="PORTES BERTHIER INC.          "/>
    <s v="0131374"/>
    <s v="Manu-Cov"/>
    <m/>
    <m/>
    <x v="0"/>
    <s v="ManuConnect"/>
    <s v="SELF"/>
    <d v="2024-10-31T00:00:00"/>
    <s v="01APR25                                                                                                                                                                                                                                   "/>
    <x v="0"/>
    <m/>
    <m/>
    <m/>
    <m/>
    <m/>
    <m/>
    <m/>
    <m/>
    <m/>
    <m/>
    <m/>
    <x v="1"/>
    <m/>
    <m/>
    <m/>
  </r>
  <r>
    <x v="4"/>
    <s v="CAPSA                         "/>
    <s v="0131383"/>
    <s v="Manu-Cov"/>
    <m/>
    <m/>
    <x v="0"/>
    <s v="ManuConnect"/>
    <s v="SELF"/>
    <d v="2024-10-31T00:00:00"/>
    <s v="01APR25                                                                                                                                                                                                                                   "/>
    <x v="3"/>
    <m/>
    <m/>
    <m/>
    <m/>
    <m/>
    <m/>
    <m/>
    <m/>
    <m/>
    <m/>
    <m/>
    <x v="1"/>
    <m/>
    <m/>
    <m/>
  </r>
  <r>
    <x v="4"/>
    <s v="LANEC TECHNOLOGIE INC.        "/>
    <s v="0131931"/>
    <s v="Manu-Cov"/>
    <m/>
    <m/>
    <x v="0"/>
    <s v="ManuConnect"/>
    <s v="SELF"/>
    <d v="2024-10-31T00:00:00"/>
    <s v="01APR25                                                                                                                                                                                                                                   "/>
    <x v="4"/>
    <m/>
    <m/>
    <m/>
    <m/>
    <m/>
    <m/>
    <m/>
    <m/>
    <m/>
    <m/>
    <m/>
    <x v="1"/>
    <m/>
    <m/>
    <m/>
  </r>
  <r>
    <x v="4"/>
    <s v="CARREFOUR JEUNESSE-EMPLOI     "/>
    <s v="0131943"/>
    <s v="Manu-Cov"/>
    <m/>
    <m/>
    <x v="0"/>
    <s v="ManuConnect"/>
    <s v="SELF"/>
    <d v="2024-10-31T00:00:00"/>
    <s v="01APR25                                                                                                                                                                                                                                   "/>
    <x v="1"/>
    <m/>
    <m/>
    <m/>
    <m/>
    <m/>
    <m/>
    <m/>
    <m/>
    <m/>
    <m/>
    <m/>
    <x v="1"/>
    <m/>
    <m/>
    <m/>
  </r>
  <r>
    <x v="4"/>
    <s v="8784884 CANADA INC. O/A CFT   "/>
    <s v="0135538"/>
    <s v="Manu-Cov"/>
    <m/>
    <m/>
    <x v="0"/>
    <s v="ManuConnect"/>
    <s v="SELF"/>
    <d v="2024-10-31T00:00:00"/>
    <s v="01MAY25                                                                                                                                                                                                                                   "/>
    <x v="0"/>
    <m/>
    <m/>
    <m/>
    <m/>
    <m/>
    <m/>
    <m/>
    <m/>
    <m/>
    <m/>
    <m/>
    <x v="0"/>
    <m/>
    <m/>
    <m/>
  </r>
  <r>
    <x v="4"/>
    <s v="ALIMENTATIONS BECHAR INC.     "/>
    <s v="0135552"/>
    <s v="Manu-Cov"/>
    <m/>
    <m/>
    <x v="0"/>
    <s v="ManuConnect"/>
    <s v="SELF"/>
    <d v="2024-10-31T00:00:00"/>
    <s v="01APR25                                                                                                                                                                                                                                   "/>
    <x v="3"/>
    <m/>
    <m/>
    <m/>
    <m/>
    <m/>
    <m/>
    <m/>
    <m/>
    <m/>
    <m/>
    <m/>
    <x v="0"/>
    <m/>
    <m/>
    <m/>
  </r>
  <r>
    <x v="4"/>
    <s v="LE SYNDICAT DES SALARIES DE   "/>
    <s v="0135553"/>
    <s v="Manu-Cov"/>
    <m/>
    <m/>
    <x v="0"/>
    <s v="ManuConnect"/>
    <s v="SELF"/>
    <d v="2024-10-31T00:00:00"/>
    <s v="01APR25                                                                                                                                                                                                                                   "/>
    <x v="4"/>
    <m/>
    <m/>
    <m/>
    <m/>
    <m/>
    <m/>
    <m/>
    <m/>
    <m/>
    <m/>
    <m/>
    <x v="0"/>
    <m/>
    <m/>
    <m/>
  </r>
  <r>
    <x v="4"/>
    <s v="TNT PRO CUSTOM INC.           "/>
    <s v="0137282"/>
    <s v="Manu-Cov"/>
    <m/>
    <m/>
    <x v="0"/>
    <s v="ManuConnect"/>
    <s v="SELF"/>
    <d v="2024-10-31T00:00:00"/>
    <s v="01APR25                                                                                                                                                                                                                                   "/>
    <x v="1"/>
    <m/>
    <m/>
    <m/>
    <m/>
    <m/>
    <m/>
    <m/>
    <m/>
    <m/>
    <m/>
    <m/>
    <x v="1"/>
    <m/>
    <m/>
    <m/>
  </r>
  <r>
    <x v="4"/>
    <s v="REPLICOLOR INC.               "/>
    <s v="0137385"/>
    <s v="Manu-Cov"/>
    <m/>
    <m/>
    <x v="0"/>
    <s v="ManuConnect"/>
    <s v="SELF"/>
    <d v="2024-10-31T00:00:00"/>
    <s v="01APR25                                                                                                                                                                                                                                   "/>
    <x v="0"/>
    <m/>
    <m/>
    <m/>
    <m/>
    <m/>
    <m/>
    <m/>
    <m/>
    <m/>
    <m/>
    <m/>
    <x v="1"/>
    <m/>
    <m/>
    <m/>
  </r>
  <r>
    <x v="4"/>
    <s v="FONDERIE LAROCHE LTEE         "/>
    <s v="0137473"/>
    <s v="Manu-Cov"/>
    <m/>
    <m/>
    <x v="0"/>
    <s v="ManuConnect"/>
    <s v="SELF"/>
    <d v="2024-10-31T00:00:00"/>
    <s v="01APR25                                                                                                                                                                                                                                   "/>
    <x v="3"/>
    <m/>
    <m/>
    <m/>
    <m/>
    <m/>
    <m/>
    <m/>
    <m/>
    <m/>
    <m/>
    <m/>
    <x v="1"/>
    <m/>
    <m/>
    <m/>
  </r>
  <r>
    <x v="4"/>
    <s v="MATCON CIVIL CONSTRUCTORS INC."/>
    <s v="0137822"/>
    <s v="Manu-Cov"/>
    <m/>
    <m/>
    <x v="0"/>
    <s v="ManuConnect"/>
    <s v="SELF"/>
    <d v="2024-10-31T00:00:00"/>
    <s v="01APR25                                                                                                                                                                                                                                   "/>
    <x v="4"/>
    <m/>
    <m/>
    <m/>
    <m/>
    <m/>
    <m/>
    <m/>
    <m/>
    <m/>
    <m/>
    <m/>
    <x v="1"/>
    <m/>
    <m/>
    <m/>
  </r>
  <r>
    <x v="4"/>
    <s v="OSKAM WELDING &amp; MACHINE LTD.  "/>
    <s v="0138319"/>
    <s v="Manu-Cov"/>
    <m/>
    <m/>
    <x v="0"/>
    <s v="ManuConnect"/>
    <s v="SELF"/>
    <d v="2024-10-31T00:00:00"/>
    <s v="01MAY25                                                                                                                                                                                                                                   "/>
    <x v="1"/>
    <m/>
    <m/>
    <m/>
    <m/>
    <m/>
    <m/>
    <m/>
    <m/>
    <m/>
    <m/>
    <m/>
    <x v="1"/>
    <m/>
    <m/>
    <m/>
  </r>
  <r>
    <x v="4"/>
    <s v="HONEYCOMB CLIMBING INC. DBA   "/>
    <s v="0139350"/>
    <s v="Manu-Cov"/>
    <m/>
    <m/>
    <x v="0"/>
    <s v="ManuConnect"/>
    <s v="SELF"/>
    <d v="2024-10-31T00:00:00"/>
    <s v="01APR25                                                                                                                                                                                                                                   "/>
    <x v="0"/>
    <m/>
    <m/>
    <m/>
    <m/>
    <m/>
    <m/>
    <m/>
    <m/>
    <m/>
    <m/>
    <m/>
    <x v="1"/>
    <m/>
    <m/>
    <m/>
  </r>
  <r>
    <x v="4"/>
    <s v="SERVICE QUALITY MEASUREMENT   "/>
    <s v="0139390"/>
    <s v="Manu-Cov"/>
    <m/>
    <m/>
    <x v="0"/>
    <s v="ManuConnect"/>
    <s v="SELF"/>
    <d v="2024-10-31T00:00:00"/>
    <s v="01APR25                                                                                                                                                                                                                                   "/>
    <x v="3"/>
    <m/>
    <m/>
    <m/>
    <m/>
    <m/>
    <m/>
    <m/>
    <m/>
    <m/>
    <m/>
    <m/>
    <x v="1"/>
    <m/>
    <m/>
    <m/>
  </r>
  <r>
    <x v="4"/>
    <s v="LES MATERIAUX INTERSTAR INC.  "/>
    <s v="0139581"/>
    <s v="Manu-Cov"/>
    <m/>
    <m/>
    <x v="0"/>
    <s v="ManuConnect"/>
    <s v="SELF"/>
    <d v="2024-10-31T00:00:00"/>
    <s v="01APR25                                                                                                                                                                                                                                   "/>
    <x v="4"/>
    <m/>
    <m/>
    <m/>
    <m/>
    <m/>
    <m/>
    <m/>
    <m/>
    <m/>
    <m/>
    <m/>
    <x v="1"/>
    <m/>
    <m/>
    <m/>
  </r>
  <r>
    <x v="4"/>
    <s v="ACID INTEGRITY INC.           "/>
    <s v="0144169"/>
    <s v="Manu-Cov"/>
    <m/>
    <m/>
    <x v="0"/>
    <s v="ManuConnect"/>
    <s v="SELF"/>
    <d v="2024-10-31T00:00:00"/>
    <s v="01APR25                                                                                                                                                                                                                                   "/>
    <x v="1"/>
    <m/>
    <m/>
    <m/>
    <m/>
    <m/>
    <m/>
    <m/>
    <m/>
    <m/>
    <m/>
    <m/>
    <x v="1"/>
    <m/>
    <m/>
    <m/>
  </r>
  <r>
    <x v="4"/>
    <s v="FERME DANIEL DUFRESNE ET FILS "/>
    <s v="0145089"/>
    <s v="Manu-Cov"/>
    <m/>
    <m/>
    <x v="0"/>
    <s v="ManuConnect"/>
    <s v="SELF"/>
    <d v="2024-10-31T00:00:00"/>
    <s v="01APR25                                                                                                                                                                                                                                   "/>
    <x v="0"/>
    <m/>
    <m/>
    <m/>
    <m/>
    <m/>
    <m/>
    <m/>
    <m/>
    <m/>
    <m/>
    <m/>
    <x v="1"/>
    <m/>
    <m/>
    <m/>
  </r>
  <r>
    <x v="4"/>
    <s v="MOTO DUCHARME INC.            "/>
    <s v="0145106"/>
    <s v="Manu-Cov"/>
    <m/>
    <m/>
    <x v="0"/>
    <s v="ManuConnect"/>
    <s v="SELF"/>
    <d v="2024-10-31T00:00:00"/>
    <s v="01APR25                                                                                                                                                                                                                                   "/>
    <x v="3"/>
    <m/>
    <m/>
    <m/>
    <m/>
    <m/>
    <m/>
    <m/>
    <m/>
    <m/>
    <m/>
    <m/>
    <x v="1"/>
    <m/>
    <m/>
    <m/>
  </r>
  <r>
    <x v="4"/>
    <s v="PUBLIQUIP INC.                "/>
    <s v="0145133"/>
    <s v="Manu-Cov"/>
    <m/>
    <m/>
    <x v="0"/>
    <s v="ManuConnect"/>
    <s v="SELF"/>
    <d v="2024-10-31T00:00:00"/>
    <s v="01APR25                                                                                                                                                                                                                                   "/>
    <x v="4"/>
    <m/>
    <m/>
    <m/>
    <m/>
    <m/>
    <m/>
    <m/>
    <m/>
    <m/>
    <m/>
    <m/>
    <x v="1"/>
    <m/>
    <m/>
    <m/>
  </r>
  <r>
    <x v="4"/>
    <s v="A.I.E. INFORMATIQUE (2007)    "/>
    <s v="0145137"/>
    <s v="Manu-Cov"/>
    <m/>
    <m/>
    <x v="0"/>
    <s v="ManuConnect"/>
    <s v="SELF"/>
    <d v="2024-10-31T00:00:00"/>
    <s v="01APR25                                                                                                                                                                                                                                   "/>
    <x v="1"/>
    <m/>
    <m/>
    <m/>
    <m/>
    <m/>
    <m/>
    <m/>
    <m/>
    <m/>
    <m/>
    <m/>
    <x v="1"/>
    <m/>
    <m/>
    <m/>
  </r>
  <r>
    <x v="4"/>
    <s v="POURVOIRIE DOMAINE BAZINET    "/>
    <s v="0145192"/>
    <s v="Manu-Cov"/>
    <m/>
    <m/>
    <x v="0"/>
    <s v="ManuConnect"/>
    <s v="SELF"/>
    <d v="2024-10-31T00:00:00"/>
    <s v="01APR25                                                                                                                                                                                                                                   "/>
    <x v="0"/>
    <m/>
    <m/>
    <m/>
    <m/>
    <m/>
    <m/>
    <m/>
    <m/>
    <m/>
    <m/>
    <m/>
    <x v="1"/>
    <m/>
    <m/>
    <m/>
  </r>
  <r>
    <x v="4"/>
    <s v="FORAGE SAGUENAY INC.          "/>
    <s v="0145245"/>
    <s v="Manu-Cov"/>
    <m/>
    <m/>
    <x v="0"/>
    <s v="ManuConnect"/>
    <s v="SELF"/>
    <d v="2024-10-31T00:00:00"/>
    <s v="01APR25                                                                                                                                                                                                                                   "/>
    <x v="3"/>
    <m/>
    <m/>
    <m/>
    <m/>
    <m/>
    <m/>
    <m/>
    <m/>
    <m/>
    <m/>
    <m/>
    <x v="1"/>
    <m/>
    <m/>
    <m/>
  </r>
  <r>
    <x v="4"/>
    <s v="AMP INNOVATION INDUSTRIELLE   "/>
    <s v="0145258"/>
    <s v="Manu-Cov"/>
    <m/>
    <m/>
    <x v="0"/>
    <s v="ManuConnect"/>
    <s v="SELF"/>
    <d v="2024-10-31T00:00:00"/>
    <s v="01APR25                                                                                                                                                                                                                                   "/>
    <x v="4"/>
    <m/>
    <m/>
    <m/>
    <m/>
    <m/>
    <m/>
    <m/>
    <m/>
    <m/>
    <m/>
    <m/>
    <x v="1"/>
    <m/>
    <m/>
    <m/>
  </r>
  <r>
    <x v="4"/>
    <s v="ELECTRO SAGUENAY LTEE         "/>
    <s v="0145309"/>
    <s v="Manu-Cov"/>
    <m/>
    <m/>
    <x v="0"/>
    <s v="ManuConnect"/>
    <s v="SELF"/>
    <d v="2024-10-31T00:00:00"/>
    <s v="01APR25                                                                                                                                                                                                                                   "/>
    <x v="1"/>
    <m/>
    <m/>
    <m/>
    <m/>
    <m/>
    <m/>
    <m/>
    <m/>
    <m/>
    <m/>
    <m/>
    <x v="1"/>
    <m/>
    <m/>
    <m/>
  </r>
  <r>
    <x v="4"/>
    <s v="CENTRE DE PREVENTION DU       "/>
    <s v="0145347"/>
    <s v="Manu-Cov"/>
    <m/>
    <m/>
    <x v="0"/>
    <s v="ManuConnect"/>
    <s v="SELF"/>
    <d v="2024-10-31T00:00:00"/>
    <s v="01APR25                                                                                                                                                                                                                                   "/>
    <x v="0"/>
    <m/>
    <m/>
    <m/>
    <m/>
    <m/>
    <m/>
    <m/>
    <m/>
    <m/>
    <m/>
    <m/>
    <x v="1"/>
    <m/>
    <m/>
    <m/>
  </r>
  <r>
    <x v="4"/>
    <s v="VILLE DE BERTHIERVILLE N-A    "/>
    <s v="0145370"/>
    <s v="Manu-Cov"/>
    <m/>
    <m/>
    <x v="0"/>
    <s v="ManuConnect"/>
    <s v="SELF"/>
    <d v="2024-10-31T00:00:00"/>
    <s v="01APR25                                                                                                                                                                                                                                   "/>
    <x v="3"/>
    <m/>
    <m/>
    <m/>
    <m/>
    <m/>
    <m/>
    <m/>
    <m/>
    <m/>
    <m/>
    <m/>
    <x v="1"/>
    <m/>
    <m/>
    <m/>
  </r>
  <r>
    <x v="4"/>
    <s v="CHAMBRE DE COMMERCE ET        "/>
    <s v="0145398"/>
    <s v="Manu-Cov"/>
    <m/>
    <m/>
    <x v="0"/>
    <s v="ManuConnect"/>
    <s v="SELF"/>
    <d v="2024-10-31T00:00:00"/>
    <s v="01APR25                                                                                                                                                                                                                                   "/>
    <x v="4"/>
    <m/>
    <m/>
    <m/>
    <m/>
    <m/>
    <m/>
    <m/>
    <m/>
    <m/>
    <m/>
    <m/>
    <x v="1"/>
    <m/>
    <m/>
    <m/>
  </r>
  <r>
    <x v="4"/>
    <s v="LAPOINTE SPORTS               "/>
    <s v="0145459"/>
    <s v="Manu-Cov"/>
    <m/>
    <m/>
    <x v="0"/>
    <s v="ManuConnect"/>
    <s v="SELF"/>
    <d v="2024-10-31T00:00:00"/>
    <s v="01APR25                                                                                                                                                                                                                                   "/>
    <x v="1"/>
    <m/>
    <m/>
    <m/>
    <m/>
    <m/>
    <m/>
    <m/>
    <m/>
    <m/>
    <m/>
    <m/>
    <x v="1"/>
    <m/>
    <m/>
    <m/>
  </r>
  <r>
    <x v="4"/>
    <s v="GOSSELIN, LAGUEUX, ROY        "/>
    <s v="0145489"/>
    <s v="Manu-Cov"/>
    <m/>
    <m/>
    <x v="0"/>
    <s v="ManuConnect"/>
    <s v="SELF"/>
    <d v="2024-10-31T00:00:00"/>
    <s v="01APR25                                                                                                                                                                                                                                   "/>
    <x v="0"/>
    <m/>
    <m/>
    <m/>
    <m/>
    <m/>
    <m/>
    <m/>
    <m/>
    <m/>
    <m/>
    <m/>
    <x v="1"/>
    <m/>
    <m/>
    <m/>
  </r>
  <r>
    <x v="4"/>
    <s v="LES FERMES RIVEST BOURGEOIS   "/>
    <s v="0145495"/>
    <s v="Manu-Cov"/>
    <m/>
    <m/>
    <x v="0"/>
    <s v="ManuConnect"/>
    <s v="SELF"/>
    <d v="2024-10-31T00:00:00"/>
    <s v="01APR25                                                                                                                                                                                                                                   "/>
    <x v="3"/>
    <m/>
    <m/>
    <m/>
    <m/>
    <m/>
    <m/>
    <m/>
    <m/>
    <m/>
    <m/>
    <m/>
    <x v="1"/>
    <m/>
    <m/>
    <m/>
  </r>
  <r>
    <x v="4"/>
    <s v="COOP DE SOLIDARITE DU CAFE    "/>
    <s v="0145496"/>
    <s v="Manu-Cov"/>
    <m/>
    <m/>
    <x v="0"/>
    <s v="ManuConnect"/>
    <s v="SELF"/>
    <d v="2024-10-31T00:00:00"/>
    <s v="01APR25                                                                                                                                                                                                                                   "/>
    <x v="4"/>
    <m/>
    <m/>
    <m/>
    <m/>
    <m/>
    <m/>
    <m/>
    <m/>
    <m/>
    <m/>
    <m/>
    <x v="1"/>
    <m/>
    <m/>
    <m/>
  </r>
  <r>
    <x v="4"/>
    <s v="GROUPE GEOS INC.              "/>
    <s v="0145529"/>
    <s v="Manu-Cov"/>
    <m/>
    <m/>
    <x v="0"/>
    <s v="ManuConnect"/>
    <s v="SELF"/>
    <d v="2024-10-31T00:00:00"/>
    <s v="01APR25                                                                                                                                                                                                                                   "/>
    <x v="1"/>
    <m/>
    <m/>
    <m/>
    <m/>
    <m/>
    <m/>
    <m/>
    <m/>
    <m/>
    <m/>
    <m/>
    <x v="0"/>
    <m/>
    <m/>
    <m/>
  </r>
  <r>
    <x v="4"/>
    <s v="ENTREPRISES POL R INC.        "/>
    <s v="0145543"/>
    <s v="Manu-Cov"/>
    <m/>
    <m/>
    <x v="0"/>
    <s v="ManuConnect"/>
    <s v="SELF"/>
    <d v="2024-10-31T00:00:00"/>
    <s v="01MAY25                                                                                                                                                                                                                                   "/>
    <x v="0"/>
    <m/>
    <m/>
    <m/>
    <m/>
    <m/>
    <m/>
    <m/>
    <m/>
    <m/>
    <m/>
    <m/>
    <x v="0"/>
    <m/>
    <m/>
    <m/>
  </r>
  <r>
    <x v="4"/>
    <s v="CLINIQUE DE PHYSIOTHERAPIE    "/>
    <s v="0145629"/>
    <s v="Manu-Cov"/>
    <m/>
    <m/>
    <x v="0"/>
    <s v="ManuConnect"/>
    <s v="SELF"/>
    <d v="2024-10-31T00:00:00"/>
    <s v="01APR25                                                                                                                                                                                                                                   "/>
    <x v="3"/>
    <m/>
    <m/>
    <m/>
    <m/>
    <m/>
    <m/>
    <m/>
    <m/>
    <m/>
    <m/>
    <m/>
    <x v="1"/>
    <m/>
    <m/>
    <m/>
  </r>
  <r>
    <x v="4"/>
    <s v="ASCENSEURS LUMAR INC.         "/>
    <s v="0145636"/>
    <s v="Manu-Cov"/>
    <m/>
    <m/>
    <x v="0"/>
    <s v="ManuConnect"/>
    <s v="SELF"/>
    <d v="2024-10-31T00:00:00"/>
    <s v="01APR25                                                                                                                                                                                                                                   "/>
    <x v="4"/>
    <m/>
    <m/>
    <m/>
    <m/>
    <m/>
    <m/>
    <m/>
    <m/>
    <m/>
    <m/>
    <m/>
    <x v="1"/>
    <m/>
    <m/>
    <m/>
  </r>
  <r>
    <x v="4"/>
    <s v="GARAGE SP LA BAIE (9374-8515  "/>
    <s v="0145640"/>
    <s v="Manu-Cov"/>
    <m/>
    <m/>
    <x v="0"/>
    <s v="ManuConnect"/>
    <s v="SELF"/>
    <d v="2024-10-31T00:00:00"/>
    <s v="01APR25                                                                                                                                                                                                                                   "/>
    <x v="1"/>
    <m/>
    <m/>
    <m/>
    <m/>
    <m/>
    <m/>
    <m/>
    <m/>
    <m/>
    <m/>
    <m/>
    <x v="1"/>
    <m/>
    <m/>
    <m/>
  </r>
  <r>
    <x v="4"/>
    <s v="B. FREGEAU ET FILS INC.       "/>
    <s v="0664610"/>
    <s v="Manu-Cov"/>
    <m/>
    <m/>
    <x v="0"/>
    <s v="ManuConnect"/>
    <s v="SELF"/>
    <d v="2024-10-31T00:00:00"/>
    <s v="01APR25                                                                                                                                                                                                                                   "/>
    <x v="0"/>
    <m/>
    <m/>
    <m/>
    <m/>
    <m/>
    <m/>
    <m/>
    <m/>
    <m/>
    <m/>
    <m/>
    <x v="1"/>
    <m/>
    <m/>
    <m/>
  </r>
  <r>
    <x v="4"/>
    <s v="WOMEN'S CHRISTIAN ASSOCIATION OF LONDON "/>
    <s v="38757, 38758"/>
    <s v="Manu-NonCov"/>
    <s v="Monja Campagna"/>
    <s v="Alec Aqui"/>
    <x v="0"/>
    <s v="ManuConnect"/>
    <s v="MIX"/>
    <d v="2024-10-31T00:00:00"/>
    <d v="2025-04-01T00:00:00"/>
    <x v="3"/>
    <m/>
    <m/>
    <m/>
    <m/>
    <m/>
    <m/>
    <m/>
    <m/>
    <m/>
    <m/>
    <m/>
    <x v="0"/>
    <m/>
    <m/>
    <m/>
  </r>
  <r>
    <x v="4"/>
    <s v="Algoma District Medical Group"/>
    <n v="30784"/>
    <s v="Manu-Cov "/>
    <s v="Peter Tallis"/>
    <s v="Neel Balbahadur"/>
    <x v="0"/>
    <s v="ManuConnect"/>
    <s v="SELF"/>
    <d v="2024-10-31T00:00:00"/>
    <d v="2025-04-01T00:00:00"/>
    <x v="4"/>
    <m/>
    <m/>
    <m/>
    <m/>
    <m/>
    <m/>
    <m/>
    <m/>
    <m/>
    <m/>
    <m/>
    <x v="0"/>
    <m/>
    <m/>
    <m/>
  </r>
  <r>
    <x v="4"/>
    <s v="Chippewas of Rama First Nation "/>
    <n v="10811"/>
    <s v="Manu-Cov "/>
    <s v="Peter Tallis"/>
    <s v="Neel Balbahadur"/>
    <x v="0"/>
    <s v="ManuConnect"/>
    <s v="TPA"/>
    <d v="2024-10-31T00:00:00"/>
    <d v="2025-04-01T00:00:00"/>
    <x v="1"/>
    <m/>
    <m/>
    <m/>
    <m/>
    <m/>
    <m/>
    <m/>
    <m/>
    <m/>
    <m/>
    <m/>
    <x v="0"/>
    <m/>
    <m/>
    <m/>
  </r>
  <r>
    <x v="4"/>
    <s v="H &amp; K CANADA INC."/>
    <n v="38619"/>
    <s v="Manu-NonCov"/>
    <s v="Angela Casullo"/>
    <s v="Corey Gebert"/>
    <x v="0"/>
    <s v="ManuConnect"/>
    <s v="SELF"/>
    <d v="2024-10-31T00:00:00"/>
    <d v="2025-04-01T00:00:00"/>
    <x v="0"/>
    <m/>
    <m/>
    <m/>
    <m/>
    <m/>
    <m/>
    <m/>
    <m/>
    <m/>
    <m/>
    <m/>
    <x v="0"/>
    <m/>
    <m/>
    <m/>
  </r>
  <r>
    <x v="4"/>
    <s v="J.J. McAteer &amp; Associates"/>
    <s v="65280, 65281"/>
    <s v="Manu-NonCov"/>
    <s v="Olimpia Nedelcu"/>
    <s v="Neel Balbahadur"/>
    <x v="0"/>
    <s v="ManuConnect"/>
    <s v="SELF"/>
    <d v="2024-10-31T00:00:00"/>
    <d v="2025-04-01T00:00:00"/>
    <x v="1"/>
    <m/>
    <m/>
    <m/>
    <m/>
    <m/>
    <m/>
    <m/>
    <m/>
    <m/>
    <m/>
    <m/>
    <x v="0"/>
    <m/>
    <m/>
    <m/>
  </r>
  <r>
    <x v="4"/>
    <s v="Ontario Funeral Service Association"/>
    <n v="72706"/>
    <s v="Manu-Cov "/>
    <s v="Carrie Kurtz"/>
    <s v="Svetlana Pavlenko"/>
    <x v="0"/>
    <s v="ManuConnect"/>
    <s v="SELF"/>
    <d v="2024-10-31T00:00:00"/>
    <d v="2025-04-01T00:00:00"/>
    <x v="0"/>
    <m/>
    <m/>
    <m/>
    <m/>
    <m/>
    <m/>
    <m/>
    <m/>
    <m/>
    <m/>
    <m/>
    <x v="0"/>
    <m/>
    <m/>
    <m/>
  </r>
  <r>
    <x v="4"/>
    <s v="MEDICAL BUSINESS SERVICES INC."/>
    <s v="38759, 39117"/>
    <s v="Manu-NonCov"/>
    <s v="Benjamin Garonce"/>
    <s v="Amy Bimm"/>
    <x v="0"/>
    <s v="ManuConnect"/>
    <s v="SELF"/>
    <d v="2024-10-31T00:00:00"/>
    <d v="2025-04-01T00:00:00"/>
    <x v="1"/>
    <m/>
    <m/>
    <m/>
    <m/>
    <m/>
    <m/>
    <m/>
    <m/>
    <m/>
    <m/>
    <m/>
    <x v="0"/>
    <m/>
    <m/>
    <m/>
  </r>
</pivotCacheRecords>
</file>

<file path=xl/pivotCache/pivotCacheRecords1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x v="0"/>
    <s v="JOHN NOBLE HOME"/>
    <s v="38508, 38509"/>
    <s v="Manu-NonCov"/>
    <s v="Tony Fanta"/>
    <s v="Amy Bimm"/>
    <s v="MC Renewal Support"/>
    <s v="ManuConnect"/>
    <s v="MIX"/>
    <d v="2024-07-31T00:00:00"/>
    <d v="2025-01-01T00:00:00"/>
    <x v="0"/>
    <s v="Shelly Proulx"/>
    <s v="sproulx@jnh.ca"/>
    <m/>
    <d v="2024-07-15T00:00:00"/>
    <d v="2024-07-16T00:00:00"/>
    <m/>
    <d v="2024-07-29T00:00:00"/>
    <d v="2024-08-12T00:00:00"/>
    <m/>
    <s v="Letter Sent without QC"/>
    <m/>
    <x v="0"/>
    <s v="Aug 13- ff client_x000a_Aug 30- ff MC Renewal_x000a_Sept 9- ff MC Renewal_x000a_Sept 10- as per AE I have followed up with the consultant about the data. I’ll continue to follow up._x000a_Sept 21- AE is still following up the client_x000a_"/>
    <m/>
    <m/>
  </r>
  <r>
    <x v="1"/>
    <s v="Newfoundland &amp; Labrador Housing Corporation"/>
    <s v="19471, 19472, 37563, 37564"/>
    <s v="Manu-NonCov"/>
    <s v="Susan Jesso"/>
    <s v="Paul Chen"/>
    <s v="MC Renewal Support"/>
    <s v="ManuConnect"/>
    <s v="SELF"/>
    <d v="2024-09-30T00:00:00"/>
    <d v="2025-03-01T00:00:00"/>
    <x v="0"/>
    <s v="Michael Goodridge"/>
    <s v="mgoodridge@johnson.ca"/>
    <s v="Senior Consultant"/>
    <d v="2024-09-16T00:00:00"/>
    <d v="2024-09-16T00:00:00"/>
    <m/>
    <d v="2024-10-01T00:00:00"/>
    <d v="2024-10-17T00:00:00"/>
    <m/>
    <s v="Letter Sent without QC"/>
    <m/>
    <x v="0"/>
    <s v="Oct 25- ff to MC Renewal"/>
    <m/>
    <m/>
  </r>
  <r>
    <x v="1"/>
    <s v="Membertou Inc."/>
    <n v="634272"/>
    <s v="Manu-Cov"/>
    <s v="Noel Hudson"/>
    <s v="Kerry Harrison"/>
    <s v="MC Renewal Support"/>
    <s v="ManuConnect"/>
    <s v="SELF"/>
    <d v="2024-09-30T00:00:00"/>
    <d v="2025-03-01T00:00:00"/>
    <x v="0"/>
    <s v="Trudy Fidyk / Zohaib Maggo"/>
    <s v="trudy.fidyk@siriusbenefits.ca / Zohaib.Maggo@peoplecorporation.com"/>
    <m/>
    <d v="2024-09-16T00:00:00"/>
    <d v="2024-09-16T00:00:00"/>
    <m/>
    <d v="2024-10-01T00:00:00"/>
    <d v="2024-10-17T00:00:00"/>
    <m/>
    <s v="Letter Sent without QC"/>
    <m/>
    <x v="0"/>
    <m/>
    <m/>
    <m/>
  </r>
  <r>
    <x v="1"/>
    <s v="Winnipeg Clinic Medical Corporation"/>
    <n v="633622"/>
    <s v="Manu-Cov"/>
    <s v="Noel Hudson"/>
    <s v="Kerry Harrison"/>
    <s v="MC Renewal Support"/>
    <s v="ManuConnect"/>
    <s v="SELF"/>
    <d v="2024-09-30T00:00:00"/>
    <d v="2025-03-01T00:00:00"/>
    <x v="1"/>
    <s v="Debbie Barth"/>
    <s v="deborah@onyxfinancial.ca"/>
    <s v="Benefits Coordinator"/>
    <d v="2024-09-06T00:00:00"/>
    <d v="2024-09-06T00:00:00"/>
    <m/>
    <d v="2024-10-15T00:00:00"/>
    <m/>
    <m/>
    <m/>
    <m/>
    <x v="0"/>
    <m/>
    <m/>
    <m/>
  </r>
  <r>
    <x v="1"/>
    <s v="BOSWELL BRASSERIE ARTISANALE -"/>
    <s v="0109732"/>
    <s v="Manu-Cov"/>
    <s v="Nathalie Fanous"/>
    <s v="Kevin Wade"/>
    <s v="MC Renewal Support"/>
    <s v="ManuConnect"/>
    <s v="SELF"/>
    <d v="2024-09-30T00:00:00"/>
    <s v="01MAR25                                                                                                                                                                                                                                   "/>
    <x v="1"/>
    <s v="Orchestro"/>
    <s v="TPA@alliancesc.ca"/>
    <m/>
    <m/>
    <m/>
    <m/>
    <d v="2024-10-15T00:00:00"/>
    <m/>
    <d v="2024-10-17T00:00:00"/>
    <s v="Data Received without QC"/>
    <m/>
    <x v="1"/>
    <m/>
    <m/>
    <m/>
  </r>
  <r>
    <x v="1"/>
    <s v="MAESTRO DIGITAL MINE          "/>
    <s v="0119250"/>
    <s v="Manu-Cov"/>
    <s v="Nadia DiNucci"/>
    <s v="Tim Robinson"/>
    <s v="MC Renewal Support"/>
    <s v="ManuConnect"/>
    <s v="SELF"/>
    <d v="2024-09-30T00:00:00"/>
    <s v="01MAR25                                                                                                                                                                                                                                   "/>
    <x v="1"/>
    <m/>
    <m/>
    <m/>
    <d v="2024-09-06T00:00:00"/>
    <d v="2024-09-10T00:00:00"/>
    <m/>
    <d v="2024-10-15T00:00:00"/>
    <m/>
    <m/>
    <m/>
    <m/>
    <x v="1"/>
    <s v="Dibrina"/>
    <m/>
    <m/>
  </r>
  <r>
    <x v="1"/>
    <s v="S.A. ARMSTRONG LIMITED        "/>
    <s v="0134597"/>
    <s v="Manu-Cov"/>
    <s v="Tom Petersen"/>
    <s v="Alec Aqui"/>
    <s v="MC Renewal Support"/>
    <s v="ManuConnect"/>
    <s v="SELF"/>
    <d v="2024-09-30T00:00:00"/>
    <s v="01MAR25                                                                                                                                                                                                                                   "/>
    <x v="2"/>
    <s v="Lucy Cipollone &amp; Michele Sterns"/>
    <s v="lcipollone@wlvinc.com &amp; msterns@wlvinc.com"/>
    <s v="Target Benefit Administrators Ltd. &amp; CEO, CFO &amp; Broker"/>
    <d v="2024-10-03T00:00:00"/>
    <d v="2024-10-15T00:00:00"/>
    <m/>
    <d v="2024-10-17T00:00:00"/>
    <m/>
    <m/>
    <s v="Letter Sent with QC"/>
    <s v="Ma. Clarissa Curitana"/>
    <x v="0"/>
    <m/>
    <s v="ELI, LTD, OCL, OEL, OSL"/>
    <s v="English"/>
  </r>
  <r>
    <x v="1"/>
    <s v="7648243 CANADA LTD. O/A       "/>
    <s v="0144865"/>
    <s v="Manu-Cov"/>
    <s v="Jamie Gellert"/>
    <s v="Swiss Nanton-Gill"/>
    <s v="MC Renewal Support"/>
    <s v="ManuConnect"/>
    <s v="SELF"/>
    <d v="2024-09-30T00:00:00"/>
    <s v="01MAR25                                                                                                                                                                                                                                   "/>
    <x v="2"/>
    <s v="Joedann Liaw"/>
    <s v="JLiaw@servprocalgary.com"/>
    <s v="Accounting Manager / Plan Admin"/>
    <d v="2024-10-03T00:00:00"/>
    <d v="2024-10-03T00:00:00"/>
    <m/>
    <d v="2024-10-17T00:00:00"/>
    <m/>
    <m/>
    <s v="Letter Sent with QC"/>
    <s v="Ma. Clarissa Curitana"/>
    <x v="1"/>
    <m/>
    <s v="DEN, DLI, EHC, ELI, LTD, OEL, OSL"/>
    <s v="English"/>
  </r>
  <r>
    <x v="1"/>
    <s v="CARLYLE PRINTERS, SERVICE &amp;   "/>
    <s v="0145207"/>
    <s v="Manu-Cov"/>
    <s v="Cory Huclack"/>
    <s v="Rebeca Lemus"/>
    <s v="MC Renewal Support"/>
    <s v="ManuConnect"/>
    <s v="SELF"/>
    <d v="2024-09-30T00:00:00"/>
    <s v="01APR25                                                                                                                                                                                                                                   "/>
    <x v="2"/>
    <m/>
    <s v="quotations@johnstongroup.ca"/>
    <m/>
    <d v="2024-10-03T00:00:00"/>
    <d v="2024-10-07T00:00:00"/>
    <m/>
    <d v="2024-10-15T00:00:00"/>
    <m/>
    <m/>
    <s v="Letter Sent with QC"/>
    <s v="Ma. Clarissa Curitana"/>
    <x v="1"/>
    <m/>
    <s v="DLI, ELI, LTD, STD"/>
    <s v="English"/>
  </r>
  <r>
    <x v="2"/>
    <s v="MANALCO CONSTRUCTION LTD.     "/>
    <s v="0007330"/>
    <s v="Manu-Cov"/>
    <s v="Swiss Nanton-Gill"/>
    <s v="Justin Czech"/>
    <s v="MC Renewal Support"/>
    <s v="ManuConnect"/>
    <s v="SELF"/>
    <d v="2024-10-31T00:00:00"/>
    <s v="01APR25                                                                                                                                                                                                                                   "/>
    <x v="0"/>
    <s v="Melanie Chong/ Neeli Moses"/>
    <s v="administration@penmorebenefits.com/ neeli@penmorebenefits.com"/>
    <m/>
    <m/>
    <m/>
    <m/>
    <d v="2024-10-30T00:00:00"/>
    <m/>
    <m/>
    <s v="Letter Sent without QC"/>
    <m/>
    <x v="1"/>
    <m/>
    <m/>
    <m/>
  </r>
  <r>
    <x v="2"/>
    <s v="LENBROOK CORP.                "/>
    <s v="0021700"/>
    <s v="Manu-Cov"/>
    <s v="Rowena Gabriel"/>
    <s v="Svetlana Pavlenko"/>
    <s v="MC Renewal Support"/>
    <s v="ManuConnect"/>
    <s v="SELF"/>
    <d v="2024-10-31T00:00:00"/>
    <s v="01MAY25                                                                                                                                                                                                                                   "/>
    <x v="1"/>
    <s v="Heather White"/>
    <s v="HWhite@lenbrook.com"/>
    <m/>
    <d v="2024-10-15T00:00:00"/>
    <d v="2024-10-15T00:00:00"/>
    <m/>
    <m/>
    <m/>
    <m/>
    <m/>
    <m/>
    <x v="0"/>
    <m/>
    <m/>
    <m/>
  </r>
  <r>
    <x v="2"/>
    <s v="PACE CONSULTING BENEFITS &amp;    "/>
    <s v="0055681"/>
    <s v="Manu-Cov"/>
    <s v="Linh G Lam"/>
    <s v="Tim Robinson"/>
    <s v="MC Renewal Support"/>
    <s v="ManuConnect"/>
    <s v="SELF"/>
    <d v="2024-10-31T00:00:00"/>
    <s v="01APR25                                                                                                                                                                                                                                   "/>
    <x v="3"/>
    <s v="Edward (Ted) Jackson"/>
    <s v="ejackson@paceconsulting.com"/>
    <s v="Advisor of Record"/>
    <d v="2024-10-21T00:00:00"/>
    <d v="2024-10-21T00:00:00"/>
    <m/>
    <d v="2024-10-28T00:00:00"/>
    <m/>
    <m/>
    <s v="Letter Sent with QC"/>
    <s v="Ma. Clarissa Curitana"/>
    <x v="1"/>
    <m/>
    <m/>
    <m/>
  </r>
  <r>
    <x v="2"/>
    <s v="LES CONSTRUCTIONS LEBLANC ET  "/>
    <s v="0055966"/>
    <s v="Manu-Cov"/>
    <s v="Natalie Lapointe"/>
    <s v="Lilian Hernandez"/>
    <s v="MC Renewal Support"/>
    <s v="ManuConnect"/>
    <s v="SELF"/>
    <d v="2024-10-31T00:00:00"/>
    <s v="01APR25                                                                                                                                                                                                                                   "/>
    <x v="4"/>
    <s v="SAGE "/>
    <s v="renouvellement@sagedecision.com"/>
    <m/>
    <m/>
    <m/>
    <m/>
    <d v="2024-10-28T00:00:00"/>
    <m/>
    <m/>
    <m/>
    <m/>
    <x v="1"/>
    <s v="TPA"/>
    <s v="DLI, EHC, ELI, LTD"/>
    <s v="French"/>
  </r>
  <r>
    <x v="2"/>
    <s v="BRITISH HIGH COMMISSION       "/>
    <s v="0091512"/>
    <s v="Manu-Cov"/>
    <s v="Christopher Kawall"/>
    <s v="Alexandre Gougeon"/>
    <s v="MC Renewal Support"/>
    <s v="ManuConnect"/>
    <s v="SELF"/>
    <d v="2024-10-31T00:00:00"/>
    <s v="01APR25                                                                                                                                                                                                                                   "/>
    <x v="0"/>
    <m/>
    <m/>
    <m/>
    <m/>
    <m/>
    <m/>
    <m/>
    <m/>
    <m/>
    <m/>
    <m/>
    <x v="0"/>
    <m/>
    <m/>
    <m/>
  </r>
  <r>
    <x v="2"/>
    <s v="TEAM DRILLING                 "/>
    <s v="0105648"/>
    <s v="Manu-Cov"/>
    <s v="Noel Hudson"/>
    <s v="Kerry Harrison"/>
    <s v="MC Renewal Support"/>
    <s v="ManuConnect"/>
    <s v="SELF"/>
    <d v="2024-10-31T00:00:00"/>
    <s v="01APR25                                                                                                                                                                                                                                   "/>
    <x v="1"/>
    <s v="Healthsourse"/>
    <m/>
    <m/>
    <m/>
    <m/>
    <m/>
    <m/>
    <m/>
    <m/>
    <m/>
    <m/>
    <x v="0"/>
    <s v="Jeffrey Gagne - Healthsource Plus"/>
    <m/>
    <m/>
  </r>
  <r>
    <x v="2"/>
    <s v="DERKSEN PLUMBING &amp; HEATING    "/>
    <s v="0106976"/>
    <s v="Manu-Cov"/>
    <m/>
    <m/>
    <s v="MC Renewal Support"/>
    <s v="ManuConnect"/>
    <s v="SELF"/>
    <d v="2024-10-31T00:00:00"/>
    <s v="01APR25                                                                                                                                                                                                                                   "/>
    <x v="3"/>
    <s v="Trudy Fidyk"/>
    <s v="trudy.fidyk@siriusbenefits.ca"/>
    <m/>
    <d v="2024-10-21T00:00:00"/>
    <d v="2024-10-24T00:00:00"/>
    <m/>
    <d v="2024-10-30T00:00:00"/>
    <m/>
    <m/>
    <s v="Letter Sent with QC"/>
    <s v="Ma. Clarissa Curitana"/>
    <x v="1"/>
    <m/>
    <m/>
    <m/>
  </r>
  <r>
    <x v="2"/>
    <s v="BAYVIEW FLOWERS (JORDAN       "/>
    <s v="0107347"/>
    <s v="Manu-Cov"/>
    <s v="Rowena Gabriel"/>
    <s v="Svetlana Pavlenko"/>
    <s v="MC Renewal Support"/>
    <s v="ManuConnect"/>
    <s v="SELF"/>
    <d v="2024-10-31T00:00:00"/>
    <s v="01APR25                                                                                                                                                                                                                                   "/>
    <x v="4"/>
    <s v="Yvette Yang"/>
    <s v="YYang@healthsourceplus.com"/>
    <m/>
    <m/>
    <m/>
    <m/>
    <d v="2024-10-31T00:00:00"/>
    <m/>
    <m/>
    <s v="Letter Sent without QC"/>
    <m/>
    <x v="0"/>
    <s v="Rob Carducci - Healthsource Plus"/>
    <s v="DLI, ELI, LTD"/>
    <s v="English"/>
  </r>
  <r>
    <x v="2"/>
    <s v="CARREFOUR JEUNESSE EMPLOI DE  "/>
    <s v="0108425"/>
    <s v="Manu-Cov"/>
    <s v="Raquel Morales"/>
    <s v="Christina Saba"/>
    <s v="MC Renewal Support"/>
    <s v="ManuConnect"/>
    <s v="SELF"/>
    <d v="2024-10-31T00:00:00"/>
    <s v="01APR25                                                                                                                                                                                                                                   "/>
    <x v="0"/>
    <s v="Annie Dessailliers"/>
    <s v="ventes_renouvellements@gpme.ca"/>
    <s v="Directrice par intérim, Services administratifs, ventes et renouvellement, Solutions collectives"/>
    <m/>
    <m/>
    <m/>
    <d v="2024-10-30T00:00:00"/>
    <m/>
    <m/>
    <s v="Letter Sent without QC"/>
    <m/>
    <x v="1"/>
    <m/>
    <s v="DLI, EHC, ELI, LTD"/>
    <m/>
  </r>
  <r>
    <x v="2"/>
    <s v="ATELIER ACTION JEUNESSE TR    "/>
    <s v="0109895"/>
    <s v="Manu-Cov"/>
    <s v="Raquel Morales"/>
    <s v="Christina Saba"/>
    <s v="MC Renewal Support"/>
    <s v="ManuConnect"/>
    <s v="SELF"/>
    <d v="2024-10-31T00:00:00"/>
    <s v="01APR25                                                                                                                                                                                                                                   "/>
    <x v="1"/>
    <s v="Annie Dessailliers"/>
    <s v="ventes_renouvellements@gpme.ca"/>
    <s v="G.P.M.E. solutions d’assurances et rentes collectives"/>
    <m/>
    <m/>
    <m/>
    <d v="2024-10-28T00:00:00"/>
    <m/>
    <m/>
    <m/>
    <m/>
    <x v="1"/>
    <m/>
    <s v="ADD, DLI, EHC, ELI, LTD"/>
    <m/>
  </r>
  <r>
    <x v="2"/>
    <s v="AERONAV INC.                  "/>
    <s v="0109999"/>
    <s v="Manu-Cov"/>
    <m/>
    <m/>
    <s v="MC Renewal Support"/>
    <s v="ManuConnect"/>
    <s v="SELF"/>
    <d v="2024-10-31T00:00:00"/>
    <s v="01APR25                                                                                                                                                                                                                                   "/>
    <x v="3"/>
    <m/>
    <s v="tarification@gpm.ca"/>
    <m/>
    <m/>
    <m/>
    <s v="NA"/>
    <d v="2024-10-28T00:00:00"/>
    <m/>
    <m/>
    <s v="Letter Sent with QC"/>
    <s v="Ma. Clarissa Curitana"/>
    <x v="1"/>
    <m/>
    <s v="ADD, DLI, EHC, ELI, LTD"/>
    <m/>
  </r>
  <r>
    <x v="2"/>
    <s v="TRANSREX INC.                 "/>
    <s v="0113112"/>
    <s v="Manu-Cov"/>
    <s v="Natalie Lapointe"/>
    <s v="Lilian Hernandez"/>
    <s v="MC Renewal Support"/>
    <s v="ManuConnect"/>
    <s v="SELF"/>
    <d v="2024-10-31T00:00:00"/>
    <s v="01APR25                                                                                                                                                                                                                                   "/>
    <x v="4"/>
    <s v="SAGE "/>
    <s v="renouvellement@sagedecision.com"/>
    <m/>
    <m/>
    <m/>
    <m/>
    <d v="2024-10-28T00:00:00"/>
    <m/>
    <m/>
    <m/>
    <m/>
    <x v="1"/>
    <s v="TPA"/>
    <s v="DLI, EHC, ELI, LTD"/>
    <m/>
  </r>
  <r>
    <x v="2"/>
    <s v="GIL-SON CONSTRUCTION LTD.     "/>
    <s v="0113888"/>
    <s v="Manu-Cov"/>
    <s v="Swiss Nanton-Gill"/>
    <s v="Justin Czech"/>
    <s v="MC Renewal Support"/>
    <s v="ManuConnect"/>
    <s v="SELF"/>
    <d v="2024-10-31T00:00:00"/>
    <s v="01APR25                                                                                                                                                                                                                                   "/>
    <x v="0"/>
    <s v="Melanie Chong/ Neeli Moses"/>
    <s v="administration@penmorebenefits.com/ neeli@penmorebenefits.com"/>
    <m/>
    <m/>
    <m/>
    <m/>
    <d v="2024-10-30T00:00:00"/>
    <m/>
    <m/>
    <s v="Letter Sent without QC"/>
    <m/>
    <x v="1"/>
    <m/>
    <s v="DLI, EHC, ELI, LTD, STD"/>
    <m/>
  </r>
  <r>
    <x v="2"/>
    <s v="ROY ET ASSELIN INC.           "/>
    <s v="0114597"/>
    <s v="Manu-Cov"/>
    <s v="Cory Huclack"/>
    <s v="Rebeca Lemus"/>
    <s v="MC Renewal Support"/>
    <s v="ManuConnect"/>
    <s v="SELF"/>
    <d v="2024-10-31T00:00:00"/>
    <s v="01APR25                                                                                                                                                                                                                                   "/>
    <x v="1"/>
    <s v="Annie Dessailliers"/>
    <s v="ventes_renouvellements@gpme.ca"/>
    <m/>
    <m/>
    <m/>
    <m/>
    <d v="2024-10-28T00:00:00"/>
    <m/>
    <m/>
    <m/>
    <m/>
    <x v="1"/>
    <m/>
    <s v="DLI, ELI, LTD"/>
    <m/>
  </r>
  <r>
    <x v="2"/>
    <s v="GROUPE CONSEIL PERRIER INC.   "/>
    <s v="0114623"/>
    <s v="Manu-Cov"/>
    <m/>
    <m/>
    <s v="MC Renewal Support"/>
    <s v="ManuConnect"/>
    <s v="SELF"/>
    <d v="2024-10-31T00:00:00"/>
    <s v="01APR25                                                                                                                                                                                                                                   "/>
    <x v="3"/>
    <m/>
    <s v="equipecollectif@lussier.co."/>
    <m/>
    <m/>
    <m/>
    <s v="NA"/>
    <d v="2024-10-28T00:00:00"/>
    <m/>
    <m/>
    <s v="Letter Sent with QC"/>
    <s v="Ma. Clarissa Curitana"/>
    <x v="1"/>
    <m/>
    <s v="ADD, DLI, ELI, LTD"/>
    <m/>
  </r>
  <r>
    <x v="2"/>
    <s v="C. FRAPPIER ELECTRIQUE        "/>
    <s v="0118106"/>
    <s v="Manu-Cov"/>
    <s v="Raquel Morales"/>
    <s v="Christina Saba"/>
    <s v="MC Renewal Support"/>
    <s v="ManuConnect"/>
    <s v="SELF"/>
    <d v="2024-10-31T00:00:00"/>
    <s v="01APR25                                                                                                                                                                                                                                   "/>
    <x v="4"/>
    <s v="Annie Dessailliers"/>
    <s v="ventes_renouvellements@gpme.ca"/>
    <s v="Directrice par intérim, Services administratifs, ventes et renouvellement, Solutions collectives"/>
    <m/>
    <m/>
    <m/>
    <d v="2024-10-28T00:00:00"/>
    <m/>
    <m/>
    <m/>
    <m/>
    <x v="1"/>
    <s v="TPA"/>
    <s v="ADD, DLI, EHC, ELI, LTD"/>
    <s v="French"/>
  </r>
  <r>
    <x v="2"/>
    <s v="REHABILITATION AND EMPLOYMENT "/>
    <s v="0119079"/>
    <s v="Manu-Cov"/>
    <s v="Natalie Lapointe"/>
    <s v="lynn barrette"/>
    <s v="MC Renewal Support"/>
    <s v="ManuConnect"/>
    <s v="SELF"/>
    <d v="2024-10-31T00:00:00"/>
    <s v="01APR25                                                                                                                                                                                                                                   "/>
    <x v="0"/>
    <m/>
    <m/>
    <m/>
    <m/>
    <m/>
    <m/>
    <m/>
    <m/>
    <m/>
    <m/>
    <m/>
    <x v="0"/>
    <m/>
    <s v="DLI, EHC, ELI, LTD"/>
    <m/>
  </r>
  <r>
    <x v="2"/>
    <s v="BALLETS JAZZ DE MONTREAL (LES)"/>
    <s v="0120025"/>
    <s v="Manu-Cov"/>
    <s v="Raquel Morales"/>
    <s v="Christina Saba"/>
    <s v="MC Renewal Support"/>
    <s v="ManuConnect"/>
    <s v="SELF"/>
    <d v="2024-10-31T00:00:00"/>
    <s v="01APR25                                                                                                                                                                                                                                   "/>
    <x v="1"/>
    <s v="SAGE "/>
    <s v="renouvellement@sagedecision.com"/>
    <m/>
    <m/>
    <m/>
    <m/>
    <d v="2024-10-28T00:00:00"/>
    <m/>
    <m/>
    <m/>
    <m/>
    <x v="1"/>
    <m/>
    <s v="ADD, DEN, DLI, EHC, ELI, LTD"/>
    <m/>
  </r>
  <r>
    <x v="2"/>
    <s v="NEW LIFE CHRISTIAN CHURCH     "/>
    <s v="0120154"/>
    <s v="Manu-Cov"/>
    <m/>
    <m/>
    <s v="MC Renewal Support"/>
    <s v="ManuConnect"/>
    <s v="SELF"/>
    <d v="2024-10-31T00:00:00"/>
    <s v="01APR25                                                                                                                                                                                                                                   "/>
    <x v="3"/>
    <s v="Kim Cook"/>
    <s v="kim.cook@kechnie.com"/>
    <s v="Client Services &amp; Office Manager"/>
    <m/>
    <m/>
    <s v="NA"/>
    <d v="2024-10-28T00:00:00"/>
    <m/>
    <m/>
    <s v="Letter Sent with QC"/>
    <s v="Ma. Clarissa Curitana"/>
    <x v="1"/>
    <m/>
    <s v="ADD, DLI, EHC, ELI, LTD"/>
    <m/>
  </r>
  <r>
    <x v="2"/>
    <s v="LANAUDIERE DIESEL INC.        "/>
    <s v="0126768"/>
    <s v="Manu-Cov"/>
    <s v="Raquel Morales"/>
    <s v="Christina Saba"/>
    <s v="MC Renewal Support"/>
    <s v="ManuConnect"/>
    <s v="SELF"/>
    <d v="2024-10-31T00:00:00"/>
    <s v="01APR25                                                                                                                                                                                                                                   "/>
    <x v="4"/>
    <s v="Annie Dessailliers"/>
    <s v="ventes_renouvellements@gpme.ca"/>
    <s v="Directrice par intérim, Services administratifs, ventes et renouvellement, Solutions collectives"/>
    <m/>
    <m/>
    <m/>
    <d v="2024-10-28T00:00:00"/>
    <m/>
    <m/>
    <m/>
    <m/>
    <x v="1"/>
    <s v="TPA"/>
    <s v="ADD, DLI, EHC, ELI, LTD"/>
    <s v="French"/>
  </r>
  <r>
    <x v="2"/>
    <s v="EQUIPEMENTS INDUSTRIELS ET    "/>
    <s v="0126841"/>
    <s v="Manu-Cov"/>
    <s v="Natalie Lapointe"/>
    <s v="Lilian Hernandez"/>
    <s v="MC Renewal Support"/>
    <s v="ManuConnect"/>
    <s v="SELF"/>
    <d v="2024-10-31T00:00:00"/>
    <s v="01APR25                                                                                                                                                                                                                                   "/>
    <x v="0"/>
    <m/>
    <s v="renouvellement@sagedecision.com"/>
    <m/>
    <m/>
    <m/>
    <m/>
    <d v="2024-10-30T00:00:00"/>
    <m/>
    <m/>
    <s v="Letter Sent without QC"/>
    <m/>
    <x v="1"/>
    <m/>
    <s v="ADD, ELI, LTD"/>
    <m/>
  </r>
  <r>
    <x v="2"/>
    <s v="PORTES BERTHIER INC.          "/>
    <s v="0131374"/>
    <s v="Manu-Cov"/>
    <s v="Raquel Morales"/>
    <s v="Christina Saba"/>
    <s v="MC Renewal Support"/>
    <s v="ManuConnect"/>
    <s v="SELF"/>
    <d v="2024-10-31T00:00:00"/>
    <s v="01APR25                                                                                                                                                                                                                                   "/>
    <x v="1"/>
    <s v="Annie Dessailliers"/>
    <s v="ventes_renouvellements@gpme.ca"/>
    <m/>
    <m/>
    <m/>
    <m/>
    <d v="2024-10-28T00:00:00"/>
    <m/>
    <m/>
    <m/>
    <m/>
    <x v="1"/>
    <m/>
    <m/>
    <m/>
  </r>
  <r>
    <x v="2"/>
    <s v="LANEC TECHNOLOGIE INC.        "/>
    <s v="0131931"/>
    <s v="Manu-Cov"/>
    <s v="Raquel Morales"/>
    <s v="Christina Saba"/>
    <s v="MC Renewal Support"/>
    <s v="ManuConnect"/>
    <s v="SELF"/>
    <d v="2024-10-31T00:00:00"/>
    <s v="01APR25                                                                                                                                                                                                                                   "/>
    <x v="4"/>
    <s v="Annie Dessailliers"/>
    <s v="ventes_renouvellements@gpme.ca"/>
    <s v="Directrice par intérim, Services administratifs, ventes et renouvellement, Solutions collectives"/>
    <m/>
    <m/>
    <m/>
    <d v="2024-10-28T00:00:00"/>
    <m/>
    <m/>
    <m/>
    <m/>
    <x v="1"/>
    <s v="TPA"/>
    <s v="ADD, DLI, EHC, ELI, LTD"/>
    <s v="French"/>
  </r>
  <r>
    <x v="2"/>
    <s v="8784884 CANADA INC. O/A CFT   "/>
    <s v="0135538"/>
    <s v="Manu-Cov"/>
    <s v="Christopher Kawall"/>
    <s v="Alexandre Gougeon"/>
    <s v="MC Renewal Support"/>
    <s v="ManuConnect"/>
    <s v="SELF"/>
    <d v="2024-10-31T00:00:00"/>
    <s v="01MAY25                                                                                                                                                                                                                                   "/>
    <x v="1"/>
    <s v="Hugh Doyle"/>
    <s v="renewals@effortlessadmin.com "/>
    <m/>
    <m/>
    <m/>
    <m/>
    <d v="2024-10-28T00:00:00"/>
    <m/>
    <m/>
    <m/>
    <m/>
    <x v="0"/>
    <m/>
    <m/>
    <m/>
  </r>
  <r>
    <x v="2"/>
    <s v="ALIMENTATIONS BECHAR INC.     "/>
    <s v="0135552"/>
    <s v="Manu-Cov"/>
    <s v="Azaleea Dinca"/>
    <s v="Danielle Bonome"/>
    <s v="MC Renewal Support"/>
    <s v="ManuConnect"/>
    <s v="SELF"/>
    <d v="2024-10-31T00:00:00"/>
    <s v="01APR25                                                                                                                                                                                                                                   "/>
    <x v="3"/>
    <m/>
    <s v="tarification@gpm.ca"/>
    <m/>
    <m/>
    <m/>
    <s v="NA"/>
    <d v="2024-10-28T00:00:00"/>
    <m/>
    <m/>
    <s v="Letter Sent with QC"/>
    <s v="Ma. Clarissa Curitana"/>
    <x v="0"/>
    <m/>
    <m/>
    <m/>
  </r>
  <r>
    <x v="2"/>
    <s v="LE SYNDICAT DES SALARIES DE   "/>
    <s v="0135553"/>
    <s v="Manu-Cov"/>
    <s v="Eric Potrais"/>
    <s v="Andrea Boyce"/>
    <s v="MC Renewal Support"/>
    <s v="ManuConnect"/>
    <s v="SELF"/>
    <d v="2024-10-31T00:00:00"/>
    <s v="01APR25                                                                                                                                                                                                                                   "/>
    <x v="4"/>
    <m/>
    <s v="renouvellement@sagedecision.com"/>
    <m/>
    <m/>
    <m/>
    <m/>
    <d v="2024-10-28T00:00:00"/>
    <m/>
    <m/>
    <m/>
    <m/>
    <x v="0"/>
    <s v="TPA"/>
    <s v="DLI, EHC, ELI, LTD, STD"/>
    <s v="French"/>
  </r>
  <r>
    <x v="2"/>
    <s v="TNT PRO CUSTOM INC.           "/>
    <s v="0137282"/>
    <s v="Manu-Cov"/>
    <s v="Natalie Lapointe"/>
    <s v="Lilian Hernandez"/>
    <s v="MC Renewal Support"/>
    <s v="ManuConnect"/>
    <s v="SELF"/>
    <d v="2024-10-31T00:00:00"/>
    <s v="01APR25                                                                                                                                                                                                                                   "/>
    <x v="0"/>
    <m/>
    <m/>
    <m/>
    <m/>
    <m/>
    <m/>
    <d v="2024-10-30T00:00:00"/>
    <m/>
    <m/>
    <s v="Letter Sent without QC"/>
    <m/>
    <x v="1"/>
    <m/>
    <m/>
    <m/>
  </r>
  <r>
    <x v="2"/>
    <s v="REPLICOLOR INC.               "/>
    <s v="0137385"/>
    <s v="Manu-Cov"/>
    <s v="Raquel Morales"/>
    <s v="Christina Saba"/>
    <s v="MC Renewal Support"/>
    <s v="ManuConnect"/>
    <s v="SELF"/>
    <d v="2024-10-31T00:00:00"/>
    <s v="01APR25                                                                                                                                                                                                                                   "/>
    <x v="1"/>
    <s v="Annie Dessailliers"/>
    <s v="ventes_renouvellements@gpme.ca"/>
    <m/>
    <m/>
    <m/>
    <m/>
    <m/>
    <m/>
    <m/>
    <m/>
    <m/>
    <x v="1"/>
    <m/>
    <m/>
    <m/>
  </r>
  <r>
    <x v="2"/>
    <s v="MATCON CIVIL CONSTRUCTORS INC."/>
    <s v="0137822"/>
    <s v="Manu-Cov"/>
    <s v="Cory Huclack"/>
    <s v="Rebeca Lemus"/>
    <s v="MC Renewal Support"/>
    <s v="ManuConnect"/>
    <s v="SELF"/>
    <d v="2024-10-31T00:00:00"/>
    <s v="01APR25                                                                                                                                                                                                                                   "/>
    <x v="4"/>
    <s v="Krista Dalton"/>
    <s v="quotations@johnstongroup.ca"/>
    <m/>
    <m/>
    <m/>
    <m/>
    <d v="2024-10-28T00:00:00"/>
    <m/>
    <m/>
    <m/>
    <m/>
    <x v="1"/>
    <s v="TPA"/>
    <s v="DLI, ELI, LTD"/>
    <s v="English"/>
  </r>
  <r>
    <x v="2"/>
    <s v="OSKAM WELDING &amp; MACHINE LTD.  "/>
    <s v="0138319"/>
    <s v="Manu-Cov"/>
    <s v="Cory Huclack"/>
    <s v="Rebeca Lemus"/>
    <s v="MC Renewal Support"/>
    <s v="ManuConnect"/>
    <s v="SELF"/>
    <d v="2024-10-31T00:00:00"/>
    <s v="01MAY25                                                                                                                                                                                                                                   "/>
    <x v="0"/>
    <m/>
    <m/>
    <m/>
    <m/>
    <m/>
    <m/>
    <d v="2024-10-30T00:00:00"/>
    <m/>
    <m/>
    <s v="Letter Sent without QC"/>
    <m/>
    <x v="1"/>
    <m/>
    <m/>
    <m/>
  </r>
  <r>
    <x v="2"/>
    <s v="HONEYCOMB CLIMBING INC. DBA   "/>
    <s v="0139350"/>
    <s v="Manu-Cov"/>
    <s v="Alex Gattey"/>
    <s v="Cassandra Hyde"/>
    <s v="MC Renewal Support"/>
    <s v="ManuConnect"/>
    <s v="SELF"/>
    <d v="2024-10-31T00:00:00"/>
    <s v="01APR25                                                                                                                                                                                                                                   "/>
    <x v="1"/>
    <s v="Jennifer Nim"/>
    <s v=" jennifer@dupuislangen.com"/>
    <m/>
    <d v="2024-10-15T00:00:00"/>
    <d v="2024-10-15T00:00:00"/>
    <m/>
    <m/>
    <m/>
    <m/>
    <m/>
    <m/>
    <x v="1"/>
    <m/>
    <m/>
    <m/>
  </r>
  <r>
    <x v="2"/>
    <s v="LES MATERIAUX INTERSTAR INC.  "/>
    <s v="0139581"/>
    <s v="Manu-Cov"/>
    <s v="Nathalie Fanous"/>
    <s v="Kevin Wade"/>
    <s v="MC Renewal Support"/>
    <s v="ManuConnect"/>
    <s v="SELF"/>
    <d v="2024-10-31T00:00:00"/>
    <s v="01APR25                                                                                                                                                                                                                                   "/>
    <x v="4"/>
    <m/>
    <s v="tarification@gpm.ca"/>
    <m/>
    <m/>
    <m/>
    <m/>
    <d v="2024-10-28T00:00:00"/>
    <m/>
    <m/>
    <m/>
    <m/>
    <x v="1"/>
    <s v="TPA"/>
    <s v="ADD, DLI, ELI, LTD"/>
    <s v="French"/>
  </r>
  <r>
    <x v="2"/>
    <s v="ACID INTEGRITY INC.           "/>
    <s v="0144169"/>
    <s v="Manu-Cov"/>
    <s v="Chaten Anderson"/>
    <s v="Swiss Nanton-Gill"/>
    <s v="MC Renewal Support"/>
    <s v="ManuConnect"/>
    <s v="SELF"/>
    <d v="2024-10-31T00:00:00"/>
    <s v="01APR25                                                                                                                                                                                                                                   "/>
    <x v="0"/>
    <m/>
    <s v="dee@icbabenefits.ca"/>
    <m/>
    <m/>
    <m/>
    <m/>
    <d v="2024-10-30T00:00:00"/>
    <m/>
    <m/>
    <s v="Letter Sent without QC"/>
    <m/>
    <x v="1"/>
    <m/>
    <m/>
    <m/>
  </r>
  <r>
    <x v="2"/>
    <s v="FERME DANIEL DUFRESNE ET FILS "/>
    <s v="0145089"/>
    <s v="Manu-Cov"/>
    <s v="Raquel Morales"/>
    <s v="Christina Saba"/>
    <s v="MC Renewal Support"/>
    <s v="ManuConnect"/>
    <s v="SELF"/>
    <d v="2024-10-31T00:00:00"/>
    <s v="01APR25                                                                                                                                                                                                                                   "/>
    <x v="1"/>
    <s v="Annie Dessailliers"/>
    <s v="ventes_renouvellements@gpme.ca"/>
    <m/>
    <m/>
    <m/>
    <m/>
    <m/>
    <m/>
    <m/>
    <m/>
    <m/>
    <x v="1"/>
    <m/>
    <m/>
    <m/>
  </r>
  <r>
    <x v="2"/>
    <s v="MOTO DUCHARME INC.            "/>
    <s v="0145106"/>
    <s v="Manu-Cov"/>
    <s v="Raquel Morales"/>
    <s v="Christina Saba"/>
    <s v="MC Renewal Support"/>
    <s v="ManuConnect"/>
    <s v="SELF"/>
    <d v="2024-10-31T00:00:00"/>
    <s v="01APR25                                                                                                                                                                                                                                   "/>
    <x v="3"/>
    <s v="Annie Dessailliers"/>
    <s v="ventes_renouvellements@gpme.ca"/>
    <s v="Directrice par intérim, Services administratifs, ventes et renouvellement, Solutions collectives"/>
    <m/>
    <m/>
    <s v="NA"/>
    <d v="2024-10-28T00:00:00"/>
    <m/>
    <m/>
    <s v="Letter Sent with QC"/>
    <s v="Ma. Clarissa Curitana"/>
    <x v="1"/>
    <m/>
    <m/>
    <m/>
  </r>
  <r>
    <x v="2"/>
    <s v="PUBLIQUIP INC.                "/>
    <s v="0145133"/>
    <s v="Manu-Cov"/>
    <s v="Raquel Morales"/>
    <s v="Christina Saba"/>
    <s v="MC Renewal Support"/>
    <s v="ManuConnect"/>
    <s v="SELF"/>
    <d v="2024-10-31T00:00:00"/>
    <s v="01APR25                                                                                                                                                                                                                                   "/>
    <x v="4"/>
    <s v="Annie Dessailliers"/>
    <s v="ventes_renouvellements@gpme.ca"/>
    <s v="Directrice par intérim, Services administratifs, ventes et renouvellement, Solutions collectives"/>
    <m/>
    <m/>
    <m/>
    <d v="2024-10-28T00:00:00"/>
    <m/>
    <m/>
    <m/>
    <m/>
    <x v="1"/>
    <s v="TPA"/>
    <s v="ADD, DLI, EHC, ELI, LTD"/>
    <s v="French"/>
  </r>
  <r>
    <x v="2"/>
    <s v="A.I.E. INFORMATIQUE (2007)    "/>
    <s v="0145137"/>
    <s v="Manu-Cov"/>
    <s v="Raquel Morales "/>
    <s v="Christina Saba"/>
    <s v="MC Renewal Support"/>
    <s v="ManuConnect"/>
    <s v="SELF"/>
    <d v="2024-10-31T00:00:00"/>
    <s v="01APR25                                                                                                                                                                                                                                   "/>
    <x v="0"/>
    <s v="Annie Dessailliers"/>
    <s v="ventes_renouvellements@gpme.ca"/>
    <s v="Directrice par intérim, Services administratifs, ventes et renouvellement, Solutions collectives"/>
    <m/>
    <m/>
    <m/>
    <d v="2024-10-30T00:00:00"/>
    <m/>
    <m/>
    <s v="Letter Sent without QC"/>
    <m/>
    <x v="1"/>
    <m/>
    <m/>
    <m/>
  </r>
  <r>
    <x v="2"/>
    <s v="POURVOIRIE DOMAINE BAZINET    "/>
    <s v="0145192"/>
    <s v="Manu-Cov"/>
    <s v="Raquel Morales"/>
    <s v="Christina Saba"/>
    <s v="MC Renewal Support"/>
    <s v="ManuConnect"/>
    <s v="SELF"/>
    <d v="2024-10-31T00:00:00"/>
    <s v="01APR25                                                                                                                                                                                                                                   "/>
    <x v="1"/>
    <s v="Annie Dessailliers"/>
    <s v="ventes_renouvellements@gpme.ca"/>
    <m/>
    <m/>
    <m/>
    <m/>
    <m/>
    <m/>
    <m/>
    <m/>
    <m/>
    <x v="1"/>
    <m/>
    <m/>
    <m/>
  </r>
  <r>
    <x v="2"/>
    <s v="AMP INNOVATION INDUSTRIELLE   "/>
    <s v="0145258"/>
    <s v="Manu-Cov"/>
    <s v="Natalie Lapointe"/>
    <s v="lynn barrette"/>
    <s v="MC Renewal Support"/>
    <s v="ManuConnect"/>
    <s v="SELF"/>
    <d v="2024-10-31T00:00:00"/>
    <s v="01APR25                                                                                                                                                                                                                                   "/>
    <x v="4"/>
    <m/>
    <m/>
    <m/>
    <m/>
    <m/>
    <m/>
    <d v="2024-10-28T00:00:00"/>
    <m/>
    <m/>
    <m/>
    <m/>
    <x v="1"/>
    <s v="TPA"/>
    <s v="DLI, EHC, ELI, LTD"/>
    <s v="French"/>
  </r>
  <r>
    <x v="2"/>
    <s v="ELECTRO SAGUENAY LTEE         "/>
    <s v="0145309"/>
    <s v="Manu-Cov"/>
    <s v="Natalie Lapointe"/>
    <s v="Christina Saba"/>
    <s v="MC Renewal Support"/>
    <s v="ManuConnect"/>
    <s v="SELF"/>
    <d v="2024-10-31T00:00:00"/>
    <s v="01APR25                                                                                                                                                                                                                                   "/>
    <x v="0"/>
    <m/>
    <s v="Ø  renouvellement@sagedecision.com"/>
    <m/>
    <m/>
    <m/>
    <m/>
    <d v="2024-10-31T00:00:00"/>
    <m/>
    <m/>
    <s v="Letter Sent without QC"/>
    <m/>
    <x v="1"/>
    <m/>
    <m/>
    <m/>
  </r>
  <r>
    <x v="2"/>
    <s v="CENTRE DE PREVENTION DU       "/>
    <s v="0145347"/>
    <s v="Manu-Cov"/>
    <s v="Raquel Morales"/>
    <s v="Christina Saba"/>
    <s v="MC Renewal Support"/>
    <s v="ManuConnect"/>
    <s v="SELF"/>
    <d v="2024-10-31T00:00:00"/>
    <s v="01APR25                                                                                                                                                                                                                                   "/>
    <x v="1"/>
    <s v="Annie Dessailliers"/>
    <s v="ventes_renouvellements@gpme.ca"/>
    <m/>
    <m/>
    <m/>
    <m/>
    <m/>
    <m/>
    <m/>
    <m/>
    <m/>
    <x v="1"/>
    <m/>
    <m/>
    <m/>
  </r>
  <r>
    <x v="2"/>
    <s v="VILLE DE BERTHIERVILLE N-A    "/>
    <s v="0145370"/>
    <s v="Manu-Cov"/>
    <s v="Raquel Morales"/>
    <s v="Christina Saba"/>
    <s v="MC Renewal Support"/>
    <s v="ManuConnect"/>
    <s v="SELF"/>
    <d v="2024-10-31T00:00:00"/>
    <s v="01APR25                                                                                                                                                                                                                                   "/>
    <x v="3"/>
    <s v="Annie Dessailliers"/>
    <s v="ventes_renouvellements@gpme.ca"/>
    <s v="Directrice par intérim, Services administratifs, ventes et renouvellement, Solutions collectives"/>
    <m/>
    <m/>
    <s v="NA"/>
    <d v="2024-10-28T00:00:00"/>
    <m/>
    <m/>
    <s v="Letter Sent with QC"/>
    <s v="Ma. Clarissa Curitana"/>
    <x v="1"/>
    <m/>
    <m/>
    <m/>
  </r>
  <r>
    <x v="2"/>
    <s v="CHAMBRE DE COMMERCE ET        "/>
    <s v="0145398"/>
    <s v="Manu-Cov"/>
    <s v="Raquel Morales"/>
    <s v="Christina Saba"/>
    <s v="MC Renewal Support"/>
    <s v="ManuConnect"/>
    <s v="SELF"/>
    <d v="2024-10-31T00:00:00"/>
    <s v="01APR25                                                                                                                                                                                                                                   "/>
    <x v="4"/>
    <s v="Annie Dessailliers"/>
    <s v="ventes_renouvellements@gpme.ca"/>
    <s v="Directrice par intérim, Services administratifs, ventes et renouvellement, Solutions collectives"/>
    <m/>
    <m/>
    <m/>
    <d v="2024-10-28T00:00:00"/>
    <m/>
    <m/>
    <m/>
    <m/>
    <x v="1"/>
    <s v="TPA"/>
    <s v="ADD, DEN, DLI, EHC, ELI, LTD"/>
    <s v="French"/>
  </r>
  <r>
    <x v="2"/>
    <s v="LAPOINTE SPORTS               "/>
    <s v="0145459"/>
    <s v="Manu-Cov"/>
    <s v="Raquel Morales "/>
    <s v="Christina Saba"/>
    <s v="MC Renewal Support"/>
    <s v="ManuConnect"/>
    <s v="SELF"/>
    <d v="2024-10-31T00:00:00"/>
    <s v="01APR25                                                                                                                                                                                                                                   "/>
    <x v="0"/>
    <m/>
    <s v="ventes_renouvellements@gpme.ca"/>
    <m/>
    <m/>
    <m/>
    <m/>
    <d v="2024-10-31T00:00:00"/>
    <m/>
    <m/>
    <s v="Letter Sent without QC"/>
    <m/>
    <x v="1"/>
    <m/>
    <m/>
    <m/>
  </r>
  <r>
    <x v="2"/>
    <s v="GOSSELIN, LAGUEUX, ROY        "/>
    <s v="0145489"/>
    <s v="Manu-Cov"/>
    <s v="Natalie Lapointe"/>
    <m/>
    <s v="MC Renewal Support"/>
    <s v="ManuConnect"/>
    <s v="SELF"/>
    <d v="2024-10-31T00:00:00"/>
    <s v="01APR25                                                                                                                                                                                                                                   "/>
    <x v="1"/>
    <s v="SAGE "/>
    <s v="renouvellement@sagedecision.com"/>
    <m/>
    <m/>
    <m/>
    <m/>
    <m/>
    <m/>
    <m/>
    <m/>
    <m/>
    <x v="1"/>
    <m/>
    <m/>
    <m/>
  </r>
  <r>
    <x v="2"/>
    <s v="LES FERMES RIVEST BOURGEOIS   "/>
    <s v="0145495"/>
    <s v="Manu-Cov"/>
    <s v="Raquel Morales"/>
    <s v="Christina Saba"/>
    <s v="MC Renewal Support"/>
    <s v="ManuConnect"/>
    <s v="SELF"/>
    <d v="2024-10-31T00:00:00"/>
    <s v="01APR25                                                                                                                                                                                                                                   "/>
    <x v="3"/>
    <s v="Annie Dessailliers"/>
    <s v="ventes_renouvellements@gpme.ca"/>
    <s v="Directrice par intérim, Services administratifs, ventes et renouvellement, Solutions collectives"/>
    <m/>
    <m/>
    <s v="NA"/>
    <d v="2024-10-28T00:00:00"/>
    <m/>
    <m/>
    <s v="Letter Sent with QC"/>
    <s v="Ma. Clarissa Curitana"/>
    <x v="1"/>
    <m/>
    <m/>
    <m/>
  </r>
  <r>
    <x v="2"/>
    <s v="COOP DE SOLIDARITE DU CAFE    "/>
    <s v="0145496"/>
    <s v="Manu-Cov"/>
    <s v="Raquel Morales"/>
    <s v="Christina Saba"/>
    <s v="MC Renewal Support"/>
    <s v="ManuConnect"/>
    <s v="SELF"/>
    <d v="2024-10-31T00:00:00"/>
    <s v="01APR25                                                                                                                                                                                                                                   "/>
    <x v="4"/>
    <s v="Annie Dessailliers"/>
    <s v="ventes_renouvellements@gpme.ca"/>
    <s v="Directrice par intérim, Services administratifs, ventes et renouvellement, Solutions collectives"/>
    <m/>
    <m/>
    <m/>
    <d v="2024-10-28T00:00:00"/>
    <m/>
    <m/>
    <m/>
    <m/>
    <x v="1"/>
    <s v="TPA"/>
    <s v="ADD, DLI, EHC, ELI, LTD"/>
    <s v="French"/>
  </r>
  <r>
    <x v="2"/>
    <s v="GROUPE GEOS INC.              "/>
    <s v="0145529"/>
    <s v="Manu-Cov"/>
    <m/>
    <m/>
    <s v="MC Renewal Support"/>
    <s v="ManuConnect"/>
    <s v="SELF"/>
    <d v="2024-10-31T00:00:00"/>
    <s v="01APR25                                                                                                                                                                                                                                   "/>
    <x v="0"/>
    <m/>
    <m/>
    <m/>
    <m/>
    <m/>
    <m/>
    <m/>
    <m/>
    <m/>
    <m/>
    <m/>
    <x v="0"/>
    <m/>
    <m/>
    <m/>
  </r>
  <r>
    <x v="2"/>
    <s v="ENTREPRISES POL R INC.        "/>
    <s v="0145543"/>
    <s v="Manu-Cov"/>
    <s v="Ronald Brassard"/>
    <s v="Daniellle Bonome"/>
    <s v="MC Renewal Support"/>
    <s v="ManuConnect"/>
    <s v="SELF"/>
    <d v="2024-10-31T00:00:00"/>
    <s v="01MAY25                                                                                                                                                                                                                                   "/>
    <x v="1"/>
    <s v="ARC Régimes Collectifs Inc"/>
    <s v="tarification@arcsupport.ca"/>
    <m/>
    <m/>
    <m/>
    <m/>
    <m/>
    <m/>
    <m/>
    <m/>
    <m/>
    <x v="0"/>
    <m/>
    <m/>
    <m/>
  </r>
  <r>
    <x v="2"/>
    <s v="CLINIQUE DE PHYSIOTHERAPIE    "/>
    <s v="0145629"/>
    <s v="Manu-Cov"/>
    <s v="Raquel Morales"/>
    <s v="Christina Saba"/>
    <s v="MC Renewal Support"/>
    <s v="ManuConnect"/>
    <s v="SELF"/>
    <d v="2024-10-31T00:00:00"/>
    <s v="01APR25                                                                                                                                                                                                                                   "/>
    <x v="3"/>
    <s v="Annie Dessailliers"/>
    <s v="ventes_renouvellements@gpme.ca"/>
    <s v="Directrice par intérim, Services administratifs, ventes et renouvellement, Solutions collectives"/>
    <m/>
    <m/>
    <s v="NA"/>
    <d v="2024-10-28T00:00:00"/>
    <m/>
    <m/>
    <s v="Letter Sent with QC"/>
    <s v="Ma. Clarissa Curitana"/>
    <x v="1"/>
    <m/>
    <m/>
    <m/>
  </r>
  <r>
    <x v="2"/>
    <s v="ASCENSEURS LUMAR INC.         "/>
    <s v="0145636"/>
    <s v="Manu-Cov"/>
    <s v="Raquel Morales"/>
    <s v="Christina Saba"/>
    <s v="MC Renewal Support"/>
    <s v="ManuConnect"/>
    <s v="SELF"/>
    <d v="2024-10-31T00:00:00"/>
    <s v="01APR25                                                                                                                                                                                                                                   "/>
    <x v="4"/>
    <s v="Annie Dessailliers"/>
    <s v="ventes_renouvellements@gpme.ca"/>
    <s v="Directrice par intérim, Services administratifs, ventes et renouvellement, Solutions collectives"/>
    <m/>
    <m/>
    <m/>
    <d v="2024-10-28T00:00:00"/>
    <m/>
    <m/>
    <m/>
    <m/>
    <x v="1"/>
    <s v="TPA"/>
    <s v="ADD, DLI, EHC, ELI, LTD"/>
    <s v="French"/>
  </r>
  <r>
    <x v="2"/>
    <s v="GARAGE SP LA BAIE (9374-8515  "/>
    <s v="0145640"/>
    <s v="Manu-Cov"/>
    <s v="Natalie Lapointe"/>
    <m/>
    <s v="MC Renewal Support"/>
    <s v="ManuConnect"/>
    <s v="SELF"/>
    <d v="2024-10-31T00:00:00"/>
    <s v="01APR25                                                                                                                                                                                                                                   "/>
    <x v="0"/>
    <m/>
    <s v="Ø  renouvellement@sagedecision.com"/>
    <m/>
    <m/>
    <m/>
    <m/>
    <d v="2024-10-31T00:00:00"/>
    <m/>
    <m/>
    <s v="Letter Sent without QC"/>
    <m/>
    <x v="1"/>
    <m/>
    <m/>
    <m/>
  </r>
  <r>
    <x v="2"/>
    <s v="B. FREGEAU ET FILS INC.       "/>
    <s v="0664610"/>
    <s v="Manu-Cov"/>
    <s v="Natalie Lapointe"/>
    <s v="Lilian Hernandez"/>
    <s v="MC Renewal Support"/>
    <s v="ManuConnect"/>
    <s v="SELF"/>
    <d v="2024-10-31T00:00:00"/>
    <s v="01APR25                                                                                                                                                                                                                                   "/>
    <x v="1"/>
    <s v="SAGE "/>
    <s v="renouvellement@sagedecision.com"/>
    <m/>
    <m/>
    <m/>
    <m/>
    <m/>
    <m/>
    <m/>
    <m/>
    <m/>
    <x v="1"/>
    <m/>
    <m/>
    <m/>
  </r>
  <r>
    <x v="2"/>
    <s v="WOMEN'S CHRISTIAN ASSOCIATION OF LONDON "/>
    <s v="38757, 38758"/>
    <s v="Manu-NonCov"/>
    <s v="Monja Campagna"/>
    <s v="Alec Aqui"/>
    <s v="MC Renewal Support"/>
    <s v="ManuConnect"/>
    <s v="MIX"/>
    <d v="2024-10-31T00:00:00"/>
    <d v="2025-04-01T00:00:00"/>
    <x v="3"/>
    <s v="Dragan Rajic"/>
    <s v="drajic@mccormickcare.ca"/>
    <m/>
    <d v="2024-10-21T00:00:00"/>
    <d v="2024-10-21T00:00:00"/>
    <m/>
    <d v="2024-10-28T00:00:00"/>
    <m/>
    <m/>
    <s v="Letter Sent with QC"/>
    <s v="Ma. Clarissa Curitana"/>
    <x v="0"/>
    <m/>
    <m/>
    <m/>
  </r>
  <r>
    <x v="2"/>
    <s v="Algoma District Medical Group"/>
    <n v="30784"/>
    <s v="Manu-Cov "/>
    <s v="Peter Tallis"/>
    <s v="Neel Balbahadur"/>
    <s v="MC Renewal Support"/>
    <s v="ManuConnect"/>
    <s v="SELF"/>
    <d v="2024-10-31T00:00:00"/>
    <d v="2025-04-01T00:00:00"/>
    <x v="4"/>
    <s v="Debbie Lee Sawatzky"/>
    <s v="Sawatzky_D@ghc.on.ca"/>
    <s v="Executive Assistant"/>
    <m/>
    <m/>
    <m/>
    <d v="2024-10-28T00:00:00"/>
    <m/>
    <m/>
    <m/>
    <m/>
    <x v="0"/>
    <s v="TPA"/>
    <s v="ADD, ELI, LTD"/>
    <s v="English"/>
  </r>
  <r>
    <x v="2"/>
    <s v="Chippewas of Rama First Nation "/>
    <n v="10811"/>
    <s v="Manu-Cov "/>
    <s v="Peter Tallis"/>
    <s v="Neel Balbahadur"/>
    <s v="MC Renewal Support"/>
    <s v="ManuConnect"/>
    <s v="TPA"/>
    <d v="2024-10-31T00:00:00"/>
    <d v="2025-04-01T00:00:00"/>
    <x v="0"/>
    <m/>
    <m/>
    <m/>
    <m/>
    <m/>
    <m/>
    <m/>
    <m/>
    <m/>
    <m/>
    <m/>
    <x v="0"/>
    <m/>
    <m/>
    <m/>
  </r>
  <r>
    <x v="2"/>
    <s v="H &amp; K CANADA INC."/>
    <n v="38619"/>
    <s v="Manu-NonCov"/>
    <s v="Angela Casullo"/>
    <s v="Neel Balbahadur"/>
    <s v="MC Renewal Support"/>
    <s v="ManuConnect"/>
    <s v="SELF"/>
    <d v="2024-10-31T00:00:00"/>
    <d v="2025-04-01T00:00:00"/>
    <x v="1"/>
    <s v="Mary Pinter"/>
    <s v="mary.pinter@hki.com"/>
    <s v="Plan Administrator"/>
    <d v="2024-10-15T00:00:00"/>
    <d v="2024-10-16T00:00:00"/>
    <m/>
    <m/>
    <m/>
    <m/>
    <m/>
    <m/>
    <x v="0"/>
    <m/>
    <m/>
    <m/>
  </r>
  <r>
    <x v="2"/>
    <s v="J.J. McAteer &amp; Associates"/>
    <s v="65280, 65281"/>
    <s v="Manu-NonCov"/>
    <s v="Olimpia Nedelcu"/>
    <s v="Neel Balbahadur"/>
    <s v="MC Renewal Support"/>
    <s v="ManuConnect"/>
    <s v="SELF"/>
    <d v="2024-10-31T00:00:00"/>
    <d v="2025-04-01T00:00:00"/>
    <x v="0"/>
    <m/>
    <m/>
    <m/>
    <m/>
    <m/>
    <m/>
    <m/>
    <m/>
    <m/>
    <m/>
    <m/>
    <x v="0"/>
    <m/>
    <m/>
    <m/>
  </r>
  <r>
    <x v="2"/>
    <s v="Ontario Funeral Service Association"/>
    <n v="72706"/>
    <s v="Manu-Cov "/>
    <s v="Carrie Kurtz"/>
    <s v="Svetlana Pavlenko"/>
    <s v="MC Renewal Support"/>
    <s v="ManuConnect"/>
    <s v="SELF"/>
    <d v="2024-10-31T00:00:00"/>
    <d v="2025-04-01T00:00:00"/>
    <x v="1"/>
    <s v="Bill McElroy"/>
    <s v="bill@wdg.ca"/>
    <s v="Plan Advisor"/>
    <d v="2024-10-15T00:00:00"/>
    <d v="2024-10-15T00:00:00"/>
    <m/>
    <m/>
    <m/>
    <m/>
    <m/>
    <m/>
    <x v="0"/>
    <m/>
    <m/>
    <m/>
  </r>
  <r>
    <x v="2"/>
    <s v="MEDICAL BUSINESS SERVICES INC."/>
    <s v="38759, 39117"/>
    <s v="Manu-NonCov"/>
    <s v="Benjamin Garonce"/>
    <s v="Amy Bimm"/>
    <s v="MC Renewal Support"/>
    <s v="ManuConnect"/>
    <s v="SELF"/>
    <d v="2024-10-31T00:00:00"/>
    <d v="2025-04-01T00:00:00"/>
    <x v="0"/>
    <m/>
    <m/>
    <m/>
    <m/>
    <m/>
    <m/>
    <m/>
    <m/>
    <m/>
    <m/>
    <m/>
    <x v="0"/>
    <m/>
    <m/>
    <m/>
  </r>
  <r>
    <x v="3"/>
    <s v="Sterling Capital Brokers (Barton Automotive Enterprises Ltd.)"/>
    <n v="135910"/>
    <s v="Manu-Cov "/>
    <m/>
    <m/>
    <s v="MC Renewal Support"/>
    <s v="ManuConnect"/>
    <s v="SELF"/>
    <d v="2024-11-30T00:00:00"/>
    <d v="2025-05-01T00:00:00"/>
    <x v="3"/>
    <m/>
    <m/>
    <m/>
    <m/>
    <m/>
    <m/>
    <m/>
    <m/>
    <m/>
    <m/>
    <m/>
    <x v="1"/>
    <m/>
    <m/>
    <m/>
  </r>
  <r>
    <x v="3"/>
    <s v="Sterling Capital Brokers (Ollie Order Inc.)"/>
    <n v="135914"/>
    <s v="Manu-Cov "/>
    <m/>
    <m/>
    <s v="MC Renewal Support"/>
    <s v="ManuConnect"/>
    <s v="SELF"/>
    <d v="2024-11-30T00:00:00"/>
    <d v="2025-05-01T00:00:00"/>
    <x v="3"/>
    <m/>
    <m/>
    <m/>
    <m/>
    <m/>
    <m/>
    <m/>
    <m/>
    <m/>
    <m/>
    <m/>
    <x v="1"/>
    <m/>
    <m/>
    <m/>
  </r>
  <r>
    <x v="3"/>
    <s v="STERLING CAPITAL BROKERS (THE "/>
    <n v="135921"/>
    <s v="Manu-Cov "/>
    <m/>
    <m/>
    <s v="MC Renewal Support"/>
    <s v="ManuConnect"/>
    <s v="SELF"/>
    <d v="2024-11-30T00:00:00"/>
    <d v="2025-05-01T00:00:00"/>
    <x v="3"/>
    <m/>
    <m/>
    <m/>
    <m/>
    <m/>
    <m/>
    <m/>
    <m/>
    <m/>
    <m/>
    <m/>
    <x v="0"/>
    <m/>
    <m/>
    <m/>
  </r>
  <r>
    <x v="3"/>
    <s v="Sterling Capital Brokers (Laminam Canada Ltd.)"/>
    <n v="135924"/>
    <s v="Manu-Cov "/>
    <m/>
    <m/>
    <s v="MC Renewal Support"/>
    <s v="ManuConnect"/>
    <s v="SELF"/>
    <d v="2024-11-30T00:00:00"/>
    <d v="2025-05-01T00:00:00"/>
    <x v="3"/>
    <m/>
    <m/>
    <m/>
    <m/>
    <m/>
    <m/>
    <m/>
    <m/>
    <m/>
    <m/>
    <m/>
    <x v="1"/>
    <m/>
    <m/>
    <m/>
  </r>
  <r>
    <x v="3"/>
    <s v="Sterling Capital Brokers (Patheja Law Professional Corporation)"/>
    <n v="135925"/>
    <s v="Manu-Cov "/>
    <m/>
    <m/>
    <s v="MC Renewal Support"/>
    <s v="ManuConnect"/>
    <s v="SELF"/>
    <d v="2024-11-30T00:00:00"/>
    <d v="2025-05-01T00:00:00"/>
    <x v="3"/>
    <m/>
    <m/>
    <m/>
    <m/>
    <m/>
    <m/>
    <m/>
    <m/>
    <m/>
    <m/>
    <m/>
    <x v="1"/>
    <m/>
    <m/>
    <m/>
  </r>
  <r>
    <x v="3"/>
    <s v="Sterling Capital Brokers (Avinash Kurupati Prof Corp o/a Park City Dental)"/>
    <n v="135928"/>
    <s v="Manu-Cov "/>
    <m/>
    <m/>
    <s v="MC Renewal Support"/>
    <s v="ManuConnect"/>
    <s v="SELF"/>
    <d v="2024-11-30T00:00:00"/>
    <d v="2025-05-01T00:00:00"/>
    <x v="3"/>
    <m/>
    <m/>
    <m/>
    <m/>
    <m/>
    <m/>
    <m/>
    <m/>
    <m/>
    <m/>
    <m/>
    <x v="1"/>
    <m/>
    <m/>
    <m/>
  </r>
  <r>
    <x v="3"/>
    <s v="Sterling Capital Brokers (Victoria"/>
    <n v="135930"/>
    <s v="Manu-Cov "/>
    <m/>
    <m/>
    <s v="MC Renewal Support"/>
    <s v="ManuConnect"/>
    <s v="SELF"/>
    <d v="2024-11-30T00:00:00"/>
    <d v="2025-05-01T00:00:00"/>
    <x v="3"/>
    <m/>
    <m/>
    <m/>
    <m/>
    <m/>
    <m/>
    <m/>
    <m/>
    <m/>
    <m/>
    <m/>
    <x v="1"/>
    <m/>
    <m/>
    <m/>
  </r>
  <r>
    <x v="3"/>
    <s v="STERLING CAPITAL BROKERS      "/>
    <n v="135933"/>
    <s v="Manu-Cov "/>
    <m/>
    <m/>
    <s v="MC Renewal Support"/>
    <s v="ManuConnect"/>
    <s v="SELF"/>
    <d v="2024-11-30T00:00:00"/>
    <d v="2025-05-01T00:00:00"/>
    <x v="3"/>
    <m/>
    <m/>
    <m/>
    <m/>
    <m/>
    <m/>
    <m/>
    <m/>
    <m/>
    <m/>
    <m/>
    <x v="1"/>
    <m/>
    <m/>
    <m/>
  </r>
  <r>
    <x v="3"/>
    <s v="Sterling Capital Brokers (Precision Marble)"/>
    <n v="135935"/>
    <s v="Manu-Cov "/>
    <m/>
    <m/>
    <s v="MC Renewal Support"/>
    <s v="ManuConnect"/>
    <s v="SELF"/>
    <d v="2024-11-30T00:00:00"/>
    <d v="2025-05-01T00:00:00"/>
    <x v="3"/>
    <m/>
    <m/>
    <m/>
    <m/>
    <m/>
    <m/>
    <m/>
    <m/>
    <m/>
    <m/>
    <m/>
    <x v="1"/>
    <m/>
    <m/>
    <m/>
  </r>
  <r>
    <x v="3"/>
    <s v="Sterling Capital Brokers (Vancouver Maple Leaf Language College Inc.)"/>
    <n v="135938"/>
    <s v="Manu-Cov "/>
    <m/>
    <m/>
    <s v="MC Renewal Support"/>
    <s v="ManuConnect"/>
    <s v="SELF"/>
    <d v="2024-11-30T00:00:00"/>
    <d v="2025-05-01T00:00:00"/>
    <x v="3"/>
    <m/>
    <m/>
    <m/>
    <m/>
    <m/>
    <m/>
    <m/>
    <m/>
    <m/>
    <m/>
    <m/>
    <x v="1"/>
    <m/>
    <m/>
    <m/>
  </r>
  <r>
    <x v="3"/>
    <s v="STERLING CAPITAL BROKERS (S4  "/>
    <n v="135939"/>
    <s v="Manu-Cov "/>
    <m/>
    <m/>
    <s v="MC Renewal Support"/>
    <s v="ManuConnect"/>
    <s v="SELF"/>
    <d v="2024-11-30T00:00:00"/>
    <d v="2025-05-01T00:00:00"/>
    <x v="3"/>
    <m/>
    <m/>
    <m/>
    <m/>
    <m/>
    <m/>
    <m/>
    <m/>
    <m/>
    <m/>
    <m/>
    <x v="1"/>
    <m/>
    <m/>
    <m/>
  </r>
  <r>
    <x v="3"/>
    <s v="STERLING CAPITAL BROKERS (TOP "/>
    <n v="135940"/>
    <s v="Manu-Cov "/>
    <m/>
    <m/>
    <s v="MC Renewal Support"/>
    <s v="ManuConnect"/>
    <s v="SELF"/>
    <d v="2024-11-30T00:00:00"/>
    <d v="2025-05-01T00:00:00"/>
    <x v="3"/>
    <m/>
    <m/>
    <m/>
    <m/>
    <m/>
    <m/>
    <m/>
    <m/>
    <m/>
    <m/>
    <m/>
    <x v="1"/>
    <m/>
    <m/>
    <m/>
  </r>
  <r>
    <x v="3"/>
    <s v="Sterling Capital Brokers (285319 AB Ltd. o/a Proform Concrete Services)"/>
    <n v="135941"/>
    <s v="Manu-Cov "/>
    <m/>
    <m/>
    <s v="MC Renewal Support"/>
    <s v="ManuConnect"/>
    <s v="SELF"/>
    <d v="2024-11-30T00:00:00"/>
    <d v="2025-05-01T00:00:00"/>
    <x v="3"/>
    <m/>
    <m/>
    <m/>
    <m/>
    <m/>
    <m/>
    <m/>
    <m/>
    <m/>
    <m/>
    <m/>
    <x v="1"/>
    <m/>
    <m/>
    <m/>
  </r>
  <r>
    <x v="3"/>
    <s v="Sterling Capital Brokers (Tri-X)"/>
    <n v="135943"/>
    <s v="Manu-Cov "/>
    <m/>
    <m/>
    <s v="MC Renewal Support"/>
    <s v="ManuConnect"/>
    <s v="SELF"/>
    <d v="2024-11-30T00:00:00"/>
    <d v="2025-05-01T00:00:00"/>
    <x v="3"/>
    <m/>
    <m/>
    <m/>
    <m/>
    <m/>
    <m/>
    <m/>
    <m/>
    <m/>
    <m/>
    <m/>
    <x v="1"/>
    <m/>
    <m/>
    <m/>
  </r>
  <r>
    <x v="3"/>
    <s v="Sterling Capital Brokers (Versa-Line Services Inc.)"/>
    <n v="135945"/>
    <s v="Manu-Cov "/>
    <m/>
    <m/>
    <s v="MC Renewal Support"/>
    <s v="ManuConnect"/>
    <s v="SELF"/>
    <d v="2024-11-30T00:00:00"/>
    <d v="2025-05-01T00:00:00"/>
    <x v="3"/>
    <m/>
    <m/>
    <m/>
    <m/>
    <m/>
    <m/>
    <m/>
    <m/>
    <m/>
    <m/>
    <m/>
    <x v="1"/>
    <m/>
    <m/>
    <m/>
  </r>
  <r>
    <x v="3"/>
    <s v="STERLING CAPITAL BROKERS (LINK"/>
    <n v="135946"/>
    <s v="Manu-Cov "/>
    <m/>
    <m/>
    <s v="MC Renewal Support"/>
    <s v="ManuConnect"/>
    <s v="SELF"/>
    <d v="2024-11-30T00:00:00"/>
    <d v="2025-05-01T00:00:00"/>
    <x v="3"/>
    <m/>
    <m/>
    <m/>
    <m/>
    <m/>
    <m/>
    <m/>
    <m/>
    <m/>
    <m/>
    <m/>
    <x v="1"/>
    <m/>
    <m/>
    <m/>
  </r>
  <r>
    <x v="3"/>
    <s v="STERLING CAPITAL BROKERS (THE "/>
    <n v="135947"/>
    <s v="Manu-Cov "/>
    <m/>
    <m/>
    <s v="MC Renewal Support"/>
    <s v="ManuConnect"/>
    <s v="SELF"/>
    <d v="2024-11-30T00:00:00"/>
    <d v="2025-05-01T00:00:00"/>
    <x v="3"/>
    <m/>
    <m/>
    <m/>
    <m/>
    <m/>
    <m/>
    <m/>
    <m/>
    <m/>
    <m/>
    <m/>
    <x v="1"/>
    <m/>
    <m/>
    <m/>
  </r>
  <r>
    <x v="3"/>
    <s v="STERLING CAPITAL BROKERS (ATEK"/>
    <n v="135948"/>
    <s v="Manu-Cov "/>
    <m/>
    <m/>
    <s v="MC Renewal Support"/>
    <s v="ManuConnect"/>
    <s v="SELF"/>
    <d v="2024-11-30T00:00:00"/>
    <d v="2025-05-01T00:00:00"/>
    <x v="3"/>
    <m/>
    <m/>
    <m/>
    <m/>
    <m/>
    <m/>
    <m/>
    <m/>
    <m/>
    <m/>
    <m/>
    <x v="1"/>
    <m/>
    <m/>
    <m/>
  </r>
  <r>
    <x v="3"/>
    <s v="Sterling Capital Brokers (SafeTracks GPS Canada Inc.)"/>
    <n v="135950"/>
    <s v="Manu-Cov "/>
    <m/>
    <m/>
    <s v="MC Renewal Support"/>
    <s v="ManuConnect"/>
    <s v="SELF"/>
    <d v="2024-11-30T00:00:00"/>
    <d v="2025-05-01T00:00:00"/>
    <x v="3"/>
    <m/>
    <m/>
    <m/>
    <m/>
    <m/>
    <m/>
    <m/>
    <m/>
    <m/>
    <m/>
    <m/>
    <x v="1"/>
    <m/>
    <m/>
    <m/>
  </r>
  <r>
    <x v="3"/>
    <s v="STERLING CAPITAL BROKERS (KEY "/>
    <n v="135951"/>
    <s v="Manu-Cov "/>
    <m/>
    <m/>
    <s v="MC Renewal Support"/>
    <s v="ManuConnect"/>
    <s v="SELF"/>
    <d v="2024-11-30T00:00:00"/>
    <d v="2025-05-01T00:00:00"/>
    <x v="3"/>
    <m/>
    <m/>
    <m/>
    <m/>
    <m/>
    <m/>
    <m/>
    <m/>
    <m/>
    <m/>
    <m/>
    <x v="1"/>
    <m/>
    <m/>
    <m/>
  </r>
  <r>
    <x v="3"/>
    <s v="Sterling Capital Brokers (Vitalis Extraction Technology Inc.)"/>
    <n v="135957"/>
    <s v="Manu-Cov "/>
    <m/>
    <m/>
    <s v="MC Renewal Support"/>
    <s v="ManuConnect"/>
    <s v="SELF"/>
    <d v="2024-11-30T00:00:00"/>
    <d v="2025-05-01T00:00:00"/>
    <x v="3"/>
    <m/>
    <m/>
    <m/>
    <m/>
    <m/>
    <m/>
    <m/>
    <m/>
    <m/>
    <m/>
    <m/>
    <x v="1"/>
    <m/>
    <m/>
    <m/>
  </r>
  <r>
    <x v="3"/>
    <s v="STERLING CAPITAL BROKERS (KEY "/>
    <n v="135960"/>
    <s v="Manu-Cov "/>
    <m/>
    <m/>
    <s v="MC Renewal Support"/>
    <s v="ManuConnect"/>
    <s v="SELF"/>
    <d v="2024-11-30T00:00:00"/>
    <d v="2025-05-01T00:00:00"/>
    <x v="3"/>
    <m/>
    <m/>
    <m/>
    <m/>
    <m/>
    <m/>
    <m/>
    <m/>
    <m/>
    <m/>
    <m/>
    <x v="1"/>
    <m/>
    <m/>
    <m/>
  </r>
  <r>
    <x v="3"/>
    <s v="FJORD-TECH INDUSTRIE INC.     "/>
    <n v="136751"/>
    <s v="Manu-Cov "/>
    <m/>
    <m/>
    <s v="MC Renewal Support"/>
    <s v="ManuConnect"/>
    <s v="SELF"/>
    <d v="2024-11-30T00:00:00"/>
    <d v="2025-05-01T00:00:00"/>
    <x v="3"/>
    <m/>
    <m/>
    <m/>
    <m/>
    <m/>
    <m/>
    <m/>
    <m/>
    <m/>
    <m/>
    <m/>
    <x v="0"/>
    <m/>
    <m/>
    <m/>
  </r>
  <r>
    <x v="3"/>
    <s v="LE GROUPE BELLON PRESTIGE INC."/>
    <n v="137580"/>
    <s v="Manu-Cov "/>
    <m/>
    <m/>
    <s v="MC Renewal Support"/>
    <s v="ManuConnect"/>
    <s v="SELF"/>
    <d v="2024-11-30T00:00:00"/>
    <d v="2025-07-01T00:00:00"/>
    <x v="3"/>
    <m/>
    <m/>
    <m/>
    <m/>
    <m/>
    <m/>
    <m/>
    <m/>
    <m/>
    <m/>
    <m/>
    <x v="0"/>
    <m/>
    <m/>
    <m/>
  </r>
  <r>
    <x v="3"/>
    <s v="DIFFUSION SOLUTIONS INTEGREES "/>
    <n v="137719"/>
    <s v="Manu-Cov "/>
    <m/>
    <m/>
    <s v="MC Renewal Support"/>
    <s v="ManuConnect"/>
    <s v="SELF"/>
    <d v="2024-11-30T00:00:00"/>
    <d v="2025-05-01T00:00:00"/>
    <x v="3"/>
    <m/>
    <m/>
    <m/>
    <m/>
    <m/>
    <m/>
    <m/>
    <m/>
    <m/>
    <m/>
    <m/>
    <x v="1"/>
    <s v="Gilles Cloutier"/>
    <m/>
    <m/>
  </r>
  <r>
    <x v="3"/>
    <s v="SLEGG DEVELOPMENTS LTD.       "/>
    <n v="2477"/>
    <s v="Manu-Cov "/>
    <m/>
    <m/>
    <s v="MC Renewal Support"/>
    <s v="ManuConnect"/>
    <s v="SELF"/>
    <d v="2024-11-30T00:00:00"/>
    <d v="2025-05-01T00:00:00"/>
    <x v="1"/>
    <m/>
    <m/>
    <m/>
    <m/>
    <m/>
    <m/>
    <m/>
    <m/>
    <m/>
    <m/>
    <m/>
    <x v="1"/>
    <m/>
    <m/>
    <m/>
  </r>
  <r>
    <x v="3"/>
    <s v="WATERFRONT FOREMEN'S LIFE AND "/>
    <n v="29662"/>
    <s v="Manu-Cov "/>
    <m/>
    <m/>
    <s v="MC Renewal Support"/>
    <s v="ManuConnect"/>
    <s v="SELF"/>
    <d v="2024-11-30T00:00:00"/>
    <d v="2025-05-01T00:00:00"/>
    <x v="0"/>
    <m/>
    <m/>
    <m/>
    <m/>
    <m/>
    <m/>
    <m/>
    <m/>
    <m/>
    <m/>
    <m/>
    <x v="0"/>
    <m/>
    <m/>
    <m/>
  </r>
  <r>
    <x v="3"/>
    <s v="BO BRANDING &amp; DESIGN AGENCY   "/>
    <n v="76726"/>
    <s v="Manu-Cov "/>
    <m/>
    <m/>
    <s v="MC Renewal Support"/>
    <s v="ManuConnect"/>
    <s v="SELF"/>
    <d v="2024-11-30T00:00:00"/>
    <d v="2025-05-01T00:00:00"/>
    <x v="0"/>
    <m/>
    <m/>
    <m/>
    <m/>
    <m/>
    <m/>
    <m/>
    <m/>
    <m/>
    <m/>
    <m/>
    <x v="1"/>
    <m/>
    <m/>
    <m/>
  </r>
  <r>
    <x v="3"/>
    <s v="CENTRE LE PHARE               "/>
    <n v="81966"/>
    <s v="Manu-Cov "/>
    <m/>
    <m/>
    <s v="MC Renewal Support"/>
    <s v="ManuConnect"/>
    <s v="SELF"/>
    <d v="2024-11-30T00:00:00"/>
    <d v="2025-05-01T00:00:00"/>
    <x v="0"/>
    <m/>
    <m/>
    <m/>
    <m/>
    <m/>
    <m/>
    <m/>
    <m/>
    <m/>
    <m/>
    <m/>
    <x v="1"/>
    <m/>
    <m/>
    <m/>
  </r>
  <r>
    <x v="3"/>
    <s v="BRITISH COLUMBIA AUTOMOTIVE   "/>
    <n v="89440"/>
    <s v="Manu-Cov "/>
    <m/>
    <m/>
    <s v="MC Renewal Support"/>
    <s v="ManuConnect"/>
    <s v="SELF"/>
    <d v="2024-11-30T00:00:00"/>
    <d v="2025-05-01T00:00:00"/>
    <x v="0"/>
    <m/>
    <m/>
    <m/>
    <m/>
    <m/>
    <m/>
    <m/>
    <m/>
    <m/>
    <m/>
    <m/>
    <x v="0"/>
    <m/>
    <m/>
    <m/>
  </r>
  <r>
    <x v="3"/>
    <s v="K &amp; W AUDIO INC.              "/>
    <n v="108976"/>
    <s v="Manu-Cov "/>
    <m/>
    <m/>
    <s v="MC Renewal Support"/>
    <s v="ManuConnect"/>
    <s v="SELF"/>
    <d v="2024-11-30T00:00:00"/>
    <d v="2025-05-01T00:00:00"/>
    <x v="0"/>
    <m/>
    <m/>
    <m/>
    <m/>
    <m/>
    <m/>
    <m/>
    <m/>
    <m/>
    <m/>
    <m/>
    <x v="1"/>
    <m/>
    <m/>
    <m/>
  </r>
  <r>
    <x v="3"/>
    <s v="CONCENTRIC ADVISORS, ULC      "/>
    <n v="109793"/>
    <s v="Manu-Cov "/>
    <m/>
    <m/>
    <s v="MC Renewal Support"/>
    <s v="ManuConnect"/>
    <s v="SELF"/>
    <d v="2024-11-30T00:00:00"/>
    <d v="2025-05-01T00:00:00"/>
    <x v="0"/>
    <m/>
    <m/>
    <m/>
    <m/>
    <m/>
    <m/>
    <m/>
    <m/>
    <m/>
    <m/>
    <m/>
    <x v="1"/>
    <m/>
    <m/>
    <m/>
  </r>
  <r>
    <x v="3"/>
    <s v="KARBUR ACCELERATEUR           "/>
    <n v="110367"/>
    <s v="Manu-Cov "/>
    <m/>
    <m/>
    <s v="MC Renewal Support"/>
    <s v="ManuConnect"/>
    <s v="SELF"/>
    <d v="2024-11-30T00:00:00"/>
    <d v="2025-05-01T00:00:00"/>
    <x v="0"/>
    <m/>
    <m/>
    <m/>
    <m/>
    <m/>
    <m/>
    <m/>
    <m/>
    <m/>
    <m/>
    <m/>
    <x v="1"/>
    <m/>
    <m/>
    <m/>
  </r>
  <r>
    <x v="3"/>
    <s v="AUTOMOBILE JEAN TESSIER LTEE  "/>
    <n v="110417"/>
    <s v="Manu-Cov "/>
    <m/>
    <m/>
    <s v="MC Renewal Support"/>
    <s v="ManuConnect"/>
    <s v="SELF"/>
    <d v="2024-11-30T00:00:00"/>
    <d v="2025-05-01T00:00:00"/>
    <x v="0"/>
    <m/>
    <m/>
    <m/>
    <m/>
    <m/>
    <m/>
    <m/>
    <m/>
    <m/>
    <m/>
    <m/>
    <x v="1"/>
    <m/>
    <m/>
    <m/>
  </r>
  <r>
    <x v="3"/>
    <s v="AFORZA TENNIS INC.            "/>
    <n v="111551"/>
    <s v="Manu-Cov "/>
    <m/>
    <m/>
    <s v="MC Renewal Support"/>
    <s v="ManuConnect"/>
    <s v="SELF"/>
    <d v="2024-11-30T00:00:00"/>
    <d v="2025-05-01T00:00:00"/>
    <x v="0"/>
    <m/>
    <m/>
    <m/>
    <m/>
    <m/>
    <m/>
    <m/>
    <m/>
    <m/>
    <m/>
    <m/>
    <x v="1"/>
    <m/>
    <m/>
    <m/>
  </r>
  <r>
    <x v="3"/>
    <s v="Side Effects Software Inc."/>
    <n v="114416"/>
    <s v="Manu-Cov "/>
    <m/>
    <m/>
    <s v="MC Renewal Support"/>
    <s v="ManuConnect"/>
    <s v="SELF"/>
    <d v="2024-11-30T00:00:00"/>
    <d v="2025-05-01T00:00:00"/>
    <x v="0"/>
    <m/>
    <m/>
    <m/>
    <m/>
    <m/>
    <m/>
    <m/>
    <m/>
    <m/>
    <m/>
    <m/>
    <x v="0"/>
    <m/>
    <m/>
    <m/>
  </r>
  <r>
    <x v="3"/>
    <s v="Groupe Sogno"/>
    <n v="114776"/>
    <s v="Manu-Cov "/>
    <m/>
    <m/>
    <s v="MC Renewal Support"/>
    <s v="ManuConnect"/>
    <s v="SELF"/>
    <d v="2024-11-30T00:00:00"/>
    <d v="2025-05-01T00:00:00"/>
    <x v="0"/>
    <m/>
    <m/>
    <m/>
    <m/>
    <m/>
    <m/>
    <m/>
    <m/>
    <m/>
    <m/>
    <m/>
    <x v="1"/>
    <m/>
    <m/>
    <m/>
  </r>
  <r>
    <x v="3"/>
    <s v="9419-6292 QUEBEC INC. (       "/>
    <n v="114834"/>
    <s v="Manu-Cov "/>
    <m/>
    <m/>
    <s v="MC Renewal Support"/>
    <s v="ManuConnect"/>
    <s v="SELF"/>
    <d v="2024-11-30T00:00:00"/>
    <d v="2025-05-01T00:00:00"/>
    <x v="0"/>
    <m/>
    <m/>
    <m/>
    <m/>
    <m/>
    <m/>
    <m/>
    <m/>
    <m/>
    <m/>
    <m/>
    <x v="1"/>
    <m/>
    <m/>
    <m/>
  </r>
  <r>
    <x v="3"/>
    <s v="KALIBER CHEMICALS LIMITED     "/>
    <n v="115869"/>
    <s v="Manu-Cov "/>
    <m/>
    <m/>
    <s v="MC Renewal Support"/>
    <s v="ManuConnect"/>
    <s v="SELF"/>
    <d v="2024-11-30T00:00:00"/>
    <d v="2025-05-01T00:00:00"/>
    <x v="0"/>
    <m/>
    <m/>
    <m/>
    <m/>
    <m/>
    <m/>
    <m/>
    <m/>
    <m/>
    <m/>
    <m/>
    <x v="1"/>
    <m/>
    <m/>
    <m/>
  </r>
  <r>
    <x v="3"/>
    <s v="INSUREMY INC.                 "/>
    <n v="116227"/>
    <s v="Manu-Cov "/>
    <m/>
    <m/>
    <s v="MC Renewal Support"/>
    <s v="ManuConnect"/>
    <s v="SELF"/>
    <d v="2024-11-30T00:00:00"/>
    <d v="2025-05-01T00:00:00"/>
    <x v="0"/>
    <m/>
    <m/>
    <m/>
    <m/>
    <m/>
    <m/>
    <m/>
    <m/>
    <m/>
    <m/>
    <m/>
    <x v="1"/>
    <m/>
    <m/>
    <m/>
  </r>
  <r>
    <x v="3"/>
    <s v="MAYFAIR LUMBER SALES LTD.     "/>
    <n v="116732"/>
    <s v="Manu-Cov "/>
    <m/>
    <m/>
    <s v="MC Renewal Support"/>
    <s v="ManuConnect"/>
    <s v="SELF"/>
    <d v="2024-11-30T00:00:00"/>
    <d v="2025-05-01T00:00:00"/>
    <x v="0"/>
    <m/>
    <m/>
    <m/>
    <m/>
    <m/>
    <m/>
    <m/>
    <m/>
    <m/>
    <m/>
    <m/>
    <x v="1"/>
    <m/>
    <m/>
    <m/>
  </r>
  <r>
    <x v="3"/>
    <s v="FEDERATION DE L'UPA LANAUDIERE"/>
    <n v="117977"/>
    <s v="Manu-Cov "/>
    <m/>
    <m/>
    <s v="MC Renewal Support"/>
    <s v="ManuConnect"/>
    <s v="SELF"/>
    <d v="2024-11-30T00:00:00"/>
    <d v="2025-05-01T00:00:00"/>
    <x v="0"/>
    <m/>
    <m/>
    <m/>
    <m/>
    <m/>
    <m/>
    <m/>
    <m/>
    <m/>
    <m/>
    <m/>
    <x v="1"/>
    <m/>
    <m/>
    <m/>
  </r>
  <r>
    <x v="3"/>
    <s v="LA SOCIETE DE GESTION DE LA   "/>
    <n v="118480"/>
    <s v="Manu-Cov "/>
    <m/>
    <m/>
    <s v="MC Renewal Support"/>
    <s v="ManuConnect"/>
    <s v="SELF"/>
    <d v="2024-11-30T00:00:00"/>
    <d v="2025-05-01T00:00:00"/>
    <x v="0"/>
    <m/>
    <m/>
    <m/>
    <m/>
    <m/>
    <m/>
    <m/>
    <m/>
    <m/>
    <m/>
    <m/>
    <x v="1"/>
    <m/>
    <m/>
    <m/>
  </r>
  <r>
    <x v="3"/>
    <s v="CENTRE DE CONSERVATION DE LA  "/>
    <n v="119080"/>
    <s v="Manu-Cov "/>
    <m/>
    <m/>
    <s v="MC Renewal Support"/>
    <s v="ManuConnect"/>
    <s v="SELF"/>
    <d v="2024-11-30T00:00:00"/>
    <d v="2025-05-01T00:00:00"/>
    <x v="0"/>
    <m/>
    <m/>
    <m/>
    <m/>
    <m/>
    <m/>
    <m/>
    <m/>
    <m/>
    <m/>
    <m/>
    <x v="0"/>
    <m/>
    <m/>
    <m/>
  </r>
  <r>
    <x v="3"/>
    <s v="MUNICIPALITE DE LA PAROISSE   "/>
    <n v="120059"/>
    <s v="Manu-Cov "/>
    <m/>
    <m/>
    <s v="MC Renewal Support"/>
    <s v="ManuConnect"/>
    <s v="SELF"/>
    <d v="2024-11-30T00:00:00"/>
    <d v="2025-05-01T00:00:00"/>
    <x v="0"/>
    <m/>
    <m/>
    <m/>
    <m/>
    <m/>
    <m/>
    <m/>
    <m/>
    <m/>
    <m/>
    <m/>
    <x v="1"/>
    <m/>
    <m/>
    <m/>
  </r>
  <r>
    <x v="3"/>
    <s v="ZAPIER AUTOMATION INC.        "/>
    <n v="120272"/>
    <s v="Manu-Cov "/>
    <m/>
    <m/>
    <s v="MC Renewal Support"/>
    <s v="ManuConnect"/>
    <s v="SELF"/>
    <d v="2024-11-30T00:00:00"/>
    <d v="2025-05-01T00:00:00"/>
    <x v="0"/>
    <m/>
    <m/>
    <m/>
    <m/>
    <m/>
    <m/>
    <m/>
    <m/>
    <m/>
    <m/>
    <m/>
    <x v="1"/>
    <m/>
    <m/>
    <m/>
  </r>
  <r>
    <x v="3"/>
    <s v="GROUPE PLOMBACTION INC.       "/>
    <n v="120315"/>
    <s v="Manu-Cov "/>
    <m/>
    <m/>
    <s v="MC Renewal Support"/>
    <s v="ManuConnect"/>
    <s v="SELF"/>
    <d v="2024-11-30T00:00:00"/>
    <d v="2025-05-01T00:00:00"/>
    <x v="0"/>
    <m/>
    <m/>
    <m/>
    <m/>
    <m/>
    <m/>
    <m/>
    <m/>
    <m/>
    <m/>
    <m/>
    <x v="1"/>
    <m/>
    <m/>
    <m/>
  </r>
  <r>
    <x v="3"/>
    <s v="DOOLY'S QUEBEC INC.           "/>
    <n v="120510"/>
    <s v="Manu-Cov "/>
    <m/>
    <m/>
    <s v="MC Renewal Support"/>
    <s v="ManuConnect"/>
    <s v="SELF"/>
    <d v="2024-11-30T00:00:00"/>
    <d v="2025-05-01T00:00:00"/>
    <x v="0"/>
    <m/>
    <m/>
    <m/>
    <m/>
    <m/>
    <m/>
    <m/>
    <m/>
    <m/>
    <m/>
    <m/>
    <x v="1"/>
    <m/>
    <m/>
    <m/>
  </r>
  <r>
    <x v="3"/>
    <s v="9120-7019 QUEBEC INC. O/A     "/>
    <n v="120589"/>
    <s v="Manu-Cov "/>
    <m/>
    <m/>
    <s v="MC Renewal Support"/>
    <s v="ManuConnect"/>
    <s v="SELF"/>
    <d v="2024-11-30T00:00:00"/>
    <d v="2025-05-01T00:00:00"/>
    <x v="0"/>
    <m/>
    <m/>
    <m/>
    <m/>
    <m/>
    <m/>
    <m/>
    <m/>
    <m/>
    <m/>
    <m/>
    <x v="1"/>
    <m/>
    <m/>
    <m/>
  </r>
  <r>
    <x v="3"/>
    <s v="BOUCHERIE RAYMOND &amp; ANDRE INC."/>
    <n v="120592"/>
    <s v="Manu-Cov "/>
    <m/>
    <m/>
    <s v="MC Renewal Support"/>
    <s v="ManuConnect"/>
    <s v="SELF"/>
    <d v="2024-11-30T00:00:00"/>
    <d v="2025-05-01T00:00:00"/>
    <x v="0"/>
    <m/>
    <m/>
    <m/>
    <m/>
    <m/>
    <m/>
    <m/>
    <m/>
    <m/>
    <m/>
    <m/>
    <x v="1"/>
    <m/>
    <m/>
    <m/>
  </r>
  <r>
    <x v="3"/>
    <s v="UMANIX SERVICE INC.           "/>
    <n v="120710"/>
    <s v="Manu-Cov "/>
    <m/>
    <m/>
    <s v="MC Renewal Support"/>
    <s v="ManuConnect"/>
    <s v="SELF"/>
    <d v="2024-11-30T00:00:00"/>
    <d v="2025-05-01T00:00:00"/>
    <x v="0"/>
    <m/>
    <m/>
    <m/>
    <m/>
    <m/>
    <m/>
    <m/>
    <m/>
    <m/>
    <m/>
    <m/>
    <x v="1"/>
    <m/>
    <m/>
    <m/>
  </r>
  <r>
    <x v="3"/>
    <s v="STOUGHTON FIRE PROTECTION LTD."/>
    <n v="121117"/>
    <s v="Manu-Cov "/>
    <m/>
    <m/>
    <s v="MC Renewal Support"/>
    <s v="ManuConnect"/>
    <s v="SELF"/>
    <d v="2024-11-30T00:00:00"/>
    <d v="2025-05-01T00:00:00"/>
    <x v="0"/>
    <m/>
    <m/>
    <m/>
    <m/>
    <m/>
    <m/>
    <m/>
    <m/>
    <m/>
    <m/>
    <m/>
    <x v="1"/>
    <m/>
    <m/>
    <m/>
  </r>
  <r>
    <x v="3"/>
    <s v="NB PHARMACISTS' ASSOCIATION   "/>
    <n v="125156"/>
    <s v="Manu-Cov "/>
    <m/>
    <m/>
    <s v="MC Renewal Support"/>
    <s v="ManuConnect"/>
    <s v="SELF"/>
    <d v="2024-11-30T00:00:00"/>
    <d v="2025-06-01T00:00:00"/>
    <x v="0"/>
    <m/>
    <m/>
    <m/>
    <m/>
    <m/>
    <m/>
    <m/>
    <m/>
    <m/>
    <m/>
    <m/>
    <x v="0"/>
    <m/>
    <m/>
    <m/>
  </r>
  <r>
    <x v="3"/>
    <s v="CALGARY HERITAGE HOUSIN       "/>
    <n v="125855"/>
    <s v="Manu-Cov "/>
    <m/>
    <m/>
    <s v="MC Renewal Support"/>
    <s v="ManuConnect"/>
    <s v="SELF"/>
    <d v="2024-11-30T00:00:00"/>
    <d v="2025-05-01T00:00:00"/>
    <x v="0"/>
    <m/>
    <m/>
    <m/>
    <m/>
    <m/>
    <m/>
    <m/>
    <m/>
    <m/>
    <m/>
    <m/>
    <x v="1"/>
    <m/>
    <m/>
    <m/>
  </r>
  <r>
    <x v="3"/>
    <s v="REVETEMENTS ILLUSION INC.     "/>
    <n v="126248"/>
    <s v="Manu-Cov "/>
    <m/>
    <m/>
    <s v="MC Renewal Support"/>
    <s v="ManuConnect"/>
    <s v="SELF"/>
    <d v="2024-11-30T00:00:00"/>
    <d v="2025-05-01T00:00:00"/>
    <x v="0"/>
    <m/>
    <m/>
    <m/>
    <m/>
    <m/>
    <m/>
    <m/>
    <m/>
    <m/>
    <m/>
    <m/>
    <x v="1"/>
    <m/>
    <m/>
    <m/>
  </r>
  <r>
    <x v="3"/>
    <s v="JOLIETTE PHARMA 2023 INC.     "/>
    <n v="138033"/>
    <s v="Manu-Cov "/>
    <m/>
    <m/>
    <s v="MC Renewal Support"/>
    <s v="ManuConnect"/>
    <s v="SELF"/>
    <d v="2024-11-30T00:00:00"/>
    <d v="2025-05-01T00:00:00"/>
    <x v="0"/>
    <m/>
    <m/>
    <m/>
    <m/>
    <m/>
    <m/>
    <m/>
    <m/>
    <m/>
    <m/>
    <m/>
    <x v="1"/>
    <m/>
    <m/>
    <m/>
  </r>
  <r>
    <x v="3"/>
    <s v="THE ENGLISH-SPEAKING CATHOLIC "/>
    <n v="140266"/>
    <s v="Manu-Cov "/>
    <m/>
    <m/>
    <s v="MC Renewal Support"/>
    <s v="ManuConnect"/>
    <s v="SELF"/>
    <d v="2024-11-30T00:00:00"/>
    <d v="2025-05-01T00:00:00"/>
    <x v="0"/>
    <m/>
    <m/>
    <m/>
    <m/>
    <m/>
    <m/>
    <m/>
    <m/>
    <m/>
    <m/>
    <m/>
    <x v="1"/>
    <m/>
    <m/>
    <m/>
  </r>
  <r>
    <x v="3"/>
    <s v="SURE-FIX SERVICE GROUP INC.   "/>
    <n v="634473"/>
    <s v="Manu-Cov "/>
    <m/>
    <m/>
    <s v="MC Renewal Support"/>
    <s v="ManuConnect"/>
    <s v="SELF"/>
    <d v="2024-11-30T00:00:00"/>
    <d v="2025-05-01T00:00:00"/>
    <x v="0"/>
    <m/>
    <m/>
    <m/>
    <m/>
    <m/>
    <m/>
    <m/>
    <m/>
    <m/>
    <m/>
    <m/>
    <x v="1"/>
    <m/>
    <m/>
    <m/>
  </r>
  <r>
    <x v="3"/>
    <s v="NORTHFIELD AUTO SERVICE LTD.  "/>
    <n v="634474"/>
    <s v="Manu-Cov "/>
    <m/>
    <m/>
    <s v="MC Renewal Support"/>
    <s v="ManuConnect"/>
    <s v="SELF"/>
    <d v="2024-11-30T00:00:00"/>
    <d v="2025-05-01T00:00:00"/>
    <x v="0"/>
    <m/>
    <m/>
    <m/>
    <m/>
    <m/>
    <m/>
    <m/>
    <m/>
    <m/>
    <m/>
    <m/>
    <x v="1"/>
    <m/>
    <m/>
    <m/>
  </r>
  <r>
    <x v="3"/>
    <s v="DYNA-CO CONSTRUCTION          "/>
    <n v="634482"/>
    <s v="Manu-Cov "/>
    <m/>
    <m/>
    <s v="MC Renewal Support"/>
    <s v="ManuConnect"/>
    <s v="SELF"/>
    <d v="2024-11-30T00:00:00"/>
    <d v="2025-05-01T00:00:00"/>
    <x v="0"/>
    <m/>
    <m/>
    <m/>
    <m/>
    <m/>
    <m/>
    <m/>
    <m/>
    <m/>
    <m/>
    <m/>
    <x v="1"/>
    <m/>
    <m/>
    <m/>
  </r>
  <r>
    <x v="3"/>
    <s v="R.E. Gilmore Investments Corp."/>
    <n v="113841"/>
    <s v="Manu-Cov "/>
    <s v="Kathleen Royer"/>
    <s v="Alexandre Gougeon"/>
    <s v="MC Renewal Support"/>
    <s v="ManuConnect"/>
    <s v="SELF"/>
    <d v="2024-11-30T00:00:00"/>
    <d v="2025-05-01T00:00:00"/>
    <x v="0"/>
    <m/>
    <m/>
    <m/>
    <m/>
    <m/>
    <m/>
    <m/>
    <m/>
    <m/>
    <m/>
    <m/>
    <x v="0"/>
    <m/>
    <m/>
    <m/>
  </r>
  <r>
    <x v="3"/>
    <s v="GLOBATECH                     "/>
    <n v="126657"/>
    <s v="Manu-Cov "/>
    <m/>
    <m/>
    <s v="MC Renewal Support"/>
    <s v="ManuConnect"/>
    <s v="SELF"/>
    <d v="2024-11-30T00:00:00"/>
    <d v="2025-06-01T00:00:00"/>
    <x v="1"/>
    <m/>
    <m/>
    <m/>
    <m/>
    <m/>
    <m/>
    <m/>
    <m/>
    <m/>
    <m/>
    <m/>
    <x v="0"/>
    <m/>
    <m/>
    <m/>
  </r>
  <r>
    <x v="3"/>
    <s v="MF2 AERO                      "/>
    <n v="127206"/>
    <s v="Manu-Cov "/>
    <m/>
    <m/>
    <s v="MC Renewal Support"/>
    <s v="ManuConnect"/>
    <s v="SELF"/>
    <d v="2024-11-30T00:00:00"/>
    <d v="2025-05-01T00:00:00"/>
    <x v="1"/>
    <m/>
    <m/>
    <m/>
    <m/>
    <m/>
    <m/>
    <m/>
    <m/>
    <m/>
    <m/>
    <m/>
    <x v="1"/>
    <m/>
    <m/>
    <m/>
  </r>
  <r>
    <x v="3"/>
    <s v="RAYNER CONSTRUCTION SERVICES  "/>
    <n v="127642"/>
    <s v="Manu-Cov "/>
    <m/>
    <m/>
    <s v="MC Renewal Support"/>
    <s v="ManuConnect"/>
    <s v="SELF"/>
    <d v="2024-11-30T00:00:00"/>
    <d v="2025-05-01T00:00:00"/>
    <x v="1"/>
    <m/>
    <m/>
    <m/>
    <m/>
    <m/>
    <m/>
    <m/>
    <m/>
    <m/>
    <m/>
    <m/>
    <x v="1"/>
    <m/>
    <m/>
    <m/>
  </r>
  <r>
    <x v="3"/>
    <s v="ENFINITE INFRASTRUCTURE GROUP "/>
    <n v="128511"/>
    <s v="Manu-Cov "/>
    <m/>
    <m/>
    <s v="MC Renewal Support"/>
    <s v="ManuConnect"/>
    <s v="SELF"/>
    <d v="2024-11-30T00:00:00"/>
    <d v="2025-05-01T00:00:00"/>
    <x v="1"/>
    <m/>
    <m/>
    <m/>
    <m/>
    <m/>
    <m/>
    <m/>
    <m/>
    <m/>
    <m/>
    <m/>
    <x v="1"/>
    <m/>
    <m/>
    <m/>
  </r>
  <r>
    <x v="3"/>
    <s v="CONVOYEUR CONTINENTAL ET      "/>
    <n v="129567"/>
    <s v="Manu-Cov "/>
    <m/>
    <m/>
    <s v="MC Renewal Support"/>
    <s v="ManuConnect"/>
    <s v="SELF"/>
    <d v="2024-11-30T00:00:00"/>
    <d v="2025-05-01T00:00:00"/>
    <x v="1"/>
    <m/>
    <m/>
    <m/>
    <m/>
    <m/>
    <m/>
    <m/>
    <m/>
    <m/>
    <m/>
    <m/>
    <x v="0"/>
    <m/>
    <m/>
    <m/>
  </r>
  <r>
    <x v="3"/>
    <s v="STIM (9208-4144 Québec inc.) et ses compagnies affiliées"/>
    <n v="130659"/>
    <s v="Manu-Cov "/>
    <m/>
    <m/>
    <s v="MC Renewal Support"/>
    <s v="ManuConnect"/>
    <s v="SELF"/>
    <d v="2024-11-30T00:00:00"/>
    <d v="2025-06-01T00:00:00"/>
    <x v="1"/>
    <m/>
    <m/>
    <m/>
    <m/>
    <m/>
    <m/>
    <m/>
    <m/>
    <m/>
    <m/>
    <m/>
    <x v="0"/>
    <m/>
    <m/>
    <m/>
  </r>
  <r>
    <x v="3"/>
    <s v="LEBLANC AVOCATE INC."/>
    <n v="132268"/>
    <s v="Manu-Cov "/>
    <m/>
    <m/>
    <s v="MC Renewal Support"/>
    <s v="ManuConnect"/>
    <s v="SELF"/>
    <d v="2024-11-30T00:00:00"/>
    <d v="2025-05-01T00:00:00"/>
    <x v="1"/>
    <m/>
    <m/>
    <m/>
    <m/>
    <m/>
    <m/>
    <m/>
    <m/>
    <m/>
    <m/>
    <m/>
    <x v="1"/>
    <m/>
    <m/>
    <m/>
  </r>
  <r>
    <x v="3"/>
    <s v="AERO RECIP (CANADA) LTD.      "/>
    <n v="132706"/>
    <s v="Manu-Cov "/>
    <m/>
    <m/>
    <s v="MC Renewal Support"/>
    <s v="ManuConnect"/>
    <s v="SELF"/>
    <d v="2024-11-30T00:00:00"/>
    <d v="2025-06-01T00:00:00"/>
    <x v="1"/>
    <m/>
    <m/>
    <m/>
    <m/>
    <m/>
    <m/>
    <m/>
    <m/>
    <m/>
    <m/>
    <m/>
    <x v="1"/>
    <m/>
    <m/>
    <m/>
  </r>
  <r>
    <x v="3"/>
    <s v="AXIOM ENVIRONMENTAL SOLUTIONS "/>
    <n v="134023"/>
    <s v="Manu-Cov "/>
    <m/>
    <m/>
    <s v="MC Renewal Support"/>
    <s v="ManuConnect"/>
    <s v="SELF"/>
    <d v="2024-11-30T00:00:00"/>
    <d v="2025-05-01T00:00:00"/>
    <x v="1"/>
    <m/>
    <m/>
    <m/>
    <m/>
    <m/>
    <m/>
    <m/>
    <m/>
    <m/>
    <m/>
    <m/>
    <x v="1"/>
    <m/>
    <m/>
    <m/>
  </r>
  <r>
    <x v="3"/>
    <s v="Sterling Capital Brokers (CCK Consulting Ltd. &amp; Summit Contracting (Red Deer) Ltd.)"/>
    <n v="135873"/>
    <s v="Manu-Cov "/>
    <m/>
    <m/>
    <s v="MC Renewal Support"/>
    <s v="ManuConnect"/>
    <s v="SELF"/>
    <d v="2024-11-30T00:00:00"/>
    <d v="2025-05-01T00:00:00"/>
    <x v="1"/>
    <m/>
    <m/>
    <m/>
    <m/>
    <m/>
    <m/>
    <m/>
    <m/>
    <m/>
    <m/>
    <m/>
    <x v="1"/>
    <m/>
    <m/>
    <m/>
  </r>
  <r>
    <x v="3"/>
    <s v="Sterling Capital Brokers (SunAlta Farms Inc.)"/>
    <n v="135874"/>
    <s v="Manu-Cov "/>
    <m/>
    <m/>
    <s v="MC Renewal Support"/>
    <s v="ManuConnect"/>
    <s v="SELF"/>
    <d v="2024-11-30T00:00:00"/>
    <d v="2025-05-01T00:00:00"/>
    <x v="1"/>
    <m/>
    <m/>
    <m/>
    <m/>
    <m/>
    <m/>
    <m/>
    <m/>
    <m/>
    <m/>
    <m/>
    <x v="1"/>
    <m/>
    <m/>
    <m/>
  </r>
  <r>
    <x v="3"/>
    <s v="STERLING CAPITAL BROKERS (3D  COLLISION LTD.)"/>
    <n v="135876"/>
    <s v="Manu-Cov "/>
    <m/>
    <m/>
    <s v="MC Renewal Support"/>
    <s v="ManuConnect"/>
    <s v="SELF"/>
    <d v="2024-11-30T00:00:00"/>
    <d v="2025-05-01T00:00:00"/>
    <x v="1"/>
    <m/>
    <m/>
    <m/>
    <m/>
    <m/>
    <m/>
    <m/>
    <m/>
    <m/>
    <m/>
    <m/>
    <x v="1"/>
    <m/>
    <m/>
    <m/>
  </r>
  <r>
    <x v="3"/>
    <s v="STERLING CAPITAL BROKERS (ATI MACHINING INC.)"/>
    <n v="135879"/>
    <s v="Manu-Cov "/>
    <m/>
    <m/>
    <s v="MC Renewal Support"/>
    <s v="ManuConnect"/>
    <s v="SELF"/>
    <d v="2024-11-30T00:00:00"/>
    <d v="2025-05-01T00:00:00"/>
    <x v="1"/>
    <m/>
    <m/>
    <m/>
    <m/>
    <m/>
    <m/>
    <m/>
    <m/>
    <m/>
    <m/>
    <m/>
    <x v="1"/>
    <m/>
    <m/>
    <m/>
  </r>
  <r>
    <x v="3"/>
    <s v="Sterling Capital Brokers (Central Alberta Child Advocacy Centre)"/>
    <n v="135882"/>
    <s v="Manu-Cov "/>
    <m/>
    <m/>
    <s v="MC Renewal Support"/>
    <s v="ManuConnect"/>
    <s v="SELF"/>
    <d v="2024-11-30T00:00:00"/>
    <d v="2025-05-01T00:00:00"/>
    <x v="1"/>
    <m/>
    <m/>
    <m/>
    <m/>
    <m/>
    <m/>
    <m/>
    <m/>
    <m/>
    <m/>
    <m/>
    <x v="1"/>
    <m/>
    <m/>
    <m/>
  </r>
  <r>
    <x v="3"/>
    <s v="STERLING CAPITAL BROKERS (NWP "/>
    <n v="135884"/>
    <s v="Manu-Cov "/>
    <m/>
    <m/>
    <s v="MC Renewal Support"/>
    <s v="ManuConnect"/>
    <s v="SELF"/>
    <d v="2024-11-30T00:00:00"/>
    <d v="2025-05-01T00:00:00"/>
    <x v="1"/>
    <m/>
    <m/>
    <m/>
    <m/>
    <m/>
    <m/>
    <m/>
    <m/>
    <m/>
    <m/>
    <m/>
    <x v="0"/>
    <m/>
    <m/>
    <m/>
  </r>
  <r>
    <x v="3"/>
    <s v="Sterling Capital Brokers (TutorOcean Inc.)"/>
    <n v="135885"/>
    <s v="Manu-Cov "/>
    <m/>
    <m/>
    <s v="MC Renewal Support"/>
    <s v="ManuConnect"/>
    <s v="SELF"/>
    <d v="2024-11-30T00:00:00"/>
    <d v="2025-05-01T00:00:00"/>
    <x v="1"/>
    <m/>
    <m/>
    <m/>
    <m/>
    <m/>
    <m/>
    <m/>
    <m/>
    <m/>
    <m/>
    <m/>
    <x v="1"/>
    <m/>
    <m/>
    <m/>
  </r>
  <r>
    <x v="3"/>
    <s v="Sterling Capital Brokers (Downton's Transport Ltd.)"/>
    <n v="135886"/>
    <s v="Manu-Cov "/>
    <m/>
    <m/>
    <s v="MC Renewal Support"/>
    <s v="ManuConnect"/>
    <s v="SELF"/>
    <d v="2024-11-30T00:00:00"/>
    <d v="2025-05-01T00:00:00"/>
    <x v="1"/>
    <m/>
    <m/>
    <m/>
    <m/>
    <m/>
    <m/>
    <m/>
    <m/>
    <m/>
    <m/>
    <m/>
    <x v="0"/>
    <m/>
    <m/>
    <m/>
  </r>
  <r>
    <x v="3"/>
    <s v="Sterling Capital Brokers (800706 Ontario Inc. o/a Walton Restoration)"/>
    <n v="135887"/>
    <s v="Manu-Cov "/>
    <m/>
    <m/>
    <s v="MC Renewal Support"/>
    <s v="ManuConnect"/>
    <s v="SELF"/>
    <d v="2024-11-30T00:00:00"/>
    <d v="2025-05-01T00:00:00"/>
    <x v="1"/>
    <m/>
    <m/>
    <m/>
    <m/>
    <m/>
    <m/>
    <m/>
    <m/>
    <m/>
    <m/>
    <m/>
    <x v="1"/>
    <m/>
    <m/>
    <m/>
  </r>
  <r>
    <x v="3"/>
    <s v="Sterling Capital Brokers (296123 Alberta Ltd. O/A Classic Cleaners &amp; Black Knight Tuxedos)"/>
    <n v="135889"/>
    <s v="Manu-Cov "/>
    <m/>
    <m/>
    <s v="MC Renewal Support"/>
    <s v="ManuConnect"/>
    <s v="SELF"/>
    <d v="2024-11-30T00:00:00"/>
    <d v="2025-05-01T00:00:00"/>
    <x v="1"/>
    <m/>
    <m/>
    <m/>
    <m/>
    <m/>
    <m/>
    <m/>
    <m/>
    <m/>
    <m/>
    <m/>
    <x v="1"/>
    <m/>
    <m/>
    <m/>
  </r>
  <r>
    <x v="3"/>
    <s v="STERLING CAPITAL BROKERS (HOWE"/>
    <n v="135890"/>
    <s v="Manu-Cov "/>
    <m/>
    <m/>
    <s v="MC Renewal Support"/>
    <s v="ManuConnect"/>
    <s v="SELF"/>
    <d v="2024-11-30T00:00:00"/>
    <d v="2025-05-01T00:00:00"/>
    <x v="1"/>
    <m/>
    <m/>
    <m/>
    <m/>
    <m/>
    <m/>
    <m/>
    <m/>
    <m/>
    <m/>
    <m/>
    <x v="1"/>
    <m/>
    <m/>
    <m/>
  </r>
  <r>
    <x v="3"/>
    <s v="STERLING CAPITAL BROKERS (C &amp; "/>
    <n v="135891"/>
    <s v="Manu-Cov "/>
    <m/>
    <m/>
    <s v="MC Renewal Support"/>
    <s v="ManuConnect"/>
    <s v="SELF"/>
    <d v="2024-11-30T00:00:00"/>
    <d v="2025-05-01T00:00:00"/>
    <x v="1"/>
    <m/>
    <m/>
    <m/>
    <m/>
    <m/>
    <m/>
    <m/>
    <m/>
    <m/>
    <m/>
    <m/>
    <x v="1"/>
    <m/>
    <m/>
    <m/>
  </r>
  <r>
    <x v="3"/>
    <s v="Sterling Capital Brokers (Tantalus Management Inc o/a Tantalus Resort Lodge)"/>
    <n v="135894"/>
    <s v="Manu-Cov "/>
    <m/>
    <m/>
    <s v="MC Renewal Support"/>
    <s v="ManuConnect"/>
    <s v="SELF"/>
    <d v="2024-11-30T00:00:00"/>
    <d v="2025-05-01T00:00:00"/>
    <x v="1"/>
    <m/>
    <m/>
    <m/>
    <m/>
    <m/>
    <m/>
    <m/>
    <m/>
    <m/>
    <m/>
    <m/>
    <x v="1"/>
    <m/>
    <m/>
    <m/>
  </r>
  <r>
    <x v="3"/>
    <s v="STERLING CAPITAL BROKERS (THE "/>
    <n v="135896"/>
    <s v="Manu-Cov "/>
    <m/>
    <m/>
    <s v="MC Renewal Support"/>
    <s v="ManuConnect"/>
    <s v="SELF"/>
    <d v="2024-11-30T00:00:00"/>
    <d v="2025-05-01T00:00:00"/>
    <x v="1"/>
    <m/>
    <m/>
    <m/>
    <m/>
    <m/>
    <m/>
    <m/>
    <m/>
    <m/>
    <m/>
    <m/>
    <x v="1"/>
    <m/>
    <m/>
    <m/>
  </r>
  <r>
    <x v="3"/>
    <s v="STERLING CAPITAL BROKERS      "/>
    <n v="135897"/>
    <s v="Manu-Cov "/>
    <m/>
    <m/>
    <s v="MC Renewal Support"/>
    <s v="ManuConnect"/>
    <s v="SELF"/>
    <d v="2024-11-30T00:00:00"/>
    <d v="2025-05-01T00:00:00"/>
    <x v="1"/>
    <m/>
    <m/>
    <m/>
    <m/>
    <m/>
    <m/>
    <m/>
    <m/>
    <m/>
    <m/>
    <m/>
    <x v="1"/>
    <m/>
    <m/>
    <m/>
  </r>
  <r>
    <x v="3"/>
    <s v="Sterling Capital Brokers (Kingsman Scientific Management Inc./Incheck Technologies Inc.)"/>
    <n v="135898"/>
    <s v="Manu-Cov "/>
    <m/>
    <m/>
    <s v="MC Renewal Support"/>
    <s v="ManuConnect"/>
    <s v="SELF"/>
    <d v="2024-11-30T00:00:00"/>
    <d v="2025-05-01T00:00:00"/>
    <x v="1"/>
    <m/>
    <m/>
    <m/>
    <m/>
    <m/>
    <m/>
    <m/>
    <m/>
    <m/>
    <m/>
    <m/>
    <x v="1"/>
    <m/>
    <m/>
    <m/>
  </r>
  <r>
    <x v="3"/>
    <s v="STERLING CAPITAL BROKERS (R.  "/>
    <n v="135899"/>
    <s v="Manu-Cov "/>
    <m/>
    <m/>
    <s v="MC Renewal Support"/>
    <s v="ManuConnect"/>
    <s v="SELF"/>
    <d v="2024-11-30T00:00:00"/>
    <d v="2025-05-01T00:00:00"/>
    <x v="1"/>
    <m/>
    <m/>
    <m/>
    <m/>
    <m/>
    <m/>
    <m/>
    <m/>
    <m/>
    <m/>
    <m/>
    <x v="1"/>
    <m/>
    <m/>
    <m/>
  </r>
  <r>
    <x v="3"/>
    <s v="Sterling Capital Brokers (Soderquist Appraisals Ltd.)"/>
    <n v="135901"/>
    <s v="Manu-Cov "/>
    <m/>
    <m/>
    <s v="MC Renewal Support"/>
    <s v="ManuConnect"/>
    <s v="SELF"/>
    <d v="2024-11-30T00:00:00"/>
    <d v="2025-05-01T00:00:00"/>
    <x v="1"/>
    <m/>
    <m/>
    <m/>
    <m/>
    <m/>
    <m/>
    <m/>
    <m/>
    <m/>
    <m/>
    <m/>
    <x v="1"/>
    <m/>
    <m/>
    <m/>
  </r>
  <r>
    <x v="3"/>
    <s v="STERLING CAPITAL BROKERS      "/>
    <n v="135902"/>
    <s v="Manu-Cov "/>
    <m/>
    <m/>
    <s v="MC Renewal Support"/>
    <s v="ManuConnect"/>
    <s v="SELF"/>
    <d v="2024-11-30T00:00:00"/>
    <d v="2025-05-01T00:00:00"/>
    <x v="1"/>
    <m/>
    <m/>
    <m/>
    <m/>
    <m/>
    <m/>
    <m/>
    <m/>
    <m/>
    <m/>
    <m/>
    <x v="0"/>
    <m/>
    <m/>
    <m/>
  </r>
  <r>
    <x v="3"/>
    <s v="Sterling Capital Brokers (Terravest Industries General Partner Ltd. O/A RJV Gasfield Services)"/>
    <n v="135903"/>
    <s v="Manu-Cov "/>
    <m/>
    <m/>
    <s v="MC Renewal Support"/>
    <s v="ManuConnect"/>
    <s v="SELF"/>
    <d v="2024-11-30T00:00:00"/>
    <d v="2025-05-01T00:00:00"/>
    <x v="1"/>
    <m/>
    <m/>
    <m/>
    <m/>
    <m/>
    <m/>
    <m/>
    <m/>
    <m/>
    <m/>
    <m/>
    <x v="0"/>
    <m/>
    <m/>
    <m/>
  </r>
  <r>
    <x v="3"/>
    <s v="Sterling Capital Brokers (Cielo Waste Solutions Corp.)"/>
    <n v="135905"/>
    <s v="Manu-Cov "/>
    <m/>
    <m/>
    <s v="MC Renewal Support"/>
    <s v="ManuConnect"/>
    <s v="SELF"/>
    <d v="2024-11-30T00:00:00"/>
    <d v="2025-05-01T00:00:00"/>
    <x v="1"/>
    <m/>
    <m/>
    <m/>
    <m/>
    <m/>
    <m/>
    <m/>
    <m/>
    <m/>
    <m/>
    <m/>
    <x v="1"/>
    <m/>
    <m/>
    <m/>
  </r>
  <r>
    <x v="3"/>
    <s v="SYNERGIE ECOLO INC.           "/>
    <n v="137836"/>
    <s v="Manu-Cov "/>
    <m/>
    <m/>
    <s v="MC Renewal Support"/>
    <s v="ManuConnect"/>
    <s v="SELF"/>
    <d v="2024-11-30T00:00:00"/>
    <d v="2025-05-01T00:00:00"/>
    <x v="1"/>
    <m/>
    <m/>
    <m/>
    <m/>
    <m/>
    <m/>
    <m/>
    <m/>
    <m/>
    <m/>
    <m/>
    <x v="1"/>
    <m/>
    <m/>
    <m/>
  </r>
  <r>
    <x v="3"/>
    <s v="BRASSERIE ARTISANALE ALBION   "/>
    <n v="139749"/>
    <s v="Manu-Cov "/>
    <m/>
    <m/>
    <s v="MC Renewal Support"/>
    <s v="ManuConnect"/>
    <s v="SELF"/>
    <d v="2024-11-30T00:00:00"/>
    <d v="2025-05-01T00:00:00"/>
    <x v="1"/>
    <m/>
    <m/>
    <m/>
    <m/>
    <m/>
    <m/>
    <m/>
    <m/>
    <m/>
    <m/>
    <m/>
    <x v="1"/>
    <m/>
    <m/>
    <m/>
  </r>
  <r>
    <x v="3"/>
    <s v="SERVICES PAYSAGERS DOMINIQUE  "/>
    <n v="143022"/>
    <s v="Manu-Cov "/>
    <m/>
    <m/>
    <s v="MC Renewal Support"/>
    <s v="ManuConnect"/>
    <s v="SELF"/>
    <d v="2024-11-30T00:00:00"/>
    <d v="2025-05-01T00:00:00"/>
    <x v="1"/>
    <m/>
    <m/>
    <m/>
    <m/>
    <m/>
    <m/>
    <m/>
    <m/>
    <m/>
    <m/>
    <m/>
    <x v="0"/>
    <m/>
    <m/>
    <m/>
  </r>
  <r>
    <x v="3"/>
    <s v="MASRI O INC. ARCHITECTS       "/>
    <n v="634476"/>
    <s v="Manu-Cov "/>
    <m/>
    <m/>
    <s v="MC Renewal Support"/>
    <s v="ManuConnect"/>
    <s v="SELF"/>
    <d v="2024-11-30T00:00:00"/>
    <d v="2025-05-01T00:00:00"/>
    <x v="1"/>
    <m/>
    <m/>
    <m/>
    <m/>
    <m/>
    <m/>
    <m/>
    <m/>
    <m/>
    <m/>
    <m/>
    <x v="1"/>
    <m/>
    <m/>
    <m/>
  </r>
  <r>
    <x v="3"/>
    <s v="Wesgar Inc."/>
    <n v="90021"/>
    <s v="Manu-Cov "/>
    <s v="Mohamed Meghji"/>
    <s v="Corey Gebert"/>
    <s v="MC Renewal Support"/>
    <s v="ManuConnect"/>
    <s v="SELF"/>
    <d v="2024-11-30T00:00:00"/>
    <d v="2025-05-01T00:00:00"/>
    <x v="1"/>
    <m/>
    <m/>
    <m/>
    <m/>
    <m/>
    <m/>
    <m/>
    <m/>
    <m/>
    <m/>
    <m/>
    <x v="0"/>
    <s v="Erin Gunn - Dehoney"/>
    <m/>
    <m/>
  </r>
  <r>
    <x v="3"/>
    <s v="INTREPID GROUP LTD.           "/>
    <n v="143227"/>
    <s v="Manu-Cov "/>
    <m/>
    <m/>
    <s v="MC Renewal Support"/>
    <s v="ManuConnect"/>
    <s v="SELF"/>
    <d v="2024-11-30T00:00:00"/>
    <d v="2025-05-01T00:00:00"/>
    <x v="4"/>
    <m/>
    <m/>
    <m/>
    <m/>
    <m/>
    <m/>
    <m/>
    <m/>
    <m/>
    <m/>
    <m/>
    <x v="1"/>
    <m/>
    <m/>
    <m/>
  </r>
  <r>
    <x v="3"/>
    <s v="SIXTH AVENUE ARBUTUS          "/>
    <s v="143569, 143570"/>
    <s v="Manu-Cov "/>
    <m/>
    <m/>
    <s v="MC Renewal Support"/>
    <s v="ManuConnect"/>
    <s v="SELF"/>
    <d v="2024-11-30T00:00:00"/>
    <d v="2025-05-01T00:00:00"/>
    <x v="4"/>
    <m/>
    <m/>
    <m/>
    <m/>
    <m/>
    <m/>
    <m/>
    <m/>
    <m/>
    <m/>
    <m/>
    <x v="0"/>
    <m/>
    <m/>
    <m/>
  </r>
  <r>
    <x v="3"/>
    <s v="RGF ELECTRIQUE INC.           "/>
    <n v="143907"/>
    <s v="Manu-Cov "/>
    <m/>
    <m/>
    <s v="MC Renewal Support"/>
    <s v="ManuConnect"/>
    <s v="SELF"/>
    <d v="2024-11-30T00:00:00"/>
    <d v="2025-05-01T00:00:00"/>
    <x v="4"/>
    <m/>
    <m/>
    <m/>
    <m/>
    <m/>
    <m/>
    <m/>
    <m/>
    <m/>
    <m/>
    <m/>
    <x v="1"/>
    <s v="Gilles Cloutier"/>
    <m/>
    <m/>
  </r>
  <r>
    <x v="3"/>
    <s v="CENTRE D'ACTION BENEVOLE      "/>
    <n v="143979"/>
    <s v="Manu-Cov "/>
    <m/>
    <m/>
    <s v="MC Renewal Support"/>
    <s v="ManuConnect"/>
    <s v="SELF"/>
    <d v="2024-11-30T00:00:00"/>
    <d v="2025-05-01T00:00:00"/>
    <x v="4"/>
    <m/>
    <m/>
    <m/>
    <m/>
    <m/>
    <m/>
    <m/>
    <m/>
    <m/>
    <m/>
    <m/>
    <x v="1"/>
    <m/>
    <m/>
    <m/>
  </r>
  <r>
    <x v="3"/>
    <s v="INLAND AUDIO VISUAL LIMITED   "/>
    <n v="144051"/>
    <s v="Manu-Cov "/>
    <m/>
    <m/>
    <s v="MC Renewal Support"/>
    <s v="ManuConnect"/>
    <s v="SELF"/>
    <d v="2024-11-30T00:00:00"/>
    <d v="2025-05-01T00:00:00"/>
    <x v="4"/>
    <m/>
    <m/>
    <m/>
    <m/>
    <m/>
    <m/>
    <m/>
    <m/>
    <m/>
    <m/>
    <m/>
    <x v="0"/>
    <m/>
    <m/>
    <m/>
  </r>
  <r>
    <x v="3"/>
    <s v="VIRAGE SANTE INC.             "/>
    <n v="144269"/>
    <s v="Manu-Cov "/>
    <m/>
    <m/>
    <s v="MC Renewal Support"/>
    <s v="ManuConnect"/>
    <s v="SELF"/>
    <d v="2024-11-30T00:00:00"/>
    <d v="2025-05-01T00:00:00"/>
    <x v="4"/>
    <m/>
    <m/>
    <m/>
    <m/>
    <m/>
    <m/>
    <m/>
    <m/>
    <m/>
    <m/>
    <m/>
    <x v="1"/>
    <m/>
    <m/>
    <m/>
  </r>
  <r>
    <x v="3"/>
    <s v="SCHENK ARCHITECTURAL IMPORTS  "/>
    <n v="144406"/>
    <s v="Manu-Cov "/>
    <m/>
    <m/>
    <s v="MC Renewal Support"/>
    <s v="ManuConnect"/>
    <s v="SELF"/>
    <d v="2024-11-30T00:00:00"/>
    <d v="2025-05-01T00:00:00"/>
    <x v="4"/>
    <m/>
    <m/>
    <m/>
    <m/>
    <m/>
    <m/>
    <m/>
    <m/>
    <m/>
    <m/>
    <m/>
    <x v="1"/>
    <m/>
    <m/>
    <m/>
  </r>
  <r>
    <x v="3"/>
    <s v="K.K. PENNER TIRE CENTERS INC. "/>
    <n v="145400"/>
    <s v="Manu-Cov "/>
    <m/>
    <m/>
    <s v="MC Renewal Support"/>
    <s v="ManuConnect"/>
    <s v="SELF"/>
    <d v="2024-11-30T00:00:00"/>
    <d v="2025-06-01T00:00:00"/>
    <x v="4"/>
    <m/>
    <m/>
    <m/>
    <m/>
    <m/>
    <m/>
    <m/>
    <m/>
    <m/>
    <m/>
    <m/>
    <x v="1"/>
    <m/>
    <m/>
    <m/>
  </r>
  <r>
    <x v="3"/>
    <s v="AUDIO BEAUDOIN TELEVISION INC."/>
    <n v="145507"/>
    <s v="Manu-Cov "/>
    <m/>
    <m/>
    <s v="MC Renewal Support"/>
    <s v="ManuConnect"/>
    <s v="SELF"/>
    <d v="2024-11-30T00:00:00"/>
    <d v="2025-05-01T00:00:00"/>
    <x v="4"/>
    <m/>
    <m/>
    <m/>
    <m/>
    <m/>
    <m/>
    <m/>
    <m/>
    <m/>
    <m/>
    <m/>
    <x v="1"/>
    <m/>
    <m/>
    <m/>
  </r>
  <r>
    <x v="3"/>
    <s v="ENTREPRISES QUEBECHAB LTEE    "/>
    <n v="145956"/>
    <s v="Manu-Cov "/>
    <m/>
    <m/>
    <s v="MC Renewal Support"/>
    <s v="ManuConnect"/>
    <s v="SELF"/>
    <d v="2024-11-30T00:00:00"/>
    <d v="2025-05-01T00:00:00"/>
    <x v="4"/>
    <m/>
    <m/>
    <m/>
    <m/>
    <m/>
    <m/>
    <m/>
    <m/>
    <m/>
    <m/>
    <m/>
    <x v="1"/>
    <m/>
    <m/>
    <m/>
  </r>
  <r>
    <x v="3"/>
    <s v="TLA BELLEMARE INC.            "/>
    <n v="146027"/>
    <s v="Manu-Cov "/>
    <m/>
    <m/>
    <s v="MC Renewal Support"/>
    <s v="ManuConnect"/>
    <s v="SELF"/>
    <d v="2024-11-30T00:00:00"/>
    <d v="2025-05-01T00:00:00"/>
    <x v="4"/>
    <m/>
    <m/>
    <m/>
    <m/>
    <m/>
    <m/>
    <m/>
    <m/>
    <m/>
    <m/>
    <m/>
    <x v="1"/>
    <m/>
    <m/>
    <m/>
  </r>
  <r>
    <x v="3"/>
    <s v="EMPSON (CANADA) INC.          "/>
    <n v="633327"/>
    <s v="Manu-Cov "/>
    <m/>
    <m/>
    <s v="MC Renewal Support"/>
    <s v="ManuConnect"/>
    <s v="SELF"/>
    <d v="2024-11-30T00:00:00"/>
    <d v="2025-05-01T00:00:00"/>
    <x v="4"/>
    <m/>
    <m/>
    <m/>
    <m/>
    <m/>
    <m/>
    <m/>
    <m/>
    <m/>
    <m/>
    <m/>
    <x v="1"/>
    <m/>
    <m/>
    <m/>
  </r>
  <r>
    <x v="3"/>
    <s v="WESTERN SECURITIES LTD.       "/>
    <n v="633329"/>
    <s v="Manu-Cov "/>
    <m/>
    <m/>
    <s v="MC Renewal Support"/>
    <s v="ManuConnect"/>
    <s v="SELF"/>
    <d v="2024-11-30T00:00:00"/>
    <d v="2025-05-01T00:00:00"/>
    <x v="4"/>
    <m/>
    <m/>
    <m/>
    <m/>
    <m/>
    <m/>
    <m/>
    <m/>
    <m/>
    <m/>
    <m/>
    <x v="1"/>
    <m/>
    <m/>
    <m/>
  </r>
  <r>
    <x v="3"/>
    <s v="TRADES LABOUR CORPORATION     "/>
    <n v="633343"/>
    <s v="Manu-Cov "/>
    <m/>
    <m/>
    <s v="MC Renewal Support"/>
    <s v="ManuConnect"/>
    <s v="SELF"/>
    <d v="2024-11-30T00:00:00"/>
    <d v="2025-05-01T00:00:00"/>
    <x v="4"/>
    <m/>
    <m/>
    <m/>
    <m/>
    <m/>
    <m/>
    <m/>
    <m/>
    <m/>
    <m/>
    <m/>
    <x v="1"/>
    <m/>
    <m/>
    <m/>
  </r>
  <r>
    <x v="3"/>
    <s v="RIDLEY'S CYCLE                "/>
    <n v="633344"/>
    <s v="Manu-Cov "/>
    <m/>
    <m/>
    <s v="MC Renewal Support"/>
    <s v="ManuConnect"/>
    <s v="SELF"/>
    <d v="2024-11-30T00:00:00"/>
    <d v="2025-05-01T00:00:00"/>
    <x v="4"/>
    <m/>
    <m/>
    <m/>
    <m/>
    <m/>
    <m/>
    <m/>
    <m/>
    <m/>
    <m/>
    <m/>
    <x v="1"/>
    <m/>
    <m/>
    <m/>
  </r>
  <r>
    <x v="3"/>
    <s v="MOMENTUS LLP                  "/>
    <n v="633346"/>
    <s v="Manu-Cov "/>
    <m/>
    <m/>
    <s v="MC Renewal Support"/>
    <s v="ManuConnect"/>
    <s v="SELF"/>
    <d v="2024-11-30T00:00:00"/>
    <d v="2025-05-01T00:00:00"/>
    <x v="4"/>
    <m/>
    <m/>
    <m/>
    <m/>
    <m/>
    <m/>
    <m/>
    <m/>
    <m/>
    <m/>
    <m/>
    <x v="1"/>
    <m/>
    <m/>
    <m/>
  </r>
  <r>
    <x v="3"/>
    <s v="AVALON OIL AND GAS            "/>
    <n v="633348"/>
    <s v="Manu-Cov "/>
    <m/>
    <m/>
    <s v="MC Renewal Support"/>
    <s v="ManuConnect"/>
    <s v="SELF"/>
    <d v="2024-11-30T00:00:00"/>
    <d v="2025-05-01T00:00:00"/>
    <x v="4"/>
    <m/>
    <m/>
    <m/>
    <m/>
    <m/>
    <m/>
    <m/>
    <m/>
    <m/>
    <m/>
    <m/>
    <x v="1"/>
    <m/>
    <m/>
    <m/>
  </r>
  <r>
    <x v="3"/>
    <s v="BIG HORN SHEET METAL LTD.     "/>
    <n v="633363"/>
    <s v="Manu-Cov "/>
    <m/>
    <m/>
    <s v="MC Renewal Support"/>
    <s v="ManuConnect"/>
    <s v="SELF"/>
    <d v="2024-11-30T00:00:00"/>
    <d v="2025-05-01T00:00:00"/>
    <x v="4"/>
    <m/>
    <m/>
    <m/>
    <m/>
    <m/>
    <m/>
    <m/>
    <m/>
    <m/>
    <m/>
    <m/>
    <x v="1"/>
    <m/>
    <m/>
    <m/>
  </r>
  <r>
    <x v="3"/>
    <s v="NEXGEN ADVISORY GROUP INC.    "/>
    <n v="633383"/>
    <s v="Manu-Cov "/>
    <m/>
    <m/>
    <s v="MC Renewal Support"/>
    <s v="ManuConnect"/>
    <s v="SELF"/>
    <d v="2024-11-30T00:00:00"/>
    <d v="2025-05-01T00:00:00"/>
    <x v="4"/>
    <m/>
    <m/>
    <m/>
    <m/>
    <m/>
    <m/>
    <m/>
    <m/>
    <m/>
    <m/>
    <m/>
    <x v="1"/>
    <m/>
    <m/>
    <m/>
  </r>
  <r>
    <x v="3"/>
    <s v="THE JOUTA PERFORMANCE GROUP   "/>
    <n v="633387"/>
    <s v="Manu-Cov "/>
    <m/>
    <m/>
    <s v="MC Renewal Support"/>
    <s v="ManuConnect"/>
    <s v="SELF"/>
    <d v="2024-11-30T00:00:00"/>
    <d v="2025-05-01T00:00:00"/>
    <x v="4"/>
    <m/>
    <m/>
    <m/>
    <m/>
    <m/>
    <m/>
    <m/>
    <m/>
    <m/>
    <m/>
    <m/>
    <x v="1"/>
    <m/>
    <m/>
    <m/>
  </r>
  <r>
    <x v="3"/>
    <s v="WILLOW SPRING STRATEGIC       "/>
    <n v="633402"/>
    <s v="Manu-Cov "/>
    <m/>
    <m/>
    <s v="MC Renewal Support"/>
    <s v="ManuConnect"/>
    <s v="SELF"/>
    <d v="2024-11-30T00:00:00"/>
    <d v="2025-05-01T00:00:00"/>
    <x v="4"/>
    <m/>
    <m/>
    <m/>
    <m/>
    <m/>
    <m/>
    <m/>
    <m/>
    <m/>
    <m/>
    <m/>
    <x v="1"/>
    <m/>
    <m/>
    <m/>
  </r>
  <r>
    <x v="3"/>
    <s v="BESTEL MESSAGE CENTRE         "/>
    <n v="634467"/>
    <s v="Manu-Cov "/>
    <m/>
    <m/>
    <s v="MC Renewal Support"/>
    <s v="ManuConnect"/>
    <s v="SELF"/>
    <d v="2024-11-30T00:00:00"/>
    <d v="2025-05-01T00:00:00"/>
    <x v="4"/>
    <m/>
    <m/>
    <m/>
    <m/>
    <m/>
    <m/>
    <m/>
    <m/>
    <m/>
    <m/>
    <m/>
    <x v="1"/>
    <m/>
    <m/>
    <m/>
  </r>
  <r>
    <x v="3"/>
    <s v="CRESS-RIDGE MACHINE           "/>
    <n v="634468"/>
    <s v="Manu-Cov "/>
    <m/>
    <m/>
    <s v="MC Renewal Support"/>
    <s v="ManuConnect"/>
    <s v="SELF"/>
    <d v="2024-11-30T00:00:00"/>
    <d v="2025-05-01T00:00:00"/>
    <x v="4"/>
    <m/>
    <m/>
    <m/>
    <m/>
    <m/>
    <m/>
    <m/>
    <m/>
    <m/>
    <m/>
    <m/>
    <x v="1"/>
    <m/>
    <m/>
    <m/>
  </r>
  <r>
    <x v="3"/>
    <s v="FRESH SALON &amp; SPA BY HOLLY'S  "/>
    <n v="634470"/>
    <s v="Manu-Cov "/>
    <m/>
    <m/>
    <s v="MC Renewal Support"/>
    <s v="ManuConnect"/>
    <s v="SELF"/>
    <d v="2024-11-30T00:00:00"/>
    <d v="2025-05-01T00:00:00"/>
    <x v="4"/>
    <m/>
    <m/>
    <m/>
    <m/>
    <m/>
    <m/>
    <m/>
    <m/>
    <m/>
    <m/>
    <m/>
    <x v="1"/>
    <m/>
    <m/>
    <m/>
  </r>
  <r>
    <x v="3"/>
    <s v="JUST FIX IT                   "/>
    <n v="634472"/>
    <s v="Manu-Cov "/>
    <m/>
    <m/>
    <s v="MC Renewal Support"/>
    <s v="ManuConnect"/>
    <s v="SELF"/>
    <d v="2024-11-30T00:00:00"/>
    <d v="2025-05-01T00:00:00"/>
    <x v="4"/>
    <m/>
    <m/>
    <m/>
    <m/>
    <m/>
    <m/>
    <m/>
    <m/>
    <m/>
    <m/>
    <m/>
    <x v="1"/>
    <m/>
    <m/>
    <m/>
  </r>
</pivotCacheRecords>
</file>

<file path=xl/pivotCache/pivotCacheRecords1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6">
  <r>
    <x v="0"/>
    <s v="Membertou Inc."/>
    <n v="634272"/>
    <s v="Manu-Cov"/>
    <s v="Noel Hudson"/>
    <s v="Kerry Harrison"/>
    <s v="MC Renewal Support"/>
    <s v="ManuConnect"/>
    <s v="SELF"/>
    <d v="2024-09-30T00:00:00"/>
    <d v="2025-03-01T00:00:00"/>
    <x v="0"/>
    <s v="Trudy Fidyk / Zohaib Maggo"/>
    <s v="trudy.fidyk@siriusbenefits.ca / Zohaib.Maggo@peoplecorporation.com"/>
    <m/>
    <d v="2024-09-16T00:00:00"/>
    <d v="2024-09-16T00:00:00"/>
    <m/>
    <d v="2024-10-01T00:00:00"/>
    <d v="2024-10-17T00:00:00"/>
    <m/>
    <s v="Letter Sent without QC"/>
    <m/>
    <x v="0"/>
    <s v="first ff- Oct 17_x000a_Nov 18- ff w/ MC Renewal"/>
    <m/>
    <m/>
  </r>
  <r>
    <x v="0"/>
    <s v="Winnipeg Clinic Medical Corporation"/>
    <n v="633622"/>
    <s v="Manu-Cov"/>
    <s v="Noel Hudson"/>
    <s v="Kerry Harrison"/>
    <s v="MC Renewal Support"/>
    <s v="ManuConnect"/>
    <s v="SELF"/>
    <d v="2024-09-30T00:00:00"/>
    <d v="2025-03-01T00:00:00"/>
    <x v="1"/>
    <s v="Debbie Barth"/>
    <s v="deborah@onyxfinancial.ca"/>
    <s v="Benefits Coordinator"/>
    <d v="2024-09-06T00:00:00"/>
    <d v="2024-09-06T00:00:00"/>
    <m/>
    <d v="2024-10-15T00:00:00"/>
    <d v="2024-11-17T00:00:00"/>
    <m/>
    <m/>
    <m/>
    <x v="0"/>
    <m/>
    <m/>
    <m/>
  </r>
  <r>
    <x v="1"/>
    <s v="LENBROOK CORP.                "/>
    <s v="0021700"/>
    <s v="Manu-Cov"/>
    <s v="Rowena Gabriel"/>
    <s v="Svetlana Pavlenko"/>
    <s v="MC Renewal Support"/>
    <s v="ManuConnect"/>
    <s v="SELF"/>
    <d v="2024-10-31T00:00:00"/>
    <s v="01MAY25                                                                                                                                                                                                                                   "/>
    <x v="1"/>
    <s v="Heather White"/>
    <s v="HWhite@lenbrook.com"/>
    <m/>
    <d v="2024-10-15T00:00:00"/>
    <d v="2024-10-15T00:00:00"/>
    <m/>
    <d v="2024-11-17T00:00:00"/>
    <d v="2024-11-26T00:00:00"/>
    <m/>
    <m/>
    <m/>
    <x v="0"/>
    <m/>
    <m/>
    <m/>
  </r>
  <r>
    <x v="1"/>
    <s v="WOMEN'S CHRISTIAN ASSOCIATION OF LONDON "/>
    <s v="38757, 38758"/>
    <s v="Manu-NonCov"/>
    <s v="Monja Campagna"/>
    <s v="Alec Aqui"/>
    <s v="MC Renewal Support"/>
    <s v="ManuConnect"/>
    <s v="MIX"/>
    <d v="2024-10-31T00:00:00"/>
    <d v="2025-04-01T00:00:00"/>
    <x v="2"/>
    <s v="Dragan Rajic"/>
    <s v="drajic@mccormickcare.ca"/>
    <m/>
    <d v="2024-10-21T00:00:00"/>
    <d v="2024-10-21T00:00:00"/>
    <m/>
    <d v="2024-10-28T00:00:00"/>
    <d v="2024-11-12T00:00:00"/>
    <m/>
    <s v="Letter Sent with QC"/>
    <s v="Ma. Clarissa Curitana"/>
    <x v="0"/>
    <s v="Sent the case to MC Renewals, since I already sent 2 follow ups. JE "/>
    <m/>
    <m/>
  </r>
  <r>
    <x v="1"/>
    <s v="J.J. McAteer &amp; Associates"/>
    <s v="65280, 65281"/>
    <s v="Manu-NonCov"/>
    <s v="Olimpia Nedelcu"/>
    <s v="Neel Balbahadur"/>
    <s v="MC Renewal Support"/>
    <s v="ManuConnect"/>
    <s v="SELF"/>
    <d v="2024-10-31T00:00:00"/>
    <d v="2025-04-01T00:00:00"/>
    <x v="0"/>
    <m/>
    <s v="Ljeyanathan@mcateer.ca"/>
    <m/>
    <d v="2024-11-04T00:00:00"/>
    <d v="2024-11-06T00:00:00"/>
    <m/>
    <d v="2024-11-18T00:00:00"/>
    <m/>
    <m/>
    <s v="Letter Sent without QC"/>
    <m/>
    <x v="0"/>
    <m/>
    <m/>
    <m/>
  </r>
  <r>
    <x v="2"/>
    <s v="Sterling Capital Brokers (Barton Automotive Enterprises Ltd.)"/>
    <n v="135910"/>
    <s v="Manu-Cov "/>
    <s v="Mark Ridgeway"/>
    <s v="Robyn Manning"/>
    <s v="MC Renewal Support"/>
    <s v="ManuConnect"/>
    <s v="SELF"/>
    <d v="2024-11-30T00:00:00"/>
    <d v="2025-05-01T00:00:00"/>
    <x v="2"/>
    <m/>
    <m/>
    <m/>
    <m/>
    <m/>
    <m/>
    <m/>
    <m/>
    <m/>
    <m/>
    <s v="Ma. Clarissa Curitana"/>
    <x v="1"/>
    <m/>
    <m/>
    <m/>
  </r>
  <r>
    <x v="2"/>
    <s v="Sterling Capital Brokers (Ollie Order Inc.)"/>
    <n v="135914"/>
    <s v="Manu-Cov "/>
    <s v="Mark Ridgeway"/>
    <s v="Robyn Manning"/>
    <s v="MC Renewal Support"/>
    <s v="ManuConnect"/>
    <s v="SELF"/>
    <d v="2024-11-30T00:00:00"/>
    <d v="2025-05-01T00:00:00"/>
    <x v="2"/>
    <m/>
    <m/>
    <m/>
    <m/>
    <m/>
    <m/>
    <m/>
    <m/>
    <m/>
    <m/>
    <s v="Ma. Clarissa Curitana"/>
    <x v="1"/>
    <m/>
    <m/>
    <m/>
  </r>
  <r>
    <x v="2"/>
    <s v="STERLING CAPITAL BROKERS (THE "/>
    <n v="135921"/>
    <s v="Manu-Cov "/>
    <s v="Sarah Bishop"/>
    <s v="Thomas Bauer"/>
    <s v="MC Renewal Support"/>
    <s v="ManuConnect"/>
    <s v="SELF"/>
    <d v="2024-11-30T00:00:00"/>
    <d v="2025-05-01T00:00:00"/>
    <x v="2"/>
    <m/>
    <m/>
    <m/>
    <m/>
    <m/>
    <m/>
    <m/>
    <m/>
    <m/>
    <m/>
    <s v="Ma. Clarissa Curitana"/>
    <x v="0"/>
    <m/>
    <m/>
    <m/>
  </r>
  <r>
    <x v="2"/>
    <s v="Sterling Capital Brokers (Laminam Canada Ltd.)"/>
    <n v="135924"/>
    <s v="Manu-Cov "/>
    <s v="Linh G Lam"/>
    <s v="Tim Robinson"/>
    <s v="MC Renewal Support"/>
    <s v="ManuConnect"/>
    <s v="SELF"/>
    <d v="2024-11-30T00:00:00"/>
    <d v="2025-05-01T00:00:00"/>
    <x v="2"/>
    <m/>
    <m/>
    <m/>
    <m/>
    <m/>
    <m/>
    <m/>
    <m/>
    <m/>
    <m/>
    <s v="Ma. Clarissa Curitana"/>
    <x v="1"/>
    <m/>
    <m/>
    <m/>
  </r>
  <r>
    <x v="2"/>
    <s v="Sterling Capital Brokers (Patheja Law Professional Corporation)"/>
    <n v="135925"/>
    <s v="Manu-Cov "/>
    <s v="Linh G Lam"/>
    <s v="Tim Robinson"/>
    <s v="MC Renewal Support"/>
    <s v="ManuConnect"/>
    <s v="SELF"/>
    <d v="2024-11-30T00:00:00"/>
    <d v="2025-05-01T00:00:00"/>
    <x v="2"/>
    <m/>
    <m/>
    <m/>
    <m/>
    <m/>
    <m/>
    <m/>
    <m/>
    <m/>
    <m/>
    <s v="Ma. Clarissa Curitana"/>
    <x v="1"/>
    <m/>
    <m/>
    <m/>
  </r>
  <r>
    <x v="2"/>
    <s v="Sterling Capital Brokers (Avinash Kurupati Prof Corp o/a Park City Dental)"/>
    <n v="135928"/>
    <s v="Manu-Cov "/>
    <s v="James Baggs"/>
    <s v="Shelina Lakhani"/>
    <s v="MC Renewal Support"/>
    <s v="ManuConnect"/>
    <s v="SELF"/>
    <d v="2024-11-30T00:00:00"/>
    <d v="2025-05-01T00:00:00"/>
    <x v="2"/>
    <m/>
    <m/>
    <m/>
    <m/>
    <m/>
    <m/>
    <m/>
    <m/>
    <m/>
    <m/>
    <s v="Ma. Clarissa Curitana"/>
    <x v="1"/>
    <m/>
    <m/>
    <m/>
  </r>
  <r>
    <x v="2"/>
    <s v="Sterling Capital Brokers (Victoria"/>
    <n v="135930"/>
    <s v="Manu-Cov "/>
    <s v="Mark Ridgeway"/>
    <s v="Robyn Manning"/>
    <s v="MC Renewal Support"/>
    <s v="ManuConnect"/>
    <s v="SELF"/>
    <d v="2024-11-30T00:00:00"/>
    <d v="2025-05-01T00:00:00"/>
    <x v="2"/>
    <m/>
    <m/>
    <m/>
    <m/>
    <m/>
    <m/>
    <m/>
    <m/>
    <m/>
    <m/>
    <s v="Ma. Clarissa Curitana"/>
    <x v="1"/>
    <m/>
    <m/>
    <m/>
  </r>
  <r>
    <x v="2"/>
    <s v="STERLING CAPITAL BROKERS      "/>
    <n v="135933"/>
    <s v="Manu-Cov "/>
    <s v="Mark Ridgeway"/>
    <s v="Robyn Manning"/>
    <s v="MC Renewal Support"/>
    <s v="ManuConnect"/>
    <s v="SELF"/>
    <d v="2024-11-30T00:00:00"/>
    <d v="2025-05-01T00:00:00"/>
    <x v="2"/>
    <m/>
    <m/>
    <m/>
    <m/>
    <m/>
    <m/>
    <m/>
    <m/>
    <m/>
    <m/>
    <s v="Ma. Clarissa Curitana"/>
    <x v="1"/>
    <m/>
    <m/>
    <m/>
  </r>
  <r>
    <x v="2"/>
    <s v="Sterling Capital Brokers (Precision Marble)"/>
    <n v="135935"/>
    <s v="Manu-Cov "/>
    <s v="Mark Ridgeway"/>
    <s v="Robyn Manning"/>
    <s v="MC Renewal Support"/>
    <s v="ManuConnect"/>
    <s v="SELF"/>
    <d v="2024-11-30T00:00:00"/>
    <d v="2025-05-01T00:00:00"/>
    <x v="2"/>
    <m/>
    <m/>
    <m/>
    <m/>
    <m/>
    <m/>
    <m/>
    <m/>
    <m/>
    <m/>
    <s v="Ma. Clarissa Curitana"/>
    <x v="1"/>
    <m/>
    <m/>
    <m/>
  </r>
  <r>
    <x v="2"/>
    <s v="Sterling Capital Brokers (Vancouver Maple Leaf Language College Inc.)"/>
    <n v="135938"/>
    <s v="Manu-Cov "/>
    <s v="Mark Ridgeway"/>
    <s v="Robyn Manning"/>
    <s v="MC Renewal Support"/>
    <s v="ManuConnect"/>
    <s v="SELF"/>
    <d v="2024-11-30T00:00:00"/>
    <d v="2025-05-01T00:00:00"/>
    <x v="2"/>
    <m/>
    <m/>
    <m/>
    <m/>
    <m/>
    <m/>
    <m/>
    <m/>
    <m/>
    <m/>
    <s v="Ma. Clarissa Curitana"/>
    <x v="1"/>
    <m/>
    <m/>
    <m/>
  </r>
  <r>
    <x v="2"/>
    <s v="STERLING CAPITAL BROKERS (S4  "/>
    <n v="135939"/>
    <s v="Manu-Cov "/>
    <s v="James Baggs"/>
    <s v="Shelina Lakhani"/>
    <s v="MC Renewal Support"/>
    <s v="ManuConnect"/>
    <s v="SELF"/>
    <d v="2024-11-30T00:00:00"/>
    <d v="2025-05-01T00:00:00"/>
    <x v="2"/>
    <m/>
    <m/>
    <m/>
    <m/>
    <m/>
    <m/>
    <m/>
    <m/>
    <m/>
    <m/>
    <s v="Ma. Clarissa Curitana"/>
    <x v="1"/>
    <m/>
    <m/>
    <m/>
  </r>
  <r>
    <x v="2"/>
    <s v="STERLING CAPITAL BROKERS (TOP "/>
    <n v="135940"/>
    <s v="Manu-Cov "/>
    <s v="James Baggs"/>
    <s v="Shelina Lakhani"/>
    <s v="MC Renewal Support"/>
    <s v="ManuConnect"/>
    <s v="SELF"/>
    <d v="2024-11-30T00:00:00"/>
    <d v="2025-05-01T00:00:00"/>
    <x v="2"/>
    <m/>
    <m/>
    <m/>
    <m/>
    <m/>
    <m/>
    <m/>
    <m/>
    <m/>
    <m/>
    <s v="Ma. Clarissa Curitana"/>
    <x v="1"/>
    <m/>
    <m/>
    <m/>
  </r>
  <r>
    <x v="2"/>
    <s v="Sterling Capital Brokers (285319 AB Ltd. o/a Proform Concrete Services)"/>
    <n v="135941"/>
    <s v="Manu-Cov "/>
    <s v="James Baggs"/>
    <s v="Shelina Lakhani"/>
    <s v="MC Renewal Support"/>
    <s v="ManuConnect"/>
    <s v="SELF"/>
    <d v="2024-11-30T00:00:00"/>
    <d v="2025-05-01T00:00:00"/>
    <x v="2"/>
    <m/>
    <m/>
    <m/>
    <m/>
    <m/>
    <m/>
    <m/>
    <m/>
    <m/>
    <m/>
    <s v="Ma. Clarissa Curitana"/>
    <x v="1"/>
    <m/>
    <m/>
    <m/>
  </r>
  <r>
    <x v="2"/>
    <s v="Sterling Capital Brokers (Tri-X)"/>
    <n v="135943"/>
    <s v="Manu-Cov "/>
    <s v="Mark Ridgeway"/>
    <s v="Robyn Manning"/>
    <s v="MC Renewal Support"/>
    <s v="ManuConnect"/>
    <s v="SELF"/>
    <d v="2024-11-30T00:00:00"/>
    <d v="2025-05-01T00:00:00"/>
    <x v="2"/>
    <m/>
    <m/>
    <m/>
    <m/>
    <m/>
    <m/>
    <m/>
    <m/>
    <m/>
    <m/>
    <s v="Ma. Clarissa Curitana"/>
    <x v="1"/>
    <m/>
    <m/>
    <m/>
  </r>
  <r>
    <x v="2"/>
    <s v="Sterling Capital Brokers (Versa-Line Services Inc.)"/>
    <n v="135945"/>
    <s v="Manu-Cov "/>
    <s v="James Baggs"/>
    <s v="Shelina Lakhani"/>
    <s v="MC Renewal Support"/>
    <s v="ManuConnect"/>
    <s v="SELF"/>
    <d v="2024-11-30T00:00:00"/>
    <d v="2025-05-01T00:00:00"/>
    <x v="2"/>
    <m/>
    <m/>
    <m/>
    <m/>
    <m/>
    <m/>
    <m/>
    <m/>
    <m/>
    <m/>
    <s v="Ma. Clarissa Curitana"/>
    <x v="1"/>
    <m/>
    <m/>
    <m/>
  </r>
  <r>
    <x v="2"/>
    <s v="STERLING CAPITAL BROKERS (LINK"/>
    <n v="135946"/>
    <s v="Manu-Cov "/>
    <s v="James Baggs"/>
    <s v="Shelina Lakhani"/>
    <s v="MC Renewal Support"/>
    <s v="ManuConnect"/>
    <s v="SELF"/>
    <d v="2024-11-30T00:00:00"/>
    <d v="2025-05-01T00:00:00"/>
    <x v="2"/>
    <m/>
    <m/>
    <m/>
    <m/>
    <m/>
    <m/>
    <m/>
    <m/>
    <m/>
    <m/>
    <s v="Ma. Clarissa Curitana"/>
    <x v="1"/>
    <m/>
    <m/>
    <m/>
  </r>
  <r>
    <x v="2"/>
    <s v="STERLING CAPITAL BROKERS (THE "/>
    <n v="135947"/>
    <s v="Manu-Cov "/>
    <s v="James Baggs"/>
    <s v="Shelina Lakhani"/>
    <s v="MC Renewal Support"/>
    <s v="ManuConnect"/>
    <s v="SELF"/>
    <d v="2024-11-30T00:00:00"/>
    <d v="2025-05-01T00:00:00"/>
    <x v="2"/>
    <m/>
    <m/>
    <m/>
    <m/>
    <m/>
    <m/>
    <m/>
    <m/>
    <m/>
    <m/>
    <s v="Ma. Clarissa Curitana"/>
    <x v="1"/>
    <m/>
    <m/>
    <m/>
  </r>
  <r>
    <x v="2"/>
    <s v="STERLING CAPITAL BROKERS (ATEK"/>
    <n v="135948"/>
    <s v="Manu-Cov "/>
    <s v="James Baggs"/>
    <s v="Shelina Lakhani"/>
    <s v="MC Renewal Support"/>
    <s v="ManuConnect"/>
    <s v="SELF"/>
    <d v="2024-11-30T00:00:00"/>
    <d v="2025-05-01T00:00:00"/>
    <x v="2"/>
    <m/>
    <m/>
    <m/>
    <m/>
    <m/>
    <m/>
    <m/>
    <m/>
    <m/>
    <m/>
    <s v="Ma. Clarissa Curitana"/>
    <x v="1"/>
    <m/>
    <m/>
    <m/>
  </r>
  <r>
    <x v="2"/>
    <s v="Sterling Capital Brokers (SafeTracks GPS Canada Inc.)"/>
    <n v="135950"/>
    <s v="Manu-Cov "/>
    <s v="James Baggs"/>
    <s v="Shelina Lakhani"/>
    <s v="MC Renewal Support"/>
    <s v="ManuConnect"/>
    <s v="SELF"/>
    <d v="2024-11-30T00:00:00"/>
    <d v="2025-05-01T00:00:00"/>
    <x v="2"/>
    <m/>
    <m/>
    <m/>
    <m/>
    <m/>
    <m/>
    <m/>
    <m/>
    <m/>
    <m/>
    <s v="Ma. Clarissa Curitana"/>
    <x v="1"/>
    <m/>
    <m/>
    <m/>
  </r>
  <r>
    <x v="2"/>
    <s v="STERLING CAPITAL BROKERS (KEY "/>
    <n v="135951"/>
    <s v="Manu-Cov "/>
    <s v="James Baggs"/>
    <s v="Shelina Lakhani"/>
    <s v="MC Renewal Support"/>
    <s v="ManuConnect"/>
    <s v="SELF"/>
    <d v="2024-11-30T00:00:00"/>
    <d v="2025-05-01T00:00:00"/>
    <x v="2"/>
    <m/>
    <m/>
    <m/>
    <m/>
    <m/>
    <m/>
    <m/>
    <m/>
    <m/>
    <m/>
    <s v="Ma. Clarissa Curitana"/>
    <x v="1"/>
    <m/>
    <m/>
    <m/>
  </r>
  <r>
    <x v="2"/>
    <s v="Sterling Capital Brokers (Vitalis Extraction Technology Inc.)"/>
    <n v="135957"/>
    <s v="Manu-Cov "/>
    <s v="Mark Ridgeway"/>
    <s v="Robyn Manning"/>
    <s v="MC Renewal Support"/>
    <s v="ManuConnect"/>
    <s v="SELF"/>
    <d v="2024-11-30T00:00:00"/>
    <d v="2025-05-01T00:00:00"/>
    <x v="2"/>
    <m/>
    <m/>
    <m/>
    <m/>
    <m/>
    <m/>
    <m/>
    <m/>
    <m/>
    <m/>
    <s v="Ma. Clarissa Curitana"/>
    <x v="1"/>
    <m/>
    <m/>
    <m/>
  </r>
  <r>
    <x v="2"/>
    <s v="STERLING CAPITAL BROKERS (KEY "/>
    <n v="135960"/>
    <s v="Manu-Cov "/>
    <s v="Linh G Lam"/>
    <s v="Tim Robinson"/>
    <s v="MC Renewal Support"/>
    <s v="ManuConnect"/>
    <s v="SELF"/>
    <d v="2024-11-30T00:00:00"/>
    <d v="2025-05-01T00:00:00"/>
    <x v="2"/>
    <m/>
    <m/>
    <m/>
    <m/>
    <m/>
    <m/>
    <m/>
    <m/>
    <m/>
    <m/>
    <s v="Ma. Clarissa Curitana"/>
    <x v="1"/>
    <m/>
    <m/>
    <m/>
  </r>
  <r>
    <x v="2"/>
    <s v="FJORD-TECH INDUSTRIE INC.     "/>
    <n v="136751"/>
    <s v="Manu-Cov "/>
    <s v="Ronald Brassard"/>
    <s v="Danielle Bonome"/>
    <s v="MC Renewal Support"/>
    <s v="ManuConnect"/>
    <s v="SELF"/>
    <d v="2024-11-30T00:00:00"/>
    <d v="2025-05-01T00:00:00"/>
    <x v="2"/>
    <m/>
    <m/>
    <m/>
    <m/>
    <m/>
    <m/>
    <m/>
    <m/>
    <m/>
    <m/>
    <s v="Ma. Clarissa Curitana"/>
    <x v="0"/>
    <m/>
    <m/>
    <m/>
  </r>
  <r>
    <x v="2"/>
    <s v="DIFFUSION SOLUTIONS INTEGREES "/>
    <n v="137719"/>
    <s v="Manu-Cov "/>
    <s v="Natalie Lapointe"/>
    <s v="Danielle Siler"/>
    <s v="MC Renewal Support"/>
    <s v="ManuConnect"/>
    <s v="SELF"/>
    <d v="2024-11-30T00:00:00"/>
    <d v="2025-05-01T00:00:00"/>
    <x v="2"/>
    <m/>
    <m/>
    <m/>
    <m/>
    <m/>
    <m/>
    <m/>
    <m/>
    <m/>
    <m/>
    <s v="Ma. Clarissa Curitana"/>
    <x v="1"/>
    <s v="Gilles Cloutier"/>
    <m/>
    <m/>
  </r>
  <r>
    <x v="2"/>
    <s v="SLEGG DEVELOPMENTS LTD.       "/>
    <n v="2477"/>
    <s v="Manu-Cov "/>
    <s v="Jackie McGrath"/>
    <s v="Penny Lescak"/>
    <s v="MC Renewal Support"/>
    <s v="ManuConnect"/>
    <s v="SELF"/>
    <d v="2024-11-30T00:00:00"/>
    <d v="2025-05-01T00:00:00"/>
    <x v="1"/>
    <m/>
    <m/>
    <m/>
    <m/>
    <m/>
    <m/>
    <m/>
    <m/>
    <m/>
    <m/>
    <m/>
    <x v="1"/>
    <m/>
    <m/>
    <m/>
  </r>
  <r>
    <x v="2"/>
    <s v="WATERFRONT FOREMEN'S LIFE AND "/>
    <n v="29662"/>
    <s v="Manu-Cov "/>
    <s v="Mohamed Meghji"/>
    <s v="Thomas Bauer"/>
    <s v="MC Renewal Support"/>
    <s v="ManuConnect"/>
    <s v="SELF"/>
    <d v="2024-11-30T00:00:00"/>
    <d v="2025-05-01T00:00:00"/>
    <x v="0"/>
    <s v="Parry Khunkhun"/>
    <s v="pkhunkhun@webc.ca"/>
    <m/>
    <d v="2024-12-03T00:00:00"/>
    <d v="2024-12-03T00:00:00"/>
    <m/>
    <d v="2024-12-09T00:00:00"/>
    <m/>
    <m/>
    <s v="Letter Sent without QC"/>
    <m/>
    <x v="0"/>
    <m/>
    <m/>
    <m/>
  </r>
  <r>
    <x v="2"/>
    <s v="BO BRANDING &amp; DESIGN AGENCY   "/>
    <n v="76726"/>
    <s v="Manu-Cov "/>
    <s v="Natalie Lapointe"/>
    <s v="Lilian Hernandez"/>
    <s v="MC Renewal Support"/>
    <s v="ManuConnect"/>
    <s v="SELF"/>
    <d v="2024-11-30T00:00:00"/>
    <d v="2025-05-01T00:00:00"/>
    <x v="0"/>
    <m/>
    <s v="renouvellement@sagedecision.com"/>
    <m/>
    <m/>
    <m/>
    <m/>
    <d v="2024-11-29T00:00:00"/>
    <m/>
    <m/>
    <s v="Letter Sent without QC"/>
    <m/>
    <x v="1"/>
    <s v="RSA: Nicolas Maheux"/>
    <m/>
    <m/>
  </r>
  <r>
    <x v="2"/>
    <s v="CENTRE LE PHARE               "/>
    <n v="81966"/>
    <s v="Manu-Cov "/>
    <s v="Natalie Lapointe"/>
    <s v="Danielle Siler"/>
    <s v="MC Renewal Support"/>
    <s v="ManuConnect"/>
    <s v="SELF"/>
    <d v="2024-11-30T00:00:00"/>
    <d v="2025-05-01T00:00:00"/>
    <x v="0"/>
    <m/>
    <s v="equipecollectif@lussier.co"/>
    <m/>
    <m/>
    <m/>
    <m/>
    <d v="2024-12-02T00:00:00"/>
    <m/>
    <m/>
    <s v="Letter Sent without QC"/>
    <m/>
    <x v="1"/>
    <s v="RSA: Nicolas Maheux"/>
    <m/>
    <m/>
  </r>
  <r>
    <x v="2"/>
    <s v="K &amp; W AUDIO INC.              "/>
    <n v="108976"/>
    <s v="Manu-Cov "/>
    <s v="Chaten Anderson"/>
    <s v="Rebeca Lemus"/>
    <s v="MC Renewal Support"/>
    <s v="ManuConnect"/>
    <s v="SELF"/>
    <d v="2024-11-30T00:00:00"/>
    <d v="2025-05-01T00:00:00"/>
    <x v="0"/>
    <m/>
    <s v="dee@icbabenefits.ca"/>
    <m/>
    <m/>
    <m/>
    <m/>
    <d v="2024-12-02T00:00:00"/>
    <m/>
    <m/>
    <s v="Letter Sent without QC"/>
    <m/>
    <x v="1"/>
    <s v="RSA: Lucas Wasyliw"/>
    <m/>
    <m/>
  </r>
  <r>
    <x v="2"/>
    <s v="CONCENTRIC ADVISORS, ULC      "/>
    <n v="109793"/>
    <s v="Manu-Cov "/>
    <s v="Chaten Anderson"/>
    <s v="Rebeca Lemus"/>
    <s v="MC Renewal Support"/>
    <s v="ManuConnect"/>
    <s v="SELF"/>
    <d v="2024-11-30T00:00:00"/>
    <d v="2025-05-01T00:00:00"/>
    <x v="0"/>
    <m/>
    <s v="dee@icbabenefits.ca"/>
    <m/>
    <m/>
    <m/>
    <m/>
    <d v="2024-12-02T00:00:00"/>
    <m/>
    <m/>
    <s v="Letter Sent without QC"/>
    <m/>
    <x v="1"/>
    <s v="RSA: Lucas Wasyliw"/>
    <m/>
    <m/>
  </r>
  <r>
    <x v="2"/>
    <s v="KARBUR ACCELERATEUR           "/>
    <n v="110367"/>
    <s v="Manu-Cov "/>
    <s v="Raquel Morales"/>
    <s v="Christina Saba"/>
    <s v="MC Renewal Support"/>
    <s v="ManuConnect"/>
    <s v="SELF"/>
    <d v="2024-11-30T00:00:00"/>
    <d v="2025-05-01T00:00:00"/>
    <x v="0"/>
    <s v="Annie Dessailliers"/>
    <s v="ventes_renouvellements@gpme.ca"/>
    <s v="Directrice par intérim, Services administratifs, ventes et renouvellement, Solutions collectives_x000a_G.P.M.E. solutions d’assurances et rentes collectives"/>
    <m/>
    <m/>
    <m/>
    <d v="2024-12-02T00:00:00"/>
    <m/>
    <m/>
    <s v="Letter Sent without QC"/>
    <m/>
    <x v="1"/>
    <s v="RSA: Sandra Gomes"/>
    <m/>
    <m/>
  </r>
  <r>
    <x v="2"/>
    <s v="AUTOMOBILE JEAN TESSIER LTEE  "/>
    <n v="110417"/>
    <s v="Manu-Cov "/>
    <s v="Raquel Morales"/>
    <s v="Christina Saba"/>
    <s v="MC Renewal Support"/>
    <s v="ManuConnect"/>
    <s v="SELF"/>
    <d v="2024-11-30T00:00:00"/>
    <d v="2025-05-01T00:00:00"/>
    <x v="0"/>
    <s v="Annie Dessailliers"/>
    <s v="ventes_renouvellements@gpme.ca"/>
    <s v="Directrice par intérim, Services administratifs, ventes et renouvellement, Solutions collectives_x000a_G.P.M.E. solutions d’assurances et rentes collectives"/>
    <m/>
    <m/>
    <m/>
    <d v="2024-12-02T00:00:00"/>
    <m/>
    <m/>
    <s v="Letter Sent without QC"/>
    <m/>
    <x v="1"/>
    <s v="RSA: Sandra Gomes"/>
    <m/>
    <m/>
  </r>
  <r>
    <x v="2"/>
    <s v="AFORZA TENNIS INC.            "/>
    <n v="111551"/>
    <s v="Manu-Cov "/>
    <s v="Chaten Anderson"/>
    <s v="Rebeca Lemus"/>
    <s v="MC Renewal Support"/>
    <s v="ManuConnect"/>
    <s v="SELF"/>
    <d v="2024-11-30T00:00:00"/>
    <d v="2025-05-01T00:00:00"/>
    <x v="0"/>
    <m/>
    <s v="dee@icbabenefits.ca"/>
    <m/>
    <m/>
    <m/>
    <m/>
    <d v="2024-12-02T00:00:00"/>
    <m/>
    <m/>
    <s v="Letter Sent without QC"/>
    <m/>
    <x v="1"/>
    <s v="RSA: Lucas Wasyliw"/>
    <m/>
    <m/>
  </r>
  <r>
    <x v="2"/>
    <s v="Side Effects Software Inc."/>
    <n v="114416"/>
    <s v="Manu-Cov "/>
    <s v="Barry Connelly"/>
    <s v="Ben Voisin"/>
    <s v="MC Renewal Support"/>
    <s v="ManuConnect"/>
    <s v="SELF"/>
    <d v="2024-11-30T00:00:00"/>
    <d v="2025-05-01T00:00:00"/>
    <x v="0"/>
    <m/>
    <m/>
    <m/>
    <m/>
    <m/>
    <m/>
    <m/>
    <m/>
    <m/>
    <m/>
    <m/>
    <x v="0"/>
    <s v="dibrina"/>
    <m/>
    <m/>
  </r>
  <r>
    <x v="2"/>
    <s v="Groupe Sogno"/>
    <n v="114776"/>
    <s v="Manu-Cov "/>
    <s v="Nathalie Fanous"/>
    <s v="Kevin Wade"/>
    <s v="MC Renewal Support"/>
    <s v="ManuConnect"/>
    <s v="SELF"/>
    <d v="2024-11-30T00:00:00"/>
    <d v="2025-05-01T00:00:00"/>
    <x v="0"/>
    <m/>
    <s v="TPA@alliancesc.ca"/>
    <m/>
    <m/>
    <m/>
    <m/>
    <d v="2024-12-02T00:00:00"/>
    <m/>
    <m/>
    <s v="Letter Sent without QC"/>
    <m/>
    <x v="1"/>
    <s v="RSA: Catherine Tremblay"/>
    <m/>
    <m/>
  </r>
  <r>
    <x v="2"/>
    <s v="9419-6292 QUEBEC INC. (       "/>
    <n v="114834"/>
    <s v="Manu-Cov "/>
    <s v="Raquel Morales"/>
    <s v="Christina Saba"/>
    <s v="MC Renewal Support"/>
    <s v="ManuConnect"/>
    <s v="SELF"/>
    <d v="2024-11-30T00:00:00"/>
    <d v="2025-05-01T00:00:00"/>
    <x v="0"/>
    <s v="Annie Dessailliers"/>
    <s v="ventes_renouvellements@gpme.ca"/>
    <s v="Directrice par intérim, Services administratifs, ventes et renouvellement, Solutions collectives_x000a_G.P.M.E. solutions d’assurances et rentes collectives"/>
    <m/>
    <m/>
    <m/>
    <d v="2024-12-02T00:00:00"/>
    <m/>
    <m/>
    <s v="Letter Sent without QC"/>
    <m/>
    <x v="1"/>
    <s v="RSA: Sandra Gomes"/>
    <m/>
    <m/>
  </r>
  <r>
    <x v="2"/>
    <s v="KALIBER CHEMICALS LIMITED     "/>
    <n v="115869"/>
    <s v="Manu-Cov "/>
    <s v="Chaten Anderson"/>
    <s v="Rebeca Lemus"/>
    <s v="MC Renewal Support"/>
    <s v="ManuConnect"/>
    <s v="SELF"/>
    <d v="2024-11-30T00:00:00"/>
    <d v="2025-05-01T00:00:00"/>
    <x v="0"/>
    <m/>
    <s v="dee@icbabenefits.ca"/>
    <m/>
    <m/>
    <m/>
    <m/>
    <d v="2024-12-02T00:00:00"/>
    <m/>
    <m/>
    <s v="Letter Sent without QC"/>
    <m/>
    <x v="1"/>
    <s v="RSA: Lucas Wasyliw"/>
    <m/>
    <m/>
  </r>
  <r>
    <x v="2"/>
    <s v="INSUREMY INC.                 "/>
    <n v="116227"/>
    <s v="Manu-Cov "/>
    <s v="Chaten Anderson"/>
    <s v="Rebeca Lemus"/>
    <s v="MC Renewal Support"/>
    <s v="ManuConnect"/>
    <s v="SELF"/>
    <d v="2024-11-30T00:00:00"/>
    <d v="2025-05-01T00:00:00"/>
    <x v="0"/>
    <m/>
    <s v="dee@icbabenefits.ca"/>
    <m/>
    <m/>
    <m/>
    <m/>
    <d v="2024-12-02T00:00:00"/>
    <m/>
    <m/>
    <s v="Letter Sent without QC"/>
    <m/>
    <x v="1"/>
    <s v="RSA: Lucas Wasyliw"/>
    <m/>
    <m/>
  </r>
  <r>
    <x v="2"/>
    <s v="MAYFAIR LUMBER SALES LTD.     "/>
    <n v="116732"/>
    <s v="Manu-Cov "/>
    <s v="Cory Huclack"/>
    <s v="Rebeca Lemus"/>
    <s v="MC Renewal Support"/>
    <s v="ManuConnect"/>
    <s v="SELF"/>
    <d v="2024-11-30T00:00:00"/>
    <d v="2025-05-01T00:00:00"/>
    <x v="0"/>
    <s v="Krista Dalton"/>
    <s v="quotations@johnstongroup.ca"/>
    <m/>
    <d v="2024-11-27T00:00:00"/>
    <d v="2024-11-27T00:00:00"/>
    <m/>
    <d v="2024-12-02T00:00:00"/>
    <m/>
    <m/>
    <s v="Letter Sent without QC"/>
    <m/>
    <x v="1"/>
    <s v="RSA: Kylie Bailey"/>
    <m/>
    <m/>
  </r>
  <r>
    <x v="2"/>
    <s v="FEDERATION DE L'UPA LANAUDIERE"/>
    <n v="117977"/>
    <s v="Manu-Cov "/>
    <s v="Raquel Morales"/>
    <s v="Christina Saba"/>
    <s v="MC Renewal Support"/>
    <s v="ManuConnect"/>
    <s v="SELF"/>
    <d v="2024-11-30T00:00:00"/>
    <d v="2025-05-01T00:00:00"/>
    <x v="0"/>
    <s v="Annie Dessailliers"/>
    <s v="ventes_renouvellements@gpme.ca"/>
    <s v="Directrice par intérim, Services administratifs, ventes et renouvellement, Solutions collectives_x000a_G.P.M.E. solutions d’assurances et rentes collectives"/>
    <m/>
    <m/>
    <m/>
    <d v="2024-12-02T00:00:00"/>
    <m/>
    <m/>
    <s v="Letter Sent without QC"/>
    <m/>
    <x v="1"/>
    <s v="RSA: Sandra Gomes"/>
    <m/>
    <m/>
  </r>
  <r>
    <x v="2"/>
    <s v="LA SOCIETE DE GESTION DE LA   "/>
    <n v="118480"/>
    <s v="Manu-Cov "/>
    <s v="Natalie Lapointe"/>
    <s v="Lilian Hernandez"/>
    <s v="MC Renewal Support"/>
    <s v="ManuConnect"/>
    <s v="SELF"/>
    <d v="2024-11-30T00:00:00"/>
    <d v="2025-05-01T00:00:00"/>
    <x v="0"/>
    <m/>
    <s v="renouvellement@sagedecision.com"/>
    <m/>
    <m/>
    <m/>
    <m/>
    <d v="2024-12-02T00:00:00"/>
    <m/>
    <m/>
    <s v="Letter Sent without QC"/>
    <m/>
    <x v="1"/>
    <s v="RSA: Nicolas Maheux"/>
    <m/>
    <m/>
  </r>
  <r>
    <x v="2"/>
    <s v="CENTRE DE CONSERVATION DE LA  "/>
    <n v="119080"/>
    <s v="Manu-Cov "/>
    <s v="Natalie Lapointe "/>
    <s v="Andrea Boyce"/>
    <s v="MC Renewal Support"/>
    <s v="ManuConnect"/>
    <s v="SELF"/>
    <d v="2024-11-30T00:00:00"/>
    <d v="2025-05-01T00:00:00"/>
    <x v="0"/>
    <m/>
    <s v="  renouvellement@sagedecision.com"/>
    <m/>
    <m/>
    <m/>
    <m/>
    <d v="2024-12-02T00:00:00"/>
    <m/>
    <m/>
    <s v="Letter Sent without QC"/>
    <m/>
    <x v="0"/>
    <s v="RSA: Nicolas Maheux"/>
    <m/>
    <m/>
  </r>
  <r>
    <x v="2"/>
    <s v="MUNICIPALITE DE LA PAROISSE   "/>
    <n v="120059"/>
    <s v="Manu-Cov "/>
    <s v="Natalie Lapointe"/>
    <s v="Danielle Siler"/>
    <s v="MC Renewal Support"/>
    <s v="ManuConnect"/>
    <s v="SELF"/>
    <d v="2024-11-30T00:00:00"/>
    <d v="2025-05-01T00:00:00"/>
    <x v="0"/>
    <s v="Jérôme Cassista"/>
    <s v="jcassista@synexsc.ca"/>
    <m/>
    <m/>
    <m/>
    <m/>
    <d v="2024-12-02T00:00:00"/>
    <m/>
    <m/>
    <s v="Letter Sent without QC"/>
    <m/>
    <x v="1"/>
    <s v="RSA: Nicolas Maheux"/>
    <m/>
    <m/>
  </r>
  <r>
    <x v="2"/>
    <s v="ZAPIER AUTOMATION INC.        "/>
    <n v="120272"/>
    <s v="Manu-Cov "/>
    <s v="James Baggs"/>
    <s v="Shelina Lakhani"/>
    <s v="MC Renewal Support"/>
    <s v="ManuConnect"/>
    <s v="SELF"/>
    <d v="2024-11-30T00:00:00"/>
    <d v="2025-05-01T00:00:00"/>
    <x v="0"/>
    <s v="Jenny Bloom"/>
    <s v="totalrewards@zapier.com"/>
    <m/>
    <m/>
    <m/>
    <m/>
    <d v="2024-12-02T00:00:00"/>
    <m/>
    <m/>
    <s v="Letter Sent without QC"/>
    <m/>
    <x v="1"/>
    <s v="RSA: Lucas Wasyliw"/>
    <m/>
    <m/>
  </r>
  <r>
    <x v="2"/>
    <s v="GROUPE PLOMBACTION INC.       "/>
    <n v="120315"/>
    <s v="Manu-Cov "/>
    <s v="Nathalie Fanous "/>
    <s v="Kevin Wade"/>
    <s v="MC Renewal Support"/>
    <s v="ManuConnect"/>
    <s v="SELF"/>
    <d v="2024-11-30T00:00:00"/>
    <d v="2025-05-01T00:00:00"/>
    <x v="0"/>
    <m/>
    <s v=" tarification@gpm.ca"/>
    <m/>
    <m/>
    <m/>
    <m/>
    <d v="2024-12-02T00:00:00"/>
    <m/>
    <m/>
    <s v="Letter Sent without QC"/>
    <m/>
    <x v="1"/>
    <s v="RSA: Karim El-Dakdouk"/>
    <m/>
    <m/>
  </r>
  <r>
    <x v="2"/>
    <s v="DOOLY'S QUEBEC INC.           "/>
    <n v="120510"/>
    <s v="Manu-Cov "/>
    <s v="Natalie Lapointe"/>
    <s v="Lilian Hernandez"/>
    <s v="MC Renewal Support"/>
    <s v="ManuConnect"/>
    <s v="SELF"/>
    <d v="2024-11-30T00:00:00"/>
    <d v="2025-05-01T00:00:00"/>
    <x v="0"/>
    <m/>
    <s v="renouvellement@sagedecision.com"/>
    <m/>
    <m/>
    <m/>
    <m/>
    <d v="2024-12-02T00:00:00"/>
    <m/>
    <m/>
    <s v="Letter Sent without QC"/>
    <m/>
    <x v="1"/>
    <s v="RSA: Nicolas Maheux"/>
    <m/>
    <m/>
  </r>
  <r>
    <x v="2"/>
    <s v="9120-7019 QUEBEC INC. O/A     "/>
    <n v="120589"/>
    <s v="Manu-Cov "/>
    <s v="Natalie Lapointe"/>
    <s v="Danielle Siler"/>
    <s v="MC Renewal Support"/>
    <s v="ManuConnect"/>
    <s v="SELF"/>
    <d v="2024-11-30T00:00:00"/>
    <d v="2025-05-01T00:00:00"/>
    <x v="0"/>
    <m/>
    <s v="equipecollectif@lussier.co"/>
    <m/>
    <m/>
    <m/>
    <m/>
    <d v="2024-12-02T00:00:00"/>
    <m/>
    <m/>
    <s v="Letter Sent without QC"/>
    <m/>
    <x v="1"/>
    <s v="RSA: Nicolas Maheux"/>
    <m/>
    <m/>
  </r>
  <r>
    <x v="2"/>
    <s v="BOUCHERIE RAYMOND &amp; ANDRE INC."/>
    <n v="120592"/>
    <s v="Manu-Cov "/>
    <s v="Natalie Lapointe"/>
    <s v="Danielle Siler"/>
    <s v="MC Renewal Support"/>
    <s v="ManuConnect"/>
    <s v="SELF"/>
    <d v="2024-11-30T00:00:00"/>
    <d v="2025-05-01T00:00:00"/>
    <x v="0"/>
    <m/>
    <s v="equipecollectif@lussier.co"/>
    <m/>
    <m/>
    <m/>
    <m/>
    <d v="2024-12-02T00:00:00"/>
    <m/>
    <m/>
    <s v="Letter Sent without QC"/>
    <m/>
    <x v="1"/>
    <s v="RSA: Nicolas Maheux"/>
    <m/>
    <m/>
  </r>
  <r>
    <x v="2"/>
    <s v="UMANIX SERVICE INC.           "/>
    <n v="120710"/>
    <s v="Manu-Cov "/>
    <s v="Raquel Morales"/>
    <s v="Christina Saba"/>
    <s v="MC Renewal Support"/>
    <s v="ManuConnect"/>
    <s v="SELF"/>
    <d v="2024-11-30T00:00:00"/>
    <d v="2025-05-01T00:00:00"/>
    <x v="0"/>
    <s v="Annie Dessailliers"/>
    <s v="ventes_renouvellements@gpme.ca"/>
    <s v="Directrice par intérim, Services administratifs, ventes et renouvellement, Solutions collectives_x000a_G.P.M.E. solutions d’assurances et rentes collectives"/>
    <m/>
    <m/>
    <m/>
    <d v="2024-12-02T00:00:00"/>
    <m/>
    <m/>
    <s v="Letter Sent without QC"/>
    <m/>
    <x v="1"/>
    <s v="RSA: Sandra Gomes"/>
    <m/>
    <m/>
  </r>
  <r>
    <x v="2"/>
    <s v="STOUGHTON FIRE PROTECTION LTD."/>
    <n v="121117"/>
    <s v="Manu-Cov "/>
    <s v="Chaten Anderson"/>
    <s v="Rebeca Lemus"/>
    <s v="MC Renewal Support"/>
    <s v="ManuConnect"/>
    <s v="SELF"/>
    <d v="2024-11-30T00:00:00"/>
    <d v="2025-05-01T00:00:00"/>
    <x v="0"/>
    <m/>
    <s v="dee@icbabenefits.ca"/>
    <m/>
    <m/>
    <m/>
    <m/>
    <d v="2024-12-02T00:00:00"/>
    <m/>
    <m/>
    <s v="Letter Sent without QC"/>
    <m/>
    <x v="1"/>
    <s v="RSA: Lucas Wasyliw"/>
    <m/>
    <m/>
  </r>
  <r>
    <x v="2"/>
    <s v="NB PHARMACISTS' ASSOCIATION   "/>
    <n v="125156"/>
    <s v="Manu-Cov "/>
    <s v="Benjamin Garonce"/>
    <s v="Paul Chen"/>
    <s v="MC Renewal Support"/>
    <s v="ManuConnect"/>
    <s v="SELF"/>
    <d v="2024-11-30T00:00:00"/>
    <d v="2025-06-01T00:00:00"/>
    <x v="0"/>
    <s v="Jillian Jardine"/>
    <s v="jardinej@Wilson.nb.ca"/>
    <s v="Account Administrator"/>
    <d v="2024-12-03T00:00:00"/>
    <d v="2024-12-03T00:00:00"/>
    <m/>
    <d v="2024-12-09T00:00:00"/>
    <m/>
    <m/>
    <s v="Letter Sent without QC"/>
    <m/>
    <x v="0"/>
    <m/>
    <m/>
    <m/>
  </r>
  <r>
    <x v="2"/>
    <s v="CALGARY HERITAGE HOUSIN       "/>
    <n v="125855"/>
    <s v="Manu-Cov "/>
    <s v="Chaten Anderson"/>
    <s v="Rebeca Lemus"/>
    <s v="MC Renewal Support"/>
    <s v="ManuConnect"/>
    <s v="SELF"/>
    <d v="2024-11-30T00:00:00"/>
    <d v="2025-05-01T00:00:00"/>
    <x v="0"/>
    <m/>
    <s v="dee@icbabenefits.ca"/>
    <m/>
    <m/>
    <m/>
    <m/>
    <d v="2024-12-02T00:00:00"/>
    <m/>
    <m/>
    <s v="Letter Sent without QC"/>
    <m/>
    <x v="1"/>
    <s v="RSA: Lucas Wasyliw"/>
    <m/>
    <m/>
  </r>
  <r>
    <x v="2"/>
    <s v="JOLIETTE PHARMA 2023 INC.     "/>
    <n v="138033"/>
    <s v="Manu-Cov "/>
    <s v="Raquel Morales"/>
    <s v="Christina Saba"/>
    <s v="MC Renewal Support"/>
    <s v="ManuConnect"/>
    <s v="SELF"/>
    <d v="2024-11-30T00:00:00"/>
    <d v="2025-05-01T00:00:00"/>
    <x v="0"/>
    <s v="Annie Dessailliers"/>
    <s v="ventes_renouvellements@gpme.ca"/>
    <s v="Directrice par intérim, Services administratifs, ventes et renouvellement, Solutions collectives_x000a_G.P.M.E. solutions d’assurances et rentes collectives"/>
    <m/>
    <m/>
    <m/>
    <d v="2024-12-02T00:00:00"/>
    <m/>
    <m/>
    <s v="Letter Sent without QC"/>
    <m/>
    <x v="1"/>
    <s v="RSA: Sandra Gomes"/>
    <m/>
    <m/>
  </r>
  <r>
    <x v="2"/>
    <s v="THE ENGLISH-SPEAKING CATHOLIC "/>
    <n v="140266"/>
    <s v="Manu-Cov "/>
    <s v="Nathalie Fanous"/>
    <s v="Kevin Wade"/>
    <s v="MC Renewal Support"/>
    <s v="ManuConnect"/>
    <s v="SELF"/>
    <d v="2024-11-30T00:00:00"/>
    <d v="2025-05-01T00:00:00"/>
    <x v="0"/>
    <m/>
    <s v="TPA@alliancesc.ca"/>
    <m/>
    <m/>
    <m/>
    <m/>
    <d v="2024-12-02T00:00:00"/>
    <m/>
    <m/>
    <s v="Letter Sent without QC"/>
    <m/>
    <x v="1"/>
    <s v="RSA: Catherine Tremblay"/>
    <m/>
    <m/>
  </r>
  <r>
    <x v="2"/>
    <s v="SURE-FIX SERVICE GROUP INC.   "/>
    <n v="634473"/>
    <s v="Manu-Cov "/>
    <s v="Scott Burrell"/>
    <s v="Justin Czech"/>
    <s v="MC Renewal Support"/>
    <s v="ManuConnect"/>
    <s v="SELF"/>
    <d v="2024-11-30T00:00:00"/>
    <d v="2025-05-01T00:00:00"/>
    <x v="0"/>
    <s v="  Kim Cook"/>
    <s v="kim.cook@kechnie.com"/>
    <s v="Client Services &amp; Office Manager"/>
    <m/>
    <m/>
    <m/>
    <d v="2024-12-02T00:00:00"/>
    <m/>
    <m/>
    <s v="Letter Sent without QC"/>
    <m/>
    <x v="1"/>
    <s v="RSA: Ann Singh"/>
    <m/>
    <m/>
  </r>
  <r>
    <x v="2"/>
    <s v="NORTHFIELD AUTO SERVICE LTD.  "/>
    <n v="634474"/>
    <s v="Manu-Cov "/>
    <s v="Scott Burrell"/>
    <s v="Justin Czech"/>
    <s v="MC Renewal Support"/>
    <s v="ManuConnect"/>
    <s v="SELF"/>
    <d v="2024-11-30T00:00:00"/>
    <d v="2025-05-01T00:00:00"/>
    <x v="0"/>
    <s v="  Kim Cook"/>
    <s v="kim.cook@kechnie.com"/>
    <s v="Client Services &amp; Office Manager"/>
    <m/>
    <m/>
    <m/>
    <d v="2024-12-02T00:00:00"/>
    <m/>
    <m/>
    <s v="Letter Sent without QC"/>
    <m/>
    <x v="1"/>
    <s v="RSA: Ann Singh"/>
    <m/>
    <m/>
  </r>
  <r>
    <x v="2"/>
    <s v="DYNA-CO CONSTRUCTION          "/>
    <n v="634482"/>
    <s v="Manu-Cov "/>
    <s v="Scott Burrell"/>
    <s v="Justin Czech"/>
    <s v="MC Renewal Support"/>
    <s v="ManuConnect"/>
    <s v="SELF"/>
    <d v="2024-11-30T00:00:00"/>
    <d v="2025-05-01T00:00:00"/>
    <x v="0"/>
    <s v="  Kim Cook"/>
    <s v="kim.cook@kechnie.com"/>
    <s v="Client Services &amp; Office Manager"/>
    <m/>
    <m/>
    <m/>
    <d v="2024-12-02T00:00:00"/>
    <m/>
    <m/>
    <s v="Letter Sent without QC"/>
    <m/>
    <x v="1"/>
    <s v="RSA: Ann Singh"/>
    <m/>
    <m/>
  </r>
  <r>
    <x v="2"/>
    <s v="R.E. Gilmore Investments Corp."/>
    <n v="113841"/>
    <s v="Manu-Cov "/>
    <s v="Kathleen Royer"/>
    <s v="Alexandre Gougeon"/>
    <s v="MC Renewal Support"/>
    <s v="ManuConnect"/>
    <s v="SELF"/>
    <d v="2024-11-30T00:00:00"/>
    <d v="2025-05-01T00:00:00"/>
    <x v="0"/>
    <s v="Leah Simon"/>
    <s v="simonl@gilmore.ca"/>
    <s v="Plan Administrator"/>
    <m/>
    <d v="2024-12-06T00:00:00"/>
    <m/>
    <d v="2024-12-09T00:00:00"/>
    <m/>
    <m/>
    <s v="Letter Sent without QC"/>
    <m/>
    <x v="0"/>
    <m/>
    <m/>
    <m/>
  </r>
  <r>
    <x v="2"/>
    <s v="GLOBATECH                     "/>
    <n v="126657"/>
    <s v="Manu-Cov "/>
    <s v="Eric Poitras"/>
    <s v="Andrea Boyce"/>
    <s v="MC Renewal Support"/>
    <s v="ManuConnect"/>
    <s v="SELF"/>
    <d v="2024-11-30T00:00:00"/>
    <d v="2025-06-01T00:00:00"/>
    <x v="1"/>
    <m/>
    <m/>
    <m/>
    <m/>
    <m/>
    <m/>
    <m/>
    <m/>
    <m/>
    <m/>
    <m/>
    <x v="0"/>
    <m/>
    <m/>
    <m/>
  </r>
  <r>
    <x v="2"/>
    <s v="MF2 AERO                      "/>
    <n v="127206"/>
    <s v="Manu-Cov "/>
    <s v="Natalie Lapointe"/>
    <s v="Danielle Siler"/>
    <s v="MC Renewal Support"/>
    <s v="ManuConnect"/>
    <s v="SELF"/>
    <d v="2024-11-30T00:00:00"/>
    <d v="2025-05-01T00:00:00"/>
    <x v="1"/>
    <m/>
    <m/>
    <m/>
    <m/>
    <m/>
    <m/>
    <m/>
    <m/>
    <m/>
    <m/>
    <m/>
    <x v="1"/>
    <m/>
    <m/>
    <m/>
  </r>
  <r>
    <x v="2"/>
    <s v="RAYNER CONSTRUCTION SERVICES  "/>
    <n v="127642"/>
    <s v="Manu-Cov "/>
    <s v="Chaten Anderson"/>
    <s v="Rebeca Lemus"/>
    <s v="MC Renewal Support"/>
    <s v="ManuConnect"/>
    <s v="SELF"/>
    <d v="2024-11-30T00:00:00"/>
    <d v="2025-05-01T00:00:00"/>
    <x v="1"/>
    <m/>
    <m/>
    <m/>
    <m/>
    <m/>
    <m/>
    <m/>
    <m/>
    <m/>
    <m/>
    <m/>
    <x v="1"/>
    <m/>
    <m/>
    <m/>
  </r>
  <r>
    <x v="2"/>
    <s v="ENFINITE INFRASTRUCTURE GROUP "/>
    <n v="128511"/>
    <s v="Manu-Cov "/>
    <s v="Chaten Anderson"/>
    <s v="Rebeca Lemus"/>
    <s v="MC Renewal Support"/>
    <s v="ManuConnect"/>
    <s v="SELF"/>
    <d v="2024-11-30T00:00:00"/>
    <d v="2025-05-01T00:00:00"/>
    <x v="1"/>
    <m/>
    <m/>
    <m/>
    <m/>
    <m/>
    <m/>
    <m/>
    <m/>
    <m/>
    <m/>
    <m/>
    <x v="1"/>
    <m/>
    <m/>
    <m/>
  </r>
  <r>
    <x v="2"/>
    <s v="CONVOYEUR CONTINENTAL ET      "/>
    <n v="129567"/>
    <s v="Manu-Cov "/>
    <s v="Azaleea Dinca"/>
    <s v="Lilian Hernandez"/>
    <s v="MC Renewal Support"/>
    <s v="ManuConnect"/>
    <s v="SELF"/>
    <d v="2024-11-30T00:00:00"/>
    <d v="2025-05-01T00:00:00"/>
    <x v="1"/>
    <m/>
    <m/>
    <m/>
    <m/>
    <m/>
    <m/>
    <m/>
    <m/>
    <m/>
    <m/>
    <m/>
    <x v="0"/>
    <m/>
    <m/>
    <m/>
  </r>
  <r>
    <x v="2"/>
    <s v="STIM (9208-4144 Québec inc.) et ses compagnies affiliées"/>
    <n v="130659"/>
    <s v="Manu-Cov "/>
    <s v="Azaleea Dinca"/>
    <s v="Lilian Hernandez"/>
    <s v="MC Renewal Support"/>
    <s v="ManuConnect"/>
    <s v="SELF"/>
    <d v="2024-11-30T00:00:00"/>
    <d v="2025-06-01T00:00:00"/>
    <x v="1"/>
    <m/>
    <m/>
    <m/>
    <m/>
    <m/>
    <m/>
    <m/>
    <m/>
    <m/>
    <m/>
    <m/>
    <x v="0"/>
    <m/>
    <m/>
    <m/>
  </r>
  <r>
    <x v="2"/>
    <s v="LEBLANC AVOCATE INC."/>
    <n v="132268"/>
    <s v="Manu-Cov "/>
    <s v="Raquel Morales"/>
    <s v="Christina Saba"/>
    <s v="MC Renewal Support"/>
    <s v="ManuConnect"/>
    <s v="SELF"/>
    <d v="2024-11-30T00:00:00"/>
    <d v="2025-05-01T00:00:00"/>
    <x v="1"/>
    <m/>
    <m/>
    <m/>
    <m/>
    <m/>
    <m/>
    <m/>
    <m/>
    <m/>
    <m/>
    <m/>
    <x v="1"/>
    <m/>
    <m/>
    <m/>
  </r>
  <r>
    <x v="2"/>
    <s v="AERO RECIP (CANADA) LTD.      "/>
    <n v="132706"/>
    <s v="Manu-Cov "/>
    <s v="Cory Huclack"/>
    <s v="Rebeca Lemus"/>
    <s v="MC Renewal Support"/>
    <s v="ManuConnect"/>
    <s v="SELF"/>
    <d v="2024-11-30T00:00:00"/>
    <d v="2025-06-01T00:00:00"/>
    <x v="1"/>
    <m/>
    <m/>
    <m/>
    <m/>
    <m/>
    <m/>
    <m/>
    <m/>
    <m/>
    <m/>
    <m/>
    <x v="1"/>
    <m/>
    <m/>
    <m/>
  </r>
  <r>
    <x v="2"/>
    <s v="AXIOM ENVIRONMENTAL SOLUTIONS "/>
    <n v="134023"/>
    <s v="Manu-Cov "/>
    <s v="Chaten Anderson"/>
    <s v="Rebeca Lemus"/>
    <s v="MC Renewal Support"/>
    <s v="ManuConnect"/>
    <s v="SELF"/>
    <d v="2024-11-30T00:00:00"/>
    <d v="2025-05-01T00:00:00"/>
    <x v="1"/>
    <m/>
    <m/>
    <m/>
    <m/>
    <m/>
    <m/>
    <m/>
    <m/>
    <m/>
    <m/>
    <m/>
    <x v="1"/>
    <m/>
    <m/>
    <m/>
  </r>
  <r>
    <x v="2"/>
    <s v="Sterling Capital Brokers (CCK Consulting Ltd. &amp; Summit Contracting (Red Deer) Ltd.)"/>
    <n v="135873"/>
    <s v="Manu-Cov "/>
    <s v="James Baggs"/>
    <s v="Shelina Lakhani"/>
    <s v="MC Renewal Support"/>
    <s v="ManuConnect"/>
    <s v="SELF"/>
    <d v="2024-11-30T00:00:00"/>
    <d v="2025-05-01T00:00:00"/>
    <x v="1"/>
    <m/>
    <m/>
    <m/>
    <m/>
    <m/>
    <m/>
    <m/>
    <m/>
    <m/>
    <m/>
    <m/>
    <x v="1"/>
    <m/>
    <m/>
    <m/>
  </r>
  <r>
    <x v="2"/>
    <s v="Sterling Capital Brokers (SunAlta Farms Inc.)"/>
    <n v="135874"/>
    <s v="Manu-Cov "/>
    <s v="James Baggs"/>
    <s v="Shelina Lakhani"/>
    <s v="MC Renewal Support"/>
    <s v="ManuConnect"/>
    <s v="SELF"/>
    <d v="2024-11-30T00:00:00"/>
    <d v="2025-05-01T00:00:00"/>
    <x v="1"/>
    <m/>
    <m/>
    <m/>
    <m/>
    <m/>
    <m/>
    <m/>
    <m/>
    <m/>
    <m/>
    <m/>
    <x v="1"/>
    <m/>
    <m/>
    <m/>
  </r>
  <r>
    <x v="2"/>
    <s v="STERLING CAPITAL BROKERS (3D  COLLISION LTD.)"/>
    <n v="135876"/>
    <s v="Manu-Cov "/>
    <s v="James Baggs"/>
    <s v="Shelina Lakhani"/>
    <s v="MC Renewal Support"/>
    <s v="ManuConnect"/>
    <s v="SELF"/>
    <d v="2024-11-30T00:00:00"/>
    <d v="2025-05-01T00:00:00"/>
    <x v="1"/>
    <m/>
    <m/>
    <m/>
    <m/>
    <m/>
    <m/>
    <m/>
    <m/>
    <m/>
    <m/>
    <m/>
    <x v="1"/>
    <m/>
    <m/>
    <m/>
  </r>
  <r>
    <x v="2"/>
    <s v="STERLING CAPITAL BROKERS (ATI MACHINING INC.)"/>
    <n v="135879"/>
    <s v="Manu-Cov "/>
    <s v="James Baggs"/>
    <s v="Shelina Lakhani"/>
    <s v="MC Renewal Support"/>
    <s v="ManuConnect"/>
    <s v="SELF"/>
    <d v="2024-11-30T00:00:00"/>
    <d v="2025-05-01T00:00:00"/>
    <x v="1"/>
    <m/>
    <m/>
    <m/>
    <m/>
    <m/>
    <m/>
    <m/>
    <m/>
    <m/>
    <m/>
    <m/>
    <x v="1"/>
    <m/>
    <m/>
    <m/>
  </r>
  <r>
    <x v="2"/>
    <s v="Sterling Capital Brokers (Central Alberta Child Advocacy Centre)"/>
    <n v="135882"/>
    <s v="Manu-Cov "/>
    <s v="James Baggs"/>
    <s v="Shelina Lakhani"/>
    <s v="MC Renewal Support"/>
    <s v="ManuConnect"/>
    <s v="SELF"/>
    <d v="2024-11-30T00:00:00"/>
    <d v="2025-05-01T00:00:00"/>
    <x v="1"/>
    <m/>
    <m/>
    <m/>
    <m/>
    <m/>
    <m/>
    <m/>
    <m/>
    <m/>
    <m/>
    <m/>
    <x v="1"/>
    <m/>
    <m/>
    <m/>
  </r>
  <r>
    <x v="2"/>
    <s v="STERLING CAPITAL BROKERS (NWP "/>
    <n v="135884"/>
    <s v="Manu-Cov "/>
    <s v="James Baggs"/>
    <s v="Shelina Lakhani"/>
    <s v="MC Renewal Support"/>
    <s v="ManuConnect"/>
    <s v="SELF"/>
    <d v="2024-11-30T00:00:00"/>
    <d v="2025-05-01T00:00:00"/>
    <x v="1"/>
    <m/>
    <m/>
    <m/>
    <m/>
    <m/>
    <m/>
    <m/>
    <m/>
    <m/>
    <m/>
    <m/>
    <x v="0"/>
    <m/>
    <m/>
    <m/>
  </r>
  <r>
    <x v="2"/>
    <s v="Sterling Capital Brokers (TutorOcean Inc.)"/>
    <n v="135885"/>
    <s v="Manu-Cov "/>
    <s v="James Baggs"/>
    <s v="Shelina Lakhani"/>
    <s v="MC Renewal Support"/>
    <s v="ManuConnect"/>
    <s v="SELF"/>
    <d v="2024-11-30T00:00:00"/>
    <d v="2025-05-01T00:00:00"/>
    <x v="1"/>
    <m/>
    <m/>
    <m/>
    <m/>
    <m/>
    <m/>
    <m/>
    <m/>
    <m/>
    <m/>
    <m/>
    <x v="1"/>
    <m/>
    <m/>
    <m/>
  </r>
  <r>
    <x v="2"/>
    <s v="Sterling Capital Brokers (Downton's Transport Ltd.)"/>
    <n v="135886"/>
    <s v="Manu-Cov "/>
    <s v="James Baggs"/>
    <s v="Shelina Lakhani"/>
    <s v="MC Renewal Support"/>
    <s v="ManuConnect"/>
    <s v="SELF"/>
    <d v="2024-11-30T00:00:00"/>
    <d v="2025-05-01T00:00:00"/>
    <x v="1"/>
    <m/>
    <m/>
    <m/>
    <m/>
    <m/>
    <m/>
    <m/>
    <m/>
    <m/>
    <m/>
    <m/>
    <x v="0"/>
    <m/>
    <m/>
    <m/>
  </r>
  <r>
    <x v="2"/>
    <s v="Sterling Capital Brokers (800706 Ontario Inc. o/a Walton Restoration)"/>
    <n v="135887"/>
    <s v="Manu-Cov "/>
    <s v="James Baggs"/>
    <s v="Shelina Lakhani"/>
    <s v="MC Renewal Support"/>
    <s v="ManuConnect"/>
    <s v="SELF"/>
    <d v="2024-11-30T00:00:00"/>
    <d v="2025-05-01T00:00:00"/>
    <x v="1"/>
    <m/>
    <m/>
    <m/>
    <m/>
    <m/>
    <m/>
    <m/>
    <m/>
    <m/>
    <m/>
    <m/>
    <x v="1"/>
    <m/>
    <m/>
    <m/>
  </r>
  <r>
    <x v="2"/>
    <s v="Sterling Capital Brokers (296123 Alberta Ltd. O/A Classic Cleaners &amp; Black Knight Tuxedos)"/>
    <n v="135889"/>
    <s v="Manu-Cov "/>
    <s v="James Baggs"/>
    <s v="Shelina Lakhani"/>
    <s v="MC Renewal Support"/>
    <s v="ManuConnect"/>
    <s v="SELF"/>
    <d v="2024-11-30T00:00:00"/>
    <d v="2025-05-01T00:00:00"/>
    <x v="1"/>
    <m/>
    <m/>
    <m/>
    <m/>
    <m/>
    <m/>
    <m/>
    <m/>
    <m/>
    <m/>
    <m/>
    <x v="1"/>
    <m/>
    <m/>
    <m/>
  </r>
  <r>
    <x v="2"/>
    <s v="STERLING CAPITAL BROKERS (HOWE"/>
    <n v="135890"/>
    <s v="Manu-Cov "/>
    <s v="James Baggs"/>
    <s v="Shelina Lakhani"/>
    <s v="MC Renewal Support"/>
    <s v="ManuConnect"/>
    <s v="SELF"/>
    <d v="2024-11-30T00:00:00"/>
    <d v="2025-05-01T00:00:00"/>
    <x v="1"/>
    <m/>
    <m/>
    <m/>
    <m/>
    <m/>
    <m/>
    <m/>
    <m/>
    <m/>
    <m/>
    <m/>
    <x v="1"/>
    <m/>
    <m/>
    <m/>
  </r>
  <r>
    <x v="2"/>
    <s v="STERLING CAPITAL BROKERS (C &amp; "/>
    <n v="135891"/>
    <s v="Manu-Cov "/>
    <s v="James Baggs"/>
    <s v="Shelina Lakhani"/>
    <s v="MC Renewal Support"/>
    <s v="ManuConnect"/>
    <s v="SELF"/>
    <d v="2024-11-30T00:00:00"/>
    <d v="2025-05-01T00:00:00"/>
    <x v="1"/>
    <m/>
    <m/>
    <m/>
    <m/>
    <m/>
    <m/>
    <m/>
    <m/>
    <m/>
    <m/>
    <m/>
    <x v="1"/>
    <m/>
    <m/>
    <m/>
  </r>
  <r>
    <x v="2"/>
    <s v="Sterling Capital Brokers (Tantalus Management Inc o/a Tantalus Resort Lodge)"/>
    <n v="135894"/>
    <s v="Manu-Cov "/>
    <s v="James Baggs"/>
    <s v="Shelina Lakhani"/>
    <s v="MC Renewal Support"/>
    <s v="ManuConnect"/>
    <s v="SELF"/>
    <d v="2024-11-30T00:00:00"/>
    <d v="2025-05-01T00:00:00"/>
    <x v="1"/>
    <m/>
    <m/>
    <m/>
    <m/>
    <m/>
    <m/>
    <m/>
    <m/>
    <m/>
    <m/>
    <m/>
    <x v="1"/>
    <m/>
    <m/>
    <m/>
  </r>
  <r>
    <x v="2"/>
    <s v="STERLING CAPITAL BROKERS (THE "/>
    <n v="135896"/>
    <s v="Manu-Cov "/>
    <s v="James Baggs"/>
    <s v="Shelina Lakhani"/>
    <s v="MC Renewal Support"/>
    <s v="ManuConnect"/>
    <s v="SELF"/>
    <d v="2024-11-30T00:00:00"/>
    <d v="2025-05-01T00:00:00"/>
    <x v="1"/>
    <m/>
    <m/>
    <m/>
    <m/>
    <m/>
    <m/>
    <m/>
    <m/>
    <m/>
    <m/>
    <m/>
    <x v="1"/>
    <m/>
    <m/>
    <m/>
  </r>
  <r>
    <x v="2"/>
    <s v="STERLING CAPITAL BROKERS      "/>
    <n v="135897"/>
    <s v="Manu-Cov "/>
    <s v="James Baggs"/>
    <s v="Shelina Lakhani"/>
    <s v="MC Renewal Support"/>
    <s v="ManuConnect"/>
    <s v="SELF"/>
    <d v="2024-11-30T00:00:00"/>
    <d v="2025-05-01T00:00:00"/>
    <x v="1"/>
    <m/>
    <m/>
    <m/>
    <m/>
    <m/>
    <m/>
    <m/>
    <m/>
    <m/>
    <m/>
    <m/>
    <x v="1"/>
    <m/>
    <m/>
    <m/>
  </r>
  <r>
    <x v="2"/>
    <s v="Sterling Capital Brokers (Kingsman Scientific Management Inc./Incheck Technologies Inc.)"/>
    <n v="135898"/>
    <s v="Manu-Cov "/>
    <s v="James Baggs"/>
    <s v="Shelina Lakhani"/>
    <s v="MC Renewal Support"/>
    <s v="ManuConnect"/>
    <s v="SELF"/>
    <d v="2024-11-30T00:00:00"/>
    <d v="2025-05-01T00:00:00"/>
    <x v="1"/>
    <m/>
    <m/>
    <m/>
    <m/>
    <m/>
    <m/>
    <m/>
    <m/>
    <m/>
    <m/>
    <m/>
    <x v="1"/>
    <m/>
    <m/>
    <m/>
  </r>
  <r>
    <x v="2"/>
    <s v="STERLING CAPITAL BROKERS (R.  "/>
    <n v="135899"/>
    <s v="Manu-Cov "/>
    <s v="James Baggs"/>
    <s v="Shelina Lakhani"/>
    <s v="MC Renewal Support"/>
    <s v="ManuConnect"/>
    <s v="SELF"/>
    <d v="2024-11-30T00:00:00"/>
    <d v="2025-05-01T00:00:00"/>
    <x v="1"/>
    <m/>
    <m/>
    <m/>
    <m/>
    <m/>
    <m/>
    <m/>
    <m/>
    <m/>
    <m/>
    <m/>
    <x v="1"/>
    <m/>
    <m/>
    <m/>
  </r>
  <r>
    <x v="2"/>
    <s v="Sterling Capital Brokers (Soderquist Appraisals Ltd.)"/>
    <n v="135901"/>
    <s v="Manu-Cov "/>
    <s v="James Baggs"/>
    <s v="Shelina Lakhani"/>
    <s v="MC Renewal Support"/>
    <s v="ManuConnect"/>
    <s v="SELF"/>
    <d v="2024-11-30T00:00:00"/>
    <d v="2025-05-01T00:00:00"/>
    <x v="1"/>
    <m/>
    <m/>
    <m/>
    <m/>
    <m/>
    <m/>
    <m/>
    <m/>
    <m/>
    <m/>
    <m/>
    <x v="1"/>
    <m/>
    <m/>
    <m/>
  </r>
  <r>
    <x v="2"/>
    <s v="STERLING CAPITAL BROKERS      "/>
    <n v="135902"/>
    <s v="Manu-Cov "/>
    <s v="James Baggs"/>
    <s v="Shelina Lakhani"/>
    <s v="MC Renewal Support"/>
    <s v="ManuConnect"/>
    <s v="SELF"/>
    <d v="2024-11-30T00:00:00"/>
    <d v="2025-05-01T00:00:00"/>
    <x v="1"/>
    <m/>
    <m/>
    <m/>
    <m/>
    <m/>
    <m/>
    <m/>
    <m/>
    <m/>
    <m/>
    <m/>
    <x v="0"/>
    <m/>
    <m/>
    <m/>
  </r>
  <r>
    <x v="2"/>
    <s v="Sterling Capital Brokers (Terravest Industries General Partner Ltd. O/A RJV Gasfield Services)"/>
    <n v="135903"/>
    <s v="Manu-Cov "/>
    <s v="James Baggs"/>
    <s v="Shelina Lakhani"/>
    <s v="MC Renewal Support"/>
    <s v="ManuConnect"/>
    <s v="SELF"/>
    <d v="2024-11-30T00:00:00"/>
    <d v="2025-05-01T00:00:00"/>
    <x v="1"/>
    <m/>
    <m/>
    <m/>
    <m/>
    <m/>
    <m/>
    <m/>
    <m/>
    <m/>
    <m/>
    <m/>
    <x v="0"/>
    <m/>
    <m/>
    <m/>
  </r>
  <r>
    <x v="2"/>
    <s v="Sterling Capital Brokers (Cielo Waste Solutions Corp.)"/>
    <n v="135905"/>
    <s v="Manu-Cov "/>
    <s v="James Baggs"/>
    <s v="Shelina Lakhani"/>
    <s v="MC Renewal Support"/>
    <s v="ManuConnect"/>
    <s v="SELF"/>
    <d v="2024-11-30T00:00:00"/>
    <d v="2025-05-01T00:00:00"/>
    <x v="1"/>
    <m/>
    <m/>
    <m/>
    <m/>
    <m/>
    <m/>
    <m/>
    <m/>
    <m/>
    <m/>
    <m/>
    <x v="1"/>
    <m/>
    <m/>
    <m/>
  </r>
  <r>
    <x v="2"/>
    <s v="SYNERGIE ECOLO INC.           "/>
    <n v="137836"/>
    <s v="Manu-Cov "/>
    <s v="Raquel Morales"/>
    <s v="Christina Saba"/>
    <s v="MC Renewal Support"/>
    <s v="ManuConnect"/>
    <s v="SELF"/>
    <d v="2024-11-30T00:00:00"/>
    <d v="2025-05-01T00:00:00"/>
    <x v="1"/>
    <m/>
    <m/>
    <m/>
    <m/>
    <m/>
    <m/>
    <m/>
    <m/>
    <m/>
    <m/>
    <m/>
    <x v="1"/>
    <m/>
    <m/>
    <m/>
  </r>
  <r>
    <x v="2"/>
    <s v="BRASSERIE ARTISANALE ALBION   "/>
    <n v="139749"/>
    <s v="Manu-Cov "/>
    <s v="Raquel Morales"/>
    <s v="Christina Saba"/>
    <s v="MC Renewal Support"/>
    <s v="ManuConnect"/>
    <s v="SELF"/>
    <d v="2024-11-30T00:00:00"/>
    <d v="2025-05-01T00:00:00"/>
    <x v="1"/>
    <m/>
    <m/>
    <m/>
    <m/>
    <m/>
    <m/>
    <m/>
    <m/>
    <m/>
    <m/>
    <m/>
    <x v="1"/>
    <m/>
    <m/>
    <m/>
  </r>
  <r>
    <x v="2"/>
    <s v="SERVICES PAYSAGERS DOMINIQUE  "/>
    <n v="143022"/>
    <s v="Manu-Cov "/>
    <s v="Eric Poitras"/>
    <s v="Andrea Boyce"/>
    <s v="MC Renewal Support"/>
    <s v="ManuConnect"/>
    <s v="SELF"/>
    <d v="2024-11-30T00:00:00"/>
    <d v="2025-05-01T00:00:00"/>
    <x v="1"/>
    <m/>
    <m/>
    <m/>
    <m/>
    <m/>
    <m/>
    <m/>
    <m/>
    <m/>
    <m/>
    <m/>
    <x v="0"/>
    <m/>
    <m/>
    <m/>
  </r>
  <r>
    <x v="2"/>
    <s v="MASRI O INC. ARCHITECTS       "/>
    <n v="634476"/>
    <s v="Manu-Cov "/>
    <s v="Scott Burell"/>
    <s v="Justin Czech"/>
    <s v="MC Renewal Support"/>
    <s v="ManuConnect"/>
    <s v="SELF"/>
    <d v="2024-11-30T00:00:00"/>
    <d v="2025-05-01T00:00:00"/>
    <x v="1"/>
    <m/>
    <m/>
    <m/>
    <m/>
    <m/>
    <m/>
    <m/>
    <m/>
    <m/>
    <m/>
    <m/>
    <x v="1"/>
    <m/>
    <m/>
    <m/>
  </r>
  <r>
    <x v="2"/>
    <s v="Wesgar Inc."/>
    <n v="90021"/>
    <s v="Manu-Cov "/>
    <s v="Mohamed Meghji"/>
    <s v="Thomas Bauer"/>
    <s v="MC Renewal Support"/>
    <s v="ManuConnect"/>
    <s v="SELF"/>
    <d v="2024-11-30T00:00:00"/>
    <d v="2025-05-01T00:00:00"/>
    <x v="1"/>
    <m/>
    <m/>
    <m/>
    <m/>
    <m/>
    <m/>
    <m/>
    <m/>
    <m/>
    <m/>
    <m/>
    <x v="0"/>
    <s v="Erin Gunn - Dehoney"/>
    <m/>
    <m/>
  </r>
  <r>
    <x v="2"/>
    <s v="INTREPID GROUP LTD.           "/>
    <n v="143227"/>
    <s v="Manu-Cov "/>
    <s v="Chaten Anderson"/>
    <s v="Rebeca Lemus"/>
    <s v="MC Renewal Support"/>
    <s v="ManuConnect"/>
    <s v="SELF"/>
    <d v="2024-11-30T00:00:00"/>
    <d v="2025-05-01T00:00:00"/>
    <x v="3"/>
    <s v="Dee Pauletig"/>
    <s v="dee@icbabenefits.ca"/>
    <m/>
    <m/>
    <m/>
    <m/>
    <d v="2024-11-27T00:00:00"/>
    <m/>
    <m/>
    <s v="Letter Sent with QC"/>
    <m/>
    <x v="1"/>
    <m/>
    <s v="DLI, ELI, LTD, STD"/>
    <s v="English"/>
  </r>
  <r>
    <x v="2"/>
    <s v="SIXTH AVENUE ARBUTUS          "/>
    <s v="143569, 143570"/>
    <s v="Manu-Cov "/>
    <s v="Peter Katrakis"/>
    <s v="Anita Dekker"/>
    <s v="MC Renewal Support"/>
    <s v="ManuConnect"/>
    <s v="SELF"/>
    <d v="2024-11-30T00:00:00"/>
    <d v="2025-05-01T00:00:00"/>
    <x v="3"/>
    <m/>
    <s v="groupservice@dehoney.com "/>
    <m/>
    <m/>
    <m/>
    <m/>
    <d v="2024-11-27T00:00:00"/>
    <m/>
    <m/>
    <s v="Letter Sent with QC"/>
    <m/>
    <x v="0"/>
    <m/>
    <s v="ADD, EHC, ELI, DEN"/>
    <s v="English"/>
  </r>
  <r>
    <x v="2"/>
    <s v="RGF ELECTRIQUE INC.           "/>
    <n v="143907"/>
    <s v="Manu-Cov "/>
    <s v="Natalie Lapointe"/>
    <s v="Danielle Siler"/>
    <s v="MC Renewal Support"/>
    <s v="ManuConnect"/>
    <s v="SELF"/>
    <d v="2024-11-30T00:00:00"/>
    <d v="2025-05-01T00:00:00"/>
    <x v="3"/>
    <m/>
    <s v="renouvellementgcas@gcloutier.com"/>
    <m/>
    <m/>
    <m/>
    <m/>
    <d v="2024-11-27T00:00:00"/>
    <m/>
    <m/>
    <s v="Letter Sent with QC"/>
    <m/>
    <x v="1"/>
    <s v="Gilles Cloutier"/>
    <s v="DEN, DLI, EHC, ELI, LTD"/>
    <s v="French"/>
  </r>
  <r>
    <x v="2"/>
    <s v="CENTRE D'ACTION BENEVOLE      "/>
    <n v="143979"/>
    <s v="Manu-Cov "/>
    <s v="Raquel Morales"/>
    <s v="Christina Saba"/>
    <s v="MC Renewal Support"/>
    <s v="ManuConnect"/>
    <s v="SELF"/>
    <d v="2024-11-30T00:00:00"/>
    <d v="2025-05-01T00:00:00"/>
    <x v="3"/>
    <s v="Annie Dessailliers"/>
    <s v="ventes_renouvellements@gpme.ca"/>
    <s v="Directrice par intérim, Services administratifs, ventes et renouvellement, Solutions collectives"/>
    <m/>
    <m/>
    <m/>
    <d v="2024-11-27T00:00:00"/>
    <m/>
    <m/>
    <s v="Letter Sent with QC"/>
    <m/>
    <x v="1"/>
    <m/>
    <s v="ADD, DLI, EHC, ELI, LTD"/>
    <s v="French"/>
  </r>
  <r>
    <x v="3"/>
    <s v="INLAND AUDIO VISUAL LIMITED   "/>
    <n v="144051"/>
    <s v="Manu-Cov "/>
    <s v="Cory Huclack"/>
    <m/>
    <s v="MC Renewal Support"/>
    <s v="ManuConnect"/>
    <s v="SELF"/>
    <d v="2024-11-30T00:00:00"/>
    <d v="2025-05-01T00:00:00"/>
    <x v="3"/>
    <s v="Krista Dalton"/>
    <s v="quotations@johnstongroup.ca"/>
    <m/>
    <m/>
    <m/>
    <m/>
    <d v="2024-11-27T00:00:00"/>
    <m/>
    <m/>
    <s v="Letter Sent with QC"/>
    <m/>
    <x v="0"/>
    <m/>
    <s v="DLI, ELI, LTD, STD"/>
    <s v="English"/>
  </r>
  <r>
    <x v="2"/>
    <s v="VIRAGE SANTE INC.             "/>
    <n v="144269"/>
    <s v="Manu-Cov "/>
    <s v="Eric Poitras"/>
    <s v="Kevin Wade"/>
    <s v="MC Renewal Support"/>
    <s v="ManuConnect"/>
    <s v="SELF"/>
    <d v="2024-11-30T00:00:00"/>
    <d v="2025-05-01T00:00:00"/>
    <x v="3"/>
    <m/>
    <m/>
    <m/>
    <d v="2024-11-27T00:00:00"/>
    <m/>
    <m/>
    <m/>
    <m/>
    <m/>
    <s v="In Progress"/>
    <m/>
    <x v="1"/>
    <m/>
    <s v="DLI, EHC, ELI"/>
    <s v="French"/>
  </r>
  <r>
    <x v="2"/>
    <s v="SCHENK ARCHITECTURAL IMPORTS  "/>
    <n v="144406"/>
    <s v="Manu-Cov "/>
    <s v="Chaten Anderson "/>
    <s v="Rebeca Lemus"/>
    <s v="MC Renewal Support"/>
    <s v="ManuConnect"/>
    <s v="SELF"/>
    <d v="2024-11-30T00:00:00"/>
    <d v="2025-05-01T00:00:00"/>
    <x v="3"/>
    <s v="Dee Pauletig"/>
    <s v="dee@icbabenefits.ca"/>
    <m/>
    <m/>
    <m/>
    <m/>
    <d v="2024-11-27T00:00:00"/>
    <m/>
    <m/>
    <s v="Letter Sent with QC"/>
    <m/>
    <x v="1"/>
    <m/>
    <s v="DLI, ELI, LTD"/>
    <s v="English"/>
  </r>
  <r>
    <x v="2"/>
    <s v="K.K. PENNER TIRE CENTERS INC. "/>
    <n v="145400"/>
    <s v="Manu-Cov "/>
    <s v="Cory Huclack "/>
    <s v="Rebeca Lemus"/>
    <s v="MC Renewal Support"/>
    <s v="ManuConnect"/>
    <s v="SELF"/>
    <d v="2024-11-30T00:00:00"/>
    <d v="2025-06-01T00:00:00"/>
    <x v="3"/>
    <s v="Krista Dalton"/>
    <s v="quotations@johnstongroup.ca"/>
    <m/>
    <m/>
    <m/>
    <m/>
    <d v="2024-11-27T00:00:00"/>
    <m/>
    <m/>
    <s v="Letter Sent with QC"/>
    <m/>
    <x v="1"/>
    <m/>
    <s v="DLI, ELI, LTD"/>
    <s v="English"/>
  </r>
  <r>
    <x v="2"/>
    <s v="AUDIO BEAUDOIN TELEVISION INC."/>
    <n v="145507"/>
    <s v="Manu-Cov "/>
    <s v="Natalie Lapointe"/>
    <s v="Danielle Siler"/>
    <s v="MC Renewal Support"/>
    <s v="ManuConnect"/>
    <s v="SELF"/>
    <d v="2024-11-30T00:00:00"/>
    <d v="2025-05-01T00:00:00"/>
    <x v="3"/>
    <s v="Jérôme Cassista"/>
    <s v="jcassista@synexsc.ca"/>
    <m/>
    <m/>
    <m/>
    <m/>
    <d v="2024-11-27T00:00:00"/>
    <m/>
    <m/>
    <s v="Letter Sent with QC"/>
    <m/>
    <x v="1"/>
    <m/>
    <s v="DLI, EHC, ELI, LTD"/>
    <s v="French"/>
  </r>
  <r>
    <x v="2"/>
    <s v="ENTREPRISES QUEBECHAB LTEE    "/>
    <n v="145956"/>
    <s v="Manu-Cov "/>
    <s v="Natalie Lapointe"/>
    <s v="Danielle Siler"/>
    <s v="MC Renewal Support"/>
    <s v="ManuConnect"/>
    <s v="SELF"/>
    <d v="2024-11-30T00:00:00"/>
    <d v="2025-05-01T00:00:00"/>
    <x v="3"/>
    <m/>
    <s v="renouvellement@sagedecision.com"/>
    <m/>
    <m/>
    <m/>
    <m/>
    <d v="2024-11-27T00:00:00"/>
    <m/>
    <m/>
    <s v="Letter Sent with QC"/>
    <m/>
    <x v="1"/>
    <m/>
    <s v="DEN, DLI, EHC, ELI, LTD, STD"/>
    <s v="French"/>
  </r>
  <r>
    <x v="2"/>
    <s v="TLA BELLEMARE INC.            "/>
    <n v="146027"/>
    <s v="Manu-Cov "/>
    <s v="Raquel Morales"/>
    <s v="Christina Saba"/>
    <s v="MC Renewal Support"/>
    <s v="ManuConnect"/>
    <s v="SELF"/>
    <d v="2024-11-30T00:00:00"/>
    <d v="2025-05-01T00:00:00"/>
    <x v="3"/>
    <s v="Annie Dessailliers"/>
    <s v="ventes_renouvellements@gpme.ca"/>
    <s v="Directrice par intérim, Services administratifs, ventes et renouvellement, Solutions collectives_x000a_G.P.M.E. solutions d’assurances et rentes collectives"/>
    <m/>
    <m/>
    <m/>
    <d v="2024-11-27T00:00:00"/>
    <m/>
    <m/>
    <s v="Letter Sent with QC"/>
    <m/>
    <x v="1"/>
    <m/>
    <s v="ADD, DEN, DLI, EHC, ELI, LTD"/>
    <s v="French"/>
  </r>
  <r>
    <x v="2"/>
    <s v="EMPSON (CANADA) INC.          "/>
    <n v="633327"/>
    <s v="Manu-Cov "/>
    <s v="Chaten Anderson"/>
    <s v="Rebeca Lemus"/>
    <s v="MC Renewal Support"/>
    <s v="ManuConnect"/>
    <s v="SELF"/>
    <d v="2024-11-30T00:00:00"/>
    <d v="2025-05-01T00:00:00"/>
    <x v="3"/>
    <s v="Dee Pauletig"/>
    <s v="dee@icbabenefits.ca"/>
    <m/>
    <m/>
    <m/>
    <m/>
    <d v="2024-11-27T00:00:00"/>
    <m/>
    <m/>
    <s v="Letter Sent with QC"/>
    <m/>
    <x v="1"/>
    <m/>
    <s v="ELI, DLI, STD, LTD"/>
    <s v="English"/>
  </r>
  <r>
    <x v="2"/>
    <s v="WESTERN SECURITIES LTD.       "/>
    <n v="633329"/>
    <s v="Manu-Cov "/>
    <s v="Chaten Anderson"/>
    <s v="Rebeca Lemus"/>
    <s v="MC Renewal Support"/>
    <s v="ManuConnect"/>
    <s v="SELF"/>
    <d v="2024-11-30T00:00:00"/>
    <d v="2025-05-01T00:00:00"/>
    <x v="3"/>
    <s v="Dee Pauletig"/>
    <s v="dee@icbabenefits.ca"/>
    <m/>
    <m/>
    <m/>
    <m/>
    <d v="2024-11-27T00:00:00"/>
    <m/>
    <m/>
    <s v="Letter Sent with QC"/>
    <m/>
    <x v="1"/>
    <m/>
    <s v="ELI, DLI, STD, LTD"/>
    <s v="English"/>
  </r>
  <r>
    <x v="2"/>
    <s v="TRADES LABOUR CORPORATION     "/>
    <n v="633343"/>
    <s v="Manu-Cov "/>
    <s v="Chaten Anderson"/>
    <s v="Rebeca Lemus"/>
    <s v="MC Renewal Support"/>
    <s v="ManuConnect"/>
    <s v="SELF"/>
    <d v="2024-11-30T00:00:00"/>
    <d v="2025-05-01T00:00:00"/>
    <x v="3"/>
    <s v="Dee Pauletig"/>
    <s v="dee@icbabenefits.ca"/>
    <m/>
    <m/>
    <m/>
    <m/>
    <d v="2024-11-27T00:00:00"/>
    <m/>
    <m/>
    <s v="Letter Sent with QC"/>
    <m/>
    <x v="1"/>
    <m/>
    <s v="ELI, LTD"/>
    <s v="English"/>
  </r>
  <r>
    <x v="2"/>
    <s v="RIDLEY'S CYCLE                "/>
    <n v="633344"/>
    <s v="Manu-Cov "/>
    <s v="Chaten Anderson"/>
    <s v="Rebeca Lemus"/>
    <s v="MC Renewal Support"/>
    <s v="ManuConnect"/>
    <s v="SELF"/>
    <d v="2024-11-30T00:00:00"/>
    <d v="2025-05-01T00:00:00"/>
    <x v="3"/>
    <s v="Dee Pauletig"/>
    <s v="dee@icbabenefits.ca"/>
    <m/>
    <m/>
    <m/>
    <m/>
    <d v="2024-11-27T00:00:00"/>
    <m/>
    <m/>
    <s v="Letter Sent with QC"/>
    <m/>
    <x v="1"/>
    <m/>
    <s v="ELI, OEL, DLI, OSL, STD, LTD"/>
    <s v="English"/>
  </r>
  <r>
    <x v="2"/>
    <s v="AVALON OIL AND GAS            "/>
    <n v="633348"/>
    <s v="Manu-Cov "/>
    <s v="Chaten Anderson"/>
    <s v="Rebeca Lemus"/>
    <s v="MC Renewal Support"/>
    <s v="ManuConnect"/>
    <s v="SELF"/>
    <d v="2024-11-30T00:00:00"/>
    <d v="2025-05-01T00:00:00"/>
    <x v="3"/>
    <s v="Dee Pauletig"/>
    <s v="dee@icbabenefits.ca"/>
    <m/>
    <m/>
    <m/>
    <m/>
    <d v="2024-11-27T00:00:00"/>
    <m/>
    <m/>
    <s v="Letter Sent with QC"/>
    <m/>
    <x v="1"/>
    <m/>
    <s v="ELI, DLI, STD, LTD"/>
    <s v="English"/>
  </r>
  <r>
    <x v="2"/>
    <s v="BIG HORN SHEET METAL LTD.     "/>
    <n v="633363"/>
    <s v="Manu-Cov "/>
    <s v="Chaten Anderson"/>
    <s v="Rebeca Lemus"/>
    <s v="MC Renewal Support"/>
    <s v="ManuConnect"/>
    <s v="SELF"/>
    <d v="2024-11-30T00:00:00"/>
    <d v="2025-05-01T00:00:00"/>
    <x v="3"/>
    <s v="Dee Pauletig"/>
    <s v="dee@icbabenefits.ca"/>
    <m/>
    <m/>
    <m/>
    <m/>
    <d v="2024-11-27T00:00:00"/>
    <m/>
    <m/>
    <s v="Letter Sent with QC"/>
    <m/>
    <x v="1"/>
    <m/>
    <s v="ELI, DLI, STD, LTD"/>
    <s v="English"/>
  </r>
  <r>
    <x v="2"/>
    <s v="NEXGEN ADVISORY GROUP INC.    "/>
    <n v="633383"/>
    <s v="Manu-Cov "/>
    <s v="Daniel Julian Armstrong"/>
    <s v="Rebeca Lemus"/>
    <s v="MC Renewal Support"/>
    <s v="ManuConnect"/>
    <s v="SELF"/>
    <d v="2024-11-30T00:00:00"/>
    <d v="2025-05-01T00:00:00"/>
    <x v="3"/>
    <s v="Dee Pauletig"/>
    <s v="dee@icbabenefits.ca"/>
    <m/>
    <m/>
    <m/>
    <m/>
    <d v="2024-11-27T00:00:00"/>
    <m/>
    <m/>
    <s v="Letter Sent with QC"/>
    <m/>
    <x v="1"/>
    <m/>
    <s v="DLI, ELI,LTD, STD"/>
    <s v="English"/>
  </r>
  <r>
    <x v="2"/>
    <s v="THE JOUTA PERFORMANCE GROUP   "/>
    <n v="633387"/>
    <s v="Manu-Cov "/>
    <s v="Chaten Anderson "/>
    <s v="Rebeca Lemus"/>
    <s v="MC Renewal Support"/>
    <s v="ManuConnect"/>
    <s v="SELF"/>
    <d v="2024-11-30T00:00:00"/>
    <d v="2025-05-01T00:00:00"/>
    <x v="3"/>
    <s v="Dee Pauletig"/>
    <s v="dee@icbabenefits.ca"/>
    <m/>
    <m/>
    <m/>
    <m/>
    <d v="2024-11-27T00:00:00"/>
    <m/>
    <m/>
    <s v="Letter Sent with QC"/>
    <m/>
    <x v="1"/>
    <m/>
    <s v="DLI, ELI, LTD"/>
    <s v="English"/>
  </r>
  <r>
    <x v="2"/>
    <s v="WILLOW SPRING STRATEGIC       "/>
    <n v="633402"/>
    <s v="Manu-Cov "/>
    <s v="Chaten Anderson "/>
    <s v="Rebeca Lemus"/>
    <s v="MC Renewal Support"/>
    <s v="ManuConnect"/>
    <s v="SELF"/>
    <d v="2024-11-30T00:00:00"/>
    <d v="2025-05-01T00:00:00"/>
    <x v="3"/>
    <s v="Dee Pauletig"/>
    <s v="dee@icbabenefits.ca"/>
    <m/>
    <m/>
    <m/>
    <m/>
    <d v="2024-11-27T00:00:00"/>
    <m/>
    <m/>
    <s v="Letter Sent with QC"/>
    <m/>
    <x v="1"/>
    <m/>
    <s v="DLI, ELI, LTD, OEL, OSL, STD"/>
    <s v="English"/>
  </r>
  <r>
    <x v="2"/>
    <s v="BESTEL MESSAGE CENTRE         "/>
    <n v="634467"/>
    <s v="Manu-Cov "/>
    <s v="Scott Burrell"/>
    <s v="Justin Czech"/>
    <s v="MC Renewal Support"/>
    <s v="ManuConnect"/>
    <s v="SELF"/>
    <d v="2024-11-30T00:00:00"/>
    <d v="2025-05-01T00:00:00"/>
    <x v="3"/>
    <s v="Kim Cook"/>
    <s v="kim.cook@kechnie.com"/>
    <s v="Client Services &amp; Office Manager"/>
    <m/>
    <m/>
    <m/>
    <d v="2024-11-27T00:00:00"/>
    <m/>
    <m/>
    <s v="Letter Sent with QC"/>
    <m/>
    <x v="1"/>
    <m/>
    <s v="ADD, DLI, ELI, LTD"/>
    <s v="English"/>
  </r>
  <r>
    <x v="2"/>
    <s v="CRESS-RIDGE MACHINE           "/>
    <n v="634468"/>
    <s v="Manu-Cov "/>
    <s v="Scott Burrell"/>
    <s v="Justin Czech"/>
    <s v="MC Renewal Support"/>
    <s v="ManuConnect"/>
    <s v="SELF"/>
    <d v="2024-11-30T00:00:00"/>
    <d v="2025-05-01T00:00:00"/>
    <x v="3"/>
    <s v="Kim Cook"/>
    <s v="kim.cook@kechnie.com"/>
    <s v="Client Services &amp; Office Manager"/>
    <m/>
    <m/>
    <m/>
    <d v="2024-11-27T00:00:00"/>
    <m/>
    <m/>
    <s v="Letter Sent with QC"/>
    <m/>
    <x v="1"/>
    <m/>
    <s v="ADD, DLI, ELI, LTD, STD"/>
    <s v="English"/>
  </r>
  <r>
    <x v="2"/>
    <s v="FRESH SALON &amp; SPA BY HOLLY'S  "/>
    <n v="634470"/>
    <s v="Manu-Cov "/>
    <s v="Scott Burrell"/>
    <s v="Justin Czech"/>
    <s v="MC Renewal Support"/>
    <s v="ManuConnect"/>
    <s v="SELF"/>
    <d v="2024-11-30T00:00:00"/>
    <d v="2025-05-01T00:00:00"/>
    <x v="3"/>
    <s v="Kim Cook"/>
    <s v="kim.cook@kechnie.com"/>
    <s v="Client Services &amp; Office Manager"/>
    <m/>
    <m/>
    <m/>
    <d v="2024-11-27T00:00:00"/>
    <m/>
    <m/>
    <s v="Letter Sent with QC"/>
    <m/>
    <x v="1"/>
    <m/>
    <s v="ADD, DLI, ELI, LTD"/>
    <s v="English"/>
  </r>
  <r>
    <x v="2"/>
    <s v="JUST FIX IT                   "/>
    <n v="634472"/>
    <s v="Manu-Cov "/>
    <s v="Scott Burrell"/>
    <s v="Justin Czech"/>
    <s v="MC Renewal Support"/>
    <s v="ManuConnect"/>
    <s v="SELF"/>
    <d v="2024-11-30T00:00:00"/>
    <d v="2025-05-01T00:00:00"/>
    <x v="3"/>
    <s v="Kim Cook"/>
    <s v="kim.cook@kechnie.com"/>
    <s v="Client Services &amp; Office Manager"/>
    <m/>
    <m/>
    <m/>
    <d v="2024-11-27T00:00:00"/>
    <m/>
    <m/>
    <s v="Letter Sent with QC"/>
    <m/>
    <x v="1"/>
    <m/>
    <s v="ADD, DLI, ELI, LTD"/>
    <s v="English"/>
  </r>
  <r>
    <x v="2"/>
    <s v="ACID INTEGRITY INC.           "/>
    <n v="144169"/>
    <s v="Manu-Cov"/>
    <s v="Chaten Anderson"/>
    <s v="Rebeca Lemus"/>
    <s v="MC Renewal Support"/>
    <s v="ManuConnect"/>
    <s v="SELF"/>
    <d v="2024-11-30T00:00:00"/>
    <d v="2025-05-01T00:00:00"/>
    <x v="0"/>
    <m/>
    <s v="dee@icbabenefits.ca"/>
    <m/>
    <m/>
    <m/>
    <m/>
    <d v="2024-12-02T00:00:00"/>
    <m/>
    <m/>
    <s v="Letter Sent without QC"/>
    <m/>
    <x v="1"/>
    <s v="Nov 4- ask assistance to Crystal Subject on the Client's inquiry about renewal_x000a_As per CS- renewal date was wrong- ensure data letter is sent out at the end of November (May 2025 renewal date)_x000a_RSA: Lucas Wasyliw"/>
    <m/>
    <m/>
  </r>
  <r>
    <x v="2"/>
    <s v="TBM HOLDCO LTD.               "/>
    <n v="115173"/>
    <s v="Manu-Cov"/>
    <m/>
    <m/>
    <s v="MC Renewal Support"/>
    <s v="ManuConnect"/>
    <s v="SELF"/>
    <d v="2024-11-30T00:00:00"/>
    <d v="2025-06-01T00:00:00"/>
    <x v="4"/>
    <m/>
    <m/>
    <m/>
    <m/>
    <m/>
    <m/>
    <m/>
    <m/>
    <m/>
    <m/>
    <m/>
    <x v="0"/>
    <m/>
    <m/>
    <m/>
  </r>
  <r>
    <x v="2"/>
    <s v="WINNIPEG PANTS &amp; SPORTSWEAR   "/>
    <n v="115459"/>
    <s v="Manu-Cov"/>
    <m/>
    <m/>
    <s v="MC Renewal Support"/>
    <s v="ManuConnect"/>
    <s v="SELF"/>
    <d v="2024-11-30T00:00:00"/>
    <d v="2025-06-01T00:00:00"/>
    <x v="4"/>
    <m/>
    <m/>
    <m/>
    <m/>
    <m/>
    <m/>
    <m/>
    <m/>
    <m/>
    <m/>
    <m/>
    <x v="0"/>
    <m/>
    <m/>
    <m/>
  </r>
  <r>
    <x v="2"/>
    <s v="CADORATH PLATING CO. LTD      "/>
    <n v="132016"/>
    <s v="Manu-Cov"/>
    <m/>
    <m/>
    <s v="MC Renewal Support"/>
    <s v="ManuConnect"/>
    <s v="SELF"/>
    <d v="2024-11-30T00:00:00"/>
    <d v="2025-06-01T00:00:00"/>
    <x v="4"/>
    <m/>
    <m/>
    <m/>
    <m/>
    <m/>
    <m/>
    <m/>
    <m/>
    <m/>
    <m/>
    <m/>
    <x v="0"/>
    <m/>
    <m/>
    <m/>
  </r>
  <r>
    <x v="4"/>
    <s v="LE GROUPE BELLON PRESTIGE INC."/>
    <n v="137580"/>
    <s v="Manu-Cov "/>
    <s v="Cory Huclack"/>
    <s v="Kerry Harrison"/>
    <s v="MC Renewal Support"/>
    <s v="ManuConnect"/>
    <s v="SELF"/>
    <d v="2024-12-31T00:00:00"/>
    <d v="2025-07-01T00:00:00"/>
    <x v="2"/>
    <m/>
    <m/>
    <m/>
    <m/>
    <m/>
    <m/>
    <m/>
    <m/>
    <m/>
    <m/>
    <s v="Ma. Clarissa Curitana"/>
    <x v="0"/>
    <m/>
    <m/>
    <m/>
  </r>
  <r>
    <x v="4"/>
    <s v="THE MULTICARE GROUP RESTAURANT"/>
    <n v="3083"/>
    <s v="Manu-Cov"/>
    <m/>
    <m/>
    <s v="MC Renewal Support"/>
    <s v="ManuConnect"/>
    <s v="SELF"/>
    <d v="2024-12-31T00:00:00"/>
    <d v="2025-06-01T00:00:00"/>
    <x v="3"/>
    <m/>
    <m/>
    <m/>
    <m/>
    <m/>
    <m/>
    <m/>
    <m/>
    <m/>
    <m/>
    <m/>
    <x v="1"/>
    <m/>
    <m/>
    <m/>
  </r>
  <r>
    <x v="4"/>
    <s v="LSR GESDEV INC.               "/>
    <n v="6484"/>
    <s v="Manu-Cov"/>
    <m/>
    <m/>
    <s v="MC Renewal Support"/>
    <s v="ManuConnect"/>
    <s v="SELF"/>
    <d v="2024-12-31T00:00:00"/>
    <d v="2025-06-01T00:00:00"/>
    <x v="0"/>
    <m/>
    <m/>
    <m/>
    <m/>
    <m/>
    <m/>
    <m/>
    <m/>
    <m/>
    <m/>
    <m/>
    <x v="1"/>
    <m/>
    <m/>
    <m/>
  </r>
  <r>
    <x v="4"/>
    <s v="CONSEIL QUEBECOIS DU COMMERCE "/>
    <n v="9264"/>
    <s v="Manu-Cov"/>
    <m/>
    <m/>
    <s v="MC Renewal Support"/>
    <s v="ManuConnect"/>
    <s v="SELF"/>
    <d v="2024-12-31T00:00:00"/>
    <d v="2025-06-01T00:00:00"/>
    <x v="1"/>
    <m/>
    <m/>
    <m/>
    <m/>
    <m/>
    <m/>
    <m/>
    <m/>
    <m/>
    <m/>
    <m/>
    <x v="1"/>
    <m/>
    <m/>
    <m/>
  </r>
  <r>
    <x v="4"/>
    <s v="ASSOCIATION DE L'INDUSTRIE    "/>
    <n v="28494"/>
    <s v="Manu-Cov"/>
    <m/>
    <m/>
    <s v="MC Renewal Support"/>
    <s v="ManuConnect"/>
    <s v="SELF"/>
    <d v="2024-12-31T00:00:00"/>
    <d v="2025-06-01T00:00:00"/>
    <x v="2"/>
    <m/>
    <m/>
    <m/>
    <m/>
    <m/>
    <m/>
    <m/>
    <m/>
    <m/>
    <m/>
    <m/>
    <x v="1"/>
    <m/>
    <m/>
    <m/>
  </r>
  <r>
    <x v="4"/>
    <s v="PAJAR PRODUCTION LTEE         "/>
    <n v="34096"/>
    <s v="Manu-Cov"/>
    <m/>
    <m/>
    <s v="MC Renewal Support"/>
    <s v="ManuConnect"/>
    <s v="SELF"/>
    <d v="2024-12-31T00:00:00"/>
    <d v="2025-06-01T00:00:00"/>
    <x v="3"/>
    <m/>
    <m/>
    <m/>
    <m/>
    <m/>
    <m/>
    <m/>
    <m/>
    <m/>
    <m/>
    <m/>
    <x v="1"/>
    <m/>
    <m/>
    <m/>
  </r>
  <r>
    <x v="4"/>
    <s v="DELICES D'ANGKOR INC.         "/>
    <n v="103175"/>
    <s v="Manu-Cov"/>
    <m/>
    <m/>
    <s v="MC Renewal Support"/>
    <s v="ManuConnect"/>
    <s v="SELF"/>
    <d v="2024-12-31T00:00:00"/>
    <d v="2025-06-01T00:00:00"/>
    <x v="0"/>
    <m/>
    <m/>
    <m/>
    <m/>
    <m/>
    <m/>
    <m/>
    <m/>
    <m/>
    <m/>
    <m/>
    <x v="1"/>
    <m/>
    <m/>
    <m/>
  </r>
  <r>
    <x v="4"/>
    <s v="TINGLEY INC.                  "/>
    <n v="103179"/>
    <s v="Manu-Cov"/>
    <m/>
    <m/>
    <s v="MC Renewal Support"/>
    <s v="ManuConnect"/>
    <s v="SELF"/>
    <d v="2024-12-31T00:00:00"/>
    <d v="2025-06-01T00:00:00"/>
    <x v="1"/>
    <m/>
    <m/>
    <m/>
    <m/>
    <m/>
    <m/>
    <m/>
    <m/>
    <m/>
    <m/>
    <m/>
    <x v="1"/>
    <m/>
    <m/>
    <m/>
  </r>
  <r>
    <x v="4"/>
    <s v="REFRIGERATION ACTAIR INC.     "/>
    <n v="106688"/>
    <s v="Manu-Cov"/>
    <m/>
    <m/>
    <s v="MC Renewal Support"/>
    <s v="ManuConnect"/>
    <s v="SELF"/>
    <d v="2024-12-31T00:00:00"/>
    <d v="2025-06-01T00:00:00"/>
    <x v="2"/>
    <m/>
    <m/>
    <m/>
    <m/>
    <m/>
    <m/>
    <m/>
    <m/>
    <m/>
    <m/>
    <m/>
    <x v="1"/>
    <m/>
    <m/>
    <m/>
  </r>
  <r>
    <x v="4"/>
    <s v="CONSTRUCTION YVON BOUCHARD    "/>
    <n v="106781"/>
    <s v="Manu-Cov"/>
    <m/>
    <m/>
    <s v="MC Renewal Support"/>
    <s v="ManuConnect"/>
    <s v="SELF"/>
    <d v="2024-12-31T00:00:00"/>
    <d v="2025-06-01T00:00:00"/>
    <x v="3"/>
    <m/>
    <m/>
    <m/>
    <m/>
    <m/>
    <m/>
    <m/>
    <m/>
    <m/>
    <m/>
    <m/>
    <x v="1"/>
    <m/>
    <m/>
    <m/>
  </r>
  <r>
    <x v="4"/>
    <s v="STAR FIRE SYSTEMS             "/>
    <n v="110462"/>
    <s v="Manu-Cov"/>
    <m/>
    <m/>
    <s v="MC Renewal Support"/>
    <s v="ManuConnect"/>
    <s v="SELF"/>
    <d v="2024-12-31T00:00:00"/>
    <d v="2025-06-01T00:00:00"/>
    <x v="0"/>
    <m/>
    <m/>
    <m/>
    <m/>
    <m/>
    <m/>
    <m/>
    <m/>
    <m/>
    <m/>
    <m/>
    <x v="1"/>
    <m/>
    <m/>
    <m/>
  </r>
  <r>
    <x v="4"/>
    <s v="SPECIALITES PNEUMATIQUES AP   "/>
    <n v="110843"/>
    <s v="Manu-Cov"/>
    <m/>
    <m/>
    <s v="MC Renewal Support"/>
    <s v="ManuConnect"/>
    <s v="SELF"/>
    <d v="2024-12-31T00:00:00"/>
    <d v="2025-06-01T00:00:00"/>
    <x v="1"/>
    <m/>
    <m/>
    <m/>
    <m/>
    <m/>
    <m/>
    <m/>
    <m/>
    <m/>
    <m/>
    <m/>
    <x v="1"/>
    <m/>
    <m/>
    <m/>
  </r>
  <r>
    <x v="4"/>
    <s v="ASSOCIATION QUEBECOISE DE     "/>
    <n v="110852"/>
    <s v="Manu-Cov"/>
    <m/>
    <m/>
    <s v="MC Renewal Support"/>
    <s v="ManuConnect"/>
    <s v="SELF"/>
    <d v="2024-12-31T00:00:00"/>
    <d v="2025-06-01T00:00:00"/>
    <x v="2"/>
    <m/>
    <m/>
    <m/>
    <m/>
    <m/>
    <m/>
    <m/>
    <m/>
    <m/>
    <m/>
    <m/>
    <x v="1"/>
    <m/>
    <m/>
    <m/>
  </r>
  <r>
    <x v="4"/>
    <s v="VIROX TECHNOLOGIES INC.       "/>
    <n v="112865"/>
    <s v="Manu-Cov"/>
    <m/>
    <m/>
    <s v="MC Renewal Support"/>
    <s v="ManuConnect"/>
    <s v="SELF"/>
    <d v="2024-12-31T00:00:00"/>
    <d v="2025-06-01T00:00:00"/>
    <x v="3"/>
    <m/>
    <m/>
    <m/>
    <m/>
    <m/>
    <m/>
    <m/>
    <m/>
    <m/>
    <m/>
    <m/>
    <x v="0"/>
    <m/>
    <m/>
    <m/>
  </r>
  <r>
    <x v="4"/>
    <s v="LES PRODUITS DE VIANDE        "/>
    <n v="113233"/>
    <s v="Manu-Cov"/>
    <m/>
    <m/>
    <s v="MC Renewal Support"/>
    <s v="ManuConnect"/>
    <s v="SELF"/>
    <d v="2024-12-31T00:00:00"/>
    <d v="2025-06-01T00:00:00"/>
    <x v="0"/>
    <m/>
    <m/>
    <m/>
    <m/>
    <m/>
    <m/>
    <m/>
    <m/>
    <m/>
    <m/>
    <m/>
    <x v="0"/>
    <m/>
    <m/>
    <m/>
  </r>
  <r>
    <x v="4"/>
    <s v="HOLIDAY INN OTTAWA EAST       "/>
    <n v="115084"/>
    <s v="Manu-Cov"/>
    <m/>
    <m/>
    <s v="MC Renewal Support"/>
    <s v="ManuConnect"/>
    <s v="SELF"/>
    <d v="2024-12-31T00:00:00"/>
    <d v="2025-06-01T00:00:00"/>
    <x v="1"/>
    <m/>
    <m/>
    <m/>
    <m/>
    <m/>
    <m/>
    <m/>
    <m/>
    <m/>
    <m/>
    <m/>
    <x v="1"/>
    <m/>
    <m/>
    <m/>
  </r>
  <r>
    <x v="4"/>
    <s v="EBENISTERIE NOUVELLE          "/>
    <n v="115403"/>
    <s v="Manu-Cov"/>
    <m/>
    <m/>
    <s v="MC Renewal Support"/>
    <s v="ManuConnect"/>
    <s v="SELF"/>
    <d v="2024-12-31T00:00:00"/>
    <d v="2025-06-01T00:00:00"/>
    <x v="2"/>
    <m/>
    <m/>
    <m/>
    <m/>
    <m/>
    <m/>
    <m/>
    <m/>
    <m/>
    <m/>
    <m/>
    <x v="1"/>
    <m/>
    <m/>
    <m/>
  </r>
  <r>
    <x v="4"/>
    <s v="AMHERST CRANE RENTALS LTD.    "/>
    <n v="119564"/>
    <s v="Manu-Cov"/>
    <m/>
    <m/>
    <s v="MC Renewal Support"/>
    <s v="ManuConnect"/>
    <s v="SELF"/>
    <d v="2024-12-31T00:00:00"/>
    <d v="2025-06-01T00:00:00"/>
    <x v="3"/>
    <m/>
    <m/>
    <m/>
    <m/>
    <m/>
    <m/>
    <m/>
    <m/>
    <m/>
    <m/>
    <m/>
    <x v="0"/>
    <m/>
    <m/>
    <m/>
  </r>
  <r>
    <x v="4"/>
    <s v="PRODUITS DE METAL PROMETT INC."/>
    <n v="120728"/>
    <s v="Manu-Cov"/>
    <m/>
    <m/>
    <s v="MC Renewal Support"/>
    <s v="ManuConnect"/>
    <s v="SELF"/>
    <d v="2024-12-31T00:00:00"/>
    <d v="2025-06-01T00:00:00"/>
    <x v="0"/>
    <m/>
    <m/>
    <m/>
    <m/>
    <m/>
    <m/>
    <m/>
    <m/>
    <m/>
    <m/>
    <m/>
    <x v="1"/>
    <m/>
    <m/>
    <m/>
  </r>
  <r>
    <x v="4"/>
    <s v="BATTIG DESIGN INC.            "/>
    <n v="121222"/>
    <s v="Manu-Cov"/>
    <m/>
    <m/>
    <s v="MC Renewal Support"/>
    <s v="ManuConnect"/>
    <s v="SELF"/>
    <d v="2024-12-31T00:00:00"/>
    <d v="2025-06-01T00:00:00"/>
    <x v="1"/>
    <m/>
    <m/>
    <m/>
    <m/>
    <m/>
    <m/>
    <m/>
    <m/>
    <m/>
    <m/>
    <m/>
    <x v="1"/>
    <s v="Gilles Cloutier"/>
    <m/>
    <m/>
  </r>
  <r>
    <x v="4"/>
    <s v="TITAN ENVIRONMENTAL           "/>
    <n v="126663"/>
    <s v="Manu-Cov"/>
    <m/>
    <m/>
    <s v="MC Renewal Support"/>
    <s v="ManuConnect"/>
    <s v="SELF"/>
    <d v="2024-12-31T00:00:00"/>
    <d v="2025-07-01T00:00:00"/>
    <x v="2"/>
    <m/>
    <m/>
    <m/>
    <m/>
    <m/>
    <m/>
    <m/>
    <m/>
    <m/>
    <m/>
    <m/>
    <x v="0"/>
    <s v="HealthSource Plus - Kyle McFadyen"/>
    <m/>
    <m/>
  </r>
  <r>
    <x v="4"/>
    <s v="MULTI-METAL G. BOUTIN INC.    "/>
    <n v="130657"/>
    <s v="Manu-Cov"/>
    <m/>
    <m/>
    <s v="MC Renewal Support"/>
    <s v="ManuConnect"/>
    <s v="SELF"/>
    <d v="2024-12-31T00:00:00"/>
    <d v="2025-06-01T00:00:00"/>
    <x v="3"/>
    <m/>
    <m/>
    <m/>
    <m/>
    <m/>
    <m/>
    <m/>
    <m/>
    <m/>
    <m/>
    <m/>
    <x v="0"/>
    <m/>
    <m/>
    <m/>
  </r>
  <r>
    <x v="4"/>
    <s v="9375-3408 QUEBEC INC.         "/>
    <n v="132561"/>
    <s v="Manu-Cov"/>
    <m/>
    <m/>
    <s v="MC Renewal Support"/>
    <s v="ManuConnect"/>
    <s v="SELF"/>
    <d v="2024-12-31T00:00:00"/>
    <d v="2025-06-01T00:00:00"/>
    <x v="0"/>
    <m/>
    <m/>
    <m/>
    <m/>
    <m/>
    <m/>
    <m/>
    <m/>
    <m/>
    <m/>
    <m/>
    <x v="1"/>
    <m/>
    <m/>
    <m/>
  </r>
  <r>
    <x v="4"/>
    <s v="THE BUGATTI GROUP INC.        "/>
    <n v="134736"/>
    <s v="Manu-Cov"/>
    <m/>
    <m/>
    <s v="MC Renewal Support"/>
    <s v="ManuConnect"/>
    <s v="SELF"/>
    <d v="2024-12-31T00:00:00"/>
    <d v="2025-06-01T00:00:00"/>
    <x v="1"/>
    <m/>
    <m/>
    <m/>
    <m/>
    <m/>
    <m/>
    <m/>
    <m/>
    <m/>
    <m/>
    <m/>
    <x v="1"/>
    <m/>
    <m/>
    <m/>
  </r>
  <r>
    <x v="4"/>
    <s v="NORSTAR CORPORATION           "/>
    <n v="136625"/>
    <s v="Manu-Cov"/>
    <m/>
    <m/>
    <s v="MC Renewal Support"/>
    <s v="ManuConnect"/>
    <s v="SELF"/>
    <d v="2024-12-31T00:00:00"/>
    <d v="2025-06-01T00:00:00"/>
    <x v="2"/>
    <m/>
    <m/>
    <m/>
    <m/>
    <m/>
    <m/>
    <m/>
    <m/>
    <m/>
    <m/>
    <m/>
    <x v="1"/>
    <m/>
    <m/>
    <m/>
  </r>
  <r>
    <x v="4"/>
    <s v="LIFE SCIENCE NUTRITIONALS INC."/>
    <n v="137597"/>
    <s v="Manu-Cov"/>
    <m/>
    <m/>
    <s v="MC Renewal Support"/>
    <s v="ManuConnect"/>
    <s v="SELF"/>
    <d v="2024-12-31T00:00:00"/>
    <d v="2025-06-01T00:00:00"/>
    <x v="3"/>
    <m/>
    <m/>
    <m/>
    <m/>
    <m/>
    <m/>
    <m/>
    <m/>
    <m/>
    <m/>
    <m/>
    <x v="0"/>
    <m/>
    <m/>
    <m/>
  </r>
  <r>
    <x v="4"/>
    <s v="LE VIRUNGA (9333-5909 Québec inc.)"/>
    <n v="138215"/>
    <s v="Manu-Cov"/>
    <m/>
    <m/>
    <s v="MC Renewal Support"/>
    <s v="ManuConnect"/>
    <s v="SELF"/>
    <d v="2024-12-31T00:00:00"/>
    <d v="2025-06-01T00:00:00"/>
    <x v="0"/>
    <m/>
    <m/>
    <m/>
    <m/>
    <m/>
    <m/>
    <m/>
    <m/>
    <m/>
    <m/>
    <m/>
    <x v="1"/>
    <m/>
    <m/>
    <m/>
  </r>
  <r>
    <x v="4"/>
    <s v="MANUCHAR INC.                 "/>
    <n v="138249"/>
    <s v="Manu-Cov"/>
    <m/>
    <m/>
    <s v="MC Renewal Support"/>
    <s v="ManuConnect"/>
    <s v="SELF"/>
    <d v="2024-12-31T00:00:00"/>
    <d v="2025-06-01T00:00:00"/>
    <x v="1"/>
    <m/>
    <m/>
    <m/>
    <m/>
    <m/>
    <m/>
    <m/>
    <m/>
    <m/>
    <m/>
    <m/>
    <x v="1"/>
    <s v="Gilles Cloutier"/>
    <m/>
    <m/>
  </r>
  <r>
    <x v="4"/>
    <s v="COUVRE-PLANCHERS MAGNAN INC.  "/>
    <n v="138373"/>
    <s v="Manu-Cov"/>
    <m/>
    <m/>
    <s v="MC Renewal Support"/>
    <s v="ManuConnect"/>
    <s v="SELF"/>
    <d v="2024-12-31T00:00:00"/>
    <d v="2025-06-01T00:00:00"/>
    <x v="2"/>
    <m/>
    <m/>
    <m/>
    <m/>
    <m/>
    <m/>
    <m/>
    <m/>
    <m/>
    <m/>
    <m/>
    <x v="1"/>
    <s v="Gilles Cloutier"/>
    <m/>
    <m/>
  </r>
  <r>
    <x v="4"/>
    <s v="EQUIPEMENT ET OUTILLAGE       "/>
    <n v="138509"/>
    <s v="Manu-Cov"/>
    <m/>
    <m/>
    <s v="MC Renewal Support"/>
    <s v="ManuConnect"/>
    <s v="SELF"/>
    <d v="2024-12-31T00:00:00"/>
    <d v="2025-06-01T00:00:00"/>
    <x v="3"/>
    <m/>
    <m/>
    <m/>
    <m/>
    <m/>
    <m/>
    <m/>
    <m/>
    <m/>
    <m/>
    <m/>
    <x v="1"/>
    <s v="Gilles Cloutier"/>
    <m/>
    <m/>
  </r>
  <r>
    <x v="4"/>
    <s v="INTLABS INC.                  "/>
    <n v="138564"/>
    <s v="Manu-Cov"/>
    <m/>
    <m/>
    <s v="MC Renewal Support"/>
    <s v="ManuConnect"/>
    <s v="SELF"/>
    <d v="2024-12-31T00:00:00"/>
    <d v="2025-06-01T00:00:00"/>
    <x v="0"/>
    <m/>
    <m/>
    <m/>
    <m/>
    <m/>
    <m/>
    <m/>
    <m/>
    <m/>
    <m/>
    <m/>
    <x v="1"/>
    <m/>
    <m/>
    <m/>
  </r>
  <r>
    <x v="4"/>
    <s v="SWIDGET CORP.                 "/>
    <n v="139943"/>
    <s v="Manu-Cov"/>
    <m/>
    <m/>
    <s v="MC Renewal Support"/>
    <s v="ManuConnect"/>
    <s v="SELF"/>
    <d v="2024-12-31T00:00:00"/>
    <d v="2025-06-01T00:00:00"/>
    <x v="1"/>
    <m/>
    <m/>
    <m/>
    <m/>
    <m/>
    <m/>
    <m/>
    <m/>
    <m/>
    <m/>
    <m/>
    <x v="1"/>
    <m/>
    <m/>
    <m/>
  </r>
  <r>
    <x v="4"/>
    <s v="GROUPE SIMA INC.              "/>
    <n v="140556"/>
    <s v="Manu-Cov"/>
    <m/>
    <m/>
    <s v="MC Renewal Support"/>
    <s v="ManuConnect"/>
    <s v="SELF"/>
    <d v="2024-12-31T00:00:00"/>
    <d v="2025-06-01T00:00:00"/>
    <x v="2"/>
    <m/>
    <m/>
    <m/>
    <m/>
    <m/>
    <m/>
    <m/>
    <m/>
    <m/>
    <m/>
    <m/>
    <x v="1"/>
    <m/>
    <m/>
    <m/>
  </r>
  <r>
    <x v="4"/>
    <s v="CINÉMA KARALEX MULTIMÉDIA INC."/>
    <n v="140664"/>
    <s v="Manu-Cov"/>
    <m/>
    <m/>
    <s v="MC Renewal Support"/>
    <s v="ManuConnect"/>
    <s v="SELF"/>
    <d v="2024-12-31T00:00:00"/>
    <d v="2025-06-01T00:00:00"/>
    <x v="3"/>
    <m/>
    <m/>
    <m/>
    <m/>
    <m/>
    <m/>
    <m/>
    <m/>
    <m/>
    <m/>
    <m/>
    <x v="1"/>
    <m/>
    <m/>
    <m/>
  </r>
  <r>
    <x v="4"/>
    <s v="TRANSPORT CHRISTIAN BERGERON  "/>
    <n v="140711"/>
    <s v="Manu-Cov"/>
    <m/>
    <m/>
    <s v="MC Renewal Support"/>
    <s v="ManuConnect"/>
    <s v="SELF"/>
    <d v="2024-12-31T00:00:00"/>
    <d v="2025-06-01T00:00:00"/>
    <x v="0"/>
    <m/>
    <m/>
    <m/>
    <m/>
    <m/>
    <m/>
    <m/>
    <m/>
    <m/>
    <m/>
    <m/>
    <x v="1"/>
    <m/>
    <m/>
    <m/>
  </r>
  <r>
    <x v="4"/>
    <s v="MOTT MACDONALD CANADA LIMITED "/>
    <n v="143752"/>
    <s v="Manu-Cov"/>
    <m/>
    <m/>
    <s v="MC Renewal Support"/>
    <s v="ManuConnect"/>
    <s v="SELF"/>
    <d v="2024-12-31T00:00:00"/>
    <d v="2025-06-01T00:00:00"/>
    <x v="1"/>
    <m/>
    <m/>
    <m/>
    <m/>
    <m/>
    <m/>
    <m/>
    <m/>
    <m/>
    <m/>
    <m/>
    <x v="0"/>
    <m/>
    <m/>
    <m/>
  </r>
  <r>
    <x v="4"/>
    <s v="ARTS DE LA SCENE DE MONTMAGNY "/>
    <n v="146362"/>
    <s v="Manu-Cov"/>
    <m/>
    <m/>
    <s v="MC Renewal Support"/>
    <s v="ManuConnect"/>
    <s v="SELF"/>
    <d v="2024-12-31T00:00:00"/>
    <d v="2025-06-01T00:00:00"/>
    <x v="2"/>
    <m/>
    <m/>
    <m/>
    <m/>
    <m/>
    <m/>
    <m/>
    <m/>
    <m/>
    <m/>
    <m/>
    <x v="1"/>
    <m/>
    <m/>
    <m/>
  </r>
  <r>
    <x v="4"/>
    <s v="GROUPE CONSEIL LES MAITRES    "/>
    <n v="146584"/>
    <s v="Manu-Cov"/>
    <m/>
    <m/>
    <s v="MC Renewal Support"/>
    <s v="ManuConnect"/>
    <s v="SELF"/>
    <d v="2024-12-31T00:00:00"/>
    <d v="2025-06-01T00:00:00"/>
    <x v="3"/>
    <m/>
    <m/>
    <m/>
    <m/>
    <m/>
    <m/>
    <m/>
    <m/>
    <m/>
    <m/>
    <m/>
    <x v="1"/>
    <m/>
    <m/>
    <m/>
  </r>
  <r>
    <x v="4"/>
    <s v="INOXTAL INC.                  "/>
    <n v="146659"/>
    <s v="Manu-Cov"/>
    <m/>
    <m/>
    <s v="MC Renewal Support"/>
    <s v="ManuConnect"/>
    <s v="SELF"/>
    <d v="2024-12-31T00:00:00"/>
    <d v="2025-06-01T00:00:00"/>
    <x v="0"/>
    <m/>
    <m/>
    <m/>
    <m/>
    <m/>
    <m/>
    <m/>
    <m/>
    <m/>
    <m/>
    <m/>
    <x v="1"/>
    <m/>
    <m/>
    <m/>
  </r>
  <r>
    <x v="4"/>
    <s v="MYR Group Construction Canada, Ltd"/>
    <n v="632897"/>
    <s v="Manu-Cov"/>
    <m/>
    <m/>
    <s v="MC Renewal Support"/>
    <s v="ManuConnect"/>
    <s v="SELF"/>
    <d v="2024-12-31T00:00:00"/>
    <d v="2025-06-01T00:00:00"/>
    <x v="1"/>
    <m/>
    <m/>
    <m/>
    <m/>
    <m/>
    <m/>
    <m/>
    <m/>
    <m/>
    <m/>
    <m/>
    <x v="1"/>
    <m/>
    <m/>
    <m/>
  </r>
  <r>
    <x v="4"/>
    <s v="ADRIQ                         "/>
    <n v="633880"/>
    <s v="Manu-Cov"/>
    <m/>
    <m/>
    <s v="MC Renewal Support"/>
    <s v="ManuConnect"/>
    <s v="SELF"/>
    <d v="2024-12-31T00:00:00"/>
    <d v="2025-06-01T00:00:00"/>
    <x v="2"/>
    <m/>
    <m/>
    <m/>
    <m/>
    <m/>
    <m/>
    <m/>
    <m/>
    <m/>
    <m/>
    <m/>
    <x v="1"/>
    <m/>
    <m/>
    <m/>
  </r>
  <r>
    <x v="4"/>
    <s v="BAST DALCOURT CONTRACTING INC."/>
    <n v="634008"/>
    <s v="Manu-Cov"/>
    <m/>
    <m/>
    <s v="MC Renewal Support"/>
    <s v="ManuConnect"/>
    <s v="SELF"/>
    <d v="2024-12-31T00:00:00"/>
    <d v="2025-06-01T00:00:00"/>
    <x v="3"/>
    <m/>
    <m/>
    <m/>
    <m/>
    <m/>
    <m/>
    <m/>
    <m/>
    <m/>
    <m/>
    <m/>
    <x v="1"/>
    <m/>
    <m/>
    <m/>
  </r>
  <r>
    <x v="4"/>
    <s v="REMBOS INC.                   "/>
    <n v="634475"/>
    <s v="Manu-Cov"/>
    <m/>
    <m/>
    <s v="MC Renewal Support"/>
    <s v="ManuConnect"/>
    <s v="SELF"/>
    <d v="2024-12-31T00:00:00"/>
    <d v="2025-06-01T00:00:00"/>
    <x v="0"/>
    <m/>
    <m/>
    <m/>
    <m/>
    <m/>
    <m/>
    <m/>
    <m/>
    <m/>
    <m/>
    <m/>
    <x v="1"/>
    <m/>
    <m/>
    <m/>
  </r>
  <r>
    <x v="4"/>
    <s v="BTR GROUP INC.                "/>
    <n v="634477"/>
    <s v="Manu-Cov"/>
    <m/>
    <m/>
    <s v="MC Renewal Support"/>
    <s v="ManuConnect"/>
    <s v="SELF"/>
    <d v="2024-12-31T00:00:00"/>
    <d v="2025-06-01T00:00:00"/>
    <x v="1"/>
    <m/>
    <m/>
    <m/>
    <m/>
    <m/>
    <m/>
    <m/>
    <m/>
    <m/>
    <m/>
    <m/>
    <x v="1"/>
    <m/>
    <m/>
    <m/>
  </r>
  <r>
    <x v="4"/>
    <s v="WATERLOO ENERGY INC.          "/>
    <n v="634478"/>
    <s v="Manu-Cov"/>
    <m/>
    <m/>
    <s v="MC Renewal Support"/>
    <s v="ManuConnect"/>
    <s v="SELF"/>
    <d v="2024-12-31T00:00:00"/>
    <d v="2025-06-01T00:00:00"/>
    <x v="2"/>
    <m/>
    <m/>
    <m/>
    <m/>
    <m/>
    <m/>
    <m/>
    <m/>
    <m/>
    <m/>
    <m/>
    <x v="1"/>
    <m/>
    <m/>
    <m/>
  </r>
  <r>
    <x v="4"/>
    <s v="SECUTOR CAPITAL MANAGEMENT    "/>
    <n v="634481"/>
    <s v="Manu-Cov"/>
    <m/>
    <m/>
    <s v="MC Renewal Support"/>
    <s v="ManuConnect"/>
    <s v="SELF"/>
    <d v="2024-12-31T00:00:00"/>
    <d v="2025-06-01T00:00:00"/>
    <x v="3"/>
    <m/>
    <m/>
    <m/>
    <m/>
    <m/>
    <m/>
    <m/>
    <m/>
    <m/>
    <m/>
    <m/>
    <x v="1"/>
    <m/>
    <m/>
    <m/>
  </r>
  <r>
    <x v="4"/>
    <s v="PAREXEL INTERNATIONAL (CANADA) LTD."/>
    <n v="614415"/>
    <s v="Manu-Cov"/>
    <s v="Breanne Corrigan"/>
    <s v="Paul Chen"/>
    <s v="MC Renewal Support"/>
    <s v="ManuConnect"/>
    <s v="SELF"/>
    <d v="2024-12-31T00:00:00"/>
    <d v="2025-07-01T00:00:00"/>
    <x v="0"/>
    <m/>
    <m/>
    <m/>
    <m/>
    <m/>
    <m/>
    <m/>
    <m/>
    <m/>
    <m/>
    <m/>
    <x v="0"/>
    <m/>
    <m/>
    <m/>
  </r>
  <r>
    <x v="4"/>
    <s v="Life Science Nutritionals et l’Union Internationale des travailleurs et travailleuses unis de l’alimentation et de commerce."/>
    <n v="114684"/>
    <s v="Manu-Cov"/>
    <s v="Mathieu Meilleur"/>
    <s v="Danielle Bonome"/>
    <s v="MC Renewal Support"/>
    <s v="ManuConnect"/>
    <s v="SELF"/>
    <d v="2024-12-31T00:00:00"/>
    <d v="2025-06-01T00:00:00"/>
    <x v="1"/>
    <m/>
    <m/>
    <m/>
    <m/>
    <m/>
    <m/>
    <m/>
    <m/>
    <m/>
    <m/>
    <m/>
    <x v="0"/>
    <m/>
    <m/>
    <m/>
  </r>
  <r>
    <x v="4"/>
    <s v="CP Distributors Ltd"/>
    <n v="121052"/>
    <s v="Manu-Cov"/>
    <m/>
    <m/>
    <s v="MC Renewal Support"/>
    <s v="ManuConnect"/>
    <s v="SELF"/>
    <d v="2024-12-31T00:00:00"/>
    <d v="2025-07-01T00:00:00"/>
    <x v="2"/>
    <m/>
    <m/>
    <m/>
    <m/>
    <m/>
    <m/>
    <m/>
    <m/>
    <m/>
    <s v="Letter Sent with QC"/>
    <m/>
    <x v="0"/>
    <m/>
    <m/>
    <m/>
  </r>
  <r>
    <x v="4"/>
    <s v="Guardtek Systems Inc."/>
    <n v="632443"/>
    <s v="Manu-Cov"/>
    <m/>
    <m/>
    <s v="MC Renewal Support"/>
    <s v="ManuConnect"/>
    <s v="SELF"/>
    <d v="2024-12-31T00:00:00"/>
    <d v="2025-07-01T00:00:00"/>
    <x v="3"/>
    <m/>
    <m/>
    <m/>
    <m/>
    <m/>
    <m/>
    <m/>
    <m/>
    <m/>
    <s v="Letter Sent with QC"/>
    <m/>
    <x v="0"/>
    <m/>
    <m/>
    <m/>
  </r>
</pivotCacheRecords>
</file>

<file path=xl/pivotCache/pivotCacheRecords1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6">
  <r>
    <x v="0"/>
    <s v="Sterling Capital Brokers (Barton Automotive Enterprises Ltd.)"/>
    <n v="135910"/>
    <s v="Manu-Cov "/>
    <s v="Mark Ridgeway"/>
    <s v="Robyn Manning"/>
    <s v="MC Renewal Support"/>
    <s v="ManuConnect"/>
    <s v="SELF"/>
    <d v="2024-11-30T00:00:00"/>
    <d v="2025-05-01T00:00:00"/>
    <x v="0"/>
    <s v="Amy Barbeau"/>
    <s v="financedl@sterlingcapitalbrokers.com"/>
    <m/>
    <m/>
    <m/>
    <m/>
    <d v="2024-11-28T00:00:00"/>
    <d v="2024-12-16T00:00:00"/>
    <m/>
    <s v="Letter Sent with QC"/>
    <s v="Ma. Clarissa Curitana"/>
    <x v="0"/>
    <m/>
    <m/>
    <m/>
  </r>
  <r>
    <x v="0"/>
    <s v="Sterling Capital Brokers (Ollie Order Inc.)"/>
    <n v="135914"/>
    <s v="Manu-Cov "/>
    <s v="Mark Ridgeway"/>
    <s v="Robyn Manning"/>
    <s v="MC Renewal Support"/>
    <s v="ManuConnect"/>
    <s v="SELF"/>
    <d v="2024-11-30T00:00:00"/>
    <d v="2025-05-01T00:00:00"/>
    <x v="0"/>
    <s v="Andrea Burnett"/>
    <s v="financedl@sterlingcapitalbrokers.com"/>
    <m/>
    <m/>
    <m/>
    <m/>
    <d v="2024-11-28T00:00:00"/>
    <d v="2024-12-16T00:00:00"/>
    <m/>
    <s v="Letter Sent with QC"/>
    <s v="Ma. Clarissa Curitana"/>
    <x v="0"/>
    <m/>
    <m/>
    <m/>
  </r>
  <r>
    <x v="0"/>
    <s v="STERLING CAPITAL BROKERS (THE "/>
    <n v="135921"/>
    <s v="Manu-Cov "/>
    <s v="Sarah Bishop"/>
    <s v="Thomas Bauer"/>
    <s v="MC Renewal Support"/>
    <s v="ManuConnect"/>
    <s v="SELF"/>
    <d v="2024-11-30T00:00:00"/>
    <d v="2025-05-01T00:00:00"/>
    <x v="0"/>
    <s v="Terri Johnson"/>
    <s v="financedl@sterlingcapitalbrokers.com"/>
    <m/>
    <m/>
    <m/>
    <m/>
    <d v="2024-11-28T00:00:00"/>
    <d v="2024-12-16T00:00:00"/>
    <m/>
    <s v="Letter Sent with QC"/>
    <s v="Ma. Clarissa Curitana"/>
    <x v="1"/>
    <m/>
    <m/>
    <m/>
  </r>
  <r>
    <x v="0"/>
    <s v="Sterling Capital Brokers (Laminam Canada Ltd.)"/>
    <n v="135924"/>
    <s v="Manu-Cov "/>
    <s v="Linh G Lam"/>
    <s v="Tim Robinson"/>
    <s v="MC Renewal Support"/>
    <s v="ManuConnect"/>
    <s v="SELF"/>
    <d v="2024-11-30T00:00:00"/>
    <d v="2025-05-01T00:00:00"/>
    <x v="0"/>
    <s v="Amy Barbeau"/>
    <s v="financedl@sterlingcapitalbrokers.com"/>
    <m/>
    <m/>
    <m/>
    <m/>
    <d v="2024-11-28T00:00:00"/>
    <d v="2024-12-16T00:00:00"/>
    <m/>
    <s v="Letter Sent with QC"/>
    <s v="Ma. Clarissa Curitana"/>
    <x v="0"/>
    <m/>
    <m/>
    <m/>
  </r>
  <r>
    <x v="0"/>
    <s v="Sterling Capital Brokers (Patheja Law Professional Corporation)"/>
    <n v="135925"/>
    <s v="Manu-Cov "/>
    <s v="Linh G Lam"/>
    <s v="Tim Robinson"/>
    <s v="MC Renewal Support"/>
    <s v="ManuConnect"/>
    <s v="SELF"/>
    <d v="2024-11-30T00:00:00"/>
    <d v="2025-05-01T00:00:00"/>
    <x v="0"/>
    <s v="Dominique Stewart"/>
    <s v="Dominique.stewart@sterlingcapitalbrokers.com"/>
    <m/>
    <m/>
    <m/>
    <m/>
    <d v="2024-11-28T00:00:00"/>
    <d v="2024-12-16T00:00:00"/>
    <m/>
    <s v="Letter Sent with QC"/>
    <s v="Ma. Clarissa Curitana"/>
    <x v="0"/>
    <m/>
    <m/>
    <m/>
  </r>
  <r>
    <x v="0"/>
    <s v="Sterling Capital Brokers (Avinash Kurupati Prof Corp o/a Park City Dental)"/>
    <n v="135928"/>
    <s v="Manu-Cov "/>
    <s v="James Baggs"/>
    <s v="Shelina Lakhani"/>
    <s v="MC Renewal Support"/>
    <s v="ManuConnect"/>
    <s v="SELF"/>
    <d v="2024-11-30T00:00:00"/>
    <d v="2025-05-01T00:00:00"/>
    <x v="0"/>
    <s v="Erin Arnold"/>
    <s v="financedl@sterlingcapitalbrokers.com"/>
    <m/>
    <m/>
    <m/>
    <m/>
    <d v="2024-11-28T00:00:00"/>
    <d v="2024-12-16T00:00:00"/>
    <m/>
    <s v="Letter Sent with QC"/>
    <s v="Ma. Clarissa Curitana"/>
    <x v="0"/>
    <m/>
    <m/>
    <m/>
  </r>
  <r>
    <x v="0"/>
    <s v="STERLING CAPITAL BROKERS      "/>
    <n v="135933"/>
    <s v="Manu-Cov "/>
    <s v="Mark Ridgeway"/>
    <s v="Robyn Manning"/>
    <s v="MC Renewal Support"/>
    <s v="ManuConnect"/>
    <s v="SELF"/>
    <d v="2024-11-30T00:00:00"/>
    <d v="2025-05-01T00:00:00"/>
    <x v="0"/>
    <s v="Terri Johnson"/>
    <s v="financedl@sterlingcapitalbrokers.com"/>
    <m/>
    <m/>
    <m/>
    <m/>
    <d v="2024-11-28T00:00:00"/>
    <d v="2024-12-16T00:00:00"/>
    <m/>
    <s v="Letter Sent with QC"/>
    <s v="Ma. Clarissa Curitana"/>
    <x v="0"/>
    <m/>
    <m/>
    <m/>
  </r>
  <r>
    <x v="0"/>
    <s v="Sterling Capital Brokers (Precision Marble)"/>
    <n v="135935"/>
    <s v="Manu-Cov "/>
    <s v="Mark Ridgeway"/>
    <s v="Robyn Manning"/>
    <s v="MC Renewal Support"/>
    <s v="ManuConnect"/>
    <s v="SELF"/>
    <d v="2024-11-30T00:00:00"/>
    <d v="2025-05-01T00:00:00"/>
    <x v="0"/>
    <s v="Yuan Ren"/>
    <s v="yuan.ren@sterlingcapitalbrokers.com"/>
    <m/>
    <m/>
    <m/>
    <m/>
    <d v="2024-11-28T00:00:00"/>
    <d v="2024-12-16T00:00:00"/>
    <m/>
    <s v="Letter Sent with QC"/>
    <s v="Ma. Clarissa Curitana"/>
    <x v="0"/>
    <m/>
    <m/>
    <m/>
  </r>
  <r>
    <x v="0"/>
    <s v="Sterling Capital Brokers (Vancouver Maple Leaf Language College Inc.)"/>
    <n v="135938"/>
    <s v="Manu-Cov "/>
    <s v="Mark Ridgeway"/>
    <s v="Robyn Manning"/>
    <s v="MC Renewal Support"/>
    <s v="ManuConnect"/>
    <s v="SELF"/>
    <d v="2024-11-30T00:00:00"/>
    <d v="2025-05-01T00:00:00"/>
    <x v="0"/>
    <s v="Henry Corea-Martinez"/>
    <s v="financedl@sterlingcapitalbrokers.com"/>
    <m/>
    <m/>
    <m/>
    <m/>
    <d v="2024-11-28T00:00:00"/>
    <d v="2024-12-16T00:00:00"/>
    <m/>
    <s v="Letter Sent with QC"/>
    <s v="Ma. Clarissa Curitana"/>
    <x v="0"/>
    <m/>
    <m/>
    <m/>
  </r>
  <r>
    <x v="0"/>
    <s v="STERLING CAPITAL BROKERS (S4  "/>
    <n v="135939"/>
    <s v="Manu-Cov "/>
    <s v="James Baggs"/>
    <s v="Shelina Lakhani"/>
    <s v="MC Renewal Support"/>
    <s v="ManuConnect"/>
    <s v="SELF"/>
    <d v="2024-11-30T00:00:00"/>
    <d v="2025-05-01T00:00:00"/>
    <x v="0"/>
    <s v="Aime Roxas"/>
    <s v="financedl@sterlingcapitalbrokers.com"/>
    <m/>
    <m/>
    <m/>
    <m/>
    <d v="2024-11-28T00:00:00"/>
    <d v="2024-12-16T00:00:00"/>
    <m/>
    <s v="Letter Sent with QC"/>
    <s v="Ma. Clarissa Curitana"/>
    <x v="0"/>
    <m/>
    <m/>
    <m/>
  </r>
  <r>
    <x v="0"/>
    <s v="STERLING CAPITAL BROKERS (TOP "/>
    <n v="135940"/>
    <s v="Manu-Cov "/>
    <s v="James Baggs"/>
    <s v="Shelina Lakhani"/>
    <s v="MC Renewal Support"/>
    <s v="ManuConnect"/>
    <s v="SELF"/>
    <d v="2024-11-30T00:00:00"/>
    <d v="2025-05-01T00:00:00"/>
    <x v="0"/>
    <s v="Judy Muir"/>
    <s v="financedl@sterlingcapitalbrokers.com"/>
    <m/>
    <m/>
    <m/>
    <m/>
    <d v="2024-11-28T00:00:00"/>
    <d v="2024-12-16T00:00:00"/>
    <m/>
    <s v="Letter Sent with QC"/>
    <s v="Ma. Clarissa Curitana"/>
    <x v="0"/>
    <m/>
    <m/>
    <m/>
  </r>
  <r>
    <x v="0"/>
    <s v="Sterling Capital Brokers (285319 AB Ltd. o/a Proform Concrete Services)"/>
    <n v="135941"/>
    <s v="Manu-Cov "/>
    <s v="James Baggs"/>
    <s v="Shelina Lakhani"/>
    <s v="MC Renewal Support"/>
    <s v="ManuConnect"/>
    <s v="SELF"/>
    <d v="2024-11-30T00:00:00"/>
    <d v="2025-05-01T00:00:00"/>
    <x v="0"/>
    <s v="Melissa Janzen"/>
    <s v="financedl@sterlingcapitalbrokers.com"/>
    <m/>
    <m/>
    <m/>
    <m/>
    <d v="2024-11-28T00:00:00"/>
    <d v="2024-12-16T00:00:00"/>
    <m/>
    <s v="Letter Sent with QC"/>
    <s v="Ma. Clarissa Curitana"/>
    <x v="0"/>
    <m/>
    <m/>
    <m/>
  </r>
  <r>
    <x v="0"/>
    <s v="Sterling Capital Brokers (Versa-Line Services Inc.)"/>
    <n v="135945"/>
    <s v="Manu-Cov "/>
    <s v="James Baggs"/>
    <s v="Shelina Lakhani"/>
    <s v="MC Renewal Support"/>
    <s v="ManuConnect"/>
    <s v="SELF"/>
    <d v="2024-11-30T00:00:00"/>
    <d v="2025-05-01T00:00:00"/>
    <x v="0"/>
    <s v="Judy Muir"/>
    <s v="financedl@sterlingcapitalbrokers.com"/>
    <m/>
    <m/>
    <m/>
    <m/>
    <d v="2024-11-28T00:00:00"/>
    <d v="2024-12-16T00:00:00"/>
    <m/>
    <s v="Letter Sent with QC"/>
    <s v="Ma. Clarissa Curitana"/>
    <x v="0"/>
    <m/>
    <m/>
    <m/>
  </r>
  <r>
    <x v="0"/>
    <s v="STERLING CAPITAL BROKERS (LINK"/>
    <n v="135946"/>
    <s v="Manu-Cov "/>
    <s v="James Baggs"/>
    <s v="Shelina Lakhani"/>
    <s v="MC Renewal Support"/>
    <s v="ManuConnect"/>
    <s v="SELF"/>
    <d v="2024-11-30T00:00:00"/>
    <d v="2025-05-01T00:00:00"/>
    <x v="0"/>
    <s v="Erin Arnold"/>
    <s v="financedl@sterlingcapitalbrokers.com"/>
    <m/>
    <m/>
    <m/>
    <m/>
    <d v="2024-11-28T00:00:00"/>
    <d v="2024-12-16T00:00:00"/>
    <m/>
    <s v="Letter Sent with QC"/>
    <s v="Ma. Clarissa Curitana"/>
    <x v="0"/>
    <m/>
    <m/>
    <m/>
  </r>
  <r>
    <x v="0"/>
    <s v="STERLING CAPITAL BROKERS (THE "/>
    <n v="135947"/>
    <s v="Manu-Cov "/>
    <s v="James Baggs"/>
    <s v="Shelina Lakhani"/>
    <s v="MC Renewal Support"/>
    <s v="ManuConnect"/>
    <s v="SELF"/>
    <d v="2024-11-30T00:00:00"/>
    <d v="2025-05-01T00:00:00"/>
    <x v="0"/>
    <s v="Judy Muir"/>
    <s v="financedl@sterlingcapitalbrokers.com"/>
    <m/>
    <m/>
    <m/>
    <m/>
    <d v="2024-11-28T00:00:00"/>
    <d v="2024-12-16T00:00:00"/>
    <m/>
    <s v="Letter Sent with QC"/>
    <s v="Ma. Clarissa Curitana"/>
    <x v="0"/>
    <m/>
    <m/>
    <m/>
  </r>
  <r>
    <x v="0"/>
    <s v="STERLING CAPITAL BROKERS (ATEK"/>
    <n v="135948"/>
    <s v="Manu-Cov "/>
    <s v="James Baggs"/>
    <s v="Shelina Lakhani"/>
    <s v="MC Renewal Support"/>
    <s v="ManuConnect"/>
    <s v="SELF"/>
    <d v="2024-11-30T00:00:00"/>
    <d v="2025-05-01T00:00:00"/>
    <x v="0"/>
    <s v="Michele Andrade"/>
    <s v="financedl@sterlingcapitalbrokers.com"/>
    <m/>
    <m/>
    <m/>
    <m/>
    <d v="2024-11-28T00:00:00"/>
    <d v="2024-12-16T00:00:00"/>
    <m/>
    <s v="Letter Sent with QC"/>
    <s v="Ma. Clarissa Curitana"/>
    <x v="0"/>
    <m/>
    <m/>
    <m/>
  </r>
  <r>
    <x v="0"/>
    <s v="Sterling Capital Brokers (SafeTracks GPS Canada Inc.)"/>
    <n v="135950"/>
    <s v="Manu-Cov "/>
    <s v="James Baggs"/>
    <s v="Shelina Lakhani"/>
    <s v="MC Renewal Support"/>
    <s v="ManuConnect"/>
    <s v="SELF"/>
    <d v="2024-11-30T00:00:00"/>
    <d v="2025-05-01T00:00:00"/>
    <x v="0"/>
    <s v="Judy Muir"/>
    <s v="financedl@sterlingcapitalbrokers.com"/>
    <m/>
    <m/>
    <m/>
    <m/>
    <d v="2024-11-28T00:00:00"/>
    <d v="2024-12-16T00:00:00"/>
    <m/>
    <s v="Letter Sent with QC"/>
    <s v="Ma. Clarissa Curitana"/>
    <x v="0"/>
    <m/>
    <m/>
    <m/>
  </r>
  <r>
    <x v="0"/>
    <s v="STERLING CAPITAL BROKERS (KEY "/>
    <n v="135951"/>
    <s v="Manu-Cov "/>
    <s v="James Baggs"/>
    <s v="Shelina Lakhani"/>
    <s v="MC Renewal Support"/>
    <s v="ManuConnect"/>
    <s v="SELF"/>
    <d v="2024-11-30T00:00:00"/>
    <d v="2025-05-01T00:00:00"/>
    <x v="0"/>
    <s v="Judy Muir"/>
    <s v="financedl@sterlingcapitalbrokers.com"/>
    <m/>
    <m/>
    <m/>
    <m/>
    <d v="2024-11-28T00:00:00"/>
    <d v="2024-12-16T00:00:00"/>
    <m/>
    <s v="Letter Sent with QC"/>
    <s v="Ma. Clarissa Curitana"/>
    <x v="0"/>
    <m/>
    <m/>
    <m/>
  </r>
  <r>
    <x v="0"/>
    <s v="Sterling Capital Brokers (Vitalis Extraction Technology Inc.)"/>
    <n v="135957"/>
    <s v="Manu-Cov "/>
    <s v="Mark Ridgeway"/>
    <s v="Robyn Manning"/>
    <s v="MC Renewal Support"/>
    <s v="ManuConnect"/>
    <s v="SELF"/>
    <d v="2024-11-30T00:00:00"/>
    <d v="2025-05-01T00:00:00"/>
    <x v="0"/>
    <s v="Oliver Roelofsen"/>
    <s v="financedl@sterlingcapitalbrokers.com"/>
    <m/>
    <m/>
    <m/>
    <m/>
    <d v="2024-11-28T00:00:00"/>
    <d v="2024-12-16T00:00:00"/>
    <m/>
    <s v="Letter Sent with QC"/>
    <s v="Ma. Clarissa Curitana"/>
    <x v="0"/>
    <m/>
    <m/>
    <m/>
  </r>
  <r>
    <x v="0"/>
    <s v="STERLING CAPITAL BROKERS (KEY "/>
    <n v="135960"/>
    <s v="Manu-Cov "/>
    <s v="Linh G Lam"/>
    <s v="Tim Robinson"/>
    <s v="MC Renewal Support"/>
    <s v="ManuConnect"/>
    <s v="SELF"/>
    <d v="2024-11-30T00:00:00"/>
    <d v="2025-05-01T00:00:00"/>
    <x v="0"/>
    <s v="Andrea Burnett"/>
    <s v="financedl@sterlingcapitalbrokers.com"/>
    <m/>
    <m/>
    <m/>
    <m/>
    <d v="2024-11-28T00:00:00"/>
    <d v="2024-12-16T00:00:00"/>
    <m/>
    <s v="Letter Sent with QC"/>
    <s v="Ma. Clarissa Curitana"/>
    <x v="0"/>
    <m/>
    <m/>
    <m/>
  </r>
  <r>
    <x v="0"/>
    <s v="WATERFRONT FOREMEN'S LIFE AND "/>
    <n v="29662"/>
    <s v="Manu-Cov "/>
    <s v="Mohamed Meghji"/>
    <s v="Thomas Bauer"/>
    <s v="MC Renewal Support"/>
    <s v="ManuConnect"/>
    <s v="SELF"/>
    <d v="2024-11-30T00:00:00"/>
    <d v="2025-05-01T00:00:00"/>
    <x v="1"/>
    <s v="Parry Khunkhun"/>
    <s v="pkhunkhun@webc.ca"/>
    <m/>
    <d v="2024-12-03T00:00:00"/>
    <d v="2024-12-03T00:00:00"/>
    <m/>
    <d v="2024-12-09T00:00:00"/>
    <d v="2025-01-02T00:00:00"/>
    <m/>
    <s v="Letter Sent without QC"/>
    <m/>
    <x v="1"/>
    <m/>
    <m/>
    <m/>
  </r>
  <r>
    <x v="0"/>
    <s v="AFORZA TENNIS INC.            "/>
    <n v="111551"/>
    <s v="Manu-Cov "/>
    <s v="Chaten Anderson"/>
    <s v="Rebeca Lemus"/>
    <s v="MC Renewal Support"/>
    <s v="ManuConnect"/>
    <s v="SELF"/>
    <d v="2024-11-30T00:00:00"/>
    <d v="2025-05-01T00:00:00"/>
    <x v="1"/>
    <m/>
    <s v="dee@icbabenefits.ca"/>
    <m/>
    <m/>
    <m/>
    <m/>
    <d v="2024-12-02T00:00:00"/>
    <d v="2024-12-18T00:00:00"/>
    <m/>
    <s v="Letter Sent without QC"/>
    <m/>
    <x v="0"/>
    <s v="RSA: Lucas Wasyliw_x000a_Jan 2- 2nd follow up"/>
    <m/>
    <m/>
  </r>
  <r>
    <x v="0"/>
    <s v="KALIBER CHEMICALS LIMITED     "/>
    <n v="115869"/>
    <s v="Manu-Cov "/>
    <s v="Chaten Anderson"/>
    <s v="Rebeca Lemus"/>
    <s v="MC Renewal Support"/>
    <s v="ManuConnect"/>
    <s v="SELF"/>
    <d v="2024-11-30T00:00:00"/>
    <d v="2025-05-01T00:00:00"/>
    <x v="1"/>
    <m/>
    <s v="dee@icbabenefits.ca"/>
    <m/>
    <m/>
    <m/>
    <m/>
    <d v="2024-12-02T00:00:00"/>
    <d v="2024-12-18T00:00:00"/>
    <m/>
    <s v="Letter Sent without QC"/>
    <m/>
    <x v="0"/>
    <s v="RSA: Lucas Wasyliw_x000a_Jan 2- 2nd follow up"/>
    <m/>
    <m/>
  </r>
  <r>
    <x v="0"/>
    <s v="INSUREMY INC.                 "/>
    <n v="116227"/>
    <s v="Manu-Cov "/>
    <s v="Chaten Anderson"/>
    <s v="Rebeca Lemus"/>
    <s v="MC Renewal Support"/>
    <s v="ManuConnect"/>
    <s v="SELF"/>
    <d v="2024-11-30T00:00:00"/>
    <d v="2025-05-01T00:00:00"/>
    <x v="1"/>
    <m/>
    <s v="dee@icbabenefits.ca"/>
    <m/>
    <m/>
    <m/>
    <m/>
    <d v="2024-12-02T00:00:00"/>
    <d v="2024-12-18T00:00:00"/>
    <m/>
    <s v="Letter Sent without QC"/>
    <m/>
    <x v="0"/>
    <s v="RSA: Lucas Wasyliw_x000a_Jan 2- 2nd follow up"/>
    <m/>
    <m/>
  </r>
  <r>
    <x v="0"/>
    <s v="STOUGHTON FIRE PROTECTION LTD."/>
    <n v="121117"/>
    <s v="Manu-Cov "/>
    <s v="Chaten Anderson"/>
    <s v="Rebeca Lemus"/>
    <s v="MC Renewal Support"/>
    <s v="ManuConnect"/>
    <s v="SELF"/>
    <d v="2024-11-30T00:00:00"/>
    <d v="2025-05-01T00:00:00"/>
    <x v="1"/>
    <m/>
    <s v="dee@icbabenefits.ca"/>
    <m/>
    <m/>
    <m/>
    <m/>
    <d v="2024-12-02T00:00:00"/>
    <d v="2024-12-18T00:00:00"/>
    <m/>
    <s v="Letter Sent without QC"/>
    <m/>
    <x v="0"/>
    <s v="RSA: Lucas Wasyliw_x000a_Jan 2- 2nd follow up"/>
    <m/>
    <m/>
  </r>
  <r>
    <x v="0"/>
    <s v="CALGARY HERITAGE HOUSIN       "/>
    <n v="125855"/>
    <s v="Manu-Cov "/>
    <s v="Chaten Anderson"/>
    <s v="Rebeca Lemus"/>
    <s v="MC Renewal Support"/>
    <s v="ManuConnect"/>
    <s v="SELF"/>
    <d v="2024-11-30T00:00:00"/>
    <d v="2025-05-01T00:00:00"/>
    <x v="1"/>
    <m/>
    <s v="dee@icbabenefits.ca"/>
    <m/>
    <m/>
    <m/>
    <m/>
    <d v="2024-12-02T00:00:00"/>
    <d v="2024-12-18T00:00:00"/>
    <m/>
    <s v="Letter Sent without QC"/>
    <m/>
    <x v="0"/>
    <s v="RSA: Lucas Wasyliw"/>
    <m/>
    <m/>
  </r>
  <r>
    <x v="0"/>
    <s v="Sterling Capital Brokers (CCK Consulting Ltd. &amp; Summit Contracting (Red Deer) Ltd.)"/>
    <n v="135873"/>
    <s v="Manu-Cov "/>
    <s v="James Baggs"/>
    <s v="Shelina Lakhani"/>
    <s v="MC Renewal Support"/>
    <s v="ManuConnect"/>
    <s v="SELF"/>
    <d v="2024-11-30T00:00:00"/>
    <d v="2025-05-01T00:00:00"/>
    <x v="2"/>
    <m/>
    <m/>
    <m/>
    <m/>
    <m/>
    <m/>
    <d v="2024-12-03T00:00:00"/>
    <d v="2024-12-18T00:00:00"/>
    <m/>
    <m/>
    <m/>
    <x v="0"/>
    <m/>
    <m/>
    <m/>
  </r>
  <r>
    <x v="0"/>
    <s v="Sterling Capital Brokers (SunAlta Farms Inc.)"/>
    <n v="135874"/>
    <s v="Manu-Cov "/>
    <s v="James Baggs"/>
    <s v="Shelina Lakhani"/>
    <s v="MC Renewal Support"/>
    <s v="ManuConnect"/>
    <s v="SELF"/>
    <d v="2024-11-30T00:00:00"/>
    <d v="2025-05-01T00:00:00"/>
    <x v="2"/>
    <m/>
    <m/>
    <m/>
    <m/>
    <m/>
    <m/>
    <d v="2024-12-03T00:00:00"/>
    <d v="2024-12-18T00:00:00"/>
    <m/>
    <m/>
    <m/>
    <x v="0"/>
    <m/>
    <m/>
    <m/>
  </r>
  <r>
    <x v="0"/>
    <s v="STERLING CAPITAL BROKERS (3D  COLLISION LTD.)"/>
    <n v="135876"/>
    <s v="Manu-Cov "/>
    <s v="James Baggs"/>
    <s v="Shelina Lakhani"/>
    <s v="MC Renewal Support"/>
    <s v="ManuConnect"/>
    <s v="SELF"/>
    <d v="2024-11-30T00:00:00"/>
    <d v="2025-05-01T00:00:00"/>
    <x v="2"/>
    <m/>
    <m/>
    <m/>
    <m/>
    <m/>
    <m/>
    <d v="2024-12-03T00:00:00"/>
    <d v="2024-12-18T00:00:00"/>
    <m/>
    <m/>
    <m/>
    <x v="0"/>
    <m/>
    <m/>
    <m/>
  </r>
  <r>
    <x v="0"/>
    <s v="STERLING CAPITAL BROKERS (ATI MACHINING INC.)"/>
    <n v="135879"/>
    <s v="Manu-Cov "/>
    <s v="James Baggs"/>
    <s v="Shelina Lakhani"/>
    <s v="MC Renewal Support"/>
    <s v="ManuConnect"/>
    <s v="SELF"/>
    <d v="2024-11-30T00:00:00"/>
    <d v="2025-05-01T00:00:00"/>
    <x v="2"/>
    <m/>
    <m/>
    <m/>
    <m/>
    <m/>
    <m/>
    <d v="2024-12-03T00:00:00"/>
    <d v="2024-12-18T00:00:00"/>
    <m/>
    <m/>
    <m/>
    <x v="0"/>
    <m/>
    <m/>
    <m/>
  </r>
  <r>
    <x v="0"/>
    <s v="Sterling Capital Brokers (Central Alberta Child Advocacy Centre)"/>
    <n v="135882"/>
    <s v="Manu-Cov "/>
    <s v="James Baggs"/>
    <s v="Shelina Lakhani"/>
    <s v="MC Renewal Support"/>
    <s v="ManuConnect"/>
    <s v="SELF"/>
    <d v="2024-11-30T00:00:00"/>
    <d v="2025-05-01T00:00:00"/>
    <x v="2"/>
    <m/>
    <m/>
    <m/>
    <m/>
    <m/>
    <m/>
    <d v="2024-12-03T00:00:00"/>
    <d v="2024-12-18T00:00:00"/>
    <m/>
    <m/>
    <m/>
    <x v="0"/>
    <m/>
    <m/>
    <m/>
  </r>
  <r>
    <x v="0"/>
    <s v="STERLING CAPITAL BROKERS (NWP "/>
    <n v="135884"/>
    <s v="Manu-Cov "/>
    <s v="James Baggs"/>
    <s v="Shelina Lakhani"/>
    <s v="MC Renewal Support"/>
    <s v="ManuConnect"/>
    <s v="SELF"/>
    <d v="2024-11-30T00:00:00"/>
    <d v="2025-05-01T00:00:00"/>
    <x v="2"/>
    <m/>
    <m/>
    <m/>
    <m/>
    <m/>
    <m/>
    <d v="2024-12-03T00:00:00"/>
    <d v="2024-12-18T00:00:00"/>
    <m/>
    <m/>
    <m/>
    <x v="1"/>
    <m/>
    <m/>
    <m/>
  </r>
  <r>
    <x v="0"/>
    <s v="Sterling Capital Brokers (TutorOcean Inc.)"/>
    <n v="135885"/>
    <s v="Manu-Cov "/>
    <s v="James Baggs"/>
    <s v="Shelina Lakhani"/>
    <s v="MC Renewal Support"/>
    <s v="ManuConnect"/>
    <s v="SELF"/>
    <d v="2024-11-30T00:00:00"/>
    <d v="2025-05-01T00:00:00"/>
    <x v="2"/>
    <m/>
    <m/>
    <m/>
    <m/>
    <m/>
    <m/>
    <d v="2024-12-03T00:00:00"/>
    <d v="2024-12-18T00:00:00"/>
    <m/>
    <m/>
    <m/>
    <x v="0"/>
    <m/>
    <m/>
    <m/>
  </r>
  <r>
    <x v="0"/>
    <s v="Sterling Capital Brokers (Downton's Transport Ltd.)"/>
    <n v="135886"/>
    <s v="Manu-Cov "/>
    <s v="James Baggs"/>
    <s v="Shelina Lakhani"/>
    <s v="MC Renewal Support"/>
    <s v="ManuConnect"/>
    <s v="SELF"/>
    <d v="2024-11-30T00:00:00"/>
    <d v="2025-05-01T00:00:00"/>
    <x v="2"/>
    <m/>
    <m/>
    <m/>
    <m/>
    <m/>
    <m/>
    <d v="2024-12-03T00:00:00"/>
    <d v="2024-12-18T00:00:00"/>
    <m/>
    <m/>
    <m/>
    <x v="1"/>
    <m/>
    <m/>
    <m/>
  </r>
  <r>
    <x v="0"/>
    <s v="Sterling Capital Brokers (800706 Ontario Inc. o/a Walton Restoration)"/>
    <n v="135887"/>
    <s v="Manu-Cov "/>
    <s v="James Baggs"/>
    <s v="Shelina Lakhani"/>
    <s v="MC Renewal Support"/>
    <s v="ManuConnect"/>
    <s v="SELF"/>
    <d v="2024-11-30T00:00:00"/>
    <d v="2025-05-01T00:00:00"/>
    <x v="2"/>
    <m/>
    <m/>
    <m/>
    <m/>
    <m/>
    <m/>
    <d v="2024-12-03T00:00:00"/>
    <d v="2024-12-18T00:00:00"/>
    <m/>
    <m/>
    <m/>
    <x v="0"/>
    <m/>
    <m/>
    <m/>
  </r>
  <r>
    <x v="0"/>
    <s v="Sterling Capital Brokers (296123 Alberta Ltd. O/A Classic Cleaners &amp; Black Knight Tuxedos)"/>
    <n v="135889"/>
    <s v="Manu-Cov "/>
    <s v="James Baggs"/>
    <s v="Shelina Lakhani"/>
    <s v="MC Renewal Support"/>
    <s v="ManuConnect"/>
    <s v="SELF"/>
    <d v="2024-11-30T00:00:00"/>
    <d v="2025-05-01T00:00:00"/>
    <x v="2"/>
    <m/>
    <m/>
    <m/>
    <m/>
    <m/>
    <m/>
    <d v="2024-12-03T00:00:00"/>
    <d v="2024-12-18T00:00:00"/>
    <m/>
    <m/>
    <m/>
    <x v="0"/>
    <m/>
    <m/>
    <m/>
  </r>
  <r>
    <x v="0"/>
    <s v="STERLING CAPITAL BROKERS (HOWE"/>
    <n v="135890"/>
    <s v="Manu-Cov "/>
    <s v="James Baggs"/>
    <s v="Shelina Lakhani"/>
    <s v="MC Renewal Support"/>
    <s v="ManuConnect"/>
    <s v="SELF"/>
    <d v="2024-11-30T00:00:00"/>
    <d v="2025-05-01T00:00:00"/>
    <x v="2"/>
    <m/>
    <m/>
    <m/>
    <m/>
    <m/>
    <m/>
    <d v="2024-12-03T00:00:00"/>
    <d v="2024-12-18T00:00:00"/>
    <m/>
    <m/>
    <m/>
    <x v="0"/>
    <m/>
    <m/>
    <m/>
  </r>
  <r>
    <x v="0"/>
    <s v="STERLING CAPITAL BROKERS (C &amp; "/>
    <n v="135891"/>
    <s v="Manu-Cov "/>
    <s v="James Baggs"/>
    <s v="Shelina Lakhani"/>
    <s v="MC Renewal Support"/>
    <s v="ManuConnect"/>
    <s v="SELF"/>
    <d v="2024-11-30T00:00:00"/>
    <d v="2025-05-01T00:00:00"/>
    <x v="2"/>
    <m/>
    <m/>
    <m/>
    <m/>
    <m/>
    <m/>
    <d v="2024-12-03T00:00:00"/>
    <d v="2024-12-18T00:00:00"/>
    <m/>
    <m/>
    <m/>
    <x v="0"/>
    <m/>
    <m/>
    <m/>
  </r>
  <r>
    <x v="0"/>
    <s v="Sterling Capital Brokers (Tantalus Management Inc o/a Tantalus Resort Lodge)"/>
    <n v="135894"/>
    <s v="Manu-Cov "/>
    <s v="James Baggs"/>
    <s v="Shelina Lakhani"/>
    <s v="MC Renewal Support"/>
    <s v="ManuConnect"/>
    <s v="SELF"/>
    <d v="2024-11-30T00:00:00"/>
    <d v="2025-05-01T00:00:00"/>
    <x v="2"/>
    <m/>
    <m/>
    <m/>
    <m/>
    <m/>
    <m/>
    <d v="2024-12-03T00:00:00"/>
    <d v="2024-12-18T00:00:00"/>
    <m/>
    <m/>
    <m/>
    <x v="0"/>
    <m/>
    <m/>
    <m/>
  </r>
  <r>
    <x v="0"/>
    <s v="STERLING CAPITAL BROKERS (THE "/>
    <n v="135896"/>
    <s v="Manu-Cov "/>
    <s v="James Baggs"/>
    <s v="Shelina Lakhani"/>
    <s v="MC Renewal Support"/>
    <s v="ManuConnect"/>
    <s v="SELF"/>
    <d v="2024-11-30T00:00:00"/>
    <d v="2025-05-01T00:00:00"/>
    <x v="2"/>
    <m/>
    <m/>
    <m/>
    <m/>
    <m/>
    <m/>
    <d v="2024-12-03T00:00:00"/>
    <d v="2024-12-18T00:00:00"/>
    <m/>
    <m/>
    <m/>
    <x v="0"/>
    <m/>
    <m/>
    <m/>
  </r>
  <r>
    <x v="0"/>
    <s v="STERLING CAPITAL BROKERS      "/>
    <n v="135897"/>
    <s v="Manu-Cov "/>
    <s v="James Baggs"/>
    <s v="Shelina Lakhani"/>
    <s v="MC Renewal Support"/>
    <s v="ManuConnect"/>
    <s v="SELF"/>
    <d v="2024-11-30T00:00:00"/>
    <d v="2025-05-01T00:00:00"/>
    <x v="2"/>
    <m/>
    <m/>
    <m/>
    <m/>
    <m/>
    <m/>
    <d v="2024-12-03T00:00:00"/>
    <d v="2024-12-18T00:00:00"/>
    <m/>
    <m/>
    <m/>
    <x v="0"/>
    <m/>
    <m/>
    <m/>
  </r>
  <r>
    <x v="0"/>
    <s v="Sterling Capital Brokers (Kingsman Scientific Management Inc./Incheck Technologies Inc.)"/>
    <n v="135898"/>
    <s v="Manu-Cov "/>
    <s v="James Baggs"/>
    <s v="Shelina Lakhani"/>
    <s v="MC Renewal Support"/>
    <s v="ManuConnect"/>
    <s v="SELF"/>
    <d v="2024-11-30T00:00:00"/>
    <d v="2025-05-01T00:00:00"/>
    <x v="2"/>
    <m/>
    <m/>
    <m/>
    <m/>
    <m/>
    <m/>
    <d v="2024-12-03T00:00:00"/>
    <d v="2024-12-18T00:00:00"/>
    <m/>
    <m/>
    <m/>
    <x v="0"/>
    <m/>
    <m/>
    <m/>
  </r>
  <r>
    <x v="0"/>
    <s v="STERLING CAPITAL BROKERS (R.  "/>
    <n v="135899"/>
    <s v="Manu-Cov "/>
    <s v="James Baggs"/>
    <s v="Shelina Lakhani"/>
    <s v="MC Renewal Support"/>
    <s v="ManuConnect"/>
    <s v="SELF"/>
    <d v="2024-11-30T00:00:00"/>
    <d v="2025-05-01T00:00:00"/>
    <x v="2"/>
    <m/>
    <m/>
    <m/>
    <m/>
    <m/>
    <m/>
    <d v="2024-12-03T00:00:00"/>
    <d v="2024-12-18T00:00:00"/>
    <m/>
    <m/>
    <m/>
    <x v="0"/>
    <m/>
    <m/>
    <m/>
  </r>
  <r>
    <x v="0"/>
    <s v="Sterling Capital Brokers (Soderquist Appraisals Ltd.)"/>
    <n v="135901"/>
    <s v="Manu-Cov "/>
    <s v="James Baggs"/>
    <s v="Shelina Lakhani"/>
    <s v="MC Renewal Support"/>
    <s v="ManuConnect"/>
    <s v="SELF"/>
    <d v="2024-11-30T00:00:00"/>
    <d v="2025-05-01T00:00:00"/>
    <x v="2"/>
    <m/>
    <m/>
    <m/>
    <m/>
    <m/>
    <m/>
    <d v="2024-12-03T00:00:00"/>
    <d v="2024-12-18T00:00:00"/>
    <m/>
    <m/>
    <m/>
    <x v="0"/>
    <m/>
    <m/>
    <m/>
  </r>
  <r>
    <x v="0"/>
    <s v="STERLING CAPITAL BROKERS      "/>
    <n v="135902"/>
    <s v="Manu-Cov "/>
    <s v="James Baggs"/>
    <s v="Shelina Lakhani"/>
    <s v="MC Renewal Support"/>
    <s v="ManuConnect"/>
    <s v="SELF"/>
    <d v="2024-11-30T00:00:00"/>
    <d v="2025-05-01T00:00:00"/>
    <x v="2"/>
    <m/>
    <m/>
    <m/>
    <m/>
    <m/>
    <m/>
    <d v="2024-12-03T00:00:00"/>
    <d v="2024-12-18T00:00:00"/>
    <m/>
    <m/>
    <m/>
    <x v="1"/>
    <m/>
    <m/>
    <m/>
  </r>
  <r>
    <x v="0"/>
    <s v="Sterling Capital Brokers (Terravest Industries General Partner Ltd. O/A RJV Gasfield Services)"/>
    <n v="135903"/>
    <s v="Manu-Cov "/>
    <s v="James Baggs"/>
    <s v="Shelina Lakhani"/>
    <s v="MC Renewal Support"/>
    <s v="ManuConnect"/>
    <s v="SELF"/>
    <d v="2024-11-30T00:00:00"/>
    <d v="2025-05-01T00:00:00"/>
    <x v="2"/>
    <m/>
    <m/>
    <m/>
    <m/>
    <m/>
    <m/>
    <d v="2024-12-03T00:00:00"/>
    <d v="2024-12-18T00:00:00"/>
    <m/>
    <m/>
    <m/>
    <x v="1"/>
    <m/>
    <m/>
    <m/>
  </r>
  <r>
    <x v="0"/>
    <s v="Sterling Capital Brokers (Cielo Waste Solutions Corp.)"/>
    <n v="135905"/>
    <s v="Manu-Cov "/>
    <s v="James Baggs"/>
    <s v="Shelina Lakhani"/>
    <s v="MC Renewal Support"/>
    <s v="ManuConnect"/>
    <s v="SELF"/>
    <d v="2024-11-30T00:00:00"/>
    <d v="2025-05-01T00:00:00"/>
    <x v="2"/>
    <m/>
    <m/>
    <m/>
    <m/>
    <m/>
    <m/>
    <d v="2024-12-03T00:00:00"/>
    <d v="2024-12-18T00:00:00"/>
    <m/>
    <m/>
    <m/>
    <x v="0"/>
    <m/>
    <m/>
    <m/>
  </r>
  <r>
    <x v="0"/>
    <s v="ACID INTEGRITY INC.           "/>
    <n v="144169"/>
    <s v="Manu-Cov"/>
    <s v="Chaten Anderson"/>
    <s v="Rebeca Lemus"/>
    <s v="MC Renewal Support"/>
    <s v="ManuConnect"/>
    <s v="SELF"/>
    <d v="2024-11-30T00:00:00"/>
    <d v="2025-05-01T00:00:00"/>
    <x v="1"/>
    <m/>
    <s v="dee@icbabenefits.ca"/>
    <m/>
    <m/>
    <m/>
    <m/>
    <d v="2024-12-02T00:00:00"/>
    <d v="2024-12-18T00:00:00"/>
    <m/>
    <s v="Letter Sent without QC"/>
    <m/>
    <x v="0"/>
    <s v="Nov 4- ask assistance to Crystal Subject on the Client's inquiry about renewal_x000a_As per CS- renewal date was wrong- ensure data letter is sent out at the end of November (May 2025 renewal date)_x000a_RSA: Lucas Wasyliw_x000a_Jan 2- 2nd ff email"/>
    <m/>
    <m/>
  </r>
  <r>
    <x v="1"/>
    <s v="THE MULTICARE GROUP RESTAURANT"/>
    <n v="3083"/>
    <s v="Manu-Cov"/>
    <s v="Christopher Reinhart "/>
    <s v="Shelina Lakhani"/>
    <s v="MC Renewal Support"/>
    <s v="ManuConnect"/>
    <s v="SELF"/>
    <d v="2024-12-31T00:00:00"/>
    <d v="2025-06-01T00:00:00"/>
    <x v="3"/>
    <m/>
    <m/>
    <m/>
    <m/>
    <m/>
    <m/>
    <m/>
    <m/>
    <m/>
    <m/>
    <m/>
    <x v="0"/>
    <m/>
    <s v="ADD, DEN, EHC, ELI, LTD, OEL, OSL"/>
    <m/>
  </r>
  <r>
    <x v="1"/>
    <s v="LSR GESDEV INC.               "/>
    <n v="6484"/>
    <s v="Manu-Cov"/>
    <s v="Natalie Lapointe"/>
    <s v="Lilian Hernandez"/>
    <s v="MC Renewal Support"/>
    <s v="ManuConnect"/>
    <s v="SELF"/>
    <d v="2024-12-31T00:00:00"/>
    <d v="2025-06-01T00:00:00"/>
    <x v="1"/>
    <m/>
    <s v="renouvellement@sagedecision.com"/>
    <m/>
    <m/>
    <m/>
    <m/>
    <m/>
    <m/>
    <m/>
    <m/>
    <m/>
    <x v="0"/>
    <s v="RSA: Nicolas Maheux "/>
    <m/>
    <m/>
  </r>
  <r>
    <x v="1"/>
    <s v="CONSEIL QUEBECOIS DU COMMERCE "/>
    <n v="9264"/>
    <s v="Manu-Cov"/>
    <s v="Natalie Lapointe"/>
    <m/>
    <s v="MC Renewal Support"/>
    <s v="ManuConnect"/>
    <s v="SELF"/>
    <d v="2024-12-31T00:00:00"/>
    <d v="2025-06-01T00:00:00"/>
    <x v="2"/>
    <s v="SAGE"/>
    <m/>
    <m/>
    <m/>
    <m/>
    <m/>
    <m/>
    <m/>
    <m/>
    <m/>
    <m/>
    <x v="0"/>
    <m/>
    <m/>
    <m/>
  </r>
  <r>
    <x v="1"/>
    <s v="ASSOCIATION DE L'INDUSTRIE    "/>
    <n v="28494"/>
    <s v="Manu-Cov"/>
    <m/>
    <m/>
    <s v="MC Renewal Support"/>
    <s v="ManuConnect"/>
    <s v="SELF"/>
    <d v="2024-12-31T00:00:00"/>
    <d v="2025-06-01T00:00:00"/>
    <x v="0"/>
    <m/>
    <m/>
    <m/>
    <m/>
    <m/>
    <m/>
    <m/>
    <m/>
    <m/>
    <m/>
    <m/>
    <x v="0"/>
    <m/>
    <m/>
    <m/>
  </r>
  <r>
    <x v="1"/>
    <s v="PAJAR PRODUCTION LTEE         "/>
    <n v="34096"/>
    <s v="Manu-Cov"/>
    <s v="Nathalie Fanous"/>
    <s v="Kevin Wade"/>
    <s v="MC Renewal Support"/>
    <s v="ManuConnect"/>
    <s v="SELF"/>
    <d v="2024-12-31T00:00:00"/>
    <d v="2025-06-01T00:00:00"/>
    <x v="3"/>
    <m/>
    <m/>
    <m/>
    <m/>
    <m/>
    <m/>
    <m/>
    <m/>
    <m/>
    <m/>
    <m/>
    <x v="0"/>
    <m/>
    <s v="ADD, DEN, DLI, EHC, ELI, LTD"/>
    <m/>
  </r>
  <r>
    <x v="1"/>
    <s v="DELICES D'ANGKOR INC.         "/>
    <n v="103175"/>
    <s v="Manu-Cov"/>
    <s v="Natalie Lapointe"/>
    <s v="Lilian Hernandez"/>
    <s v="MC Renewal Support"/>
    <s v="ManuConnect"/>
    <s v="SELF"/>
    <d v="2024-12-31T00:00:00"/>
    <d v="2025-06-01T00:00:00"/>
    <x v="1"/>
    <m/>
    <s v="renouvellement@sagedecision.com"/>
    <m/>
    <m/>
    <m/>
    <m/>
    <m/>
    <m/>
    <m/>
    <m/>
    <m/>
    <x v="0"/>
    <m/>
    <m/>
    <m/>
  </r>
  <r>
    <x v="1"/>
    <s v="TINGLEY INC.                  "/>
    <n v="103179"/>
    <s v="Manu-Cov"/>
    <s v="Natalie Lapointe"/>
    <s v="Lilian Hernandez"/>
    <s v="MC Renewal Support"/>
    <s v="ManuConnect"/>
    <s v="SELF"/>
    <d v="2024-12-31T00:00:00"/>
    <d v="2025-06-01T00:00:00"/>
    <x v="2"/>
    <s v="SAGE"/>
    <m/>
    <m/>
    <m/>
    <m/>
    <m/>
    <m/>
    <m/>
    <m/>
    <m/>
    <m/>
    <x v="0"/>
    <m/>
    <m/>
    <m/>
  </r>
  <r>
    <x v="1"/>
    <s v="REFRIGERATION ACTAIR INC.     "/>
    <n v="106688"/>
    <s v="Manu-Cov"/>
    <m/>
    <m/>
    <s v="MC Renewal Support"/>
    <s v="ManuConnect"/>
    <s v="SELF"/>
    <d v="2024-12-31T00:00:00"/>
    <d v="2025-06-01T00:00:00"/>
    <x v="0"/>
    <m/>
    <m/>
    <m/>
    <m/>
    <m/>
    <m/>
    <m/>
    <m/>
    <m/>
    <m/>
    <m/>
    <x v="0"/>
    <m/>
    <m/>
    <m/>
  </r>
  <r>
    <x v="1"/>
    <s v="CONSTRUCTION YVON BOUCHARD    "/>
    <n v="106781"/>
    <s v="Manu-Cov"/>
    <s v="Raquel Morales "/>
    <s v="Christina Saba"/>
    <s v="MC Renewal Support"/>
    <s v="ManuConnect"/>
    <s v="SELF"/>
    <d v="2024-12-31T00:00:00"/>
    <d v="2025-06-01T00:00:00"/>
    <x v="3"/>
    <m/>
    <m/>
    <m/>
    <m/>
    <m/>
    <m/>
    <m/>
    <m/>
    <m/>
    <m/>
    <m/>
    <x v="0"/>
    <m/>
    <s v="ADD, DEN, DLI, EHC, ELI, LTD"/>
    <m/>
  </r>
  <r>
    <x v="1"/>
    <s v="STAR FIRE SYSTEMS             "/>
    <n v="110462"/>
    <s v="Manu-Cov"/>
    <s v="Azaleea Dinca "/>
    <s v="Lilian Hernandez"/>
    <s v="MC Renewal Support"/>
    <s v="ManuConnect"/>
    <s v="SELF"/>
    <d v="2024-12-31T00:00:00"/>
    <d v="2025-06-01T00:00:00"/>
    <x v="1"/>
    <m/>
    <s v="administration@penmorebenefits.com"/>
    <m/>
    <m/>
    <m/>
    <m/>
    <m/>
    <m/>
    <m/>
    <m/>
    <m/>
    <x v="0"/>
    <s v="RSA: Lynn Corso"/>
    <m/>
    <m/>
  </r>
  <r>
    <x v="1"/>
    <s v="SPECIALITES PNEUMATIQUES AP   "/>
    <n v="110843"/>
    <s v="Manu-Cov"/>
    <s v="Natalie Lapointe"/>
    <m/>
    <s v="MC Renewal Support"/>
    <s v="ManuConnect"/>
    <s v="SELF"/>
    <d v="2024-12-31T00:00:00"/>
    <d v="2025-06-01T00:00:00"/>
    <x v="2"/>
    <s v="SAGE"/>
    <m/>
    <m/>
    <m/>
    <m/>
    <m/>
    <m/>
    <m/>
    <m/>
    <m/>
    <m/>
    <x v="0"/>
    <m/>
    <m/>
    <m/>
  </r>
  <r>
    <x v="1"/>
    <s v="ASSOCIATION QUEBECOISE DE     "/>
    <n v="110852"/>
    <s v="Manu-Cov"/>
    <m/>
    <m/>
    <s v="MC Renewal Support"/>
    <s v="ManuConnect"/>
    <s v="SELF"/>
    <d v="2024-12-31T00:00:00"/>
    <d v="2025-06-01T00:00:00"/>
    <x v="0"/>
    <m/>
    <m/>
    <m/>
    <m/>
    <m/>
    <m/>
    <m/>
    <m/>
    <m/>
    <m/>
    <m/>
    <x v="0"/>
    <m/>
    <m/>
    <m/>
  </r>
  <r>
    <x v="1"/>
    <s v="VIROX TECHNOLOGIES INC.       "/>
    <n v="112865"/>
    <s v="Manu-Cov"/>
    <s v="Peter Tallis"/>
    <s v="Neel Balbahadur"/>
    <s v="MC Renewal Support"/>
    <s v="ManuConnect"/>
    <s v="SELF"/>
    <d v="2024-12-31T00:00:00"/>
    <d v="2025-06-01T00:00:00"/>
    <x v="3"/>
    <m/>
    <m/>
    <m/>
    <m/>
    <m/>
    <m/>
    <m/>
    <m/>
    <m/>
    <m/>
    <m/>
    <x v="1"/>
    <m/>
    <m/>
    <m/>
  </r>
  <r>
    <x v="1"/>
    <s v="LES PRODUITS DE VIANDE        "/>
    <n v="113233"/>
    <s v="Manu-Cov"/>
    <s v="Azaleea Dinca"/>
    <s v="Lilian Hernandez"/>
    <s v="MC Renewal Support"/>
    <s v="ManuConnect"/>
    <s v="SELF"/>
    <d v="2024-12-31T00:00:00"/>
    <d v="2025-06-01T00:00:00"/>
    <x v="1"/>
    <m/>
    <s v="Tarification@arcsupport.ca"/>
    <m/>
    <m/>
    <m/>
    <m/>
    <d v="2025-01-02T00:00:00"/>
    <m/>
    <m/>
    <s v="Letter Sent without QC"/>
    <m/>
    <x v="1"/>
    <m/>
    <m/>
    <m/>
  </r>
  <r>
    <x v="1"/>
    <s v="HOLIDAY INN OTTAWA EAST       "/>
    <n v="115084"/>
    <s v="Manu-Cov"/>
    <s v="Christopher Reinhart"/>
    <m/>
    <s v="MC Renewal Support"/>
    <s v="ManuConnect"/>
    <s v="SELF"/>
    <d v="2024-12-31T00:00:00"/>
    <d v="2025-06-01T00:00:00"/>
    <x v="2"/>
    <m/>
    <m/>
    <m/>
    <m/>
    <m/>
    <m/>
    <m/>
    <m/>
    <m/>
    <m/>
    <m/>
    <x v="0"/>
    <m/>
    <m/>
    <m/>
  </r>
  <r>
    <x v="1"/>
    <s v="EBENISTERIE NOUVELLE          "/>
    <n v="115403"/>
    <s v="Manu-Cov"/>
    <m/>
    <m/>
    <s v="MC Renewal Support"/>
    <s v="ManuConnect"/>
    <s v="SELF"/>
    <d v="2024-12-31T00:00:00"/>
    <d v="2025-06-01T00:00:00"/>
    <x v="0"/>
    <m/>
    <m/>
    <m/>
    <m/>
    <m/>
    <m/>
    <m/>
    <m/>
    <m/>
    <m/>
    <m/>
    <x v="0"/>
    <m/>
    <m/>
    <m/>
  </r>
  <r>
    <x v="1"/>
    <s v="AMHERST CRANE RENTALS LTD.    "/>
    <n v="119564"/>
    <s v="Manu-Cov"/>
    <s v="Barry Connelly"/>
    <s v="Ben Voisin"/>
    <s v="MC Renewal Support"/>
    <s v="ManuConnect"/>
    <s v="SELF"/>
    <d v="2024-12-31T00:00:00"/>
    <d v="2025-06-01T00:00:00"/>
    <x v="3"/>
    <m/>
    <m/>
    <m/>
    <m/>
    <m/>
    <m/>
    <m/>
    <m/>
    <m/>
    <m/>
    <m/>
    <x v="1"/>
    <m/>
    <m/>
    <m/>
  </r>
  <r>
    <x v="1"/>
    <s v="PRODUITS DE METAL PROMETT INC."/>
    <n v="120728"/>
    <s v="Manu-Cov"/>
    <s v="Nathalie Fanous"/>
    <s v="Kevin Wade"/>
    <s v="MC Renewal Support"/>
    <s v="ManuConnect"/>
    <s v="SELF"/>
    <d v="2024-12-31T00:00:00"/>
    <d v="2025-06-01T00:00:00"/>
    <x v="1"/>
    <m/>
    <s v="TPA@alliancesc.ca"/>
    <m/>
    <m/>
    <m/>
    <m/>
    <d v="2025-01-02T00:00:00"/>
    <m/>
    <m/>
    <s v="Letter Sent without QC"/>
    <m/>
    <x v="0"/>
    <s v="RSA: Catherine Tremblay"/>
    <m/>
    <m/>
  </r>
  <r>
    <x v="1"/>
    <s v="BATTIG DESIGN INC.            "/>
    <n v="121222"/>
    <s v="Manu-Cov"/>
    <s v="Natalie Lapointe"/>
    <m/>
    <s v="MC Renewal Support"/>
    <s v="ManuConnect"/>
    <s v="SELF"/>
    <d v="2024-12-31T00:00:00"/>
    <d v="2025-06-01T00:00:00"/>
    <x v="2"/>
    <s v="Cloutier"/>
    <m/>
    <m/>
    <m/>
    <m/>
    <m/>
    <m/>
    <m/>
    <m/>
    <m/>
    <m/>
    <x v="0"/>
    <s v="Gilles Cloutier"/>
    <m/>
    <m/>
  </r>
  <r>
    <x v="1"/>
    <s v="TITAN ENVIRONMENTAL           "/>
    <n v="126663"/>
    <s v="Manu-Cov"/>
    <m/>
    <m/>
    <s v="MC Renewal Support"/>
    <s v="ManuConnect"/>
    <s v="SELF"/>
    <d v="2024-12-31T00:00:00"/>
    <d v="2025-07-01T00:00:00"/>
    <x v="0"/>
    <m/>
    <m/>
    <m/>
    <m/>
    <m/>
    <m/>
    <m/>
    <m/>
    <m/>
    <m/>
    <m/>
    <x v="1"/>
    <s v="HealthSource Plus - Kyle McFadyen"/>
    <m/>
    <m/>
  </r>
  <r>
    <x v="1"/>
    <s v="MULTI-METAL G. BOUTIN INC.    "/>
    <n v="130657"/>
    <s v="Manu-Cov"/>
    <s v="Azaleea Dinca "/>
    <s v="Lilian Hernandez"/>
    <s v="MC Renewal Support"/>
    <s v="ManuConnect"/>
    <s v="SELF"/>
    <d v="2024-12-31T00:00:00"/>
    <d v="2025-06-01T00:00:00"/>
    <x v="3"/>
    <m/>
    <m/>
    <m/>
    <m/>
    <m/>
    <m/>
    <m/>
    <m/>
    <m/>
    <m/>
    <m/>
    <x v="1"/>
    <m/>
    <m/>
    <m/>
  </r>
  <r>
    <x v="1"/>
    <s v="9375-3408 QUEBEC INC.         "/>
    <n v="132561"/>
    <s v="Manu-Cov"/>
    <s v="Natalie Lapointe"/>
    <s v="Lilian Hernandez"/>
    <s v="MC Renewal Support"/>
    <s v="ManuConnect"/>
    <s v="SELF"/>
    <d v="2024-12-31T00:00:00"/>
    <d v="2025-06-01T00:00:00"/>
    <x v="1"/>
    <m/>
    <s v="renouvellement@sagedecision.com"/>
    <m/>
    <m/>
    <m/>
    <m/>
    <d v="2025-01-02T00:00:00"/>
    <m/>
    <m/>
    <s v="Letter Sent without QC"/>
    <m/>
    <x v="0"/>
    <m/>
    <m/>
    <m/>
  </r>
  <r>
    <x v="1"/>
    <s v="THE BUGATTI GROUP INC.        "/>
    <n v="134736"/>
    <s v="Manu-Cov"/>
    <s v="Nathalie Fanous"/>
    <s v="Kevin Wade"/>
    <s v="MC Renewal Support"/>
    <s v="ManuConnect"/>
    <s v="SELF"/>
    <d v="2024-12-31T00:00:00"/>
    <d v="2025-06-01T00:00:00"/>
    <x v="2"/>
    <m/>
    <m/>
    <m/>
    <m/>
    <m/>
    <m/>
    <m/>
    <m/>
    <m/>
    <m/>
    <m/>
    <x v="0"/>
    <m/>
    <m/>
    <m/>
  </r>
  <r>
    <x v="1"/>
    <s v="NORSTAR CORPORATION           "/>
    <n v="136625"/>
    <s v="Manu-Cov"/>
    <m/>
    <m/>
    <s v="MC Renewal Support"/>
    <s v="ManuConnect"/>
    <s v="SELF"/>
    <d v="2024-12-31T00:00:00"/>
    <d v="2025-06-01T00:00:00"/>
    <x v="0"/>
    <m/>
    <m/>
    <m/>
    <m/>
    <m/>
    <m/>
    <m/>
    <m/>
    <m/>
    <m/>
    <m/>
    <x v="0"/>
    <m/>
    <m/>
    <m/>
  </r>
  <r>
    <x v="1"/>
    <s v="LIFE SCIENCE NUTRITIONALS INC."/>
    <n v="137597"/>
    <s v="Manu-Cov"/>
    <s v="Eric Poitras"/>
    <s v="Andrea Boyce"/>
    <s v="MC Renewal Support"/>
    <s v="ManuConnect"/>
    <s v="SELF"/>
    <d v="2024-12-31T00:00:00"/>
    <d v="2025-06-01T00:00:00"/>
    <x v="3"/>
    <m/>
    <m/>
    <m/>
    <m/>
    <m/>
    <m/>
    <m/>
    <m/>
    <m/>
    <m/>
    <m/>
    <x v="1"/>
    <m/>
    <m/>
    <m/>
  </r>
  <r>
    <x v="1"/>
    <s v="LE VIRUNGA (9333-5909 Québec inc.)"/>
    <n v="138215"/>
    <s v="Manu-Cov"/>
    <s v="Raquel Morales "/>
    <s v="Christina Saba"/>
    <s v="MC Renewal Support"/>
    <s v="ManuConnect"/>
    <s v="SELF"/>
    <d v="2024-12-31T00:00:00"/>
    <d v="2025-06-01T00:00:00"/>
    <x v="1"/>
    <m/>
    <s v="ventes_renouvellements@gpme.ca"/>
    <m/>
    <m/>
    <m/>
    <m/>
    <d v="2025-01-02T00:00:00"/>
    <m/>
    <m/>
    <s v="Letter Sent without QC"/>
    <m/>
    <x v="0"/>
    <m/>
    <m/>
    <m/>
  </r>
  <r>
    <x v="1"/>
    <s v="MANUCHAR INC.                 "/>
    <n v="138249"/>
    <s v="Manu-Cov"/>
    <s v="Natalie Lapointe"/>
    <m/>
    <s v="MC Renewal Support"/>
    <s v="ManuConnect"/>
    <s v="SELF"/>
    <d v="2024-12-31T00:00:00"/>
    <d v="2025-06-01T00:00:00"/>
    <x v="2"/>
    <s v="Cloutier"/>
    <m/>
    <m/>
    <m/>
    <m/>
    <m/>
    <m/>
    <m/>
    <m/>
    <m/>
    <m/>
    <x v="0"/>
    <s v="Gilles Cloutier"/>
    <m/>
    <m/>
  </r>
  <r>
    <x v="1"/>
    <s v="COUVRE-PLANCHERS MAGNAN INC.  "/>
    <n v="138373"/>
    <s v="Manu-Cov"/>
    <m/>
    <m/>
    <s v="MC Renewal Support"/>
    <s v="ManuConnect"/>
    <s v="SELF"/>
    <d v="2024-12-31T00:00:00"/>
    <d v="2025-06-01T00:00:00"/>
    <x v="0"/>
    <m/>
    <m/>
    <m/>
    <m/>
    <m/>
    <m/>
    <m/>
    <m/>
    <m/>
    <m/>
    <m/>
    <x v="0"/>
    <s v="Gilles Cloutier"/>
    <m/>
    <m/>
  </r>
  <r>
    <x v="1"/>
    <s v="EQUIPEMENT ET OUTILLAGE       "/>
    <n v="138509"/>
    <s v="Manu-Cov"/>
    <s v="Natalie Lapointe"/>
    <s v="Danielle Siler"/>
    <s v="MC Renewal Support"/>
    <s v="ManuConnect"/>
    <s v="SELF"/>
    <d v="2024-12-31T00:00:00"/>
    <d v="2025-06-01T00:00:00"/>
    <x v="3"/>
    <m/>
    <m/>
    <m/>
    <m/>
    <m/>
    <m/>
    <m/>
    <m/>
    <m/>
    <m/>
    <m/>
    <x v="0"/>
    <s v="Gilles Cloutier"/>
    <m/>
    <m/>
  </r>
  <r>
    <x v="1"/>
    <s v="INTLABS INC.                  "/>
    <n v="138564"/>
    <s v="Manu-Cov"/>
    <s v="Jackie McGrath"/>
    <s v="Penny Lescak"/>
    <s v="MC Renewal Support"/>
    <s v="ManuConnect"/>
    <s v="SELF"/>
    <d v="2024-12-31T00:00:00"/>
    <d v="2025-06-01T00:00:00"/>
    <x v="1"/>
    <m/>
    <m/>
    <m/>
    <d v="2025-01-02T00:00:00"/>
    <m/>
    <m/>
    <m/>
    <m/>
    <m/>
    <m/>
    <m/>
    <x v="0"/>
    <m/>
    <m/>
    <m/>
  </r>
  <r>
    <x v="1"/>
    <s v="SWIDGET CORP.                 "/>
    <n v="139943"/>
    <s v="Manu-Cov"/>
    <s v="Nada El-Cheikh"/>
    <m/>
    <s v="MC Renewal Support"/>
    <s v="ManuConnect"/>
    <s v="SELF"/>
    <d v="2024-12-31T00:00:00"/>
    <d v="2025-06-01T00:00:00"/>
    <x v="2"/>
    <s v="Hugh Doyle"/>
    <m/>
    <m/>
    <m/>
    <m/>
    <m/>
    <m/>
    <m/>
    <m/>
    <m/>
    <m/>
    <x v="0"/>
    <m/>
    <m/>
    <m/>
  </r>
  <r>
    <x v="1"/>
    <s v="GROUPE SIMA INC.              "/>
    <n v="140556"/>
    <s v="Manu-Cov"/>
    <m/>
    <m/>
    <s v="MC Renewal Support"/>
    <s v="ManuConnect"/>
    <s v="SELF"/>
    <d v="2024-12-31T00:00:00"/>
    <d v="2025-06-01T00:00:00"/>
    <x v="0"/>
    <m/>
    <m/>
    <m/>
    <m/>
    <m/>
    <m/>
    <m/>
    <m/>
    <m/>
    <m/>
    <m/>
    <x v="0"/>
    <m/>
    <m/>
    <m/>
  </r>
  <r>
    <x v="1"/>
    <s v="CINÉMA KARALEX MULTIMÉDIA INC."/>
    <n v="140664"/>
    <s v="Manu-Cov"/>
    <s v="Raquel Morales"/>
    <s v="Christina Saba"/>
    <s v="MC Renewal Support"/>
    <s v="ManuConnect"/>
    <s v="SELF"/>
    <d v="2024-12-31T00:00:00"/>
    <d v="2025-06-01T00:00:00"/>
    <x v="3"/>
    <m/>
    <m/>
    <m/>
    <m/>
    <m/>
    <m/>
    <m/>
    <m/>
    <m/>
    <m/>
    <m/>
    <x v="0"/>
    <m/>
    <m/>
    <m/>
  </r>
  <r>
    <x v="1"/>
    <s v="TRANSPORT CHRISTIAN BERGERON  "/>
    <n v="140711"/>
    <s v="Manu-Cov"/>
    <s v="Raquel Morales"/>
    <s v="Christina Saba"/>
    <s v="MC Renewal Support"/>
    <s v="ManuConnect"/>
    <s v="SELF"/>
    <d v="2024-12-31T00:00:00"/>
    <d v="2025-06-01T00:00:00"/>
    <x v="1"/>
    <m/>
    <s v="ventes_renouvellements@gpme.ca"/>
    <m/>
    <m/>
    <m/>
    <m/>
    <d v="2025-01-02T00:00:00"/>
    <m/>
    <m/>
    <s v="Letter Sent without QC"/>
    <m/>
    <x v="0"/>
    <m/>
    <m/>
    <m/>
  </r>
  <r>
    <x v="1"/>
    <s v="MOTT MACDONALD CANADA LIMITED "/>
    <n v="143752"/>
    <s v="Manu-Cov"/>
    <s v="Karen Ferreira"/>
    <m/>
    <s v="MC Renewal Support"/>
    <s v="ManuConnect"/>
    <s v="SELF"/>
    <d v="2024-12-31T00:00:00"/>
    <d v="2025-06-01T00:00:00"/>
    <x v="2"/>
    <m/>
    <m/>
    <m/>
    <m/>
    <m/>
    <m/>
    <m/>
    <m/>
    <m/>
    <m/>
    <m/>
    <x v="1"/>
    <m/>
    <m/>
    <m/>
  </r>
  <r>
    <x v="1"/>
    <s v="ARTS DE LA SCENE DE MONTMAGNY "/>
    <n v="146362"/>
    <s v="Manu-Cov"/>
    <m/>
    <m/>
    <s v="MC Renewal Support"/>
    <s v="ManuConnect"/>
    <s v="SELF"/>
    <d v="2024-12-31T00:00:00"/>
    <d v="2025-06-01T00:00:00"/>
    <x v="0"/>
    <m/>
    <m/>
    <m/>
    <m/>
    <m/>
    <m/>
    <m/>
    <m/>
    <m/>
    <m/>
    <m/>
    <x v="0"/>
    <m/>
    <m/>
    <m/>
  </r>
  <r>
    <x v="1"/>
    <s v="GROUPE CONSEIL LES MAITRES    "/>
    <n v="146584"/>
    <s v="Manu-Cov"/>
    <s v="Natalie Lapointe"/>
    <s v="Danielle Siler"/>
    <s v="MC Renewal Support"/>
    <s v="ManuConnect"/>
    <s v="SELF"/>
    <d v="2024-12-31T00:00:00"/>
    <d v="2025-06-01T00:00:00"/>
    <x v="3"/>
    <m/>
    <m/>
    <m/>
    <m/>
    <m/>
    <m/>
    <m/>
    <m/>
    <m/>
    <m/>
    <m/>
    <x v="0"/>
    <m/>
    <m/>
    <m/>
  </r>
  <r>
    <x v="2"/>
    <s v="INOXTAL INC.                  "/>
    <n v="146659"/>
    <s v="Manu-Cov"/>
    <s v="Nathalie Fanous"/>
    <s v="Kevin Wade"/>
    <s v="MC Renewal Support"/>
    <s v="ManuConnect"/>
    <s v="SELF"/>
    <d v="2024-12-31T00:00:00"/>
    <d v="2025-06-01T00:00:00"/>
    <x v="1"/>
    <m/>
    <s v="TPA@alliancesc.ca"/>
    <m/>
    <m/>
    <m/>
    <m/>
    <d v="2025-01-02T00:00:00"/>
    <m/>
    <m/>
    <s v="Letter Sent without QC"/>
    <m/>
    <x v="0"/>
    <m/>
    <m/>
    <m/>
  </r>
  <r>
    <x v="1"/>
    <s v="MYR Group Construction Canada, Ltd"/>
    <n v="632897"/>
    <s v="Manu-Cov"/>
    <s v="Cory Hucklack"/>
    <m/>
    <s v="MC Renewal Support"/>
    <s v="ManuConnect"/>
    <s v="SELF"/>
    <d v="2024-12-31T00:00:00"/>
    <d v="2025-06-01T00:00:00"/>
    <x v="2"/>
    <s v="Hugh Doyle"/>
    <m/>
    <m/>
    <m/>
    <m/>
    <m/>
    <m/>
    <m/>
    <m/>
    <m/>
    <m/>
    <x v="0"/>
    <m/>
    <m/>
    <m/>
  </r>
  <r>
    <x v="1"/>
    <s v="ADRIQ                         "/>
    <n v="633880"/>
    <s v="Manu-Cov"/>
    <m/>
    <m/>
    <s v="MC Renewal Support"/>
    <s v="ManuConnect"/>
    <s v="SELF"/>
    <d v="2024-12-31T00:00:00"/>
    <d v="2025-06-01T00:00:00"/>
    <x v="0"/>
    <m/>
    <m/>
    <m/>
    <m/>
    <m/>
    <m/>
    <m/>
    <m/>
    <m/>
    <m/>
    <m/>
    <x v="0"/>
    <m/>
    <m/>
    <m/>
  </r>
  <r>
    <x v="1"/>
    <s v="BAST DALCOURT CONTRACTING INC."/>
    <n v="634008"/>
    <s v="Manu-Cov"/>
    <s v="Scott Burrell"/>
    <s v="Justin Czech"/>
    <s v="MC Renewal Support"/>
    <s v="ManuConnect"/>
    <s v="SELF"/>
    <d v="2024-12-31T00:00:00"/>
    <d v="2025-06-01T00:00:00"/>
    <x v="3"/>
    <m/>
    <m/>
    <m/>
    <m/>
    <m/>
    <m/>
    <m/>
    <m/>
    <m/>
    <m/>
    <m/>
    <x v="0"/>
    <m/>
    <m/>
    <m/>
  </r>
  <r>
    <x v="1"/>
    <s v="REMBOS INC.                   "/>
    <n v="634475"/>
    <s v="Manu-Cov"/>
    <s v="Scott Burrell"/>
    <s v="Justin Czech"/>
    <s v="MC Renewal Support"/>
    <s v="ManuConnect"/>
    <s v="SELF"/>
    <d v="2024-12-31T00:00:00"/>
    <d v="2025-06-01T00:00:00"/>
    <x v="1"/>
    <m/>
    <s v="kim.cook@kechnie.com"/>
    <m/>
    <m/>
    <m/>
    <m/>
    <d v="2025-01-02T00:00:00"/>
    <m/>
    <m/>
    <s v="Letter Sent without QC"/>
    <m/>
    <x v="0"/>
    <m/>
    <m/>
    <m/>
  </r>
  <r>
    <x v="1"/>
    <s v="BTR GROUP INC.                "/>
    <n v="634477"/>
    <s v="Manu-Cov"/>
    <s v="Scott Burrell"/>
    <m/>
    <s v="MC Renewal Support"/>
    <s v="ManuConnect"/>
    <s v="SELF"/>
    <d v="2024-12-31T00:00:00"/>
    <d v="2025-06-01T00:00:00"/>
    <x v="2"/>
    <s v="Kim Cook"/>
    <m/>
    <m/>
    <m/>
    <m/>
    <m/>
    <m/>
    <m/>
    <m/>
    <m/>
    <m/>
    <x v="0"/>
    <m/>
    <m/>
    <m/>
  </r>
  <r>
    <x v="1"/>
    <s v="WATERLOO ENERGY INC.          "/>
    <n v="634478"/>
    <s v="Manu-Cov"/>
    <m/>
    <m/>
    <s v="MC Renewal Support"/>
    <s v="ManuConnect"/>
    <s v="SELF"/>
    <d v="2024-12-31T00:00:00"/>
    <d v="2025-06-01T00:00:00"/>
    <x v="0"/>
    <m/>
    <m/>
    <m/>
    <m/>
    <m/>
    <m/>
    <m/>
    <m/>
    <m/>
    <m/>
    <m/>
    <x v="0"/>
    <m/>
    <m/>
    <m/>
  </r>
  <r>
    <x v="1"/>
    <s v="SECUTOR CAPITAL MANAGEMENT    "/>
    <n v="634481"/>
    <s v="Manu-Cov"/>
    <s v="Scott Burrell"/>
    <s v="Justin Czech"/>
    <s v="MC Renewal Support"/>
    <s v="ManuConnect"/>
    <s v="SELF"/>
    <d v="2024-12-31T00:00:00"/>
    <d v="2025-06-01T00:00:00"/>
    <x v="3"/>
    <m/>
    <m/>
    <m/>
    <m/>
    <m/>
    <m/>
    <m/>
    <m/>
    <m/>
    <m/>
    <m/>
    <x v="0"/>
    <m/>
    <m/>
    <m/>
  </r>
  <r>
    <x v="1"/>
    <s v="PAREXEL INTERNATIONAL (CANADA) LTD."/>
    <n v="614415"/>
    <s v="Manu-Cov"/>
    <s v="Jena Crawley "/>
    <s v="Ben Voisin"/>
    <s v="MC Renewal Support"/>
    <s v="ManuConnect"/>
    <s v="SELF"/>
    <d v="2024-12-31T00:00:00"/>
    <d v="2025-07-01T00:00:00"/>
    <x v="1"/>
    <m/>
    <m/>
    <m/>
    <d v="2025-01-02T00:00:00"/>
    <m/>
    <m/>
    <m/>
    <m/>
    <m/>
    <m/>
    <m/>
    <x v="1"/>
    <m/>
    <m/>
    <m/>
  </r>
  <r>
    <x v="1"/>
    <s v="Life Science Nutritionals et l’Union Internationale des travailleurs et travailleuses unis de l’alimentation et de commerce."/>
    <n v="114684"/>
    <s v="Manu-Cov"/>
    <s v="Mathieu Meilleur"/>
    <s v="Danielle Bonome"/>
    <s v="MC Renewal Support"/>
    <s v="ManuConnect"/>
    <s v="SELF"/>
    <d v="2024-12-31T00:00:00"/>
    <d v="2025-06-01T00:00:00"/>
    <x v="2"/>
    <s v="SAGE"/>
    <m/>
    <m/>
    <m/>
    <m/>
    <m/>
    <m/>
    <m/>
    <m/>
    <m/>
    <m/>
    <x v="1"/>
    <m/>
    <m/>
    <m/>
  </r>
  <r>
    <x v="1"/>
    <s v="CP Distributors Ltd"/>
    <n v="121052"/>
    <s v="Manu-Cov"/>
    <m/>
    <m/>
    <s v="MC Renewal Support"/>
    <s v="ManuConnect"/>
    <s v="SELF"/>
    <d v="2024-12-31T00:00:00"/>
    <d v="2025-07-01T00:00:00"/>
    <x v="0"/>
    <m/>
    <m/>
    <m/>
    <m/>
    <m/>
    <m/>
    <m/>
    <m/>
    <m/>
    <m/>
    <m/>
    <x v="1"/>
    <m/>
    <m/>
    <m/>
  </r>
  <r>
    <x v="1"/>
    <s v="Guardtek Systems Inc."/>
    <n v="632443"/>
    <s v="Manu-Cov"/>
    <s v="Cory Huclack"/>
    <s v="Kerry Harrison"/>
    <s v="MC Renewal Support"/>
    <s v="ManuConnect"/>
    <s v="SELF"/>
    <d v="2024-12-31T00:00:00"/>
    <d v="2025-07-01T00:00:00"/>
    <x v="3"/>
    <m/>
    <m/>
    <m/>
    <m/>
    <m/>
    <m/>
    <m/>
    <m/>
    <m/>
    <m/>
    <m/>
    <x v="1"/>
    <m/>
    <m/>
    <m/>
  </r>
  <r>
    <x v="3"/>
    <s v="LE GROUPE MMEDIAS INC.        "/>
    <n v="59866"/>
    <s v="Manu-Cov"/>
    <s v="Natalie Lapointe"/>
    <s v="Lilian Hernandez"/>
    <s v="MC Renewal Support"/>
    <s v="ManuConnect"/>
    <s v="SELF"/>
    <d v="2025-01-31T00:00:00"/>
    <d v="2025-07-01T00:00:00"/>
    <x v="1"/>
    <m/>
    <m/>
    <m/>
    <m/>
    <m/>
    <m/>
    <m/>
    <m/>
    <m/>
    <m/>
    <m/>
    <x v="0"/>
    <s v="Change in renewal date- will need new data for JULY2025 renewal"/>
    <m/>
    <m/>
  </r>
  <r>
    <x v="3"/>
    <s v="CONFORMIT TECHNOLOGY INC.     "/>
    <s v="0012842"/>
    <s v="Manu-Cov "/>
    <m/>
    <m/>
    <s v="MC Renewal Support"/>
    <s v="ManuConnect"/>
    <s v="SELF"/>
    <d v="2024-12-31T00:00:00"/>
    <s v="01JUL24                                                                                                                                                                                                                                   "/>
    <x v="1"/>
    <m/>
    <m/>
    <m/>
    <m/>
    <m/>
    <m/>
    <m/>
    <m/>
    <m/>
    <m/>
    <m/>
    <x v="0"/>
    <m/>
    <m/>
    <m/>
  </r>
  <r>
    <x v="3"/>
    <s v="VITRERIE W. LAPIERRE INC.     "/>
    <s v="0040040"/>
    <s v="Manu-Cov "/>
    <m/>
    <m/>
    <s v="MC Renewal Support"/>
    <s v="ManuConnect"/>
    <s v="SELF"/>
    <d v="2024-12-31T00:00:00"/>
    <s v="01JUL24                                                                                                                                                                                                                                   "/>
    <x v="1"/>
    <m/>
    <m/>
    <m/>
    <m/>
    <m/>
    <m/>
    <m/>
    <m/>
    <m/>
    <m/>
    <m/>
    <x v="0"/>
    <m/>
    <m/>
    <m/>
  </r>
  <r>
    <x v="3"/>
    <s v="LES EQUIPEMENTS CONTRO VALVE /"/>
    <s v="0040825"/>
    <s v="Manu-Cov "/>
    <m/>
    <m/>
    <s v="MC Renewal Support"/>
    <s v="ManuConnect"/>
    <s v="SELF"/>
    <d v="2024-12-31T00:00:00"/>
    <s v="01AUG24                                                                                                                                                                                                                                   "/>
    <x v="1"/>
    <m/>
    <m/>
    <m/>
    <m/>
    <m/>
    <m/>
    <m/>
    <m/>
    <m/>
    <m/>
    <m/>
    <x v="1"/>
    <m/>
    <m/>
    <m/>
  </r>
  <r>
    <x v="3"/>
    <s v="DOR-VAL MFG. LTD              "/>
    <s v="0060425"/>
    <s v="Manu-Cov "/>
    <m/>
    <m/>
    <s v="MC Renewal Support"/>
    <s v="ManuConnect"/>
    <s v="SELF"/>
    <d v="2024-12-31T00:00:00"/>
    <s v="01JUL24                                                                                                                                                                                                                                   "/>
    <x v="1"/>
    <m/>
    <m/>
    <m/>
    <m/>
    <m/>
    <m/>
    <m/>
    <m/>
    <m/>
    <m/>
    <m/>
    <x v="1"/>
    <m/>
    <m/>
    <m/>
  </r>
  <r>
    <x v="3"/>
    <s v="C.F.L. PLAYERS' ASSOCIATION   "/>
    <s v="0093994"/>
    <s v="Manu-Cov "/>
    <m/>
    <m/>
    <s v="MC Renewal Support"/>
    <s v="ManuConnect"/>
    <s v="SELF"/>
    <d v="2024-12-31T00:00:00"/>
    <s v="01JUL24                                                                                                                                                                                                                                   "/>
    <x v="1"/>
    <m/>
    <m/>
    <m/>
    <m/>
    <m/>
    <m/>
    <m/>
    <m/>
    <m/>
    <m/>
    <m/>
    <x v="1"/>
    <m/>
    <m/>
    <m/>
  </r>
  <r>
    <x v="3"/>
    <s v="DECAST LTD.                   "/>
    <s v="0096934"/>
    <s v="Manu-Cov "/>
    <m/>
    <m/>
    <s v="MC Renewal Support"/>
    <s v="ManuConnect"/>
    <s v="SELF"/>
    <d v="2024-12-31T00:00:00"/>
    <s v="01JUL24                                                                                                                                                                                                                                   "/>
    <x v="1"/>
    <m/>
    <m/>
    <m/>
    <m/>
    <m/>
    <m/>
    <m/>
    <m/>
    <m/>
    <m/>
    <m/>
    <x v="1"/>
    <m/>
    <m/>
    <m/>
  </r>
  <r>
    <x v="3"/>
    <s v="SOLUNIX INC                   "/>
    <s v="0103398"/>
    <s v="Manu-Cov "/>
    <m/>
    <m/>
    <s v="MC Renewal Support"/>
    <s v="ManuConnect"/>
    <s v="SELF"/>
    <d v="2024-12-31T00:00:00"/>
    <s v="01JUL24                                                                                                                                                                                                                                   "/>
    <x v="1"/>
    <m/>
    <m/>
    <m/>
    <m/>
    <m/>
    <m/>
    <m/>
    <m/>
    <m/>
    <m/>
    <m/>
    <x v="0"/>
    <m/>
    <m/>
    <m/>
  </r>
  <r>
    <x v="3"/>
    <s v="R.C. ROY INC.                 "/>
    <s v="0106825"/>
    <s v="Manu-Cov "/>
    <m/>
    <m/>
    <s v="MC Renewal Support"/>
    <s v="ManuConnect"/>
    <s v="SELF"/>
    <d v="2024-12-31T00:00:00"/>
    <s v="01JUL24                                                                                                                                                                                                                                   "/>
    <x v="1"/>
    <m/>
    <m/>
    <m/>
    <m/>
    <m/>
    <m/>
    <m/>
    <m/>
    <m/>
    <m/>
    <m/>
    <x v="0"/>
    <m/>
    <m/>
    <m/>
  </r>
  <r>
    <x v="3"/>
    <s v="M. LEMIEUX INC.               "/>
    <s v="0109726"/>
    <s v="Manu-Cov "/>
    <m/>
    <m/>
    <s v="MC Renewal Support"/>
    <s v="ManuConnect"/>
    <s v="SELF"/>
    <d v="2024-12-31T00:00:00"/>
    <s v="01JUL24                                                                                                                                                                                                                                   "/>
    <x v="1"/>
    <m/>
    <m/>
    <m/>
    <m/>
    <m/>
    <m/>
    <m/>
    <m/>
    <m/>
    <m/>
    <m/>
    <x v="0"/>
    <m/>
    <m/>
    <m/>
  </r>
  <r>
    <x v="3"/>
    <s v="BARRIE COMMUNITY HEALTH CENTRE"/>
    <s v="0109815"/>
    <s v="Manu-Cov "/>
    <m/>
    <m/>
    <s v="MC Renewal Support"/>
    <s v="ManuConnect"/>
    <s v="SELF"/>
    <d v="2024-12-31T00:00:00"/>
    <s v="01JUL24                                                                                                                                                                                                                                   "/>
    <x v="1"/>
    <m/>
    <m/>
    <m/>
    <m/>
    <m/>
    <m/>
    <m/>
    <m/>
    <m/>
    <m/>
    <m/>
    <x v="0"/>
    <s v="Rob Carducci - Healthsource Plus"/>
    <m/>
    <m/>
  </r>
  <r>
    <x v="3"/>
    <s v="BAZINET TAYLOR LTEE           "/>
    <s v="0110847"/>
    <s v="Manu-Cov "/>
    <m/>
    <m/>
    <s v="MC Renewal Support"/>
    <s v="ManuConnect"/>
    <s v="SELF"/>
    <d v="2024-12-31T00:00:00"/>
    <s v="01JUL24                                                                                                                                                                                                                                   "/>
    <x v="1"/>
    <m/>
    <m/>
    <m/>
    <m/>
    <m/>
    <m/>
    <m/>
    <m/>
    <m/>
    <m/>
    <m/>
    <x v="0"/>
    <m/>
    <m/>
    <m/>
  </r>
  <r>
    <x v="3"/>
    <s v="LE GROUPE JENACO INC          "/>
    <s v="0110886"/>
    <s v="Manu-Cov "/>
    <m/>
    <m/>
    <s v="MC Renewal Support"/>
    <s v="ManuConnect"/>
    <s v="SELF"/>
    <d v="2024-12-31T00:00:00"/>
    <s v="01JUL24                                                                                                                                                                                                                                   "/>
    <x v="1"/>
    <m/>
    <m/>
    <m/>
    <m/>
    <m/>
    <m/>
    <m/>
    <m/>
    <m/>
    <m/>
    <m/>
    <x v="0"/>
    <m/>
    <m/>
    <m/>
  </r>
  <r>
    <x v="3"/>
    <s v="CLUB DE TIR DE LANAUDIERE     "/>
    <s v="0115360"/>
    <s v="Manu-Cov "/>
    <m/>
    <m/>
    <s v="MC Renewal Support"/>
    <s v="ManuConnect"/>
    <s v="SELF"/>
    <d v="2024-12-31T00:00:00"/>
    <s v="01JUL24                                                                                                                                                                                                                                   "/>
    <x v="1"/>
    <m/>
    <m/>
    <m/>
    <m/>
    <m/>
    <m/>
    <m/>
    <m/>
    <m/>
    <m/>
    <m/>
    <x v="0"/>
    <m/>
    <m/>
    <m/>
  </r>
  <r>
    <x v="3"/>
    <s v="CHANTELLE CANADA              "/>
    <s v="0115501"/>
    <s v="Manu-Cov "/>
    <m/>
    <m/>
    <s v="MC Renewal Support"/>
    <s v="ManuConnect"/>
    <s v="SELF"/>
    <d v="2024-12-31T00:00:00"/>
    <s v="01JUL24                                                                                                                                                                                                                                   "/>
    <x v="1"/>
    <m/>
    <m/>
    <m/>
    <m/>
    <m/>
    <m/>
    <m/>
    <m/>
    <m/>
    <m/>
    <m/>
    <x v="0"/>
    <m/>
    <m/>
    <m/>
  </r>
  <r>
    <x v="3"/>
    <s v="DOMAINE LES BROME S.E.N.C.    "/>
    <s v="0115744"/>
    <s v="Manu-Cov "/>
    <m/>
    <m/>
    <s v="MC Renewal Support"/>
    <s v="ManuConnect"/>
    <s v="SELF"/>
    <d v="2024-12-31T00:00:00"/>
    <s v="01JUL24                                                                                                                                                                                                                                   "/>
    <x v="0"/>
    <m/>
    <m/>
    <m/>
    <m/>
    <m/>
    <m/>
    <m/>
    <m/>
    <m/>
    <m/>
    <m/>
    <x v="0"/>
    <m/>
    <m/>
    <m/>
  </r>
  <r>
    <x v="3"/>
    <s v="LA CLINIQUE DE RADIOLOGIE DU  "/>
    <s v="0115757"/>
    <s v="Manu-Cov "/>
    <m/>
    <m/>
    <s v="MC Renewal Support"/>
    <s v="ManuConnect"/>
    <s v="SELF"/>
    <d v="2024-12-31T00:00:00"/>
    <s v="01JUL24                                                                                                                                                                                                                                   "/>
    <x v="0"/>
    <m/>
    <m/>
    <m/>
    <m/>
    <m/>
    <m/>
    <m/>
    <m/>
    <m/>
    <m/>
    <m/>
    <x v="0"/>
    <m/>
    <m/>
    <m/>
  </r>
  <r>
    <x v="3"/>
    <s v="GROUPE LCI CANADA INC.        "/>
    <s v="0119570"/>
    <s v="Manu-Cov "/>
    <m/>
    <m/>
    <s v="MC Renewal Support"/>
    <s v="ManuConnect"/>
    <s v="SELF"/>
    <d v="2024-12-31T00:00:00"/>
    <s v="01JUL24                                                                                                                                                                                                                                   "/>
    <x v="0"/>
    <m/>
    <m/>
    <m/>
    <m/>
    <m/>
    <m/>
    <m/>
    <m/>
    <m/>
    <m/>
    <m/>
    <x v="1"/>
    <m/>
    <m/>
    <m/>
  </r>
  <r>
    <x v="3"/>
    <s v="CEGERCO INC.                  "/>
    <s v="0119858"/>
    <s v="Manu-Cov "/>
    <m/>
    <m/>
    <s v="MC Renewal Support"/>
    <s v="ManuConnect"/>
    <s v="SELF"/>
    <d v="2024-12-31T00:00:00"/>
    <s v="01JUL24                                                                                                                                                                                                                                   "/>
    <x v="0"/>
    <m/>
    <m/>
    <m/>
    <m/>
    <m/>
    <m/>
    <m/>
    <m/>
    <m/>
    <m/>
    <m/>
    <x v="1"/>
    <m/>
    <m/>
    <m/>
  </r>
  <r>
    <x v="3"/>
    <s v="CP DISTRIBUTORS LTD.          "/>
    <s v="0121052"/>
    <s v="Manu-Cov "/>
    <m/>
    <m/>
    <s v="MC Renewal Support"/>
    <s v="ManuConnect"/>
    <s v="SELF"/>
    <d v="2024-12-31T00:00:00"/>
    <s v="01JUL24                                                                                                                                                                                                                                   "/>
    <x v="0"/>
    <m/>
    <m/>
    <m/>
    <m/>
    <m/>
    <m/>
    <m/>
    <m/>
    <m/>
    <m/>
    <m/>
    <x v="1"/>
    <m/>
    <m/>
    <m/>
  </r>
  <r>
    <x v="3"/>
    <s v="9419-1350 QUEBEC INC.         "/>
    <s v="0121291"/>
    <s v="Manu-Cov "/>
    <m/>
    <m/>
    <s v="MC Renewal Support"/>
    <s v="ManuConnect"/>
    <s v="SELF"/>
    <d v="2024-12-31T00:00:00"/>
    <s v="01JUL24                                                                                                                                                                                                                                   "/>
    <x v="0"/>
    <m/>
    <m/>
    <m/>
    <m/>
    <m/>
    <m/>
    <m/>
    <m/>
    <m/>
    <m/>
    <m/>
    <x v="0"/>
    <m/>
    <m/>
    <m/>
  </r>
  <r>
    <x v="3"/>
    <s v="MAGASIN DE L'ABBAYE INC       "/>
    <s v="0121370"/>
    <s v="Manu-Cov "/>
    <m/>
    <m/>
    <s v="MC Renewal Support"/>
    <s v="ManuConnect"/>
    <s v="SELF"/>
    <d v="2024-12-31T00:00:00"/>
    <s v="01JUL24                                                                                                                                                                                                                                   "/>
    <x v="0"/>
    <m/>
    <m/>
    <m/>
    <m/>
    <m/>
    <m/>
    <m/>
    <m/>
    <m/>
    <m/>
    <m/>
    <x v="0"/>
    <m/>
    <m/>
    <m/>
  </r>
  <r>
    <x v="3"/>
    <s v="TRANSMISSION STTIC INC.       "/>
    <s v="0121583"/>
    <s v="Manu-Cov "/>
    <m/>
    <m/>
    <s v="MC Renewal Support"/>
    <s v="ManuConnect"/>
    <s v="SELF"/>
    <d v="2024-12-31T00:00:00"/>
    <s v="01JUL24                                                                                                                                                                                                                                   "/>
    <x v="0"/>
    <m/>
    <m/>
    <m/>
    <m/>
    <m/>
    <m/>
    <m/>
    <m/>
    <m/>
    <m/>
    <m/>
    <x v="0"/>
    <m/>
    <m/>
    <m/>
  </r>
  <r>
    <x v="3"/>
    <s v="PRO ENERGIE TECH INC.         "/>
    <s v="0121753"/>
    <s v="Manu-Cov "/>
    <m/>
    <m/>
    <s v="MC Renewal Support"/>
    <s v="ManuConnect"/>
    <s v="SELF"/>
    <d v="2024-12-31T00:00:00"/>
    <s v="01JUL24                                                                                                                                                                                                                                   "/>
    <x v="0"/>
    <m/>
    <m/>
    <m/>
    <m/>
    <m/>
    <m/>
    <m/>
    <m/>
    <m/>
    <m/>
    <m/>
    <x v="0"/>
    <s v="Gilles Cloutier"/>
    <m/>
    <m/>
  </r>
  <r>
    <x v="3"/>
    <s v="FILTRARTECH INC.              "/>
    <s v="0121932"/>
    <s v="Manu-Cov "/>
    <m/>
    <m/>
    <s v="MC Renewal Support"/>
    <s v="ManuConnect"/>
    <s v="SELF"/>
    <d v="2024-12-31T00:00:00"/>
    <s v="01AUG24                                                                                                                                                                                                                                   "/>
    <x v="0"/>
    <m/>
    <m/>
    <m/>
    <m/>
    <m/>
    <m/>
    <m/>
    <m/>
    <m/>
    <m/>
    <m/>
    <x v="0"/>
    <m/>
    <m/>
    <m/>
  </r>
  <r>
    <x v="3"/>
    <s v="THIRD SPACE PROPERTIES INC.   "/>
    <s v="0127680"/>
    <s v="Manu-Cov "/>
    <m/>
    <m/>
    <s v="MC Renewal Support"/>
    <s v="ManuConnect"/>
    <s v="SELF"/>
    <d v="2024-12-31T00:00:00"/>
    <s v="01JUL24                                                                                                                                                                                                                                   "/>
    <x v="0"/>
    <m/>
    <m/>
    <m/>
    <m/>
    <m/>
    <m/>
    <m/>
    <m/>
    <m/>
    <m/>
    <m/>
    <x v="0"/>
    <m/>
    <m/>
    <m/>
  </r>
  <r>
    <x v="3"/>
    <s v="NORTHERN CENTRE FOR ADVANCED  "/>
    <s v="0127800"/>
    <s v="Manu-Cov "/>
    <m/>
    <m/>
    <s v="MC Renewal Support"/>
    <s v="ManuConnect"/>
    <s v="SELF"/>
    <d v="2024-12-31T00:00:00"/>
    <s v="01JUL24                                                                                                                                                                                                                                   "/>
    <x v="0"/>
    <m/>
    <m/>
    <m/>
    <m/>
    <m/>
    <m/>
    <m/>
    <m/>
    <m/>
    <m/>
    <m/>
    <x v="0"/>
    <m/>
    <m/>
    <m/>
  </r>
  <r>
    <x v="3"/>
    <s v="SERENA FASHIONS LTD.          "/>
    <s v="0127945"/>
    <s v="Manu-Cov "/>
    <m/>
    <m/>
    <s v="MC Renewal Support"/>
    <s v="ManuConnect"/>
    <s v="SELF"/>
    <d v="2024-12-31T00:00:00"/>
    <s v="01JUL24                                                                                                                                                                                                                                   "/>
    <x v="0"/>
    <m/>
    <m/>
    <m/>
    <m/>
    <m/>
    <m/>
    <m/>
    <m/>
    <m/>
    <m/>
    <m/>
    <x v="0"/>
    <m/>
    <m/>
    <m/>
  </r>
  <r>
    <x v="3"/>
    <s v="GEORGES H. DURAND LTEE        "/>
    <s v="0128011"/>
    <s v="Manu-Cov "/>
    <m/>
    <m/>
    <s v="MC Renewal Support"/>
    <s v="ManuConnect"/>
    <s v="SELF"/>
    <d v="2024-12-31T00:00:00"/>
    <s v="01JUL24                                                                                                                                                                                                                                   "/>
    <x v="0"/>
    <m/>
    <m/>
    <m/>
    <m/>
    <m/>
    <m/>
    <m/>
    <m/>
    <m/>
    <m/>
    <m/>
    <x v="0"/>
    <m/>
    <m/>
    <m/>
  </r>
  <r>
    <x v="3"/>
    <s v="CENTRE DE RENOVATION          "/>
    <s v="0128014"/>
    <s v="Manu-Cov "/>
    <m/>
    <m/>
    <s v="MC Renewal Support"/>
    <s v="ManuConnect"/>
    <s v="SELF"/>
    <d v="2024-12-31T00:00:00"/>
    <s v="01JUL24                                                                                                                                                                                                                                   "/>
    <x v="0"/>
    <m/>
    <m/>
    <m/>
    <m/>
    <m/>
    <m/>
    <m/>
    <m/>
    <m/>
    <m/>
    <m/>
    <x v="0"/>
    <m/>
    <m/>
    <m/>
  </r>
  <r>
    <x v="3"/>
    <s v="FELDAN BIO INC.               "/>
    <s v="0128015"/>
    <s v="Manu-Cov "/>
    <m/>
    <m/>
    <s v="MC Renewal Support"/>
    <s v="ManuConnect"/>
    <s v="SELF"/>
    <d v="2024-12-31T00:00:00"/>
    <s v="01JUL24                                                                                                                                                                                                                                   "/>
    <x v="2"/>
    <m/>
    <m/>
    <m/>
    <m/>
    <m/>
    <m/>
    <m/>
    <m/>
    <m/>
    <m/>
    <m/>
    <x v="0"/>
    <m/>
    <m/>
    <m/>
  </r>
  <r>
    <x v="3"/>
    <s v="LES CONSTRUCTIONS MARCEL H.   "/>
    <s v="0128042"/>
    <s v="Manu-Cov "/>
    <m/>
    <m/>
    <s v="MC Renewal Support"/>
    <s v="ManuConnect"/>
    <s v="SELF"/>
    <d v="2024-12-31T00:00:00"/>
    <s v="01JUL24                                                                                                                                                                                                                                   "/>
    <x v="2"/>
    <m/>
    <m/>
    <m/>
    <m/>
    <m/>
    <m/>
    <m/>
    <m/>
    <m/>
    <m/>
    <m/>
    <x v="0"/>
    <s v="Gilles Cloutier"/>
    <m/>
    <m/>
  </r>
  <r>
    <x v="3"/>
    <s v="TRANSPORT JOLATEM INC.        "/>
    <s v="0128050"/>
    <s v="Manu-Cov "/>
    <m/>
    <m/>
    <s v="MC Renewal Support"/>
    <s v="ManuConnect"/>
    <s v="SELF"/>
    <d v="2024-12-31T00:00:00"/>
    <s v="01JUL24                                                                                                                                                                                                                                   "/>
    <x v="2"/>
    <m/>
    <m/>
    <m/>
    <m/>
    <m/>
    <m/>
    <m/>
    <m/>
    <m/>
    <m/>
    <m/>
    <x v="0"/>
    <m/>
    <m/>
    <m/>
  </r>
  <r>
    <x v="3"/>
    <s v="ALETHIA BIOTHERAPEUTIQUES ULC "/>
    <s v="0128098"/>
    <s v="Manu-Cov "/>
    <m/>
    <m/>
    <s v="MC Renewal Support"/>
    <s v="ManuConnect"/>
    <s v="SELF"/>
    <d v="2024-12-31T00:00:00"/>
    <s v="01JUL24                                                                                                                                                                                                                                   "/>
    <x v="2"/>
    <m/>
    <m/>
    <m/>
    <m/>
    <m/>
    <m/>
    <m/>
    <m/>
    <m/>
    <m/>
    <m/>
    <x v="0"/>
    <m/>
    <m/>
    <m/>
  </r>
  <r>
    <x v="3"/>
    <s v="BIOQUEBEC                     "/>
    <s v="0128099"/>
    <s v="Manu-Cov "/>
    <m/>
    <m/>
    <s v="MC Renewal Support"/>
    <s v="ManuConnect"/>
    <s v="SELF"/>
    <d v="2024-12-31T00:00:00"/>
    <s v="01JUL24                                                                                                                                                                                                                                   "/>
    <x v="2"/>
    <m/>
    <m/>
    <m/>
    <m/>
    <m/>
    <m/>
    <m/>
    <m/>
    <m/>
    <m/>
    <m/>
    <x v="0"/>
    <m/>
    <m/>
    <m/>
  </r>
  <r>
    <x v="3"/>
    <s v="ASSOCIATION QUEBECOISE DE LA  "/>
    <s v="0128188"/>
    <s v="Manu-Cov "/>
    <m/>
    <m/>
    <s v="MC Renewal Support"/>
    <s v="ManuConnect"/>
    <s v="SELF"/>
    <d v="2024-12-31T00:00:00"/>
    <s v="01JUL24                                                                                                                                                                                                                                   "/>
    <x v="2"/>
    <m/>
    <m/>
    <m/>
    <m/>
    <m/>
    <m/>
    <m/>
    <m/>
    <m/>
    <m/>
    <m/>
    <x v="0"/>
    <m/>
    <m/>
    <m/>
  </r>
  <r>
    <x v="3"/>
    <s v="PHARMABIO DEVELOPPEMENT       "/>
    <s v="0128281"/>
    <s v="Manu-Cov "/>
    <m/>
    <m/>
    <s v="MC Renewal Support"/>
    <s v="ManuConnect"/>
    <s v="SELF"/>
    <d v="2024-12-31T00:00:00"/>
    <s v="01JUL24                                                                                                                                                                                                                                   "/>
    <x v="2"/>
    <m/>
    <m/>
    <m/>
    <m/>
    <m/>
    <m/>
    <m/>
    <m/>
    <m/>
    <m/>
    <m/>
    <x v="0"/>
    <m/>
    <m/>
    <m/>
  </r>
  <r>
    <x v="3"/>
    <s v="PRO-AB EQUIPEMENT 2003 INC.   "/>
    <s v="0129714"/>
    <s v="Manu-Cov "/>
    <m/>
    <m/>
    <s v="MC Renewal Support"/>
    <s v="ManuConnect"/>
    <s v="SELF"/>
    <d v="2024-12-31T00:00:00"/>
    <s v="01JUL24                                                                                                                                                                                                                                   "/>
    <x v="2"/>
    <m/>
    <m/>
    <m/>
    <m/>
    <m/>
    <m/>
    <m/>
    <m/>
    <m/>
    <m/>
    <m/>
    <x v="0"/>
    <m/>
    <m/>
    <m/>
  </r>
  <r>
    <x v="3"/>
    <s v="DEMOLITION EXCAVATION CENTREM "/>
    <s v="0131737"/>
    <s v="Manu-Cov "/>
    <m/>
    <m/>
    <s v="MC Renewal Support"/>
    <s v="ManuConnect"/>
    <s v="SELF"/>
    <d v="2024-12-31T00:00:00"/>
    <s v="01JUL24                                                                                                                                                                                                                                   "/>
    <x v="2"/>
    <m/>
    <m/>
    <m/>
    <m/>
    <m/>
    <m/>
    <m/>
    <m/>
    <m/>
    <m/>
    <m/>
    <x v="1"/>
    <m/>
    <m/>
    <m/>
  </r>
  <r>
    <x v="3"/>
    <s v="REMORQUAGE A. ROBILLARD INC.  "/>
    <s v="0133097"/>
    <s v="Manu-Cov "/>
    <m/>
    <m/>
    <s v="MC Renewal Support"/>
    <s v="ManuConnect"/>
    <s v="SELF"/>
    <d v="2024-12-31T00:00:00"/>
    <s v="01JUL24                                                                                                                                                                                                                                   "/>
    <x v="2"/>
    <m/>
    <m/>
    <m/>
    <m/>
    <m/>
    <m/>
    <m/>
    <m/>
    <m/>
    <m/>
    <m/>
    <x v="0"/>
    <m/>
    <m/>
    <m/>
  </r>
  <r>
    <x v="3"/>
    <s v="SUPERIEUR VR                  "/>
    <s v="0133185"/>
    <s v="Manu-Cov "/>
    <m/>
    <m/>
    <s v="MC Renewal Support"/>
    <s v="ManuConnect"/>
    <s v="SELF"/>
    <d v="2024-12-31T00:00:00"/>
    <s v="01JUL24                                                                                                                                                                                                                                   "/>
    <x v="2"/>
    <m/>
    <m/>
    <m/>
    <m/>
    <m/>
    <m/>
    <m/>
    <m/>
    <m/>
    <m/>
    <m/>
    <x v="0"/>
    <m/>
    <m/>
    <m/>
  </r>
  <r>
    <x v="3"/>
    <s v="LAMBERT &amp; LAMBERT LAW         "/>
    <s v="0134474"/>
    <s v="Manu-Cov "/>
    <m/>
    <m/>
    <s v="MC Renewal Support"/>
    <s v="ManuConnect"/>
    <s v="SELF"/>
    <d v="2024-12-31T00:00:00"/>
    <s v="01JUL24                                                                                                                                                                                                                                   "/>
    <x v="2"/>
    <m/>
    <m/>
    <m/>
    <m/>
    <m/>
    <m/>
    <m/>
    <m/>
    <m/>
    <m/>
    <m/>
    <x v="0"/>
    <m/>
    <m/>
    <m/>
  </r>
  <r>
    <x v="3"/>
    <s v="FERME BESSETTE 1916 SENC      "/>
    <s v="0134898"/>
    <s v="Manu-Cov "/>
    <m/>
    <m/>
    <s v="MC Renewal Support"/>
    <s v="ManuConnect"/>
    <s v="SELF"/>
    <d v="2024-12-31T00:00:00"/>
    <s v="01JUL24                                                                                                                                                                                                                                   "/>
    <x v="2"/>
    <m/>
    <m/>
    <m/>
    <m/>
    <m/>
    <m/>
    <m/>
    <m/>
    <m/>
    <m/>
    <m/>
    <x v="0"/>
    <m/>
    <m/>
    <m/>
  </r>
  <r>
    <x v="3"/>
    <s v="STERLING CAPITAL BROKERS (THE "/>
    <s v="0135959"/>
    <s v="Manu-Cov "/>
    <m/>
    <m/>
    <s v="MC Renewal Support"/>
    <s v="ManuConnect"/>
    <s v="SELF"/>
    <d v="2024-12-31T00:00:00"/>
    <s v="01JUL24                                                                                                                                                                                                                                   "/>
    <x v="2"/>
    <m/>
    <m/>
    <m/>
    <m/>
    <m/>
    <m/>
    <m/>
    <m/>
    <m/>
    <m/>
    <m/>
    <x v="0"/>
    <m/>
    <m/>
    <m/>
  </r>
  <r>
    <x v="3"/>
    <s v="MARITIME DOOR &amp; WINDOW LTD.   "/>
    <s v="0136777"/>
    <s v="Manu-Cov "/>
    <m/>
    <m/>
    <s v="MC Renewal Support"/>
    <s v="ManuConnect"/>
    <s v="SELF"/>
    <d v="2024-12-31T00:00:00"/>
    <s v="01AUG24                                                                                                                                                                                                                                   "/>
    <x v="2"/>
    <m/>
    <m/>
    <m/>
    <m/>
    <m/>
    <m/>
    <m/>
    <m/>
    <m/>
    <m/>
    <m/>
    <x v="1"/>
    <m/>
    <m/>
    <m/>
  </r>
  <r>
    <x v="3"/>
    <s v="TIGER CALCIUM SERVICES INC    "/>
    <s v="0136792"/>
    <s v="Manu-Cov "/>
    <m/>
    <m/>
    <s v="MC Renewal Support"/>
    <s v="ManuConnect"/>
    <s v="SELF"/>
    <d v="2024-12-31T00:00:00"/>
    <s v="01JUL24                                                                                                                                                                                                                                   "/>
    <x v="3"/>
    <m/>
    <m/>
    <m/>
    <m/>
    <m/>
    <m/>
    <m/>
    <m/>
    <m/>
    <m/>
    <m/>
    <x v="1"/>
    <m/>
    <m/>
    <m/>
  </r>
  <r>
    <x v="3"/>
    <s v="ELECTRIMAT LTEE.              "/>
    <s v="0136799"/>
    <s v="Manu-Cov "/>
    <m/>
    <m/>
    <s v="MC Renewal Support"/>
    <s v="ManuConnect"/>
    <s v="SELF"/>
    <d v="2024-12-31T00:00:00"/>
    <s v="01JUL24                                                                                                                                                                                                                                   "/>
    <x v="3"/>
    <m/>
    <m/>
    <m/>
    <m/>
    <m/>
    <m/>
    <m/>
    <m/>
    <m/>
    <m/>
    <m/>
    <x v="1"/>
    <m/>
    <m/>
    <m/>
  </r>
  <r>
    <x v="3"/>
    <s v="MULTIBOIS F. L. INC.          "/>
    <s v="0136808"/>
    <s v="Manu-Cov "/>
    <m/>
    <m/>
    <s v="MC Renewal Support"/>
    <s v="ManuConnect"/>
    <s v="SELF"/>
    <d v="2024-12-31T00:00:00"/>
    <s v="01JUL24                                                                                                                                                                                                                                   "/>
    <x v="3"/>
    <m/>
    <m/>
    <m/>
    <m/>
    <m/>
    <m/>
    <m/>
    <m/>
    <m/>
    <m/>
    <m/>
    <x v="1"/>
    <s v="Gilles Cloutier"/>
    <m/>
    <m/>
  </r>
  <r>
    <x v="3"/>
    <s v="ADMINISTRATION PERREAULT INC. "/>
    <s v="0138791"/>
    <s v="Manu-Cov "/>
    <m/>
    <m/>
    <s v="MC Renewal Support"/>
    <s v="ManuConnect"/>
    <s v="SELF"/>
    <d v="2024-12-31T00:00:00"/>
    <s v="01JUL24                                                                                                                                                                                                                                   "/>
    <x v="3"/>
    <m/>
    <m/>
    <m/>
    <m/>
    <m/>
    <m/>
    <m/>
    <m/>
    <m/>
    <m/>
    <m/>
    <x v="0"/>
    <m/>
    <m/>
    <m/>
  </r>
  <r>
    <x v="3"/>
    <s v="PADDOCK ANIMAL INC.           "/>
    <s v="0138860"/>
    <s v="Manu-Cov "/>
    <m/>
    <m/>
    <s v="MC Renewal Support"/>
    <s v="ManuConnect"/>
    <s v="SELF"/>
    <d v="2024-12-31T00:00:00"/>
    <s v="01JUL24                                                                                                                                                                                                                                   "/>
    <x v="3"/>
    <m/>
    <m/>
    <m/>
    <m/>
    <m/>
    <m/>
    <m/>
    <m/>
    <m/>
    <m/>
    <m/>
    <x v="0"/>
    <s v="Gilles Cloutier"/>
    <m/>
    <m/>
  </r>
  <r>
    <x v="3"/>
    <s v="SERVICES D'ENQUETES OLIGNY ET "/>
    <s v="0138893"/>
    <s v="Manu-Cov "/>
    <m/>
    <m/>
    <s v="MC Renewal Support"/>
    <s v="ManuConnect"/>
    <s v="SELF"/>
    <d v="2024-12-31T00:00:00"/>
    <s v="01JUL24                                                                                                                                                                                                                                   "/>
    <x v="3"/>
    <m/>
    <m/>
    <m/>
    <m/>
    <m/>
    <m/>
    <m/>
    <m/>
    <m/>
    <m/>
    <m/>
    <x v="0"/>
    <s v="Gilles Cloutier"/>
    <m/>
    <m/>
  </r>
  <r>
    <x v="3"/>
    <s v="HAMAK MARKETING NUMERIQUE INC."/>
    <s v="0138959"/>
    <s v="Manu-Cov "/>
    <m/>
    <m/>
    <s v="MC Renewal Support"/>
    <s v="ManuConnect"/>
    <s v="SELF"/>
    <d v="2024-12-31T00:00:00"/>
    <s v="01JUL24                                                                                                                                                                                                                                   "/>
    <x v="3"/>
    <m/>
    <m/>
    <m/>
    <m/>
    <m/>
    <m/>
    <m/>
    <m/>
    <m/>
    <m/>
    <m/>
    <x v="0"/>
    <s v="Gilles Cloutier"/>
    <m/>
    <m/>
  </r>
  <r>
    <x v="3"/>
    <s v="LAURENT NORMAND INC. ET OU    "/>
    <s v="0139114"/>
    <s v="Manu-Cov "/>
    <m/>
    <m/>
    <s v="MC Renewal Support"/>
    <s v="ManuConnect"/>
    <s v="SELF"/>
    <d v="2024-12-31T00:00:00"/>
    <s v="01JUL24                                                                                                                                                                                                                                   "/>
    <x v="3"/>
    <m/>
    <m/>
    <m/>
    <m/>
    <m/>
    <m/>
    <m/>
    <m/>
    <m/>
    <m/>
    <m/>
    <x v="0"/>
    <m/>
    <m/>
    <m/>
  </r>
  <r>
    <x v="3"/>
    <s v="SIXTH AVENUE ARBUTUS          "/>
    <s v="0143570"/>
    <s v="Manu-Cov "/>
    <m/>
    <m/>
    <s v="MC Renewal Support"/>
    <s v="ManuConnect"/>
    <s v="SELF"/>
    <d v="2024-12-31T00:00:00"/>
    <s v="01JUL24                                                                                                                                                                                                                                   "/>
    <x v="3"/>
    <m/>
    <m/>
    <m/>
    <m/>
    <m/>
    <m/>
    <m/>
    <m/>
    <m/>
    <m/>
    <m/>
    <x v="1"/>
    <m/>
    <m/>
    <m/>
  </r>
  <r>
    <x v="3"/>
    <s v="DIABSOLUT INC.                "/>
    <s v="0143577"/>
    <s v="Manu-Cov "/>
    <m/>
    <m/>
    <s v="MC Renewal Support"/>
    <s v="ManuConnect"/>
    <s v="SELF"/>
    <d v="2024-12-31T00:00:00"/>
    <s v="01JUL24                                                                                                                                                                                                                                   "/>
    <x v="3"/>
    <m/>
    <m/>
    <m/>
    <m/>
    <m/>
    <m/>
    <m/>
    <m/>
    <m/>
    <m/>
    <m/>
    <x v="1"/>
    <m/>
    <m/>
    <m/>
  </r>
  <r>
    <x v="3"/>
    <s v="DEFI-FAMILLE MATAWINIE        "/>
    <s v="0145116"/>
    <s v="Manu-Cov "/>
    <m/>
    <m/>
    <s v="MC Renewal Support"/>
    <s v="ManuConnect"/>
    <s v="SELF"/>
    <d v="2024-12-31T00:00:00"/>
    <s v="01JUL24                                                                                                                                                                                                                                   "/>
    <x v="3"/>
    <m/>
    <m/>
    <m/>
    <m/>
    <m/>
    <m/>
    <m/>
    <m/>
    <m/>
    <m/>
    <m/>
    <x v="0"/>
    <m/>
    <m/>
    <m/>
  </r>
  <r>
    <x v="3"/>
    <s v="LABORATOIRES CONFAB INC.      "/>
    <s v="0145584"/>
    <s v="Manu-Cov "/>
    <m/>
    <m/>
    <s v="MC Renewal Support"/>
    <s v="ManuConnect"/>
    <s v="SELF"/>
    <d v="2024-12-31T00:00:00"/>
    <s v="01JUL24                                                                                                                                                                                                                                   "/>
    <x v="3"/>
    <m/>
    <m/>
    <m/>
    <m/>
    <m/>
    <m/>
    <m/>
    <m/>
    <m/>
    <m/>
    <m/>
    <x v="1"/>
    <m/>
    <m/>
    <m/>
  </r>
  <r>
    <x v="3"/>
    <s v="GHGSAT INC.                   "/>
    <s v="0146527"/>
    <s v="Manu-Cov "/>
    <m/>
    <m/>
    <s v="MC Renewal Support"/>
    <s v="ManuConnect"/>
    <s v="SELF"/>
    <d v="2024-12-31T00:00:00"/>
    <s v="01JUL24                                                                                                                                                                                                                                   "/>
    <x v="3"/>
    <m/>
    <m/>
    <m/>
    <m/>
    <m/>
    <m/>
    <m/>
    <m/>
    <m/>
    <m/>
    <m/>
    <x v="1"/>
    <s v="Gilles Cloutier"/>
    <m/>
    <m/>
  </r>
  <r>
    <x v="3"/>
    <s v="ALEXANDRE MARTEL PHARMACIEN   "/>
    <s v="0146895"/>
    <s v="Manu-Cov "/>
    <m/>
    <m/>
    <s v="MC Renewal Support"/>
    <s v="ManuConnect"/>
    <s v="SELF"/>
    <d v="2024-12-31T00:00:00"/>
    <s v="01JUL24                                                                                                                                                                                                                                   "/>
    <x v="3"/>
    <m/>
    <m/>
    <m/>
    <m/>
    <m/>
    <m/>
    <m/>
    <m/>
    <m/>
    <m/>
    <m/>
    <x v="0"/>
    <m/>
    <m/>
    <m/>
  </r>
  <r>
    <x v="3"/>
    <s v="CCNUCLEAIRE INC. (9343-5980   "/>
    <s v="0147334"/>
    <s v="Manu-Cov "/>
    <m/>
    <m/>
    <s v="MC Renewal Support"/>
    <s v="ManuConnect"/>
    <s v="SELF"/>
    <d v="2024-12-31T00:00:00"/>
    <s v="01JUL24                                                                                                                                                                                                                                   "/>
    <x v="3"/>
    <m/>
    <m/>
    <m/>
    <m/>
    <m/>
    <m/>
    <m/>
    <m/>
    <m/>
    <m/>
    <m/>
    <x v="0"/>
    <m/>
    <m/>
    <m/>
  </r>
  <r>
    <x v="3"/>
    <s v="CEGER INC.                    "/>
    <s v="0147401"/>
    <s v="Manu-Cov "/>
    <m/>
    <m/>
    <s v="MC Renewal Support"/>
    <s v="ManuConnect"/>
    <s v="SELF"/>
    <d v="2024-12-31T00:00:00"/>
    <s v="01JUL24                                                                                                                                                                                                                                   "/>
    <x v="0"/>
    <m/>
    <m/>
    <m/>
    <m/>
    <m/>
    <m/>
    <m/>
    <m/>
    <m/>
    <m/>
    <m/>
    <x v="0"/>
    <m/>
    <m/>
    <m/>
  </r>
  <r>
    <x v="3"/>
    <s v="DRIFTWOOD TECHNOLOGY INC.     "/>
    <s v="0147441"/>
    <s v="Manu-Cov "/>
    <m/>
    <m/>
    <s v="MC Renewal Support"/>
    <s v="ManuConnect"/>
    <s v="SELF"/>
    <d v="2024-12-31T00:00:00"/>
    <s v="01JUL24                                                                                                                                                                                                                                   "/>
    <x v="2"/>
    <m/>
    <m/>
    <m/>
    <m/>
    <m/>
    <m/>
    <m/>
    <m/>
    <m/>
    <m/>
    <m/>
    <x v="0"/>
    <m/>
    <m/>
    <m/>
  </r>
  <r>
    <x v="3"/>
    <s v="TORNATECH INC.                "/>
    <s v="0615202"/>
    <s v="Manu-Cov "/>
    <m/>
    <m/>
    <s v="MC Renewal Support"/>
    <s v="ManuConnect"/>
    <s v="SELF"/>
    <d v="2024-12-31T00:00:00"/>
    <s v="01AUG24                                                                                                                                                                                                                                   "/>
    <x v="3"/>
    <m/>
    <m/>
    <m/>
    <m/>
    <m/>
    <m/>
    <m/>
    <m/>
    <m/>
    <m/>
    <m/>
    <x v="1"/>
    <m/>
    <m/>
    <m/>
  </r>
  <r>
    <x v="3"/>
    <s v="GUARDTEK DIVISION 1           "/>
    <s v="0632443"/>
    <s v="Manu-Cov "/>
    <m/>
    <m/>
    <s v="MC Renewal Support"/>
    <s v="ManuConnect"/>
    <s v="SELF"/>
    <d v="2024-12-31T00:00:00"/>
    <s v="01JUL24                                                                                                                                                                                                                                   "/>
    <x v="0"/>
    <m/>
    <m/>
    <m/>
    <m/>
    <m/>
    <m/>
    <m/>
    <m/>
    <m/>
    <m/>
    <m/>
    <x v="1"/>
    <m/>
    <m/>
    <m/>
  </r>
  <r>
    <x v="3"/>
    <s v="ELLIPSE ASSURANCES INC."/>
    <n v="111404"/>
    <s v="Manu-Cov "/>
    <s v="Eric Poitras"/>
    <s v="Serge Lampron"/>
    <s v="MC Renewal Support"/>
    <s v="ManuConnect"/>
    <s v="SELF"/>
    <d v="2024-12-31T00:00:00"/>
    <d v="2025-08-01T00:00:00"/>
    <x v="2"/>
    <m/>
    <m/>
    <m/>
    <m/>
    <m/>
    <m/>
    <m/>
    <m/>
    <m/>
    <m/>
    <m/>
    <x v="1"/>
    <m/>
    <m/>
    <m/>
  </r>
  <r>
    <x v="3"/>
    <s v="Sander Geophysics Limited"/>
    <n v="104404"/>
    <s v="Manu-Cov "/>
    <s v="Rowena Gabriel"/>
    <s v="Svetlana Pavlenko"/>
    <s v="MC Renewal Support"/>
    <s v="ManuConnect"/>
    <s v="TPA"/>
    <d v="2024-12-31T00:00:00"/>
    <d v="2025-07-01T00:00:00"/>
    <x v="3"/>
    <m/>
    <m/>
    <m/>
    <m/>
    <m/>
    <m/>
    <m/>
    <m/>
    <m/>
    <m/>
    <m/>
    <x v="1"/>
    <s v="Rob Carducci - Healthsource Plus"/>
    <m/>
    <m/>
  </r>
  <r>
    <x v="3"/>
    <s v="Groupe Marie Claire"/>
    <n v="101779"/>
    <s v="Manu-NonCov"/>
    <s v="Angela Boys"/>
    <s v="Kerry Harrison"/>
    <s v="MC Renewal Support"/>
    <s v="ManuConnect"/>
    <s v="SELF"/>
    <d v="2024-12-31T00:00:00"/>
    <d v="2025-08-01T00:00:00"/>
    <x v="0"/>
    <m/>
    <m/>
    <m/>
    <m/>
    <m/>
    <m/>
    <m/>
    <m/>
    <m/>
    <m/>
    <m/>
    <x v="1"/>
    <m/>
    <m/>
    <m/>
  </r>
  <r>
    <x v="3"/>
    <s v="JEWISH FEDERATION OF WINNIPEG INC./ COMBINED JEWISH APPEAL"/>
    <s v="613925, 613926"/>
    <s v="Manu-Cov"/>
    <s v="Angela Boys"/>
    <s v="Kerry Harrison"/>
    <s v="MC Renewal Support"/>
    <s v="ManuConnect"/>
    <s v="TPA"/>
    <d v="2024-12-31T00:00:00"/>
    <d v="2025-07-01T00:00:00"/>
    <x v="2"/>
    <m/>
    <m/>
    <m/>
    <m/>
    <m/>
    <m/>
    <m/>
    <m/>
    <m/>
    <m/>
    <m/>
    <x v="1"/>
    <m/>
    <m/>
    <m/>
  </r>
  <r>
    <x v="3"/>
    <s v="Groupe Fordia Inc."/>
    <n v="103767"/>
    <s v="Manu-Cov"/>
    <s v="Ronald Brassard"/>
    <s v="Genevieve Hebert"/>
    <s v="MC Renewal Support"/>
    <s v="ManuConnect"/>
    <s v="SELF"/>
    <d v="2024-12-31T00:00:00"/>
    <d v="2025-07-01T00:00:00"/>
    <x v="3"/>
    <m/>
    <m/>
    <m/>
    <m/>
    <m/>
    <m/>
    <m/>
    <m/>
    <m/>
    <m/>
    <m/>
    <x v="1"/>
    <m/>
    <m/>
    <m/>
  </r>
</pivotCacheRecords>
</file>

<file path=xl/pivotCache/pivotCacheRecords1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2">
  <r>
    <x v="0"/>
    <s v="WATERFRONT FOREMEN'S LIFE AND "/>
    <n v="29662"/>
    <s v="Manu-Cov "/>
    <s v="Mohamed Meghji"/>
    <s v="Thomas Bauer"/>
    <s v="MC Renewal Support"/>
    <s v="ManuConnect"/>
    <s v="SELF"/>
    <d v="2024-11-30T00:00:00"/>
    <d v="2025-05-01T00:00:00"/>
    <x v="0"/>
    <s v="Parry Khunkhun"/>
    <s v="pkhunkhun@webc.ca"/>
    <m/>
    <d v="2024-12-03T00:00:00"/>
    <d v="2024-12-03T00:00:00"/>
    <m/>
    <d v="2024-12-09T00:00:00"/>
    <d v="2025-01-02T00:00:00"/>
    <m/>
    <s v="Letter Sent without QC"/>
    <m/>
    <x v="0"/>
    <s v="2nd ff- Jan 6, 2025_x000a_Jan 17- As per AE- This renewal may be delayed as it was marketed.  We are working on this."/>
    <m/>
    <m/>
  </r>
  <r>
    <x v="1"/>
    <s v="SWIDGET CORP.                 "/>
    <n v="139943"/>
    <s v="Manu-Cov"/>
    <s v="Nada El-Cheikh"/>
    <s v="Christina Saba"/>
    <s v="MC Renewal Support"/>
    <s v="ManuConnect"/>
    <s v="SELF"/>
    <d v="2024-12-31T00:00:00"/>
    <d v="2025-06-01T00:00:00"/>
    <x v="1"/>
    <s v="Hugh Doyle"/>
    <s v="renewals@effortlessadmin.com "/>
    <m/>
    <m/>
    <m/>
    <m/>
    <d v="2025-01-13T00:00:00"/>
    <m/>
    <m/>
    <m/>
    <m/>
    <x v="1"/>
    <m/>
    <s v="ADD, DEN, DLI, EHC, ELI, LTD"/>
    <s v="English"/>
  </r>
  <r>
    <x v="1"/>
    <s v="MOTT MACDONALD CANADA LIMITED "/>
    <n v="143752"/>
    <s v="Manu-Cov"/>
    <s v="Rowena Gabriel"/>
    <s v="Svetlana Pavlenko"/>
    <s v="MC Renewal Support"/>
    <s v="ManuConnect"/>
    <s v="SELF"/>
    <d v="2024-12-31T00:00:00"/>
    <d v="2025-06-01T00:00:00"/>
    <x v="1"/>
    <m/>
    <m/>
    <m/>
    <d v="2025-01-13T00:00:00"/>
    <s v="n/a"/>
    <s v="Followed up Jan 20"/>
    <m/>
    <m/>
    <m/>
    <m/>
    <m/>
    <x v="0"/>
    <m/>
    <s v="ADD, DEN, DLI, EAP, EAT, EHC, ELI, LTD, OCL, OEL, OSL, VAD"/>
    <s v="English"/>
  </r>
  <r>
    <x v="2"/>
    <s v="LE GROUPE MMEDIAS INC.        "/>
    <n v="59866"/>
    <s v="Manu-Cov"/>
    <s v="Natalie Lapointe"/>
    <s v="Lilian Hernandez"/>
    <s v="MC Renewal Support"/>
    <s v="ManuConnect"/>
    <s v="SELF"/>
    <d v="2025-01-31T00:00:00"/>
    <d v="2025-07-01T00:00:00"/>
    <x v="0"/>
    <m/>
    <s v="renouvellement@sagedecision.com"/>
    <m/>
    <m/>
    <m/>
    <m/>
    <d v="2025-01-30T00:00:00"/>
    <m/>
    <m/>
    <s v="Letter Sent without QC"/>
    <m/>
    <x v="1"/>
    <s v="Change in renewal date- will need new data for JULY2025 renewal"/>
    <m/>
    <m/>
  </r>
  <r>
    <x v="2"/>
    <s v="CONFORMIT TECHNOLOGY INC.     "/>
    <s v="0012842"/>
    <s v="Manu-Cov "/>
    <s v="Isabelle Fontaine"/>
    <s v="Danielle Siler"/>
    <s v="MC Renewal Support"/>
    <s v="ManuConnect"/>
    <s v="SELF"/>
    <d v="2024-12-31T00:00:00"/>
    <s v="01JUL24                                                                                                                                                                                                                                   "/>
    <x v="0"/>
    <m/>
    <s v="equipecollectif@lussier.co"/>
    <m/>
    <m/>
    <m/>
    <m/>
    <d v="2025-01-30T00:00:00"/>
    <m/>
    <m/>
    <s v="Letter Sent without QC"/>
    <m/>
    <x v="1"/>
    <m/>
    <m/>
    <m/>
  </r>
  <r>
    <x v="2"/>
    <s v="VITRERIE W. LAPIERRE INC.     "/>
    <s v="0040040"/>
    <s v="Manu-Cov "/>
    <s v="Nathalie Fanous"/>
    <s v="Kevin Wade"/>
    <s v="MC Renewal Support"/>
    <s v="ManuConnect"/>
    <s v="SELF"/>
    <d v="2024-12-31T00:00:00"/>
    <s v="01JUL24                                                                                                                                                                                                                                   "/>
    <x v="0"/>
    <m/>
    <s v="TPA@alliancesc.ca"/>
    <m/>
    <m/>
    <m/>
    <m/>
    <d v="2025-01-30T00:00:00"/>
    <m/>
    <m/>
    <s v="Letter Sent without QC"/>
    <m/>
    <x v="1"/>
    <m/>
    <m/>
    <m/>
  </r>
  <r>
    <x v="2"/>
    <s v="LES EQUIPEMENTS CONTRO VALVE /"/>
    <s v="0040825"/>
    <s v="Manu-Cov "/>
    <s v="Noel Hudson"/>
    <s v="Kerry Harrison"/>
    <s v="MC Renewal Support"/>
    <s v="ManuConnect"/>
    <s v="SELF"/>
    <d v="2024-12-31T00:00:00"/>
    <s v="01AUG24                                                                                                                                                                                                                                   "/>
    <x v="0"/>
    <s v="Krista Dalton"/>
    <s v="quotations@johnstongroup.ca"/>
    <m/>
    <m/>
    <m/>
    <m/>
    <d v="2025-01-30T00:00:00"/>
    <m/>
    <m/>
    <s v="Letter Sent without QC"/>
    <m/>
    <x v="0"/>
    <m/>
    <m/>
    <m/>
  </r>
  <r>
    <x v="2"/>
    <s v="DOR-VAL MFG. LTD              "/>
    <s v="0060425"/>
    <s v="Manu-Cov "/>
    <s v="Azaleea Dinca"/>
    <s v="Lilian Hernandez"/>
    <s v="MC Renewal Support"/>
    <s v="ManuConnect"/>
    <s v="SELF"/>
    <d v="2024-12-31T00:00:00"/>
    <s v="01JUL24                                                                                                                                                                                                                                   "/>
    <x v="0"/>
    <m/>
    <s v=" tarification@arcsupport.ca"/>
    <m/>
    <m/>
    <m/>
    <m/>
    <d v="2025-01-30T00:00:00"/>
    <m/>
    <m/>
    <s v="Letter Sent without QC"/>
    <m/>
    <x v="0"/>
    <m/>
    <m/>
    <m/>
  </r>
  <r>
    <x v="2"/>
    <s v="C.F.L. PLAYERS' ASSOCIATION   "/>
    <s v="0093994"/>
    <s v="Manu-Cov "/>
    <s v="Molly Beckham"/>
    <s v="Thomas Bauer"/>
    <s v="MC Renewal Support"/>
    <s v="ManuConnect"/>
    <s v="SELF"/>
    <d v="2024-12-31T00:00:00"/>
    <s v="01JUL24                                                                                                                                                                                                                                   "/>
    <x v="0"/>
    <m/>
    <s v="David Guttman (david.guttman@hubinternational.com);_x000a_Lyle Leslie (lyle.leslie@hubinternational.com);_x000a_Robert Comer (robert.comer@hubinternational.com)"/>
    <m/>
    <d v="2025-01-15T00:00:00"/>
    <d v="2025-01-18T00:00:00"/>
    <m/>
    <d v="2025-01-30T00:00:00"/>
    <m/>
    <m/>
    <s v="Letter Sent without QC"/>
    <m/>
    <x v="0"/>
    <m/>
    <m/>
    <m/>
  </r>
  <r>
    <x v="2"/>
    <s v="DECAST LTD.                   "/>
    <s v="0096934"/>
    <s v="Manu-Cov "/>
    <s v="Lyndsay Chevalier"/>
    <s v="Paul Chen"/>
    <s v="MC Renewal Support"/>
    <s v="ManuConnect"/>
    <s v="SELF"/>
    <d v="2024-12-31T00:00:00"/>
    <s v="01JUL24                                                                                                                                                                                                                                   "/>
    <x v="0"/>
    <m/>
    <s v="tparise@probenefits.ca"/>
    <m/>
    <d v="2025-01-15T00:00:00"/>
    <d v="2025-01-16T00:00:00"/>
    <m/>
    <d v="2025-01-30T00:00:00"/>
    <m/>
    <m/>
    <s v="Letter Sent without QC"/>
    <m/>
    <x v="0"/>
    <m/>
    <m/>
    <m/>
  </r>
  <r>
    <x v="2"/>
    <s v="SOLUNIX INC                   "/>
    <s v="0103398"/>
    <s v="Manu-Cov "/>
    <s v="Natalie Lapointe"/>
    <s v="Lilian Hernandez"/>
    <s v="MC Renewal Support"/>
    <s v="ManuConnect"/>
    <s v="SELF"/>
    <d v="2024-12-31T00:00:00"/>
    <s v="01JUL24                                                                                                                                                                                                                                   "/>
    <x v="0"/>
    <m/>
    <s v="renouvellement@sagedecision.com"/>
    <m/>
    <m/>
    <m/>
    <m/>
    <d v="2025-01-30T00:00:00"/>
    <m/>
    <m/>
    <s v="Letter Sent without QC"/>
    <m/>
    <x v="1"/>
    <m/>
    <m/>
    <m/>
  </r>
  <r>
    <x v="2"/>
    <s v="R.C. ROY INC.                 "/>
    <s v="0106825"/>
    <s v="Manu-Cov "/>
    <s v="Natalie Lapointe"/>
    <s v="Lilian Hernandez"/>
    <s v="MC Renewal Support"/>
    <s v="ManuConnect"/>
    <s v="SELF"/>
    <d v="2024-12-31T00:00:00"/>
    <s v="01JUL24                                                                                                                                                                                                                                   "/>
    <x v="0"/>
    <m/>
    <s v="renouvellement@sagedecision.com"/>
    <m/>
    <m/>
    <m/>
    <m/>
    <d v="2025-01-30T00:00:00"/>
    <m/>
    <m/>
    <s v="Letter Sent without QC"/>
    <m/>
    <x v="1"/>
    <m/>
    <m/>
    <m/>
  </r>
  <r>
    <x v="2"/>
    <s v="M. LEMIEUX INC.               "/>
    <s v="0109726"/>
    <s v="Manu-Cov "/>
    <s v="Natalie Lapointe"/>
    <s v="Danielle Siler"/>
    <s v="MC Renewal Support"/>
    <s v="ManuConnect"/>
    <s v="SELF"/>
    <d v="2024-12-31T00:00:00"/>
    <s v="01JUL24                                                                                                                                                                                                                                   "/>
    <x v="0"/>
    <m/>
    <s v="renouvellement@sagedecision.com"/>
    <m/>
    <m/>
    <m/>
    <m/>
    <d v="2025-01-30T00:00:00"/>
    <m/>
    <m/>
    <s v="Letter Sent without QC"/>
    <m/>
    <x v="1"/>
    <m/>
    <m/>
    <m/>
  </r>
  <r>
    <x v="2"/>
    <s v="BARRIE COMMUNITY HEALTH CENTRE"/>
    <s v="0109815"/>
    <s v="Manu-Cov "/>
    <s v="Swiss Nanton-Gill"/>
    <s v="Penny Lescak"/>
    <s v="MC Renewal Support"/>
    <s v="ManuConnect"/>
    <s v="SELF"/>
    <d v="2024-12-31T00:00:00"/>
    <s v="01JUL24                                                                                                                                                                                                                                   "/>
    <x v="0"/>
    <m/>
    <s v="YYang@healthsourceplus.com"/>
    <m/>
    <m/>
    <m/>
    <m/>
    <m/>
    <m/>
    <m/>
    <m/>
    <m/>
    <x v="1"/>
    <s v="Rob Carducci - Healthsource Plus"/>
    <m/>
    <m/>
  </r>
  <r>
    <x v="2"/>
    <s v="BAZINET TAYLOR LTEE           "/>
    <s v="0110847"/>
    <s v="Manu-Cov "/>
    <s v="Raquel Morales "/>
    <s v="Kevin Wade"/>
    <s v="MC Renewal Support"/>
    <s v="ManuConnect"/>
    <s v="SELF"/>
    <d v="2024-12-31T00:00:00"/>
    <s v="01JUL24                                                                                                                                                                                                                                   "/>
    <x v="0"/>
    <m/>
    <s v="tarification@gpm.ca"/>
    <m/>
    <m/>
    <m/>
    <m/>
    <d v="2025-01-30T00:00:00"/>
    <m/>
    <m/>
    <s v="Letter Sent without QC"/>
    <m/>
    <x v="1"/>
    <m/>
    <m/>
    <m/>
  </r>
  <r>
    <x v="2"/>
    <s v="LE GROUPE JENACO INC          "/>
    <s v="0110886"/>
    <s v="Manu-Cov "/>
    <s v="Natalie Lapointe"/>
    <s v="Lilian Hernandez"/>
    <s v="MC Renewal Support"/>
    <s v="ManuConnect"/>
    <s v="SELF"/>
    <d v="2024-12-31T00:00:00"/>
    <s v="01JUL24                                                                                                                                                                                                                                   "/>
    <x v="0"/>
    <m/>
    <s v="renouvellement@sagedecision.com"/>
    <m/>
    <m/>
    <m/>
    <m/>
    <d v="2025-01-30T00:00:00"/>
    <m/>
    <m/>
    <s v="Letter Sent without QC"/>
    <m/>
    <x v="1"/>
    <m/>
    <m/>
    <m/>
  </r>
  <r>
    <x v="2"/>
    <s v="CLUB DE TIR DE LANAUDIERE     "/>
    <s v="0115360"/>
    <s v="Manu-Cov "/>
    <s v="Raquel Morales"/>
    <s v="Christina Saba"/>
    <s v="MC Renewal Support"/>
    <s v="ManuConnect"/>
    <s v="SELF"/>
    <d v="2024-12-31T00:00:00"/>
    <s v="01JUL24                                                                                                                                                                                                                                   "/>
    <x v="0"/>
    <m/>
    <s v="ventes_renouvellements@gpme.ca"/>
    <m/>
    <m/>
    <m/>
    <m/>
    <d v="2025-01-30T00:00:00"/>
    <m/>
    <m/>
    <s v="Letter Sent without QC"/>
    <m/>
    <x v="1"/>
    <m/>
    <m/>
    <m/>
  </r>
  <r>
    <x v="2"/>
    <s v="CHANTELLE CANADA              "/>
    <s v="0115501"/>
    <s v="Manu-Cov "/>
    <s v="Natalie Lapointe"/>
    <s v="Lilian Hernandez"/>
    <s v="MC Renewal Support"/>
    <s v="ManuConnect"/>
    <s v="SELF"/>
    <d v="2024-12-31T00:00:00"/>
    <s v="01JUL24                                                                                                                                                                                                                                   "/>
    <x v="0"/>
    <m/>
    <s v="renouvellement@sagedecision.com"/>
    <m/>
    <m/>
    <m/>
    <m/>
    <d v="2025-01-30T00:00:00"/>
    <m/>
    <m/>
    <s v="Letter Sent without QC"/>
    <m/>
    <x v="1"/>
    <m/>
    <m/>
    <m/>
  </r>
  <r>
    <x v="2"/>
    <s v="DOMAINE LES BROME S.E.N.C.    "/>
    <s v="0115744"/>
    <s v="Manu-Cov "/>
    <m/>
    <m/>
    <s v="MC Renewal Support"/>
    <s v="ManuConnect"/>
    <s v="SELF"/>
    <d v="2025-01-31T00:00:00"/>
    <s v="01JUL24                                                                                                                                                                                                                                   "/>
    <x v="2"/>
    <m/>
    <m/>
    <m/>
    <m/>
    <m/>
    <m/>
    <m/>
    <m/>
    <m/>
    <s v="Letter Sent without QC"/>
    <m/>
    <x v="1"/>
    <m/>
    <m/>
    <m/>
  </r>
  <r>
    <x v="2"/>
    <s v="LA CLINIQUE DE RADIOLOGIE DU  "/>
    <s v="0115757"/>
    <s v="Manu-Cov "/>
    <m/>
    <m/>
    <s v="MC Renewal Support"/>
    <s v="ManuConnect"/>
    <s v="SELF"/>
    <d v="2025-01-31T00:00:00"/>
    <s v="01JUL24                                                                                                                                                                                                                                   "/>
    <x v="2"/>
    <m/>
    <m/>
    <m/>
    <m/>
    <m/>
    <m/>
    <m/>
    <m/>
    <m/>
    <s v="Letter Sent without QC"/>
    <m/>
    <x v="1"/>
    <m/>
    <m/>
    <m/>
  </r>
  <r>
    <x v="2"/>
    <s v="GROUPE LCI CANADA INC.        "/>
    <s v="0119570"/>
    <s v="Manu-Cov "/>
    <m/>
    <m/>
    <s v="MC Renewal Support"/>
    <s v="ManuConnect"/>
    <s v="SELF"/>
    <d v="2025-01-31T00:00:00"/>
    <s v="01JUL24                                                                                                                                                                                                                                   "/>
    <x v="2"/>
    <m/>
    <m/>
    <m/>
    <m/>
    <m/>
    <m/>
    <m/>
    <m/>
    <m/>
    <s v="Letter Sent without QC"/>
    <m/>
    <x v="0"/>
    <m/>
    <m/>
    <m/>
  </r>
  <r>
    <x v="2"/>
    <s v="CEGERCO INC.                  "/>
    <s v="0119858"/>
    <s v="Manu-Cov "/>
    <m/>
    <m/>
    <s v="MC Renewal Support"/>
    <s v="ManuConnect"/>
    <s v="SELF"/>
    <d v="2025-01-31T00:00:00"/>
    <s v="01JUL24                                                                                                                                                                                                                                   "/>
    <x v="2"/>
    <m/>
    <m/>
    <m/>
    <m/>
    <m/>
    <m/>
    <m/>
    <m/>
    <m/>
    <s v="Letter Sent without QC"/>
    <m/>
    <x v="0"/>
    <m/>
    <m/>
    <m/>
  </r>
  <r>
    <x v="2"/>
    <s v="9419-1350 QUEBEC INC.         "/>
    <s v="0121291"/>
    <s v="Manu-Cov "/>
    <m/>
    <m/>
    <s v="MC Renewal Support"/>
    <s v="ManuConnect"/>
    <s v="SELF"/>
    <d v="2025-01-31T00:00:00"/>
    <s v="01JUL24                                                                                                                                                                                                                                   "/>
    <x v="2"/>
    <m/>
    <m/>
    <m/>
    <m/>
    <m/>
    <m/>
    <m/>
    <m/>
    <m/>
    <s v="Letter Sent without QC"/>
    <m/>
    <x v="1"/>
    <m/>
    <m/>
    <m/>
  </r>
  <r>
    <x v="2"/>
    <s v="MAGASIN DE L'ABBAYE INC       "/>
    <s v="0121370"/>
    <s v="Manu-Cov "/>
    <m/>
    <m/>
    <s v="MC Renewal Support"/>
    <s v="ManuConnect"/>
    <s v="SELF"/>
    <d v="2025-01-31T00:00:00"/>
    <s v="01JUL24                                                                                                                                                                                                                                   "/>
    <x v="2"/>
    <m/>
    <m/>
    <m/>
    <m/>
    <m/>
    <m/>
    <m/>
    <m/>
    <m/>
    <s v="Letter Sent without QC"/>
    <m/>
    <x v="1"/>
    <m/>
    <m/>
    <m/>
  </r>
  <r>
    <x v="2"/>
    <s v="TRANSMISSION STTIC INC.       "/>
    <s v="0121583"/>
    <s v="Manu-Cov "/>
    <m/>
    <m/>
    <s v="MC Renewal Support"/>
    <s v="ManuConnect"/>
    <s v="SELF"/>
    <d v="2025-01-31T00:00:00"/>
    <s v="01JUL24                                                                                                                                                                                                                                   "/>
    <x v="2"/>
    <m/>
    <m/>
    <m/>
    <m/>
    <m/>
    <m/>
    <m/>
    <m/>
    <m/>
    <s v="Letter Sent without QC"/>
    <m/>
    <x v="1"/>
    <m/>
    <m/>
    <m/>
  </r>
  <r>
    <x v="2"/>
    <s v="PRO ENERGIE TECH INC.         "/>
    <s v="0121753"/>
    <s v="Manu-Cov "/>
    <m/>
    <m/>
    <s v="MC Renewal Support"/>
    <s v="ManuConnect"/>
    <s v="SELF"/>
    <d v="2025-01-31T00:00:00"/>
    <s v="01JUL24                                                                                                                                                                                                                                   "/>
    <x v="2"/>
    <m/>
    <m/>
    <m/>
    <m/>
    <m/>
    <m/>
    <m/>
    <m/>
    <m/>
    <s v="Letter Sent without QC"/>
    <m/>
    <x v="1"/>
    <s v="Gilles Cloutier"/>
    <m/>
    <m/>
  </r>
  <r>
    <x v="2"/>
    <s v="FILTRARTECH INC.              "/>
    <s v="0121932"/>
    <s v="Manu-Cov "/>
    <m/>
    <m/>
    <s v="MC Renewal Support"/>
    <s v="ManuConnect"/>
    <s v="SELF"/>
    <d v="2025-01-31T00:00:00"/>
    <s v="01AUG24                                                                                                                                                                                                                                   "/>
    <x v="2"/>
    <m/>
    <m/>
    <m/>
    <m/>
    <m/>
    <m/>
    <m/>
    <m/>
    <m/>
    <s v="Letter Sent without QC"/>
    <m/>
    <x v="1"/>
    <m/>
    <m/>
    <m/>
  </r>
  <r>
    <x v="2"/>
    <s v="THIRD SPACE PROPERTIES INC.   "/>
    <s v="0127680"/>
    <s v="Manu-Cov "/>
    <m/>
    <m/>
    <s v="MC Renewal Support"/>
    <s v="ManuConnect"/>
    <s v="SELF"/>
    <d v="2025-01-31T00:00:00"/>
    <s v="01JUL24                                                                                                                                                                                                                                   "/>
    <x v="2"/>
    <m/>
    <m/>
    <m/>
    <m/>
    <m/>
    <m/>
    <m/>
    <m/>
    <m/>
    <s v="Letter Sent without QC"/>
    <m/>
    <x v="1"/>
    <m/>
    <m/>
    <m/>
  </r>
  <r>
    <x v="2"/>
    <s v="NORTHERN CENTRE FOR ADVANCED  "/>
    <s v="0127800"/>
    <s v="Manu-Cov "/>
    <m/>
    <m/>
    <s v="MC Renewal Support"/>
    <s v="ManuConnect"/>
    <s v="SELF"/>
    <d v="2025-01-31T00:00:00"/>
    <s v="01JUL24                                                                                                                                                                                                                                   "/>
    <x v="2"/>
    <m/>
    <m/>
    <m/>
    <m/>
    <m/>
    <m/>
    <m/>
    <m/>
    <m/>
    <s v="In Progress"/>
    <m/>
    <x v="1"/>
    <s v="1/31/2025 sent an inquiry to Crystal. JE "/>
    <m/>
    <m/>
  </r>
  <r>
    <x v="2"/>
    <s v="SERENA FASHIONS LTD.          "/>
    <s v="0127945"/>
    <s v="Manu-Cov "/>
    <m/>
    <m/>
    <s v="MC Renewal Support"/>
    <s v="ManuConnect"/>
    <s v="SELF"/>
    <d v="2025-01-31T00:00:00"/>
    <s v="01JUL24                                                                                                                                                                                                                                   "/>
    <x v="2"/>
    <m/>
    <m/>
    <m/>
    <m/>
    <m/>
    <m/>
    <m/>
    <m/>
    <m/>
    <s v="In Progress"/>
    <m/>
    <x v="1"/>
    <m/>
    <m/>
    <m/>
  </r>
  <r>
    <x v="2"/>
    <s v="GEORGES H. DURAND LTEE        "/>
    <s v="0128011"/>
    <s v="Manu-Cov "/>
    <m/>
    <m/>
    <s v="MC Renewal Support"/>
    <s v="ManuConnect"/>
    <s v="SELF"/>
    <d v="2025-01-31T00:00:00"/>
    <s v="01JUL24                                                                                                                                                                                                                                   "/>
    <x v="2"/>
    <m/>
    <m/>
    <m/>
    <m/>
    <m/>
    <m/>
    <m/>
    <m/>
    <m/>
    <s v="Letter Sent without QC"/>
    <m/>
    <x v="1"/>
    <m/>
    <m/>
    <m/>
  </r>
  <r>
    <x v="2"/>
    <s v="CENTRE DE RENOVATION          "/>
    <s v="0128014"/>
    <s v="Manu-Cov "/>
    <m/>
    <m/>
    <s v="MC Renewal Support"/>
    <s v="ManuConnect"/>
    <s v="SELF"/>
    <d v="2025-01-31T00:00:00"/>
    <s v="01JUL24                                                                                                                                                                                                                                   "/>
    <x v="2"/>
    <m/>
    <m/>
    <m/>
    <m/>
    <m/>
    <m/>
    <m/>
    <m/>
    <m/>
    <s v="Letter Sent without QC"/>
    <m/>
    <x v="1"/>
    <m/>
    <m/>
    <m/>
  </r>
  <r>
    <x v="2"/>
    <s v="FELDAN BIO INC.               "/>
    <s v="0128015"/>
    <s v="Manu-Cov "/>
    <s v="Natalie Lapointe"/>
    <s v="Lilian Hernandez"/>
    <s v="MC Renewal Support"/>
    <s v="ManuConnect"/>
    <s v="SELF"/>
    <d v="2024-12-31T00:00:00"/>
    <s v="01JUL24                                                                                                                                                                                                                                   "/>
    <x v="0"/>
    <m/>
    <s v="renouvellement@sagedecision.com"/>
    <m/>
    <m/>
    <m/>
    <m/>
    <d v="2025-01-30T00:00:00"/>
    <m/>
    <m/>
    <s v="Letter Sent without QC"/>
    <m/>
    <x v="1"/>
    <m/>
    <m/>
    <m/>
  </r>
  <r>
    <x v="2"/>
    <s v="LES CONSTRUCTIONS MARCEL H.   "/>
    <s v="0128042"/>
    <s v="Manu-Cov "/>
    <s v="Natalie Lapointe"/>
    <s v="Danielle Siler"/>
    <s v="MC Renewal Support"/>
    <s v="ManuConnect"/>
    <s v="SELF"/>
    <d v="2025-01-31T00:00:00"/>
    <s v="01JUL24                                                                                                                                                                                                                                   "/>
    <x v="1"/>
    <m/>
    <s v="renouvellementgcas@gcloutier.com"/>
    <m/>
    <m/>
    <m/>
    <m/>
    <d v="2025-01-28T00:00:00"/>
    <m/>
    <m/>
    <m/>
    <m/>
    <x v="1"/>
    <s v="Gilles Cloutier"/>
    <s v="DLI, EHC, ELI, LTD"/>
    <s v="French"/>
  </r>
  <r>
    <x v="2"/>
    <s v="TRANSPORT JOLATEM INC.        "/>
    <s v="0128050"/>
    <s v="Manu-Cov "/>
    <m/>
    <m/>
    <s v="MC Renewal Support"/>
    <s v="ManuConnect"/>
    <s v="SELF"/>
    <d v="2025-01-31T00:00:00"/>
    <s v="01JUL24                                                                                                                                                                                                                                   "/>
    <x v="2"/>
    <m/>
    <m/>
    <m/>
    <m/>
    <m/>
    <m/>
    <m/>
    <m/>
    <m/>
    <s v="Letter Sent without QC"/>
    <m/>
    <x v="1"/>
    <m/>
    <m/>
    <m/>
  </r>
  <r>
    <x v="2"/>
    <s v="ALETHIA BIOTHERAPEUTIQUES ULC "/>
    <s v="0128098"/>
    <s v="Manu-Cov "/>
    <s v="Natalie Lapointe"/>
    <s v="Lilian Hernandez"/>
    <s v="MC Renewal Support"/>
    <s v="ManuConnect"/>
    <s v="SELF"/>
    <d v="2024-12-31T00:00:00"/>
    <s v="01JUL24                                                                                                                                                                                                                                   "/>
    <x v="0"/>
    <m/>
    <s v="renouvellement@sagedecision.com"/>
    <m/>
    <m/>
    <m/>
    <m/>
    <d v="2025-01-30T00:00:00"/>
    <m/>
    <m/>
    <s v="Letter Sent without QC"/>
    <m/>
    <x v="1"/>
    <m/>
    <m/>
    <m/>
  </r>
  <r>
    <x v="2"/>
    <s v="BIOQUEBEC                     "/>
    <s v="0128099"/>
    <s v="Manu-Cov "/>
    <s v="Natalie Lapointe"/>
    <s v="Lilian Hernandez"/>
    <s v="MC Renewal Support"/>
    <s v="ManuConnect"/>
    <s v="SELF"/>
    <d v="2025-01-31T00:00:00"/>
    <s v="01JUL24                                                                                                                                                                                                                                   "/>
    <x v="1"/>
    <m/>
    <s v="renouvellement@sagedecision.com"/>
    <m/>
    <m/>
    <m/>
    <m/>
    <d v="2025-01-28T00:00:00"/>
    <m/>
    <m/>
    <m/>
    <m/>
    <x v="1"/>
    <m/>
    <s v="DEN, DLI, EHC, ELI, LTD, STD"/>
    <s v="French"/>
  </r>
  <r>
    <x v="2"/>
    <s v="ASSOCIATION QUEBECOISE DE LA  "/>
    <s v="0128188"/>
    <s v="Manu-Cov "/>
    <m/>
    <m/>
    <s v="MC Renewal Support"/>
    <s v="ManuConnect"/>
    <s v="SELF"/>
    <d v="2025-01-31T00:00:00"/>
    <s v="01JUL24                                                                                                                                                                                                                                   "/>
    <x v="2"/>
    <m/>
    <m/>
    <m/>
    <m/>
    <m/>
    <m/>
    <m/>
    <m/>
    <m/>
    <s v="Letter Sent without QC"/>
    <m/>
    <x v="1"/>
    <m/>
    <m/>
    <m/>
  </r>
  <r>
    <x v="2"/>
    <s v="PHARMABIO DEVELOPPEMENT       "/>
    <s v="0128281"/>
    <s v="Manu-Cov "/>
    <s v="Natalie Lapointe"/>
    <s v="Lilian Hernandez"/>
    <s v="MC Renewal Support"/>
    <s v="ManuConnect"/>
    <s v="SELF"/>
    <d v="2024-12-31T00:00:00"/>
    <s v="01JUL24                                                                                                                                                                                                                                   "/>
    <x v="0"/>
    <m/>
    <s v="renouvellement@sagedecision.com"/>
    <m/>
    <m/>
    <m/>
    <m/>
    <d v="2025-01-30T00:00:00"/>
    <m/>
    <m/>
    <s v="Letter Sent without QC"/>
    <m/>
    <x v="1"/>
    <m/>
    <m/>
    <m/>
  </r>
  <r>
    <x v="2"/>
    <s v="PRO-AB EQUIPEMENT 2003 INC.   "/>
    <s v="0129714"/>
    <s v="Manu-Cov "/>
    <s v="Azaleea Dinca"/>
    <s v="Kevin Wade"/>
    <s v="MC Renewal Support"/>
    <s v="ManuConnect"/>
    <s v="SELF"/>
    <d v="2025-01-31T00:00:00"/>
    <s v="01JUL24                                                                                                                                                                                                                                   "/>
    <x v="1"/>
    <m/>
    <s v="tarification@gpm.ca"/>
    <m/>
    <m/>
    <m/>
    <m/>
    <d v="2025-01-28T00:00:00"/>
    <m/>
    <m/>
    <m/>
    <m/>
    <x v="1"/>
    <m/>
    <s v="DLI, ELI, LTD"/>
    <s v="French"/>
  </r>
  <r>
    <x v="2"/>
    <s v="DEMOLITION EXCAVATION CENTREM "/>
    <s v="0131737"/>
    <s v="Manu-Cov "/>
    <m/>
    <m/>
    <s v="MC Renewal Support"/>
    <s v="ManuConnect"/>
    <s v="SELF"/>
    <d v="2025-01-31T00:00:00"/>
    <s v="01JUL24                                                                                                                                                                                                                                   "/>
    <x v="2"/>
    <m/>
    <m/>
    <m/>
    <m/>
    <m/>
    <m/>
    <m/>
    <m/>
    <m/>
    <s v="Letter Sent without QC"/>
    <m/>
    <x v="0"/>
    <m/>
    <m/>
    <m/>
  </r>
  <r>
    <x v="2"/>
    <s v="REMORQUAGE A. ROBILLARD INC.  "/>
    <s v="0133097"/>
    <s v="Manu-Cov "/>
    <s v="Raquel Morales"/>
    <s v="Christina Saba"/>
    <s v="MC Renewal Support"/>
    <s v="ManuConnect"/>
    <s v="SELF"/>
    <d v="2024-12-31T00:00:00"/>
    <s v="01JUL24                                                                                                                                                                                                                                   "/>
    <x v="0"/>
    <m/>
    <s v="ventes_renouvellements@gpme.ca"/>
    <m/>
    <m/>
    <m/>
    <m/>
    <d v="2025-01-30T00:00:00"/>
    <m/>
    <m/>
    <s v="Letter Sent without QC"/>
    <m/>
    <x v="1"/>
    <m/>
    <m/>
    <m/>
  </r>
  <r>
    <x v="2"/>
    <s v="SUPERIEUR VR                  "/>
    <s v="0133185"/>
    <s v="Manu-Cov "/>
    <s v="Raquel Morales"/>
    <s v="Christina Saba"/>
    <s v="MC Renewal Support"/>
    <s v="ManuConnect"/>
    <s v="SELF"/>
    <d v="2025-01-31T00:00:00"/>
    <s v="01JUL24                                                                                                                                                                                                                                   "/>
    <x v="1"/>
    <s v="Annie Dessailliers"/>
    <s v="ventes_renouvellements@gpme.ca"/>
    <s v="Directrice par intérim, Services administratifs, ventes et renouvellement, Solutions collectives_x000a_G.P.M.E. solutions d’assurances et rentes collectives"/>
    <m/>
    <m/>
    <m/>
    <d v="2025-01-28T00:00:00"/>
    <m/>
    <m/>
    <m/>
    <m/>
    <x v="1"/>
    <m/>
    <s v="ADD, DLI, EHC, ELI, LTD"/>
    <s v="French"/>
  </r>
  <r>
    <x v="2"/>
    <s v="LAMBERT &amp; LAMBERT LAW         "/>
    <s v="0134474"/>
    <s v="Manu-Cov "/>
    <m/>
    <m/>
    <s v="MC Renewal Support"/>
    <s v="ManuConnect"/>
    <s v="SELF"/>
    <d v="2025-01-31T00:00:00"/>
    <s v="01JUL24                                                                                                                                                                                                                                   "/>
    <x v="2"/>
    <m/>
    <m/>
    <m/>
    <m/>
    <m/>
    <m/>
    <m/>
    <m/>
    <m/>
    <s v="Letter Sent without QC"/>
    <m/>
    <x v="1"/>
    <m/>
    <m/>
    <m/>
  </r>
  <r>
    <x v="2"/>
    <s v="FERME BESSETTE 1916 SENC      "/>
    <s v="0134898"/>
    <s v="Manu-Cov "/>
    <s v="Nathalie Fanous"/>
    <s v="Kevin Wade"/>
    <s v="MC Renewal Support"/>
    <s v="ManuConnect"/>
    <s v="SELF"/>
    <d v="2024-12-31T00:00:00"/>
    <s v="01JUL24                                                                                                                                                                                                                                   "/>
    <x v="0"/>
    <s v="Louis L’Espérance"/>
    <s v="louis.l@botica.ca_x000a_   www.botica.ca_x000a_"/>
    <m/>
    <d v="2025-01-15T00:00:00"/>
    <d v="2025-01-17T00:00:00"/>
    <m/>
    <d v="2025-01-30T00:00:00"/>
    <m/>
    <m/>
    <s v="Letter Sent without QC"/>
    <m/>
    <x v="1"/>
    <m/>
    <m/>
    <m/>
  </r>
  <r>
    <x v="2"/>
    <s v="STERLING CAPITAL BROKERS (THE "/>
    <s v="0135959"/>
    <s v="Manu-Cov "/>
    <s v="Linh G Lam"/>
    <s v="Jennifer Morley"/>
    <s v="MC Renewal Support"/>
    <s v="ManuConnect"/>
    <s v="SELF"/>
    <d v="2025-01-31T00:00:00"/>
    <s v="01JUL24                                                                                                                                                                                                                                   "/>
    <x v="1"/>
    <m/>
    <s v="financedl@sterlingcapitalbrokers.com"/>
    <m/>
    <m/>
    <m/>
    <m/>
    <d v="2025-01-28T00:00:00"/>
    <m/>
    <m/>
    <m/>
    <m/>
    <x v="1"/>
    <m/>
    <s v="ADD, DEN, DLI, EHC, ELI"/>
    <s v="English"/>
  </r>
  <r>
    <x v="2"/>
    <s v="MARITIME DOOR &amp; WINDOW LTD.   "/>
    <s v="0136777"/>
    <s v="Manu-Cov "/>
    <m/>
    <m/>
    <s v="MC Renewal Support"/>
    <s v="ManuConnect"/>
    <s v="SELF"/>
    <d v="2025-01-31T00:00:00"/>
    <s v="01AUG24                                                                                                                                                                                                                                   "/>
    <x v="2"/>
    <m/>
    <m/>
    <m/>
    <m/>
    <m/>
    <m/>
    <m/>
    <m/>
    <m/>
    <s v="Letter Sent without QC"/>
    <m/>
    <x v="0"/>
    <m/>
    <m/>
    <m/>
  </r>
  <r>
    <x v="2"/>
    <s v="TIGER CALCIUM SERVICES INC    "/>
    <s v="0136792"/>
    <s v="Manu-Cov "/>
    <s v="Neil Daniel"/>
    <s v="Cassandra Hyde"/>
    <s v="MC Renewal Support"/>
    <s v="ManuConnect"/>
    <s v="SELF"/>
    <d v="2025-01-31T00:00:00"/>
    <s v="01JUL24                                                                                                                                                                                                                                   "/>
    <x v="1"/>
    <s v="Messay Tesema "/>
    <s v="messay@baicorp.ca"/>
    <m/>
    <m/>
    <m/>
    <m/>
    <d v="2025-01-28T00:00:00"/>
    <m/>
    <m/>
    <m/>
    <m/>
    <x v="0"/>
    <m/>
    <s v="ADD, DEN, DLI, EHC, ELI, OEL, OSL, STD, HCS, BCI"/>
    <s v="English"/>
  </r>
  <r>
    <x v="2"/>
    <s v="ELECTRIMAT LTEE.              "/>
    <s v="0136799"/>
    <s v="Manu-Cov "/>
    <s v="Azaleea Dinca"/>
    <s v="Lilian Hernandez"/>
    <s v="MC Renewal Support"/>
    <s v="ManuConnect"/>
    <s v="SELF"/>
    <d v="2025-01-31T00:00:00"/>
    <s v="01JUL24                                                                                                                                                                                                                                   "/>
    <x v="1"/>
    <m/>
    <s v="tarification@gpm.ca"/>
    <m/>
    <m/>
    <m/>
    <m/>
    <d v="2025-01-28T00:00:00"/>
    <m/>
    <m/>
    <m/>
    <m/>
    <x v="0"/>
    <m/>
    <s v="DLI, ELI, LTD"/>
    <s v="French"/>
  </r>
  <r>
    <x v="2"/>
    <s v="MULTIBOIS F. L. INC.          "/>
    <s v="0136808"/>
    <s v="Manu-Cov "/>
    <s v="Eric Poitras"/>
    <s v="Andrea Boyce"/>
    <s v="MC Renewal Support"/>
    <s v="ManuConnect"/>
    <s v="SELF"/>
    <d v="2025-01-31T00:00:00"/>
    <s v="01JUL24                                                                                                                                                                                                                                   "/>
    <x v="1"/>
    <m/>
    <s v="renouvellementgcas@gcloutier.com"/>
    <m/>
    <m/>
    <m/>
    <m/>
    <d v="2025-01-28T00:00:00"/>
    <m/>
    <m/>
    <m/>
    <m/>
    <x v="0"/>
    <s v="Gilles Cloutier"/>
    <s v="DLI, EAP, EAT, EHC, ELI, LTD"/>
    <s v="French"/>
  </r>
  <r>
    <x v="2"/>
    <s v="ADMINISTRATION PERREAULT INC. "/>
    <s v="0138791"/>
    <s v="Manu-Cov "/>
    <s v="Nathalie Fanous"/>
    <s v="Kevin Wade"/>
    <s v="MC Renewal Support"/>
    <s v="ManuConnect"/>
    <s v="SELF"/>
    <d v="2025-01-31T00:00:00"/>
    <s v="01JUL24                                                                                                                                                                                                                                   "/>
    <x v="1"/>
    <m/>
    <s v="TPA@alliancesc.ca"/>
    <m/>
    <m/>
    <m/>
    <m/>
    <d v="2025-01-28T00:00:00"/>
    <m/>
    <m/>
    <m/>
    <m/>
    <x v="1"/>
    <m/>
    <s v="DLI, EHC, ELI, LTD"/>
    <s v="French"/>
  </r>
  <r>
    <x v="2"/>
    <s v="PADDOCK ANIMAL INC.           "/>
    <s v="0138860"/>
    <s v="Manu-Cov "/>
    <s v="Natalie Lapointe"/>
    <s v="Danielle Siler"/>
    <s v="MC Renewal Support"/>
    <s v="ManuConnect"/>
    <s v="SELF"/>
    <d v="2025-01-31T00:00:00"/>
    <s v="01JUL24                                                                                                                                                                                                                                   "/>
    <x v="1"/>
    <m/>
    <s v="renouvellementgcas@gcloutier.com"/>
    <m/>
    <m/>
    <m/>
    <m/>
    <d v="2025-01-28T00:00:00"/>
    <m/>
    <m/>
    <m/>
    <m/>
    <x v="1"/>
    <s v="Gilles Cloutier"/>
    <s v="DEN, DLI, EHC, ELI, LTD, BCI"/>
    <s v="French"/>
  </r>
  <r>
    <x v="2"/>
    <s v="SERVICES D'ENQUETES OLIGNY ET "/>
    <s v="0138893"/>
    <s v="Manu-Cov "/>
    <s v="Nathalie Fanous"/>
    <s v="Kevin Wade"/>
    <s v="MC Renewal Support"/>
    <s v="ManuConnect"/>
    <s v="SELF"/>
    <d v="2025-01-31T00:00:00"/>
    <s v="01JUL24                                                                                                                                                                                                                                   "/>
    <x v="1"/>
    <m/>
    <s v="renouvellementgcas@gcloutier.com"/>
    <m/>
    <m/>
    <m/>
    <m/>
    <d v="2025-01-28T00:00:00"/>
    <m/>
    <m/>
    <m/>
    <m/>
    <x v="1"/>
    <s v="Gilles Cloutier"/>
    <s v="ADD, DEN, DLI, EHC, ELI, LTD"/>
    <s v="French"/>
  </r>
  <r>
    <x v="2"/>
    <s v="HAMAK MARKETING NUMERIQUE INC."/>
    <s v="0138959"/>
    <s v="Manu-Cov "/>
    <s v="Natalie Lapointe"/>
    <s v="Danielle Siler"/>
    <s v="MC Renewal Support"/>
    <s v="ManuConnect"/>
    <s v="SELF"/>
    <d v="2025-01-31T00:00:00"/>
    <s v="01JUL24                                                                                                                                                                                                                                   "/>
    <x v="1"/>
    <m/>
    <s v="renouvellementgcas@gcloutier.com"/>
    <m/>
    <m/>
    <m/>
    <m/>
    <d v="2025-01-28T00:00:00"/>
    <m/>
    <m/>
    <m/>
    <m/>
    <x v="1"/>
    <s v="Gilles Cloutier"/>
    <s v="DLI, EAP, EAT, EHC, ELI, LTD"/>
    <s v="French"/>
  </r>
  <r>
    <x v="2"/>
    <s v="LAURENT NORMAND INC. ET OU    "/>
    <s v="0139114"/>
    <s v="Manu-Cov "/>
    <s v="Natalie Lapointe"/>
    <s v="Lilian Hernandez"/>
    <s v="MC Renewal Support"/>
    <s v="ManuConnect"/>
    <s v="SELF"/>
    <d v="2025-01-31T00:00:00"/>
    <s v="01JUL24                                                                                                                                                                                                                                   "/>
    <x v="1"/>
    <m/>
    <s v="renouvellement@sagedecision.com"/>
    <m/>
    <m/>
    <m/>
    <m/>
    <d v="2025-01-28T00:00:00"/>
    <m/>
    <m/>
    <m/>
    <m/>
    <x v="1"/>
    <m/>
    <s v="DLI, EHC, ELI, LTD, BCI"/>
    <s v="French"/>
  </r>
  <r>
    <x v="2"/>
    <s v="DIABSOLUT INC.                "/>
    <s v="0143577"/>
    <s v="Manu-Cov "/>
    <s v="Azaleea Dinca"/>
    <s v="Lilian Hernandez"/>
    <s v="MC Renewal Support"/>
    <s v="ManuConnect"/>
    <s v="SELF"/>
    <d v="2025-01-31T00:00:00"/>
    <s v="01JUL24                                                                                                                                                                                                                                   "/>
    <x v="1"/>
    <m/>
    <s v="tarification@gpm.ca"/>
    <m/>
    <m/>
    <m/>
    <m/>
    <d v="2025-01-28T00:00:00"/>
    <m/>
    <m/>
    <m/>
    <m/>
    <x v="0"/>
    <m/>
    <s v="DLI, ELI"/>
    <s v="French"/>
  </r>
  <r>
    <x v="2"/>
    <s v="DEFI-FAMILLE MATAWINIE        "/>
    <s v="0145116"/>
    <s v="Manu-Cov "/>
    <s v="Raquel Morales"/>
    <s v="Christina Saba"/>
    <s v="MC Renewal Support"/>
    <s v="ManuConnect"/>
    <s v="SELF"/>
    <d v="2025-01-31T00:00:00"/>
    <s v="01JUL24                                                                                                                                                                                                                                   "/>
    <x v="1"/>
    <s v="Annie Dessailliers"/>
    <s v="ventes_renouvellements@gpme.ca"/>
    <s v="Directrice par intérim, Services administratifs, ventes et renouvellement, Solutions collectives_x000a_G.P.M.E. solutions d’assurances et rentes collectives"/>
    <m/>
    <m/>
    <m/>
    <d v="2025-01-28T00:00:00"/>
    <m/>
    <m/>
    <m/>
    <m/>
    <x v="1"/>
    <m/>
    <s v="DEN, DLI, EHC, ELI, LTD, STD"/>
    <s v="French"/>
  </r>
  <r>
    <x v="2"/>
    <s v="LABORATOIRES CONFAB INC.      "/>
    <s v="0145584"/>
    <s v="Manu-Cov "/>
    <s v="Eric Poitras"/>
    <s v="Andrea Boyce"/>
    <s v="MC Renewal Support"/>
    <s v="ManuConnect"/>
    <s v="SELF"/>
    <d v="2025-01-31T00:00:00"/>
    <s v="01JUL24                                                                                                                                                                                                                                   "/>
    <x v="1"/>
    <m/>
    <s v="renouvellement@sagedecision.com"/>
    <m/>
    <m/>
    <m/>
    <m/>
    <d v="2025-01-28T00:00:00"/>
    <m/>
    <m/>
    <m/>
    <m/>
    <x v="0"/>
    <m/>
    <s v="DEN, DLI, EHC, ELI, LTD, STD"/>
    <s v="French"/>
  </r>
  <r>
    <x v="2"/>
    <s v="GHGSAT INC.                   "/>
    <s v="0146527"/>
    <s v="Manu-Cov "/>
    <s v="Eric Poitras"/>
    <s v="Andrea Boyce"/>
    <s v="MC Renewal Support"/>
    <s v="ManuConnect"/>
    <s v="SELF"/>
    <d v="2025-01-31T00:00:00"/>
    <s v="01JUL24                                                                                                                                                                                                                                   "/>
    <x v="1"/>
    <m/>
    <s v="renouvellementgcas@gcloutier.com"/>
    <m/>
    <m/>
    <m/>
    <m/>
    <d v="2025-01-28T00:00:00"/>
    <m/>
    <m/>
    <m/>
    <m/>
    <x v="0"/>
    <s v="Gilles Cloutier"/>
    <s v="ADD, DEN, DLI, EAP, EAT, EHC, ELI, LTD, STD"/>
    <s v="English"/>
  </r>
  <r>
    <x v="2"/>
    <s v="ALEXANDRE MARTEL PHARMACIEN   "/>
    <s v="0146895"/>
    <s v="Manu-Cov "/>
    <s v="Raquel Morales"/>
    <s v="Christina Saba"/>
    <s v="MC Renewal Support"/>
    <s v="ManuConnect"/>
    <s v="SELF"/>
    <d v="2025-01-31T00:00:00"/>
    <s v="01JUL24                                                                                                                                                                                                                                   "/>
    <x v="1"/>
    <m/>
    <s v="equipecollectif@lussier.co "/>
    <m/>
    <m/>
    <m/>
    <m/>
    <d v="2025-01-28T00:00:00"/>
    <m/>
    <m/>
    <m/>
    <m/>
    <x v="1"/>
    <m/>
    <s v="ADD, DEN, DLI, EHC, ELI, LTD"/>
    <s v="French"/>
  </r>
  <r>
    <x v="2"/>
    <s v="CCNUCLEAIRE INC. (9343-5980   "/>
    <s v="0147334"/>
    <s v="Manu-Cov "/>
    <s v="Natalie Lapointe"/>
    <s v="Danielle Siler"/>
    <s v="MC Renewal Support"/>
    <s v="ManuConnect"/>
    <s v="SELF"/>
    <d v="2025-01-31T00:00:00"/>
    <s v="01JUL24                                                                                                                                                                                                                                   "/>
    <x v="1"/>
    <m/>
    <s v="equipecollectif@lussier.co "/>
    <m/>
    <m/>
    <m/>
    <m/>
    <d v="2025-01-28T00:00:00"/>
    <m/>
    <m/>
    <m/>
    <m/>
    <x v="1"/>
    <m/>
    <s v="DLI, EHC, ELI, LTD, STD, HCS, BCI"/>
    <s v="French"/>
  </r>
  <r>
    <x v="2"/>
    <s v="CEGER INC.                    "/>
    <s v="0147401"/>
    <s v="Manu-Cov "/>
    <m/>
    <m/>
    <s v="MC Renewal Support"/>
    <s v="ManuConnect"/>
    <s v="SELF"/>
    <d v="2025-01-31T00:00:00"/>
    <s v="01JUL24                                                                                                                                                                                                                                   "/>
    <x v="2"/>
    <m/>
    <m/>
    <m/>
    <m/>
    <m/>
    <m/>
    <m/>
    <m/>
    <m/>
    <s v="In Progress"/>
    <m/>
    <x v="1"/>
    <m/>
    <m/>
    <m/>
  </r>
  <r>
    <x v="2"/>
    <s v="DRIFTWOOD TECHNOLOGY INC.     "/>
    <s v="0147441"/>
    <s v="Manu-Cov "/>
    <s v="Jackie McGrath"/>
    <s v="Penny Lescak"/>
    <s v="MC Renewal Support"/>
    <s v="ManuConnect"/>
    <s v="SELF"/>
    <d v="2024-12-31T00:00:00"/>
    <s v="01JUL24                                                                                                                                                                                                                                   "/>
    <x v="0"/>
    <m/>
    <s v="GroupService@Dehoney.com "/>
    <m/>
    <d v="2025-01-15T00:00:00"/>
    <d v="2025-01-17T00:00:00"/>
    <m/>
    <d v="2025-01-30T00:00:00"/>
    <m/>
    <m/>
    <s v="Letter Sent without QC"/>
    <m/>
    <x v="1"/>
    <m/>
    <m/>
    <m/>
  </r>
  <r>
    <x v="2"/>
    <s v="TORNATECH INC.                "/>
    <s v="0615202"/>
    <s v="Manu-Cov "/>
    <s v="Eric Poitras"/>
    <s v="Andrea Boyce"/>
    <s v="MC Renewal Support"/>
    <s v="ManuConnect"/>
    <s v="SELF"/>
    <d v="2025-01-31T00:00:00"/>
    <s v="01AUG24                                                                                                                                                                                                                                   "/>
    <x v="1"/>
    <m/>
    <s v="renouvellement@sagedecision.com"/>
    <m/>
    <m/>
    <m/>
    <m/>
    <d v="2025-01-28T00:00:00"/>
    <m/>
    <m/>
    <m/>
    <m/>
    <x v="0"/>
    <m/>
    <s v="DEN, DLI, EHC, ELI, LTD"/>
    <s v="French"/>
  </r>
  <r>
    <x v="2"/>
    <s v="ELLIPSE ASSURANCES INC."/>
    <n v="111404"/>
    <s v="Manu-Cov "/>
    <s v="Eric Poitras"/>
    <s v="Serge Lampron"/>
    <s v="MC Renewal Support"/>
    <s v="ManuConnect"/>
    <s v="SELF"/>
    <d v="2025-01-31T00:00:00"/>
    <d v="2025-08-01T00:00:00"/>
    <x v="1"/>
    <m/>
    <m/>
    <m/>
    <m/>
    <m/>
    <m/>
    <m/>
    <m/>
    <m/>
    <m/>
    <m/>
    <x v="0"/>
    <m/>
    <m/>
    <m/>
  </r>
  <r>
    <x v="2"/>
    <s v="Sander Geophysics Limited"/>
    <n v="104404"/>
    <s v="Manu-Cov "/>
    <s v="Rowena Gabriel"/>
    <s v="Svetlana Pavlenko"/>
    <s v="MC Renewal Support"/>
    <s v="ManuConnect"/>
    <s v="TPA"/>
    <d v="2025-01-31T00:00:00"/>
    <d v="2025-07-01T00:00:00"/>
    <x v="1"/>
    <m/>
    <s v="YYang@healthsourceplus.com"/>
    <m/>
    <m/>
    <m/>
    <m/>
    <m/>
    <m/>
    <m/>
    <m/>
    <m/>
    <x v="0"/>
    <s v="Rob Carducci - Healthsource Plus"/>
    <s v="DLI, ELI, LTD, OEL, OSL"/>
    <s v="English"/>
  </r>
  <r>
    <x v="3"/>
    <s v="Groupe Marie Claire"/>
    <n v="101779"/>
    <s v="Manu-NonCov"/>
    <s v="Angela Boys"/>
    <s v="Kerry Harrison"/>
    <s v="MC Renewal Support"/>
    <s v="ManuConnect"/>
    <s v="SELF"/>
    <s v="ASAP"/>
    <d v="2025-07-01T00:00:00"/>
    <x v="2"/>
    <m/>
    <m/>
    <m/>
    <m/>
    <m/>
    <m/>
    <m/>
    <m/>
    <m/>
    <s v="Letter Sent without QC"/>
    <m/>
    <x v="0"/>
    <m/>
    <m/>
    <m/>
  </r>
  <r>
    <x v="2"/>
    <s v="JEWISH FEDERATION OF WINNIPEG INC./ COMBINED JEWISH APPEAL"/>
    <s v="613925, 613926"/>
    <s v="Manu-Cov"/>
    <s v="Angela Boys"/>
    <s v="Kerry Harrison"/>
    <s v="MC Renewal Support"/>
    <s v="ManuConnect"/>
    <s v="TPA"/>
    <d v="2025-01-31T00:00:00"/>
    <d v="2025-07-01T00:00:00"/>
    <x v="2"/>
    <m/>
    <m/>
    <m/>
    <m/>
    <m/>
    <m/>
    <m/>
    <m/>
    <m/>
    <s v="Letter Sent without QC"/>
    <m/>
    <x v="0"/>
    <m/>
    <m/>
    <m/>
  </r>
  <r>
    <x v="2"/>
    <s v="Groupe Fordia Inc."/>
    <n v="103767"/>
    <s v="Manu-Cov"/>
    <s v="Azaleea Dinca"/>
    <s v="Lilian Hernandez"/>
    <s v="MC Renewal Support"/>
    <s v="ManuConnect"/>
    <s v="SELF"/>
    <d v="2025-01-31T00:00:00"/>
    <d v="2025-07-01T00:00:00"/>
    <x v="1"/>
    <m/>
    <s v="YYang@healthsourceplus.com"/>
    <m/>
    <m/>
    <m/>
    <m/>
    <m/>
    <m/>
    <m/>
    <m/>
    <m/>
    <x v="0"/>
    <m/>
    <s v="DLI, ELI, LTD, OEL, OSL, STD"/>
    <s v="French"/>
  </r>
  <r>
    <x v="4"/>
    <s v="SOLUTION CM                   "/>
    <n v="5419"/>
    <s v="Manu-Cov"/>
    <m/>
    <m/>
    <s v="MC Renewal Support"/>
    <s v="ManuConnect"/>
    <s v="SELF"/>
    <d v="2025-02-28T00:00:00"/>
    <d v="2025-08-01T00:00:00"/>
    <x v="2"/>
    <m/>
    <m/>
    <m/>
    <m/>
    <m/>
    <m/>
    <m/>
    <m/>
    <m/>
    <m/>
    <m/>
    <x v="1"/>
    <m/>
    <m/>
    <m/>
  </r>
  <r>
    <x v="4"/>
    <s v="ONTARIO BUSINESS ALLIANCE     "/>
    <n v="21664"/>
    <s v="Manu-Cov"/>
    <m/>
    <m/>
    <s v="MC Renewal Support"/>
    <s v="ManuConnect"/>
    <s v="SELF"/>
    <d v="2025-02-28T00:00:00"/>
    <d v="2025-08-01T00:00:00"/>
    <x v="1"/>
    <m/>
    <m/>
    <m/>
    <m/>
    <m/>
    <m/>
    <m/>
    <m/>
    <m/>
    <m/>
    <m/>
    <x v="0"/>
    <m/>
    <m/>
    <m/>
  </r>
  <r>
    <x v="4"/>
    <s v="GEODIS FF CANADA LTD.         "/>
    <n v="21777"/>
    <s v="Manu-Cov"/>
    <m/>
    <m/>
    <s v="MC Renewal Support"/>
    <s v="ManuConnect"/>
    <s v="SELF"/>
    <d v="2025-02-28T00:00:00"/>
    <d v="2025-08-01T00:00:00"/>
    <x v="0"/>
    <m/>
    <m/>
    <m/>
    <m/>
    <m/>
    <m/>
    <m/>
    <m/>
    <m/>
    <m/>
    <m/>
    <x v="0"/>
    <m/>
    <m/>
    <m/>
  </r>
  <r>
    <x v="4"/>
    <s v="AUBERGE LA GOELICHE INC.      "/>
    <n v="54610"/>
    <s v="Manu-Cov"/>
    <m/>
    <m/>
    <s v="MC Renewal Support"/>
    <s v="ManuConnect"/>
    <s v="SELF"/>
    <d v="2025-02-28T00:00:00"/>
    <d v="2025-08-01T00:00:00"/>
    <x v="2"/>
    <m/>
    <m/>
    <m/>
    <m/>
    <m/>
    <m/>
    <m/>
    <m/>
    <m/>
    <m/>
    <m/>
    <x v="1"/>
    <m/>
    <m/>
    <m/>
  </r>
  <r>
    <x v="4"/>
    <s v="THEBERGE ET BELLEY (1985) INC."/>
    <n v="55936"/>
    <s v="Manu-Cov"/>
    <m/>
    <m/>
    <s v="MC Renewal Support"/>
    <s v="ManuConnect"/>
    <s v="SELF"/>
    <d v="2025-02-28T00:00:00"/>
    <d v="2025-08-01T00:00:00"/>
    <x v="1"/>
    <m/>
    <m/>
    <m/>
    <m/>
    <m/>
    <m/>
    <m/>
    <m/>
    <m/>
    <m/>
    <m/>
    <x v="1"/>
    <m/>
    <m/>
    <m/>
  </r>
  <r>
    <x v="4"/>
    <s v="PELOUSES RICHER-BOULET INC.   "/>
    <n v="60311"/>
    <s v="Manu-Cov"/>
    <m/>
    <m/>
    <s v="MC Renewal Support"/>
    <s v="ManuConnect"/>
    <s v="SELF"/>
    <d v="2025-02-28T00:00:00"/>
    <d v="2025-08-01T00:00:00"/>
    <x v="0"/>
    <m/>
    <m/>
    <m/>
    <m/>
    <m/>
    <m/>
    <m/>
    <m/>
    <m/>
    <m/>
    <m/>
    <x v="1"/>
    <m/>
    <m/>
    <m/>
  </r>
  <r>
    <x v="4"/>
    <s v="JOLICOEUR LTEE                "/>
    <n v="79585"/>
    <s v="Manu-Cov"/>
    <m/>
    <m/>
    <s v="MC Renewal Support"/>
    <s v="ManuConnect"/>
    <s v="SELF"/>
    <d v="2025-02-28T00:00:00"/>
    <d v="2025-08-01T00:00:00"/>
    <x v="2"/>
    <m/>
    <m/>
    <m/>
    <m/>
    <m/>
    <m/>
    <m/>
    <m/>
    <m/>
    <m/>
    <m/>
    <x v="1"/>
    <m/>
    <m/>
    <m/>
  </r>
  <r>
    <x v="4"/>
    <s v="Millerd Holdings LTD."/>
    <n v="99408"/>
    <s v="Manu-Cov"/>
    <m/>
    <m/>
    <s v="MC Renewal Support"/>
    <s v="ManuConnect"/>
    <s v="SELF"/>
    <d v="2025-02-28T00:00:00"/>
    <d v="2025-08-01T00:00:00"/>
    <x v="1"/>
    <m/>
    <m/>
    <m/>
    <m/>
    <m/>
    <m/>
    <m/>
    <m/>
    <m/>
    <m/>
    <m/>
    <x v="0"/>
    <m/>
    <m/>
    <m/>
  </r>
  <r>
    <x v="4"/>
    <s v="LE CENTRE DE FORMATION ET DE RECHERCHE ABE GOLD"/>
    <n v="100944"/>
    <s v="Manu-Cov"/>
    <m/>
    <m/>
    <s v="MC Renewal Support"/>
    <s v="ManuConnect"/>
    <s v="SELF"/>
    <d v="2025-02-28T00:00:00"/>
    <d v="2025-08-01T00:00:00"/>
    <x v="0"/>
    <m/>
    <m/>
    <m/>
    <m/>
    <m/>
    <m/>
    <m/>
    <m/>
    <m/>
    <m/>
    <m/>
    <x v="1"/>
    <m/>
    <m/>
    <m/>
  </r>
  <r>
    <x v="4"/>
    <s v="CAREHAWK INC.                 "/>
    <n v="103807"/>
    <s v="Manu-Cov"/>
    <m/>
    <m/>
    <s v="MC Renewal Support"/>
    <s v="ManuConnect"/>
    <s v="SELF"/>
    <d v="2025-02-28T00:00:00"/>
    <d v="2025-08-01T00:00:00"/>
    <x v="2"/>
    <m/>
    <m/>
    <m/>
    <m/>
    <m/>
    <m/>
    <m/>
    <m/>
    <m/>
    <m/>
    <m/>
    <x v="1"/>
    <m/>
    <m/>
    <m/>
  </r>
  <r>
    <x v="4"/>
    <s v="LA COMPAGNIE ELECTRIQUE       "/>
    <n v="107329"/>
    <s v="Manu-Cov"/>
    <m/>
    <m/>
    <s v="MC Renewal Support"/>
    <s v="ManuConnect"/>
    <s v="SELF"/>
    <d v="2025-02-28T00:00:00"/>
    <d v="2025-08-01T00:00:00"/>
    <x v="1"/>
    <m/>
    <m/>
    <m/>
    <m/>
    <m/>
    <m/>
    <m/>
    <m/>
    <m/>
    <m/>
    <m/>
    <x v="0"/>
    <m/>
    <m/>
    <m/>
  </r>
  <r>
    <x v="4"/>
    <s v="LES INDUSTRIES RENAUD GRAVEL  "/>
    <n v="111095"/>
    <s v="Manu-Cov"/>
    <m/>
    <m/>
    <s v="MC Renewal Support"/>
    <s v="ManuConnect"/>
    <s v="SELF"/>
    <d v="2025-02-28T00:00:00"/>
    <d v="2025-08-01T00:00:00"/>
    <x v="0"/>
    <m/>
    <m/>
    <m/>
    <m/>
    <m/>
    <m/>
    <m/>
    <m/>
    <m/>
    <m/>
    <m/>
    <x v="1"/>
    <m/>
    <m/>
    <m/>
  </r>
  <r>
    <x v="4"/>
    <s v="LORENTZ FARMS LIMITED         "/>
    <n v="111250"/>
    <s v="Manu-Cov"/>
    <m/>
    <m/>
    <s v="MC Renewal Support"/>
    <s v="ManuConnect"/>
    <s v="SELF"/>
    <d v="2025-02-28T00:00:00"/>
    <d v="2025-08-01T00:00:00"/>
    <x v="2"/>
    <m/>
    <m/>
    <m/>
    <m/>
    <m/>
    <m/>
    <m/>
    <m/>
    <m/>
    <m/>
    <m/>
    <x v="1"/>
    <m/>
    <m/>
    <m/>
  </r>
  <r>
    <x v="4"/>
    <s v="NATIVE CANADA FOOTWEAR LTD.   "/>
    <n v="111264"/>
    <s v="Manu-Cov"/>
    <m/>
    <m/>
    <s v="MC Renewal Support"/>
    <s v="ManuConnect"/>
    <s v="SELF"/>
    <d v="2025-02-28T00:00:00"/>
    <d v="2025-08-01T00:00:00"/>
    <x v="1"/>
    <m/>
    <m/>
    <m/>
    <m/>
    <m/>
    <m/>
    <m/>
    <m/>
    <m/>
    <m/>
    <m/>
    <x v="1"/>
    <m/>
    <m/>
    <m/>
  </r>
  <r>
    <x v="4"/>
    <s v="COMPTOIRS PREMOULES G.        "/>
    <n v="111473"/>
    <s v="Manu-Cov"/>
    <m/>
    <m/>
    <s v="MC Renewal Support"/>
    <s v="ManuConnect"/>
    <s v="SELF"/>
    <d v="2025-02-28T00:00:00"/>
    <d v="2025-08-01T00:00:00"/>
    <x v="0"/>
    <m/>
    <m/>
    <m/>
    <m/>
    <m/>
    <m/>
    <m/>
    <m/>
    <m/>
    <m/>
    <m/>
    <x v="1"/>
    <m/>
    <m/>
    <m/>
  </r>
  <r>
    <x v="4"/>
    <s v="(BECANCOUR METAL) INC         "/>
    <n v="111560"/>
    <s v="Manu-Cov"/>
    <m/>
    <m/>
    <s v="MC Renewal Support"/>
    <s v="ManuConnect"/>
    <s v="SELF"/>
    <d v="2025-02-28T00:00:00"/>
    <d v="2025-08-01T00:00:00"/>
    <x v="2"/>
    <m/>
    <m/>
    <m/>
    <m/>
    <m/>
    <m/>
    <m/>
    <m/>
    <m/>
    <m/>
    <m/>
    <x v="1"/>
    <m/>
    <m/>
    <m/>
  </r>
  <r>
    <x v="4"/>
    <s v="SIKUMIUT ENVIRONMENTAL        "/>
    <n v="111839"/>
    <s v="Manu-Cov"/>
    <m/>
    <m/>
    <s v="MC Renewal Support"/>
    <s v="ManuConnect"/>
    <s v="SELF"/>
    <d v="2025-02-28T00:00:00"/>
    <d v="2025-08-01T00:00:00"/>
    <x v="1"/>
    <m/>
    <m/>
    <m/>
    <m/>
    <m/>
    <m/>
    <m/>
    <m/>
    <m/>
    <m/>
    <m/>
    <x v="1"/>
    <m/>
    <m/>
    <m/>
  </r>
  <r>
    <x v="4"/>
    <s v="BIG BANG ERP INC.             "/>
    <n v="112854"/>
    <s v="Manu-Cov"/>
    <m/>
    <m/>
    <s v="MC Renewal Support"/>
    <s v="ManuConnect"/>
    <s v="SELF"/>
    <d v="2025-02-28T00:00:00"/>
    <d v="2025-08-01T00:00:00"/>
    <x v="0"/>
    <m/>
    <m/>
    <m/>
    <m/>
    <m/>
    <m/>
    <m/>
    <m/>
    <m/>
    <m/>
    <m/>
    <x v="1"/>
    <m/>
    <m/>
    <m/>
  </r>
  <r>
    <x v="4"/>
    <s v="BEAULIEU TRANSMISSION         "/>
    <n v="116123"/>
    <s v="Manu-Cov"/>
    <m/>
    <m/>
    <s v="MC Renewal Support"/>
    <s v="ManuConnect"/>
    <s v="SELF"/>
    <d v="2025-02-28T00:00:00"/>
    <d v="2025-08-01T00:00:00"/>
    <x v="2"/>
    <m/>
    <m/>
    <m/>
    <m/>
    <m/>
    <m/>
    <m/>
    <m/>
    <m/>
    <m/>
    <m/>
    <x v="1"/>
    <m/>
    <m/>
    <m/>
  </r>
  <r>
    <x v="4"/>
    <s v="GESTION JOMAX INC.            "/>
    <n v="116143"/>
    <s v="Manu-Cov"/>
    <m/>
    <m/>
    <s v="MC Renewal Support"/>
    <s v="ManuConnect"/>
    <s v="SELF"/>
    <d v="2025-02-28T00:00:00"/>
    <d v="2025-08-01T00:00:00"/>
    <x v="1"/>
    <m/>
    <m/>
    <m/>
    <m/>
    <m/>
    <m/>
    <m/>
    <m/>
    <m/>
    <m/>
    <m/>
    <x v="1"/>
    <m/>
    <m/>
    <m/>
  </r>
  <r>
    <x v="4"/>
    <s v="CHILD &amp; COMMUNITY RESOURCES   "/>
    <n v="119414"/>
    <s v="Manu-Cov"/>
    <m/>
    <m/>
    <s v="MC Renewal Support"/>
    <s v="ManuConnect"/>
    <s v="SELF"/>
    <d v="2025-02-28T00:00:00"/>
    <d v="2025-08-01T00:00:00"/>
    <x v="0"/>
    <m/>
    <m/>
    <m/>
    <m/>
    <m/>
    <m/>
    <m/>
    <m/>
    <m/>
    <m/>
    <m/>
    <x v="0"/>
    <m/>
    <m/>
    <m/>
  </r>
  <r>
    <x v="4"/>
    <s v="FESTIVAL INTERNATIONAL DE     "/>
    <n v="120029"/>
    <s v="Manu-Cov"/>
    <m/>
    <m/>
    <s v="MC Renewal Support"/>
    <s v="ManuConnect"/>
    <s v="SELF"/>
    <d v="2025-02-28T00:00:00"/>
    <d v="2025-08-01T00:00:00"/>
    <x v="2"/>
    <m/>
    <m/>
    <m/>
    <m/>
    <m/>
    <m/>
    <m/>
    <m/>
    <m/>
    <m/>
    <m/>
    <x v="1"/>
    <m/>
    <m/>
    <m/>
  </r>
  <r>
    <x v="4"/>
    <s v="JEUNE CHAMBRE DE COMMERCE DE  "/>
    <n v="121525"/>
    <s v="Manu-Cov"/>
    <m/>
    <m/>
    <s v="MC Renewal Support"/>
    <s v="ManuConnect"/>
    <s v="SELF"/>
    <d v="2025-02-28T00:00:00"/>
    <d v="2025-08-01T00:00:00"/>
    <x v="1"/>
    <m/>
    <m/>
    <m/>
    <m/>
    <m/>
    <m/>
    <m/>
    <m/>
    <m/>
    <m/>
    <m/>
    <x v="1"/>
    <m/>
    <m/>
    <m/>
  </r>
  <r>
    <x v="4"/>
    <s v="CENTRE DE RECHERCHE D'EMPLOI  "/>
    <n v="121671"/>
    <s v="Manu-Cov"/>
    <m/>
    <m/>
    <s v="MC Renewal Support"/>
    <s v="ManuConnect"/>
    <s v="SELF"/>
    <d v="2025-02-28T00:00:00"/>
    <d v="2025-08-01T00:00:00"/>
    <x v="0"/>
    <m/>
    <m/>
    <m/>
    <m/>
    <m/>
    <m/>
    <m/>
    <m/>
    <m/>
    <m/>
    <m/>
    <x v="1"/>
    <m/>
    <m/>
    <m/>
  </r>
  <r>
    <x v="4"/>
    <s v="OXY-PRO INC.                  "/>
    <n v="121930"/>
    <s v="Manu-Cov"/>
    <m/>
    <m/>
    <s v="MC Renewal Support"/>
    <s v="ManuConnect"/>
    <s v="SELF"/>
    <d v="2025-02-28T00:00:00"/>
    <d v="2025-08-01T00:00:00"/>
    <x v="2"/>
    <m/>
    <m/>
    <m/>
    <m/>
    <m/>
    <m/>
    <m/>
    <m/>
    <m/>
    <m/>
    <m/>
    <x v="1"/>
    <m/>
    <m/>
    <m/>
  </r>
  <r>
    <x v="4"/>
    <s v="9127-8754 QUEBEC INC. O/A     "/>
    <n v="121931"/>
    <s v="Manu-Cov"/>
    <m/>
    <m/>
    <s v="MC Renewal Support"/>
    <s v="ManuConnect"/>
    <s v="SELF"/>
    <d v="2025-02-28T00:00:00"/>
    <d v="2025-08-01T00:00:00"/>
    <x v="1"/>
    <m/>
    <m/>
    <m/>
    <m/>
    <m/>
    <m/>
    <m/>
    <m/>
    <m/>
    <m/>
    <m/>
    <x v="1"/>
    <m/>
    <m/>
    <m/>
  </r>
  <r>
    <x v="4"/>
    <s v="MALO TRANSPORT (1971) INC.    "/>
    <n v="121975"/>
    <s v="Manu-Cov"/>
    <m/>
    <m/>
    <s v="MC Renewal Support"/>
    <s v="ManuConnect"/>
    <s v="SELF"/>
    <d v="2025-02-28T00:00:00"/>
    <d v="2025-08-01T00:00:00"/>
    <x v="0"/>
    <m/>
    <m/>
    <m/>
    <m/>
    <m/>
    <m/>
    <m/>
    <m/>
    <m/>
    <m/>
    <m/>
    <x v="1"/>
    <m/>
    <m/>
    <m/>
  </r>
  <r>
    <x v="4"/>
    <s v="VELOCITY CRANES LTD.          "/>
    <n v="128149"/>
    <s v="Manu-Cov"/>
    <m/>
    <m/>
    <s v="MC Renewal Support"/>
    <s v="ManuConnect"/>
    <s v="SELF"/>
    <d v="2025-02-28T00:00:00"/>
    <d v="2025-08-01T00:00:00"/>
    <x v="2"/>
    <m/>
    <m/>
    <m/>
    <m/>
    <m/>
    <m/>
    <m/>
    <m/>
    <m/>
    <m/>
    <m/>
    <x v="1"/>
    <m/>
    <m/>
    <m/>
  </r>
  <r>
    <x v="4"/>
    <s v="FUTURA MANUFACTURIERS PORTES  "/>
    <n v="128350"/>
    <s v="Manu-Cov"/>
    <m/>
    <m/>
    <s v="MC Renewal Support"/>
    <s v="ManuConnect"/>
    <s v="SELF"/>
    <d v="2025-02-28T00:00:00"/>
    <d v="2025-08-01T00:00:00"/>
    <x v="1"/>
    <m/>
    <m/>
    <m/>
    <m/>
    <m/>
    <m/>
    <m/>
    <m/>
    <m/>
    <m/>
    <m/>
    <x v="1"/>
    <m/>
    <m/>
    <m/>
  </r>
  <r>
    <x v="4"/>
    <s v="9307-4896 QUEBEC INC. LE PETIT"/>
    <n v="128577"/>
    <s v="Manu-Cov"/>
    <m/>
    <m/>
    <s v="MC Renewal Support"/>
    <s v="ManuConnect"/>
    <s v="SELF"/>
    <d v="2025-02-28T00:00:00"/>
    <d v="2025-08-01T00:00:00"/>
    <x v="0"/>
    <m/>
    <m/>
    <m/>
    <m/>
    <m/>
    <m/>
    <m/>
    <m/>
    <m/>
    <m/>
    <m/>
    <x v="1"/>
    <m/>
    <m/>
    <m/>
  </r>
  <r>
    <x v="4"/>
    <s v="USINAGE LAURENT AUBERT INC.   "/>
    <n v="128591"/>
    <s v="Manu-Cov"/>
    <m/>
    <m/>
    <s v="MC Renewal Support"/>
    <s v="ManuConnect"/>
    <s v="SELF"/>
    <d v="2025-02-28T00:00:00"/>
    <d v="2025-08-01T00:00:00"/>
    <x v="2"/>
    <m/>
    <m/>
    <m/>
    <m/>
    <m/>
    <m/>
    <m/>
    <m/>
    <m/>
    <m/>
    <m/>
    <x v="1"/>
    <s v="Gilles Cloutier"/>
    <m/>
    <m/>
  </r>
  <r>
    <x v="4"/>
    <s v="MUNICIPALITE DE               "/>
    <n v="128593"/>
    <s v="Manu-Cov"/>
    <m/>
    <m/>
    <s v="MC Renewal Support"/>
    <s v="ManuConnect"/>
    <s v="SELF"/>
    <d v="2025-02-28T00:00:00"/>
    <d v="2025-08-01T00:00:00"/>
    <x v="1"/>
    <m/>
    <m/>
    <m/>
    <m/>
    <m/>
    <m/>
    <m/>
    <m/>
    <m/>
    <m/>
    <m/>
    <x v="1"/>
    <m/>
    <m/>
    <m/>
  </r>
  <r>
    <x v="4"/>
    <s v="FERNAND LEBLANC EBENISTERIE   "/>
    <n v="130106"/>
    <s v="Manu-Cov"/>
    <m/>
    <m/>
    <s v="MC Renewal Support"/>
    <s v="ManuConnect"/>
    <s v="SELF"/>
    <d v="2025-02-28T00:00:00"/>
    <d v="2025-08-01T00:00:00"/>
    <x v="0"/>
    <m/>
    <m/>
    <m/>
    <m/>
    <m/>
    <m/>
    <m/>
    <m/>
    <m/>
    <m/>
    <m/>
    <x v="1"/>
    <m/>
    <m/>
    <m/>
  </r>
  <r>
    <x v="4"/>
    <s v="THERAPEUTIQUES THRYV INC.     "/>
    <n v="131928"/>
    <s v="Manu-Cov"/>
    <m/>
    <m/>
    <s v="MC Renewal Support"/>
    <s v="ManuConnect"/>
    <s v="SELF"/>
    <d v="2025-02-28T00:00:00"/>
    <d v="2025-08-01T00:00:00"/>
    <x v="2"/>
    <m/>
    <m/>
    <m/>
    <m/>
    <m/>
    <m/>
    <m/>
    <m/>
    <m/>
    <m/>
    <m/>
    <x v="1"/>
    <m/>
    <m/>
    <m/>
  </r>
  <r>
    <x v="4"/>
    <s v="METRO FAMILLE BLANCHARD       "/>
    <n v="135422"/>
    <s v="Manu-Cov"/>
    <m/>
    <m/>
    <s v="MC Renewal Support"/>
    <s v="ManuConnect"/>
    <s v="SELF"/>
    <d v="2025-02-28T00:00:00"/>
    <d v="2025-08-01T00:00:00"/>
    <x v="1"/>
    <m/>
    <m/>
    <m/>
    <m/>
    <m/>
    <m/>
    <m/>
    <m/>
    <m/>
    <m/>
    <m/>
    <x v="1"/>
    <m/>
    <m/>
    <m/>
  </r>
  <r>
    <x v="4"/>
    <s v="GROUPE CONSEIL EN SOUDAGE 2012"/>
    <n v="135504"/>
    <s v="Manu-Cov"/>
    <m/>
    <m/>
    <s v="MC Renewal Support"/>
    <s v="ManuConnect"/>
    <s v="SELF"/>
    <d v="2025-02-28T00:00:00"/>
    <d v="2025-08-01T00:00:00"/>
    <x v="0"/>
    <m/>
    <m/>
    <m/>
    <m/>
    <m/>
    <m/>
    <m/>
    <m/>
    <m/>
    <m/>
    <m/>
    <x v="1"/>
    <m/>
    <m/>
    <m/>
  </r>
  <r>
    <x v="4"/>
    <s v="STERLING CAPITAL BROKERS      "/>
    <n v="135867"/>
    <s v="Manu-Cov"/>
    <m/>
    <m/>
    <s v="MC Renewal Support"/>
    <s v="ManuConnect"/>
    <s v="SELF"/>
    <d v="2025-02-28T00:00:00"/>
    <d v="2025-08-01T00:00:00"/>
    <x v="2"/>
    <m/>
    <m/>
    <m/>
    <m/>
    <m/>
    <m/>
    <m/>
    <m/>
    <m/>
    <m/>
    <m/>
    <x v="1"/>
    <m/>
    <m/>
    <m/>
  </r>
  <r>
    <x v="4"/>
    <s v="STERLING CAPITAL BROKERS (CCX "/>
    <n v="135868"/>
    <s v="Manu-Cov"/>
    <m/>
    <m/>
    <s v="MC Renewal Support"/>
    <s v="ManuConnect"/>
    <s v="SELF"/>
    <d v="2025-02-28T00:00:00"/>
    <d v="2025-08-01T00:00:00"/>
    <x v="2"/>
    <m/>
    <m/>
    <m/>
    <m/>
    <m/>
    <m/>
    <m/>
    <m/>
    <m/>
    <m/>
    <m/>
    <x v="1"/>
    <m/>
    <m/>
    <m/>
  </r>
  <r>
    <x v="4"/>
    <s v="STERLING CAPITAL BROKERS      "/>
    <n v="135869"/>
    <s v="Manu-Cov"/>
    <m/>
    <m/>
    <s v="MC Renewal Support"/>
    <s v="ManuConnect"/>
    <s v="SELF"/>
    <d v="2025-02-28T00:00:00"/>
    <d v="2025-08-01T00:00:00"/>
    <x v="2"/>
    <m/>
    <m/>
    <m/>
    <m/>
    <m/>
    <m/>
    <m/>
    <m/>
    <m/>
    <m/>
    <m/>
    <x v="1"/>
    <m/>
    <m/>
    <m/>
  </r>
  <r>
    <x v="4"/>
    <s v="STERLING CAPITAL BROKERS      "/>
    <n v="135870"/>
    <s v="Manu-Cov"/>
    <m/>
    <m/>
    <s v="MC Renewal Support"/>
    <s v="ManuConnect"/>
    <s v="SELF"/>
    <d v="2025-02-28T00:00:00"/>
    <d v="2025-08-01T00:00:00"/>
    <x v="2"/>
    <m/>
    <m/>
    <m/>
    <m/>
    <m/>
    <m/>
    <m/>
    <m/>
    <m/>
    <m/>
    <m/>
    <x v="1"/>
    <m/>
    <m/>
    <m/>
  </r>
  <r>
    <x v="4"/>
    <s v="STERLING CAPITAL BROKERS      "/>
    <n v="135877"/>
    <s v="Manu-Cov"/>
    <m/>
    <m/>
    <s v="MC Renewal Support"/>
    <s v="ManuConnect"/>
    <s v="SELF"/>
    <d v="2025-02-28T00:00:00"/>
    <d v="2025-08-01T00:00:00"/>
    <x v="2"/>
    <m/>
    <m/>
    <m/>
    <m/>
    <m/>
    <m/>
    <m/>
    <m/>
    <m/>
    <m/>
    <m/>
    <x v="1"/>
    <m/>
    <m/>
    <m/>
  </r>
  <r>
    <x v="4"/>
    <s v="STERLING CAPITAL BROKERS      "/>
    <n v="135888"/>
    <s v="Manu-Cov"/>
    <m/>
    <m/>
    <s v="MC Renewal Support"/>
    <s v="ManuConnect"/>
    <s v="SELF"/>
    <d v="2025-02-28T00:00:00"/>
    <d v="2025-08-01T00:00:00"/>
    <x v="2"/>
    <m/>
    <m/>
    <m/>
    <m/>
    <m/>
    <m/>
    <m/>
    <m/>
    <m/>
    <m/>
    <m/>
    <x v="1"/>
    <m/>
    <m/>
    <m/>
  </r>
  <r>
    <x v="4"/>
    <s v="STERLING CAPITAL BROKERS      "/>
    <n v="135892"/>
    <s v="Manu-Cov"/>
    <m/>
    <m/>
    <s v="MC Renewal Support"/>
    <s v="ManuConnect"/>
    <s v="SELF"/>
    <d v="2025-02-28T00:00:00"/>
    <d v="2025-08-01T00:00:00"/>
    <x v="2"/>
    <m/>
    <m/>
    <m/>
    <m/>
    <m/>
    <m/>
    <m/>
    <m/>
    <m/>
    <m/>
    <m/>
    <x v="1"/>
    <m/>
    <m/>
    <m/>
  </r>
  <r>
    <x v="4"/>
    <s v="ECO3 GRAPHICS CANADA INC.     "/>
    <n v="135907"/>
    <s v="Manu-Cov"/>
    <m/>
    <m/>
    <s v="MC Renewal Support"/>
    <s v="ManuConnect"/>
    <s v="SELF"/>
    <d v="2025-02-28T00:00:00"/>
    <d v="2025-08-01T00:00:00"/>
    <x v="2"/>
    <m/>
    <m/>
    <m/>
    <m/>
    <m/>
    <m/>
    <m/>
    <m/>
    <m/>
    <m/>
    <m/>
    <x v="1"/>
    <m/>
    <m/>
    <m/>
  </r>
  <r>
    <x v="4"/>
    <s v="STERLING CAPITAL BROKERS      "/>
    <n v="135922"/>
    <s v="Manu-Cov"/>
    <m/>
    <m/>
    <s v="MC Renewal Support"/>
    <s v="ManuConnect"/>
    <s v="SELF"/>
    <d v="2025-02-28T00:00:00"/>
    <d v="2025-08-01T00:00:00"/>
    <x v="2"/>
    <m/>
    <m/>
    <m/>
    <m/>
    <m/>
    <m/>
    <m/>
    <m/>
    <m/>
    <m/>
    <m/>
    <x v="1"/>
    <m/>
    <m/>
    <m/>
  </r>
  <r>
    <x v="4"/>
    <s v="STERLING CAPITAL BROKERS (PNW "/>
    <n v="135936"/>
    <s v="Manu-Cov"/>
    <m/>
    <m/>
    <s v="MC Renewal Support"/>
    <s v="ManuConnect"/>
    <s v="SELF"/>
    <d v="2025-02-28T00:00:00"/>
    <d v="2025-08-01T00:00:00"/>
    <x v="2"/>
    <m/>
    <m/>
    <m/>
    <m/>
    <m/>
    <m/>
    <m/>
    <m/>
    <m/>
    <m/>
    <m/>
    <x v="1"/>
    <m/>
    <m/>
    <m/>
  </r>
  <r>
    <x v="4"/>
    <s v="STERLING CAPITAL BROKERS      "/>
    <n v="135953"/>
    <s v="Manu-Cov"/>
    <m/>
    <m/>
    <s v="MC Renewal Support"/>
    <s v="ManuConnect"/>
    <s v="SELF"/>
    <d v="2025-02-28T00:00:00"/>
    <d v="2025-08-01T00:00:00"/>
    <x v="2"/>
    <m/>
    <m/>
    <m/>
    <m/>
    <m/>
    <m/>
    <m/>
    <m/>
    <m/>
    <m/>
    <m/>
    <x v="1"/>
    <m/>
    <m/>
    <m/>
  </r>
  <r>
    <x v="4"/>
    <s v="STERLING CAPITAL FINANCIAL    "/>
    <n v="135961"/>
    <s v="Manu-Cov"/>
    <m/>
    <m/>
    <s v="MC Renewal Support"/>
    <s v="ManuConnect"/>
    <s v="SELF"/>
    <d v="2025-02-28T00:00:00"/>
    <d v="2025-08-01T00:00:00"/>
    <x v="2"/>
    <m/>
    <m/>
    <m/>
    <m/>
    <m/>
    <m/>
    <m/>
    <m/>
    <m/>
    <m/>
    <m/>
    <x v="1"/>
    <m/>
    <m/>
    <m/>
  </r>
  <r>
    <x v="4"/>
    <s v="STERLING CAPITAL BROKERS      "/>
    <n v="135965"/>
    <s v="Manu-Cov"/>
    <m/>
    <m/>
    <s v="MC Renewal Support"/>
    <s v="ManuConnect"/>
    <s v="SELF"/>
    <d v="2025-02-28T00:00:00"/>
    <d v="2025-08-01T00:00:00"/>
    <x v="2"/>
    <m/>
    <m/>
    <m/>
    <m/>
    <m/>
    <m/>
    <m/>
    <m/>
    <m/>
    <m/>
    <m/>
    <x v="0"/>
    <m/>
    <m/>
    <m/>
  </r>
  <r>
    <x v="4"/>
    <s v="STERLING CAPITAL BROKERS      "/>
    <n v="135967"/>
    <s v="Manu-Cov"/>
    <m/>
    <m/>
    <s v="MC Renewal Support"/>
    <s v="ManuConnect"/>
    <s v="SELF"/>
    <d v="2025-02-28T00:00:00"/>
    <d v="2025-08-01T00:00:00"/>
    <x v="2"/>
    <m/>
    <m/>
    <m/>
    <m/>
    <m/>
    <m/>
    <m/>
    <m/>
    <m/>
    <m/>
    <m/>
    <x v="1"/>
    <m/>
    <m/>
    <m/>
  </r>
  <r>
    <x v="4"/>
    <s v="STERLING CAPITAL BROKERS      "/>
    <n v="135968"/>
    <s v="Manu-Cov"/>
    <m/>
    <m/>
    <s v="MC Renewal Support"/>
    <s v="ManuConnect"/>
    <s v="SELF"/>
    <d v="2025-02-28T00:00:00"/>
    <d v="2025-08-01T00:00:00"/>
    <x v="2"/>
    <m/>
    <m/>
    <m/>
    <m/>
    <m/>
    <m/>
    <m/>
    <m/>
    <m/>
    <m/>
    <m/>
    <x v="1"/>
    <m/>
    <m/>
    <m/>
  </r>
  <r>
    <x v="4"/>
    <s v="STERLING CAPITAL BROKER       "/>
    <n v="138594"/>
    <s v="Manu-Cov"/>
    <m/>
    <m/>
    <s v="MC Renewal Support"/>
    <s v="ManuConnect"/>
    <s v="SELF"/>
    <d v="2025-02-28T00:00:00"/>
    <d v="2025-08-01T00:00:00"/>
    <x v="2"/>
    <m/>
    <m/>
    <m/>
    <m/>
    <m/>
    <m/>
    <m/>
    <m/>
    <m/>
    <m/>
    <m/>
    <x v="1"/>
    <m/>
    <m/>
    <m/>
  </r>
  <r>
    <x v="4"/>
    <s v="STERLING CAPITAL BROKERS      "/>
    <n v="138595"/>
    <s v="Manu-Cov"/>
    <m/>
    <m/>
    <s v="MC Renewal Support"/>
    <s v="ManuConnect"/>
    <s v="SELF"/>
    <d v="2025-02-28T00:00:00"/>
    <d v="2025-08-01T00:00:00"/>
    <x v="2"/>
    <m/>
    <m/>
    <m/>
    <m/>
    <m/>
    <m/>
    <m/>
    <m/>
    <m/>
    <m/>
    <m/>
    <x v="1"/>
    <m/>
    <m/>
    <m/>
  </r>
  <r>
    <x v="4"/>
    <s v="STERLING CAPITAL BROKERS (BOOK"/>
    <n v="138596"/>
    <s v="Manu-Cov"/>
    <m/>
    <m/>
    <s v="MC Renewal Support"/>
    <s v="ManuConnect"/>
    <s v="SELF"/>
    <d v="2025-02-28T00:00:00"/>
    <d v="2025-08-01T00:00:00"/>
    <x v="1"/>
    <m/>
    <m/>
    <m/>
    <m/>
    <m/>
    <m/>
    <m/>
    <m/>
    <m/>
    <m/>
    <m/>
    <x v="1"/>
    <m/>
    <m/>
    <m/>
  </r>
  <r>
    <x v="4"/>
    <s v="STERLING CAPITAL BROKERS      "/>
    <n v="138597"/>
    <s v="Manu-Cov"/>
    <m/>
    <m/>
    <s v="MC Renewal Support"/>
    <s v="ManuConnect"/>
    <s v="SELF"/>
    <d v="2025-02-28T00:00:00"/>
    <d v="2025-08-01T00:00:00"/>
    <x v="1"/>
    <m/>
    <m/>
    <m/>
    <m/>
    <m/>
    <m/>
    <m/>
    <m/>
    <m/>
    <m/>
    <m/>
    <x v="1"/>
    <m/>
    <m/>
    <m/>
  </r>
  <r>
    <x v="4"/>
    <s v="STERLING CAPITAL BROKERS      "/>
    <n v="138599"/>
    <s v="Manu-Cov"/>
    <m/>
    <m/>
    <s v="MC Renewal Support"/>
    <s v="ManuConnect"/>
    <s v="SELF"/>
    <d v="2025-02-28T00:00:00"/>
    <d v="2025-08-01T00:00:00"/>
    <x v="1"/>
    <m/>
    <m/>
    <m/>
    <m/>
    <m/>
    <m/>
    <m/>
    <m/>
    <m/>
    <m/>
    <m/>
    <x v="1"/>
    <m/>
    <m/>
    <m/>
  </r>
  <r>
    <x v="4"/>
    <s v="STERLING CAPITAL BROKERS      "/>
    <n v="138601"/>
    <s v="Manu-Cov"/>
    <m/>
    <m/>
    <s v="MC Renewal Support"/>
    <s v="ManuConnect"/>
    <s v="SELF"/>
    <d v="2025-02-28T00:00:00"/>
    <d v="2025-08-01T00:00:00"/>
    <x v="1"/>
    <m/>
    <m/>
    <m/>
    <m/>
    <m/>
    <m/>
    <m/>
    <m/>
    <m/>
    <m/>
    <m/>
    <x v="0"/>
    <m/>
    <m/>
    <m/>
  </r>
  <r>
    <x v="4"/>
    <s v="STERLING CAPITAL BROKERS      "/>
    <n v="138603"/>
    <s v="Manu-Cov"/>
    <m/>
    <m/>
    <s v="MC Renewal Support"/>
    <s v="ManuConnect"/>
    <s v="SELF"/>
    <d v="2025-02-28T00:00:00"/>
    <d v="2025-08-01T00:00:00"/>
    <x v="1"/>
    <m/>
    <m/>
    <m/>
    <m/>
    <m/>
    <m/>
    <m/>
    <m/>
    <m/>
    <m/>
    <m/>
    <x v="1"/>
    <m/>
    <m/>
    <m/>
  </r>
  <r>
    <x v="4"/>
    <s v="STERLING CAPITAL BROKERS      "/>
    <n v="138604"/>
    <s v="Manu-Cov"/>
    <m/>
    <m/>
    <s v="MC Renewal Support"/>
    <s v="ManuConnect"/>
    <s v="SELF"/>
    <d v="2025-02-28T00:00:00"/>
    <d v="2025-08-01T00:00:00"/>
    <x v="1"/>
    <m/>
    <m/>
    <m/>
    <m/>
    <m/>
    <m/>
    <m/>
    <m/>
    <m/>
    <m/>
    <m/>
    <x v="1"/>
    <m/>
    <m/>
    <m/>
  </r>
  <r>
    <x v="4"/>
    <s v="STERLING CAPITAL BROKERS      "/>
    <n v="138606"/>
    <s v="Manu-Cov"/>
    <m/>
    <m/>
    <s v="MC Renewal Support"/>
    <s v="ManuConnect"/>
    <s v="SELF"/>
    <d v="2025-02-28T00:00:00"/>
    <d v="2025-08-01T00:00:00"/>
    <x v="1"/>
    <m/>
    <m/>
    <m/>
    <m/>
    <m/>
    <m/>
    <m/>
    <m/>
    <m/>
    <m/>
    <m/>
    <x v="1"/>
    <m/>
    <m/>
    <m/>
  </r>
  <r>
    <x v="4"/>
    <s v="STERLING CAPITAL BROKERS (HYDE"/>
    <n v="138609"/>
    <s v="Manu-Cov"/>
    <m/>
    <m/>
    <s v="MC Renewal Support"/>
    <s v="ManuConnect"/>
    <s v="SELF"/>
    <d v="2025-02-28T00:00:00"/>
    <d v="2025-08-01T00:00:00"/>
    <x v="1"/>
    <m/>
    <m/>
    <m/>
    <m/>
    <m/>
    <m/>
    <m/>
    <m/>
    <m/>
    <m/>
    <m/>
    <x v="1"/>
    <m/>
    <m/>
    <m/>
  </r>
  <r>
    <x v="4"/>
    <s v="PLACE DU PNEU L'EPIPHANIE INC."/>
    <n v="138610"/>
    <s v="Manu-Cov"/>
    <m/>
    <m/>
    <s v="MC Renewal Support"/>
    <s v="ManuConnect"/>
    <s v="SELF"/>
    <d v="2025-02-28T00:00:00"/>
    <d v="2025-08-01T00:00:00"/>
    <x v="1"/>
    <m/>
    <m/>
    <m/>
    <m/>
    <m/>
    <m/>
    <m/>
    <m/>
    <m/>
    <m/>
    <m/>
    <x v="1"/>
    <m/>
    <m/>
    <m/>
  </r>
  <r>
    <x v="4"/>
    <s v="STERLING CAPITAL BROKERS      "/>
    <n v="138611"/>
    <s v="Manu-Cov"/>
    <m/>
    <m/>
    <s v="MC Renewal Support"/>
    <s v="ManuConnect"/>
    <s v="SELF"/>
    <d v="2025-02-28T00:00:00"/>
    <d v="2025-08-01T00:00:00"/>
    <x v="1"/>
    <m/>
    <m/>
    <m/>
    <m/>
    <m/>
    <m/>
    <m/>
    <m/>
    <m/>
    <m/>
    <m/>
    <x v="1"/>
    <m/>
    <m/>
    <m/>
  </r>
  <r>
    <x v="4"/>
    <s v="STERLING CAPITAL BROKERS      "/>
    <n v="138612"/>
    <s v="Manu-Cov"/>
    <m/>
    <m/>
    <s v="MC Renewal Support"/>
    <s v="ManuConnect"/>
    <s v="SELF"/>
    <d v="2025-02-28T00:00:00"/>
    <d v="2025-08-01T00:00:00"/>
    <x v="1"/>
    <m/>
    <m/>
    <m/>
    <m/>
    <m/>
    <m/>
    <m/>
    <m/>
    <m/>
    <m/>
    <m/>
    <x v="1"/>
    <m/>
    <m/>
    <m/>
  </r>
  <r>
    <x v="4"/>
    <s v="STERLING CAPITAL BROKERS (WOWA"/>
    <n v="138613"/>
    <s v="Manu-Cov"/>
    <m/>
    <m/>
    <s v="MC Renewal Support"/>
    <s v="ManuConnect"/>
    <s v="SELF"/>
    <d v="2025-02-28T00:00:00"/>
    <d v="2025-08-01T00:00:00"/>
    <x v="1"/>
    <m/>
    <m/>
    <m/>
    <m/>
    <m/>
    <m/>
    <m/>
    <m/>
    <m/>
    <m/>
    <m/>
    <x v="1"/>
    <m/>
    <m/>
    <m/>
  </r>
  <r>
    <x v="4"/>
    <s v="STERLING CAPITAL BROKERS      "/>
    <n v="138614"/>
    <s v="Manu-Cov"/>
    <m/>
    <m/>
    <s v="MC Renewal Support"/>
    <s v="ManuConnect"/>
    <s v="SELF"/>
    <d v="2025-02-28T00:00:00"/>
    <d v="2025-08-01T00:00:00"/>
    <x v="1"/>
    <m/>
    <m/>
    <m/>
    <m/>
    <m/>
    <m/>
    <m/>
    <m/>
    <m/>
    <m/>
    <m/>
    <x v="1"/>
    <m/>
    <m/>
    <m/>
  </r>
  <r>
    <x v="4"/>
    <s v="STERLING CAPITAL BROKERS      "/>
    <n v="138615"/>
    <s v="Manu-Cov"/>
    <m/>
    <m/>
    <s v="MC Renewal Support"/>
    <s v="ManuConnect"/>
    <s v="SELF"/>
    <d v="2025-02-28T00:00:00"/>
    <d v="2025-08-01T00:00:00"/>
    <x v="1"/>
    <m/>
    <m/>
    <m/>
    <m/>
    <m/>
    <m/>
    <m/>
    <m/>
    <m/>
    <m/>
    <m/>
    <x v="1"/>
    <m/>
    <m/>
    <m/>
  </r>
  <r>
    <x v="4"/>
    <s v="STERLING CAPITAL BROKERS      "/>
    <n v="138616"/>
    <s v="Manu-Cov"/>
    <m/>
    <m/>
    <s v="MC Renewal Support"/>
    <s v="ManuConnect"/>
    <s v="SELF"/>
    <d v="2025-02-28T00:00:00"/>
    <d v="2025-08-01T00:00:00"/>
    <x v="1"/>
    <m/>
    <m/>
    <m/>
    <m/>
    <m/>
    <m/>
    <m/>
    <m/>
    <m/>
    <m/>
    <m/>
    <x v="1"/>
    <m/>
    <m/>
    <m/>
  </r>
  <r>
    <x v="4"/>
    <s v="STERLING CAPITAL BROKERS      "/>
    <n v="138618"/>
    <s v="Manu-Cov"/>
    <m/>
    <m/>
    <s v="MC Renewal Support"/>
    <s v="ManuConnect"/>
    <s v="SELF"/>
    <d v="2025-02-28T00:00:00"/>
    <d v="2025-08-01T00:00:00"/>
    <x v="1"/>
    <m/>
    <m/>
    <m/>
    <m/>
    <m/>
    <m/>
    <m/>
    <m/>
    <m/>
    <m/>
    <m/>
    <x v="1"/>
    <m/>
    <m/>
    <m/>
  </r>
  <r>
    <x v="4"/>
    <s v="STERLING CAPITAL BROKERS      "/>
    <n v="138620"/>
    <s v="Manu-Cov"/>
    <m/>
    <m/>
    <s v="MC Renewal Support"/>
    <s v="ManuConnect"/>
    <s v="SELF"/>
    <d v="2025-02-28T00:00:00"/>
    <d v="2025-08-01T00:00:00"/>
    <x v="1"/>
    <m/>
    <m/>
    <m/>
    <m/>
    <m/>
    <m/>
    <m/>
    <m/>
    <m/>
    <m/>
    <m/>
    <x v="1"/>
    <m/>
    <m/>
    <m/>
  </r>
  <r>
    <x v="4"/>
    <s v="STERLING CAPITAL BROKERS      "/>
    <n v="138621"/>
    <s v="Manu-Cov"/>
    <m/>
    <m/>
    <s v="MC Renewal Support"/>
    <s v="ManuConnect"/>
    <s v="SELF"/>
    <d v="2025-02-28T00:00:00"/>
    <d v="2025-08-01T00:00:00"/>
    <x v="0"/>
    <m/>
    <m/>
    <m/>
    <m/>
    <m/>
    <m/>
    <m/>
    <m/>
    <m/>
    <m/>
    <m/>
    <x v="1"/>
    <m/>
    <m/>
    <m/>
  </r>
  <r>
    <x v="4"/>
    <s v="STERLING CAPITAL BROKERS      "/>
    <n v="138622"/>
    <s v="Manu-Cov"/>
    <m/>
    <m/>
    <s v="MC Renewal Support"/>
    <s v="ManuConnect"/>
    <s v="SELF"/>
    <d v="2025-02-28T00:00:00"/>
    <d v="2025-08-01T00:00:00"/>
    <x v="0"/>
    <m/>
    <m/>
    <m/>
    <m/>
    <m/>
    <m/>
    <m/>
    <m/>
    <m/>
    <m/>
    <m/>
    <x v="1"/>
    <m/>
    <m/>
    <m/>
  </r>
  <r>
    <x v="4"/>
    <s v="STERLING CAPITAL BROKERS      "/>
    <n v="138623"/>
    <s v="Manu-Cov"/>
    <m/>
    <m/>
    <s v="MC Renewal Support"/>
    <s v="ManuConnect"/>
    <s v="SELF"/>
    <d v="2025-02-28T00:00:00"/>
    <d v="2025-08-01T00:00:00"/>
    <x v="0"/>
    <m/>
    <m/>
    <m/>
    <m/>
    <m/>
    <m/>
    <m/>
    <m/>
    <m/>
    <m/>
    <m/>
    <x v="1"/>
    <m/>
    <m/>
    <m/>
  </r>
  <r>
    <x v="4"/>
    <s v="STERLING CAPITAL BROKERS      "/>
    <n v="138624"/>
    <s v="Manu-Cov"/>
    <m/>
    <m/>
    <s v="MC Renewal Support"/>
    <s v="ManuConnect"/>
    <s v="SELF"/>
    <d v="2025-02-28T00:00:00"/>
    <d v="2025-08-01T00:00:00"/>
    <x v="0"/>
    <m/>
    <m/>
    <m/>
    <m/>
    <m/>
    <m/>
    <m/>
    <m/>
    <m/>
    <m/>
    <m/>
    <x v="1"/>
    <m/>
    <m/>
    <m/>
  </r>
  <r>
    <x v="4"/>
    <s v="STERLING CAPITAL BROKERS      "/>
    <n v="138627"/>
    <s v="Manu-Cov"/>
    <m/>
    <m/>
    <s v="MC Renewal Support"/>
    <s v="ManuConnect"/>
    <s v="SELF"/>
    <d v="2025-02-28T00:00:00"/>
    <d v="2025-08-01T00:00:00"/>
    <x v="0"/>
    <m/>
    <m/>
    <m/>
    <m/>
    <m/>
    <m/>
    <m/>
    <m/>
    <m/>
    <m/>
    <m/>
    <x v="1"/>
    <m/>
    <m/>
    <m/>
  </r>
  <r>
    <x v="4"/>
    <s v="STERLING CAPITAL BROKERS (JEUX"/>
    <n v="138630"/>
    <s v="Manu-Cov"/>
    <m/>
    <m/>
    <s v="MC Renewal Support"/>
    <s v="ManuConnect"/>
    <s v="SELF"/>
    <d v="2025-02-28T00:00:00"/>
    <d v="2025-08-01T00:00:00"/>
    <x v="0"/>
    <m/>
    <m/>
    <m/>
    <m/>
    <m/>
    <m/>
    <m/>
    <m/>
    <m/>
    <m/>
    <m/>
    <x v="1"/>
    <m/>
    <m/>
    <m/>
  </r>
  <r>
    <x v="4"/>
    <s v="STERLING CAPITAL BROKERS      "/>
    <n v="138631"/>
    <s v="Manu-Cov"/>
    <m/>
    <m/>
    <s v="MC Renewal Support"/>
    <s v="ManuConnect"/>
    <s v="SELF"/>
    <d v="2025-02-28T00:00:00"/>
    <d v="2025-08-01T00:00:00"/>
    <x v="0"/>
    <m/>
    <m/>
    <m/>
    <m/>
    <m/>
    <m/>
    <m/>
    <m/>
    <m/>
    <m/>
    <m/>
    <x v="0"/>
    <m/>
    <m/>
    <m/>
  </r>
  <r>
    <x v="4"/>
    <s v="STERLING CAPITAL BROKERS      "/>
    <n v="138632"/>
    <s v="Manu-Cov"/>
    <m/>
    <m/>
    <s v="MC Renewal Support"/>
    <s v="ManuConnect"/>
    <s v="SELF"/>
    <d v="2025-02-28T00:00:00"/>
    <d v="2025-08-01T00:00:00"/>
    <x v="0"/>
    <m/>
    <m/>
    <m/>
    <m/>
    <m/>
    <m/>
    <m/>
    <m/>
    <m/>
    <m/>
    <m/>
    <x v="0"/>
    <m/>
    <m/>
    <m/>
  </r>
  <r>
    <x v="4"/>
    <s v="STERLING CAPITAL BROKERS      "/>
    <n v="138634"/>
    <s v="Manu-Cov"/>
    <m/>
    <m/>
    <s v="MC Renewal Support"/>
    <s v="ManuConnect"/>
    <s v="SELF"/>
    <d v="2025-02-28T00:00:00"/>
    <d v="2025-08-01T00:00:00"/>
    <x v="0"/>
    <m/>
    <m/>
    <m/>
    <m/>
    <m/>
    <m/>
    <m/>
    <m/>
    <m/>
    <m/>
    <m/>
    <x v="1"/>
    <m/>
    <m/>
    <m/>
  </r>
  <r>
    <x v="4"/>
    <s v="STERLING CAPITAL BROKERS      "/>
    <n v="138636"/>
    <s v="Manu-Cov"/>
    <m/>
    <m/>
    <s v="MC Renewal Support"/>
    <s v="ManuConnect"/>
    <s v="SELF"/>
    <d v="2025-02-28T00:00:00"/>
    <d v="2025-08-01T00:00:00"/>
    <x v="0"/>
    <m/>
    <m/>
    <m/>
    <m/>
    <m/>
    <m/>
    <m/>
    <m/>
    <m/>
    <m/>
    <m/>
    <x v="1"/>
    <m/>
    <m/>
    <m/>
  </r>
  <r>
    <x v="4"/>
    <s v="STERLING CAPITAL BROKERS      "/>
    <n v="138637"/>
    <s v="Manu-Cov"/>
    <m/>
    <m/>
    <s v="MC Renewal Support"/>
    <s v="ManuConnect"/>
    <s v="SELF"/>
    <d v="2025-02-28T00:00:00"/>
    <d v="2025-08-01T00:00:00"/>
    <x v="0"/>
    <m/>
    <m/>
    <m/>
    <m/>
    <m/>
    <m/>
    <m/>
    <m/>
    <m/>
    <m/>
    <m/>
    <x v="1"/>
    <m/>
    <m/>
    <m/>
  </r>
  <r>
    <x v="4"/>
    <s v="STERLING CAPITAL BROKERS      "/>
    <n v="138638"/>
    <s v="Manu-Cov"/>
    <m/>
    <m/>
    <s v="MC Renewal Support"/>
    <s v="ManuConnect"/>
    <s v="SELF"/>
    <d v="2025-02-28T00:00:00"/>
    <d v="2025-08-01T00:00:00"/>
    <x v="0"/>
    <m/>
    <m/>
    <m/>
    <m/>
    <m/>
    <m/>
    <m/>
    <m/>
    <m/>
    <m/>
    <m/>
    <x v="1"/>
    <m/>
    <m/>
    <m/>
  </r>
  <r>
    <x v="4"/>
    <s v="STERLING CAPITAL BROKERS      "/>
    <n v="138639"/>
    <s v="Manu-Cov"/>
    <m/>
    <m/>
    <s v="MC Renewal Support"/>
    <s v="ManuConnect"/>
    <s v="SELF"/>
    <d v="2025-02-28T00:00:00"/>
    <d v="2025-08-01T00:00:00"/>
    <x v="0"/>
    <m/>
    <m/>
    <m/>
    <m/>
    <m/>
    <m/>
    <m/>
    <m/>
    <m/>
    <m/>
    <m/>
    <x v="1"/>
    <m/>
    <m/>
    <m/>
  </r>
  <r>
    <x v="4"/>
    <s v="STERLING CAPITAL BROKERS      "/>
    <n v="138640"/>
    <s v="Manu-Cov"/>
    <m/>
    <m/>
    <s v="MC Renewal Support"/>
    <s v="ManuConnect"/>
    <s v="SELF"/>
    <d v="2025-02-28T00:00:00"/>
    <d v="2025-08-01T00:00:00"/>
    <x v="0"/>
    <m/>
    <m/>
    <m/>
    <m/>
    <m/>
    <m/>
    <m/>
    <m/>
    <m/>
    <m/>
    <m/>
    <x v="1"/>
    <m/>
    <m/>
    <m/>
  </r>
  <r>
    <x v="4"/>
    <s v="STERLING CAPITAL BROKERS      "/>
    <n v="138641"/>
    <s v="Manu-Cov"/>
    <m/>
    <m/>
    <s v="MC Renewal Support"/>
    <s v="ManuConnect"/>
    <s v="SELF"/>
    <d v="2025-02-28T00:00:00"/>
    <d v="2025-08-01T00:00:00"/>
    <x v="0"/>
    <m/>
    <m/>
    <m/>
    <m/>
    <m/>
    <m/>
    <m/>
    <m/>
    <m/>
    <m/>
    <m/>
    <x v="1"/>
    <m/>
    <m/>
    <m/>
  </r>
  <r>
    <x v="4"/>
    <s v="STERLING CAPITAL BROKERS      "/>
    <n v="138642"/>
    <s v="Manu-Cov"/>
    <m/>
    <m/>
    <s v="MC Renewal Support"/>
    <s v="ManuConnect"/>
    <s v="SELF"/>
    <d v="2025-02-28T00:00:00"/>
    <d v="2025-08-01T00:00:00"/>
    <x v="0"/>
    <m/>
    <m/>
    <m/>
    <m/>
    <m/>
    <m/>
    <m/>
    <m/>
    <m/>
    <m/>
    <m/>
    <x v="1"/>
    <m/>
    <m/>
    <m/>
  </r>
  <r>
    <x v="4"/>
    <s v="STERLING CAPITAL BROKERS (D&amp;D "/>
    <n v="138643"/>
    <s v="Manu-Cov"/>
    <m/>
    <m/>
    <s v="MC Renewal Support"/>
    <s v="ManuConnect"/>
    <s v="SELF"/>
    <d v="2025-02-28T00:00:00"/>
    <d v="2025-08-01T00:00:00"/>
    <x v="0"/>
    <m/>
    <m/>
    <m/>
    <m/>
    <m/>
    <m/>
    <m/>
    <m/>
    <m/>
    <m/>
    <m/>
    <x v="1"/>
    <m/>
    <m/>
    <m/>
  </r>
  <r>
    <x v="4"/>
    <s v="SCIEMETRIC INSTRUMENTS ULC    "/>
    <n v="138975"/>
    <s v="Manu-Cov"/>
    <m/>
    <m/>
    <s v="MC Renewal Support"/>
    <s v="ManuConnect"/>
    <s v="SELF"/>
    <d v="2025-02-28T00:00:00"/>
    <d v="2025-08-01T00:00:00"/>
    <x v="2"/>
    <m/>
    <m/>
    <m/>
    <m/>
    <m/>
    <m/>
    <m/>
    <m/>
    <m/>
    <m/>
    <m/>
    <x v="1"/>
    <m/>
    <m/>
    <m/>
  </r>
  <r>
    <x v="4"/>
    <s v="LES ENTREPRISES CHRISTIAN     "/>
    <n v="139203"/>
    <s v="Manu-Cov"/>
    <m/>
    <m/>
    <s v="MC Renewal Support"/>
    <s v="ManuConnect"/>
    <s v="SELF"/>
    <d v="2025-02-28T00:00:00"/>
    <d v="2025-08-01T00:00:00"/>
    <x v="1"/>
    <m/>
    <m/>
    <m/>
    <m/>
    <m/>
    <m/>
    <m/>
    <m/>
    <m/>
    <m/>
    <m/>
    <x v="1"/>
    <m/>
    <m/>
    <m/>
  </r>
  <r>
    <x v="4"/>
    <s v="FERME JALLEN INC.             "/>
    <n v="139352"/>
    <s v="Manu-Cov"/>
    <m/>
    <m/>
    <s v="MC Renewal Support"/>
    <s v="ManuConnect"/>
    <s v="SELF"/>
    <d v="2025-02-28T00:00:00"/>
    <d v="2025-08-01T00:00:00"/>
    <x v="0"/>
    <m/>
    <m/>
    <m/>
    <m/>
    <m/>
    <m/>
    <m/>
    <m/>
    <m/>
    <m/>
    <m/>
    <x v="1"/>
    <m/>
    <m/>
    <m/>
  </r>
  <r>
    <x v="4"/>
    <s v="CANADA NUFLOORS GROUP INC.    "/>
    <n v="139373"/>
    <s v="Manu-Cov"/>
    <m/>
    <m/>
    <s v="MC Renewal Support"/>
    <s v="ManuConnect"/>
    <s v="SELF"/>
    <d v="2025-02-28T00:00:00"/>
    <d v="2025-08-01T00:00:00"/>
    <x v="2"/>
    <m/>
    <m/>
    <m/>
    <m/>
    <m/>
    <m/>
    <m/>
    <m/>
    <m/>
    <m/>
    <m/>
    <x v="1"/>
    <m/>
    <m/>
    <m/>
  </r>
  <r>
    <x v="4"/>
    <s v="BOURASSA, GAUDREAU ET         "/>
    <n v="139436"/>
    <s v="Manu-Cov"/>
    <m/>
    <m/>
    <s v="MC Renewal Support"/>
    <s v="ManuConnect"/>
    <s v="SELF"/>
    <d v="2025-02-28T00:00:00"/>
    <d v="2025-08-01T00:00:00"/>
    <x v="1"/>
    <m/>
    <m/>
    <m/>
    <m/>
    <m/>
    <m/>
    <m/>
    <m/>
    <m/>
    <m/>
    <m/>
    <x v="1"/>
    <m/>
    <m/>
    <m/>
  </r>
  <r>
    <x v="4"/>
    <s v="TRAVAIL DE RUE SECTEUR BRANDON"/>
    <n v="139588"/>
    <s v="Manu-Cov"/>
    <m/>
    <m/>
    <s v="MC Renewal Support"/>
    <s v="ManuConnect"/>
    <s v="SELF"/>
    <d v="2025-02-28T00:00:00"/>
    <d v="2025-08-01T00:00:00"/>
    <x v="0"/>
    <m/>
    <m/>
    <m/>
    <m/>
    <m/>
    <m/>
    <m/>
    <m/>
    <m/>
    <m/>
    <m/>
    <x v="1"/>
    <m/>
    <m/>
    <m/>
  </r>
  <r>
    <x v="4"/>
    <s v="GROUPE DUMONT (8944989 CANADA "/>
    <n v="139615"/>
    <s v="Manu-Cov"/>
    <m/>
    <m/>
    <s v="MC Renewal Support"/>
    <s v="ManuConnect"/>
    <s v="SELF"/>
    <d v="2025-02-28T00:00:00"/>
    <d v="2025-08-01T00:00:00"/>
    <x v="2"/>
    <m/>
    <m/>
    <m/>
    <m/>
    <m/>
    <m/>
    <m/>
    <m/>
    <m/>
    <m/>
    <m/>
    <x v="1"/>
    <s v="Gilles Cloutier"/>
    <m/>
    <m/>
  </r>
  <r>
    <x v="4"/>
    <s v="ECONOMIE SOCIALE LANAUDIERE   "/>
    <n v="139685"/>
    <s v="Manu-Cov"/>
    <m/>
    <m/>
    <s v="MC Renewal Support"/>
    <s v="ManuConnect"/>
    <s v="SELF"/>
    <d v="2025-02-28T00:00:00"/>
    <d v="2025-08-01T00:00:00"/>
    <x v="1"/>
    <m/>
    <m/>
    <m/>
    <m/>
    <m/>
    <m/>
    <m/>
    <m/>
    <m/>
    <m/>
    <m/>
    <x v="1"/>
    <m/>
    <m/>
    <m/>
  </r>
  <r>
    <x v="4"/>
    <s v="COURTIER EN ALIMENTATION      "/>
    <n v="141736"/>
    <s v="Manu-Cov"/>
    <m/>
    <m/>
    <s v="MC Renewal Support"/>
    <s v="ManuConnect"/>
    <s v="SELF"/>
    <d v="2025-02-28T00:00:00"/>
    <d v="2025-08-01T00:00:00"/>
    <x v="0"/>
    <m/>
    <m/>
    <m/>
    <m/>
    <m/>
    <m/>
    <m/>
    <m/>
    <m/>
    <m/>
    <m/>
    <x v="1"/>
    <m/>
    <m/>
    <m/>
  </r>
  <r>
    <x v="4"/>
    <s v="SST-2006 (SERVICE SERGE       "/>
    <n v="141757"/>
    <s v="Manu-Cov"/>
    <m/>
    <m/>
    <s v="MC Renewal Support"/>
    <s v="ManuConnect"/>
    <s v="SELF"/>
    <d v="2025-02-28T00:00:00"/>
    <d v="2025-08-01T00:00:00"/>
    <x v="2"/>
    <m/>
    <m/>
    <m/>
    <m/>
    <m/>
    <m/>
    <m/>
    <m/>
    <m/>
    <m/>
    <m/>
    <x v="1"/>
    <m/>
    <m/>
    <m/>
  </r>
  <r>
    <x v="4"/>
    <s v="INDEPENDENT LIVING RESOURCE   "/>
    <n v="144687"/>
    <s v="Manu-Cov"/>
    <m/>
    <m/>
    <s v="MC Renewal Support"/>
    <s v="ManuConnect"/>
    <s v="SELF"/>
    <d v="2025-02-28T00:00:00"/>
    <d v="2025-09-01T00:00:00"/>
    <x v="1"/>
    <m/>
    <m/>
    <m/>
    <m/>
    <m/>
    <m/>
    <m/>
    <m/>
    <m/>
    <m/>
    <m/>
    <x v="1"/>
    <m/>
    <m/>
    <m/>
  </r>
  <r>
    <x v="4"/>
    <s v="PAYSAGES FRANCOIS LESSARD INC."/>
    <n v="145005"/>
    <s v="Manu-Cov"/>
    <m/>
    <m/>
    <s v="MC Renewal Support"/>
    <s v="ManuConnect"/>
    <s v="SELF"/>
    <d v="2025-02-28T00:00:00"/>
    <d v="2025-08-01T00:00:00"/>
    <x v="0"/>
    <m/>
    <m/>
    <m/>
    <m/>
    <m/>
    <m/>
    <m/>
    <m/>
    <m/>
    <m/>
    <m/>
    <x v="1"/>
    <s v="Gilles Cloutier"/>
    <m/>
    <m/>
  </r>
  <r>
    <x v="4"/>
    <s v="IMPRESSIONS D'AUTRAY INC.     "/>
    <n v="145090"/>
    <s v="Manu-Cov"/>
    <m/>
    <m/>
    <s v="MC Renewal Support"/>
    <s v="ManuConnect"/>
    <s v="SELF"/>
    <d v="2025-02-28T00:00:00"/>
    <d v="2025-08-01T00:00:00"/>
    <x v="2"/>
    <m/>
    <m/>
    <m/>
    <m/>
    <m/>
    <m/>
    <m/>
    <m/>
    <m/>
    <m/>
    <m/>
    <x v="1"/>
    <m/>
    <m/>
    <m/>
  </r>
  <r>
    <x v="4"/>
    <s v="SABLAGE INDUSTRIEL SAGUENAY   "/>
    <n v="145325"/>
    <s v="Manu-Cov"/>
    <m/>
    <m/>
    <s v="MC Renewal Support"/>
    <s v="ManuConnect"/>
    <s v="SELF"/>
    <d v="2025-02-28T00:00:00"/>
    <d v="2025-08-01T00:00:00"/>
    <x v="1"/>
    <m/>
    <m/>
    <m/>
    <m/>
    <m/>
    <m/>
    <m/>
    <m/>
    <m/>
    <m/>
    <m/>
    <x v="1"/>
    <m/>
    <m/>
    <m/>
  </r>
  <r>
    <x v="4"/>
    <s v="MULTICOM COMMUNICATION 2000   "/>
    <n v="145357"/>
    <s v="Manu-Cov"/>
    <m/>
    <m/>
    <s v="MC Renewal Support"/>
    <s v="ManuConnect"/>
    <s v="SELF"/>
    <d v="2025-02-28T00:00:00"/>
    <d v="2025-08-01T00:00:00"/>
    <x v="0"/>
    <m/>
    <m/>
    <m/>
    <m/>
    <m/>
    <m/>
    <m/>
    <m/>
    <m/>
    <m/>
    <m/>
    <x v="1"/>
    <m/>
    <m/>
    <m/>
  </r>
  <r>
    <x v="4"/>
    <s v="9208-5166 QUEBEC INC.         "/>
    <n v="145363"/>
    <s v="Manu-Cov"/>
    <m/>
    <m/>
    <s v="MC Renewal Support"/>
    <s v="ManuConnect"/>
    <s v="SELF"/>
    <d v="2025-02-28T00:00:00"/>
    <d v="2025-08-01T00:00:00"/>
    <x v="2"/>
    <m/>
    <m/>
    <m/>
    <m/>
    <m/>
    <m/>
    <m/>
    <m/>
    <m/>
    <m/>
    <m/>
    <x v="1"/>
    <m/>
    <m/>
    <m/>
  </r>
  <r>
    <x v="4"/>
    <s v="PELLICONI CANADA INC.         "/>
    <n v="145470"/>
    <s v="Manu-Cov"/>
    <m/>
    <m/>
    <s v="MC Renewal Support"/>
    <s v="ManuConnect"/>
    <s v="SELF"/>
    <d v="2025-02-28T00:00:00"/>
    <d v="2025-08-01T00:00:00"/>
    <x v="1"/>
    <m/>
    <m/>
    <m/>
    <m/>
    <m/>
    <m/>
    <m/>
    <m/>
    <m/>
    <m/>
    <m/>
    <x v="1"/>
    <m/>
    <m/>
    <m/>
  </r>
  <r>
    <x v="4"/>
    <s v="INTREPID TRAVEL INC.          "/>
    <n v="145568"/>
    <s v="Manu-Cov"/>
    <m/>
    <m/>
    <s v="MC Renewal Support"/>
    <s v="ManuConnect"/>
    <s v="SELF"/>
    <d v="2025-02-28T00:00:00"/>
    <d v="2025-08-01T00:00:00"/>
    <x v="0"/>
    <m/>
    <m/>
    <m/>
    <m/>
    <m/>
    <m/>
    <m/>
    <m/>
    <m/>
    <m/>
    <m/>
    <x v="0"/>
    <m/>
    <m/>
    <m/>
  </r>
  <r>
    <x v="4"/>
    <s v="CANNEBERGE SCHNEIDER INC.     "/>
    <n v="145632"/>
    <s v="Manu-Cov"/>
    <m/>
    <m/>
    <s v="MC Renewal Support"/>
    <s v="ManuConnect"/>
    <s v="SELF"/>
    <d v="2025-02-28T00:00:00"/>
    <d v="2025-08-01T00:00:00"/>
    <x v="2"/>
    <m/>
    <m/>
    <m/>
    <m/>
    <m/>
    <m/>
    <m/>
    <m/>
    <m/>
    <m/>
    <m/>
    <x v="1"/>
    <m/>
    <m/>
    <m/>
  </r>
  <r>
    <x v="4"/>
    <s v="LVL MARINE INC.               "/>
    <n v="145682"/>
    <s v="Manu-Cov"/>
    <m/>
    <m/>
    <s v="MC Renewal Support"/>
    <s v="ManuConnect"/>
    <s v="SELF"/>
    <d v="2025-02-28T00:00:00"/>
    <d v="2025-08-01T00:00:00"/>
    <x v="1"/>
    <m/>
    <m/>
    <m/>
    <m/>
    <m/>
    <m/>
    <m/>
    <m/>
    <m/>
    <m/>
    <m/>
    <x v="1"/>
    <m/>
    <m/>
    <m/>
  </r>
  <r>
    <x v="4"/>
    <s v="SLEEVER INTERNATIONAL INC.    "/>
    <n v="147164"/>
    <s v="Manu-Cov"/>
    <m/>
    <m/>
    <s v="MC Renewal Support"/>
    <s v="ManuConnect"/>
    <s v="SELF"/>
    <d v="2025-02-28T00:00:00"/>
    <d v="2025-08-01T00:00:00"/>
    <x v="1"/>
    <m/>
    <m/>
    <m/>
    <m/>
    <m/>
    <m/>
    <m/>
    <m/>
    <m/>
    <m/>
    <m/>
    <x v="0"/>
    <m/>
    <m/>
    <m/>
  </r>
  <r>
    <x v="4"/>
    <s v="TAXI ORMSTOWN INC.            "/>
    <n v="147394"/>
    <s v="Manu-Cov"/>
    <m/>
    <m/>
    <s v="MC Renewal Support"/>
    <s v="ManuConnect"/>
    <s v="SELF"/>
    <d v="2025-02-28T00:00:00"/>
    <d v="2025-08-01T00:00:00"/>
    <x v="2"/>
    <m/>
    <m/>
    <m/>
    <m/>
    <m/>
    <m/>
    <m/>
    <m/>
    <m/>
    <m/>
    <m/>
    <x v="1"/>
    <m/>
    <m/>
    <m/>
  </r>
  <r>
    <x v="4"/>
    <s v="EQUIPE A 2023 INC.            "/>
    <n v="147568"/>
    <s v="Manu-Cov"/>
    <m/>
    <m/>
    <s v="MC Renewal Support"/>
    <s v="ManuConnect"/>
    <s v="SELF"/>
    <d v="2025-02-28T00:00:00"/>
    <d v="2025-08-01T00:00:00"/>
    <x v="1"/>
    <m/>
    <m/>
    <m/>
    <m/>
    <m/>
    <m/>
    <m/>
    <m/>
    <m/>
    <m/>
    <m/>
    <x v="1"/>
    <s v="Gilles Cloutier"/>
    <m/>
    <m/>
  </r>
  <r>
    <x v="4"/>
    <s v="TRUMPF CANADA INC.            "/>
    <n v="634195"/>
    <s v="Manu-Cov"/>
    <m/>
    <m/>
    <s v="MC Renewal Support"/>
    <s v="ManuConnect"/>
    <s v="SELF"/>
    <d v="2025-02-28T00:00:00"/>
    <d v="2025-08-01T00:00:00"/>
    <x v="2"/>
    <m/>
    <m/>
    <m/>
    <m/>
    <m/>
    <m/>
    <m/>
    <m/>
    <m/>
    <m/>
    <m/>
    <x v="1"/>
    <m/>
    <m/>
    <m/>
  </r>
  <r>
    <x v="4"/>
    <s v="BOISE CASCADE Alljoist Ltd."/>
    <n v="31626"/>
    <s v="Manu-NonCov"/>
    <s v="Rowena Gabriel"/>
    <s v="Svetlana Pavlenko"/>
    <s v="MC Renewal Support"/>
    <s v="ManuConnect"/>
    <s v="SELF"/>
    <d v="2025-02-28T00:00:00"/>
    <d v="2025-08-01T00:00:00"/>
    <x v="2"/>
    <m/>
    <m/>
    <m/>
    <m/>
    <m/>
    <m/>
    <m/>
    <m/>
    <m/>
    <m/>
    <m/>
    <x v="0"/>
    <m/>
    <m/>
    <m/>
  </r>
  <r>
    <x v="4"/>
    <s v="Primerica Financial Services (Canada) Ltd."/>
    <s v="79875, 79876, 79877, 79896"/>
    <s v="Manu-Cov "/>
    <s v="Scott Thomson"/>
    <s v="Alec Aqui"/>
    <s v="MC Renewal Support"/>
    <s v="ManuConnect"/>
    <s v="SELF"/>
    <d v="2025-02-28T00:00:00"/>
    <d v="2026-01-01T00:00:00"/>
    <x v="1"/>
    <m/>
    <m/>
    <m/>
    <m/>
    <m/>
    <m/>
    <m/>
    <m/>
    <m/>
    <m/>
    <m/>
    <x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F095EB-1096-42F5-BA57-69BA8B6F0783}" name="PivotTable4" cacheId="170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14:I20" firstHeaderRow="1" firstDataRow="2" firstDataCol="1" rowPageCount="1" colPageCount="1"/>
  <pivotFields count="24">
    <pivotField axis="axisPage" numFmtId="164" multipleItemSelectionAllowed="1" showAll="0">
      <items count="21">
        <item h="1" x="0"/>
        <item h="1" x="1"/>
        <item h="1" x="2"/>
        <item h="1" x="3"/>
        <item h="1" x="4"/>
        <item h="1" x="5"/>
        <item h="1" x="6"/>
        <item h="1" x="7"/>
        <item h="1" x="8"/>
        <item h="1" x="9"/>
        <item h="1" x="10"/>
        <item h="1" x="11"/>
        <item h="1" x="12"/>
        <item h="1" x="13"/>
        <item h="1" x="14"/>
        <item h="1" x="15"/>
        <item h="1" x="16"/>
        <item h="1" x="17"/>
        <item h="1" x="18"/>
        <item x="19"/>
        <item t="default"/>
      </items>
    </pivotField>
    <pivotField showAll="0"/>
    <pivotField showAll="0"/>
    <pivotField showAll="0"/>
    <pivotField showAll="0"/>
    <pivotField showAll="0"/>
    <pivotField showAll="0"/>
    <pivotField showAll="0"/>
    <pivotField showAll="0"/>
    <pivotField showAll="0"/>
    <pivotField numFmtId="14" showAll="0"/>
    <pivotField axis="axisRow" showAll="0">
      <items count="5">
        <item x="2"/>
        <item x="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axis="axisCol" dataField="1" showAll="0">
      <items count="3">
        <item x="1"/>
        <item x="0"/>
        <item t="default"/>
      </items>
    </pivotField>
  </pivotFields>
  <rowFields count="1">
    <field x="11"/>
  </rowFields>
  <rowItems count="5">
    <i>
      <x/>
    </i>
    <i>
      <x v="1"/>
    </i>
    <i>
      <x v="2"/>
    </i>
    <i>
      <x v="3"/>
    </i>
    <i t="grand">
      <x/>
    </i>
  </rowItems>
  <colFields count="1">
    <field x="23"/>
  </colFields>
  <colItems count="3">
    <i>
      <x/>
    </i>
    <i>
      <x v="1"/>
    </i>
    <i t="grand">
      <x/>
    </i>
  </colItems>
  <pageFields count="1">
    <pageField fld="0" hier="-1"/>
  </pageFields>
  <dataFields count="1">
    <dataField name="Count of TPA" fld="23" subtotal="count" baseField="0" baseItem="0"/>
  </dataFields>
  <formats count="1">
    <format dxfId="5121">
      <pivotArea dataOnly="0" labelOnly="1" fieldPosition="0">
        <references count="1">
          <reference field="2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07EFC6F-6B69-4AA0-97F4-A090D5BEFC8A}" name="PivotTable5" cacheId="170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4:N10" firstHeaderRow="1" firstDataRow="2" firstDataCol="1" rowPageCount="1" colPageCount="1"/>
  <pivotFields count="27">
    <pivotField axis="axisPage" multipleItemSelectionAllowed="1" showAll="0">
      <items count="6">
        <item x="4"/>
        <item h="1" x="0"/>
        <item h="1" x="1"/>
        <item h="1" x="2"/>
        <item x="3"/>
        <item t="default"/>
      </items>
    </pivotField>
    <pivotField showAll="0"/>
    <pivotField showAll="0"/>
    <pivotField showAll="0"/>
    <pivotField showAll="0"/>
    <pivotField showAll="0"/>
    <pivotField showAll="0">
      <items count="2">
        <item x="0"/>
        <item t="default"/>
      </items>
    </pivotField>
    <pivotField showAll="0"/>
    <pivotField showAll="0"/>
    <pivotField showAll="0"/>
    <pivotField numFmtId="14" showAll="0"/>
    <pivotField axis="axisRow" showAll="0">
      <items count="6">
        <item x="0"/>
        <item x="1"/>
        <item x="2"/>
        <item x="3"/>
        <item x="4"/>
        <item t="default"/>
      </items>
    </pivotField>
    <pivotField showAll="0"/>
    <pivotField showAll="0"/>
    <pivotField showAll="0"/>
    <pivotField showAll="0"/>
    <pivotField showAll="0"/>
    <pivotField showAll="0"/>
    <pivotField showAll="0"/>
    <pivotField showAll="0"/>
    <pivotField showAll="0"/>
    <pivotField showAll="0"/>
    <pivotField showAll="0"/>
    <pivotField axis="axisCol" dataField="1" showAll="0">
      <items count="4">
        <item x="1"/>
        <item x="0"/>
        <item x="2"/>
        <item t="default"/>
      </items>
    </pivotField>
    <pivotField showAll="0"/>
    <pivotField showAll="0"/>
    <pivotField showAll="0"/>
  </pivotFields>
  <rowFields count="1">
    <field x="11"/>
  </rowFields>
  <rowItems count="5">
    <i>
      <x/>
    </i>
    <i>
      <x v="1"/>
    </i>
    <i>
      <x v="2"/>
    </i>
    <i>
      <x v="3"/>
    </i>
    <i t="grand">
      <x/>
    </i>
  </rowItems>
  <colFields count="1">
    <field x="23"/>
  </colFields>
  <colItems count="3">
    <i>
      <x/>
    </i>
    <i>
      <x v="1"/>
    </i>
    <i t="grand">
      <x/>
    </i>
  </colItems>
  <pageFields count="1">
    <pageField fld="0" hier="-1"/>
  </pageFields>
  <dataFields count="1">
    <dataField name="Count of TPA" fld="23" subtotal="count" baseField="0" baseItem="0"/>
  </dataFields>
  <formats count="3">
    <format dxfId="5118">
      <pivotArea outline="0" collapsedLevelsAreSubtotals="1" fieldPosition="0"/>
    </format>
    <format dxfId="5119">
      <pivotArea dataOnly="0" labelOnly="1" fieldPosition="0">
        <references count="1">
          <reference field="23" count="2">
            <x v="0"/>
            <x v="1"/>
          </reference>
        </references>
      </pivotArea>
    </format>
    <format dxfId="5120">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6FAAF0E-BAFD-4553-9685-C763D177EBC5}" name="PivotTable10" cacheId="17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3:X7" firstHeaderRow="1" firstDataRow="2" firstDataCol="1" rowPageCount="1" colPageCount="1"/>
  <pivotFields count="27">
    <pivotField axis="axisPage" multipleItemSelectionAllowed="1" showAll="0">
      <items count="6">
        <item x="3"/>
        <item h="1" x="0"/>
        <item h="1" x="1"/>
        <item h="1" x="2"/>
        <item h="1" x="4"/>
        <item t="default"/>
      </items>
    </pivotField>
    <pivotField showAll="0"/>
    <pivotField showAll="0"/>
    <pivotField showAll="0"/>
    <pivotField showAll="0"/>
    <pivotField showAll="0"/>
    <pivotField showAll="0"/>
    <pivotField showAll="0"/>
    <pivotField showAll="0"/>
    <pivotField showAll="0"/>
    <pivotField numFmtId="14" showAll="0"/>
    <pivotField axis="axisRow" showAll="0">
      <items count="5">
        <item x="1"/>
        <item x="0"/>
        <item x="3"/>
        <item x="2"/>
        <item t="default"/>
      </items>
    </pivotField>
    <pivotField showAll="0"/>
    <pivotField showAll="0"/>
    <pivotField showAll="0"/>
    <pivotField showAll="0"/>
    <pivotField showAll="0"/>
    <pivotField showAll="0"/>
    <pivotField showAll="0"/>
    <pivotField showAll="0"/>
    <pivotField showAll="0"/>
    <pivotField showAll="0"/>
    <pivotField showAll="0"/>
    <pivotField axis="axisCol" dataField="1" showAll="0">
      <items count="3">
        <item x="0"/>
        <item x="1"/>
        <item t="default"/>
      </items>
    </pivotField>
    <pivotField showAll="0"/>
    <pivotField showAll="0"/>
    <pivotField showAll="0"/>
  </pivotFields>
  <rowFields count="1">
    <field x="11"/>
  </rowFields>
  <rowItems count="3">
    <i>
      <x v="1"/>
    </i>
    <i>
      <x v="3"/>
    </i>
    <i t="grand">
      <x/>
    </i>
  </rowItems>
  <colFields count="1">
    <field x="23"/>
  </colFields>
  <colItems count="3">
    <i>
      <x/>
    </i>
    <i>
      <x v="1"/>
    </i>
    <i t="grand">
      <x/>
    </i>
  </colItems>
  <pageFields count="1">
    <pageField fld="0" hier="-1"/>
  </pageFields>
  <dataFields count="1">
    <dataField name="Count of TPA" fld="23" subtotal="count" baseField="0" baseItem="0"/>
  </dataFields>
  <formats count="2">
    <format dxfId="5116">
      <pivotArea outline="0" collapsedLevelsAreSubtotals="1" fieldPosition="0"/>
    </format>
    <format dxfId="5117">
      <pivotArea dataOnly="0" labelOnly="1" fieldPosition="0">
        <references count="1">
          <reference field="2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973C885-5FFB-4682-BDAB-AA685C0587D0}" name="PivotTable6" cacheId="170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26:N32" firstHeaderRow="1" firstDataRow="2" firstDataCol="1" rowPageCount="1" colPageCount="1"/>
  <pivotFields count="25">
    <pivotField axis="axisPage" multipleItemSelectionAllowed="1" showAll="0">
      <items count="6">
        <item h="1" x="2"/>
        <item x="3"/>
        <item h="1" x="0"/>
        <item h="1" x="1"/>
        <item h="1" x="4"/>
        <item t="default"/>
      </items>
    </pivotField>
    <pivotField showAll="0"/>
    <pivotField showAll="0"/>
    <pivotField showAll="0"/>
    <pivotField showAll="0"/>
    <pivotField showAll="0"/>
    <pivotField showAll="0"/>
    <pivotField showAll="0"/>
    <pivotField showAll="0"/>
    <pivotField showAll="0"/>
    <pivotField showAll="0"/>
    <pivotField axis="axisRow" showAll="0">
      <items count="6">
        <item x="2"/>
        <item x="1"/>
        <item x="3"/>
        <item x="0"/>
        <item x="4"/>
        <item t="default"/>
      </items>
    </pivotField>
    <pivotField showAll="0"/>
    <pivotField showAll="0"/>
    <pivotField showAll="0"/>
    <pivotField showAll="0"/>
    <pivotField showAll="0"/>
    <pivotField showAll="0"/>
    <pivotField showAll="0"/>
    <pivotField showAll="0"/>
    <pivotField showAll="0"/>
    <pivotField showAll="0"/>
    <pivotField showAll="0"/>
    <pivotField axis="axisCol" dataField="1" showAll="0">
      <items count="4">
        <item x="1"/>
        <item x="0"/>
        <item x="2"/>
        <item t="default"/>
      </items>
    </pivotField>
    <pivotField showAll="0"/>
  </pivotFields>
  <rowFields count="1">
    <field x="11"/>
  </rowFields>
  <rowItems count="5">
    <i>
      <x/>
    </i>
    <i>
      <x v="1"/>
    </i>
    <i>
      <x v="2"/>
    </i>
    <i>
      <x v="3"/>
    </i>
    <i t="grand">
      <x/>
    </i>
  </rowItems>
  <colFields count="1">
    <field x="23"/>
  </colFields>
  <colItems count="3">
    <i>
      <x/>
    </i>
    <i>
      <x v="1"/>
    </i>
    <i t="grand">
      <x/>
    </i>
  </colItems>
  <pageFields count="1">
    <pageField fld="0" hier="-1"/>
  </pageFields>
  <dataFields count="1">
    <dataField name="Count of TPA" fld="23" subtotal="count" baseField="0" baseItem="0"/>
  </dataFields>
  <formats count="2">
    <format dxfId="5114">
      <pivotArea dataOnly="0" labelOnly="1" fieldPosition="0">
        <references count="1">
          <reference field="23" count="2">
            <x v="0"/>
            <x v="1"/>
          </reference>
        </references>
      </pivotArea>
    </format>
    <format dxfId="5115">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8ECA271-E3D1-41BD-83B9-30F3FD396178}" name="PivotTable2" cacheId="170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25:I31" firstHeaderRow="1" firstDataRow="2" firstDataCol="1" rowPageCount="1" colPageCount="1"/>
  <pivotFields count="24">
    <pivotField axis="axisPage" numFmtId="164" multipleItemSelectionAllowed="1" showAll="0">
      <items count="17">
        <item h="1" x="0"/>
        <item h="1" x="1"/>
        <item h="1" x="2"/>
        <item h="1" x="12"/>
        <item h="1" x="3"/>
        <item h="1" x="4"/>
        <item h="1" x="5"/>
        <item h="1" x="6"/>
        <item h="1" x="7"/>
        <item h="1" x="8"/>
        <item h="1" x="9"/>
        <item h="1" x="10"/>
        <item h="1" x="11"/>
        <item h="1" x="13"/>
        <item x="14"/>
        <item x="15"/>
        <item t="default"/>
      </items>
    </pivotField>
    <pivotField showAll="0"/>
    <pivotField showAll="0"/>
    <pivotField showAll="0"/>
    <pivotField showAll="0"/>
    <pivotField showAll="0"/>
    <pivotField showAll="0"/>
    <pivotField showAll="0"/>
    <pivotField showAll="0"/>
    <pivotField showAll="0"/>
    <pivotField numFmtId="14" showAll="0"/>
    <pivotField axis="axisRow" showAll="0">
      <items count="5">
        <item x="1"/>
        <item x="3"/>
        <item x="2"/>
        <item x="0"/>
        <item t="default"/>
      </items>
    </pivotField>
    <pivotField showAll="0"/>
    <pivotField showAll="0"/>
    <pivotField showAll="0"/>
    <pivotField showAll="0"/>
    <pivotField showAll="0"/>
    <pivotField showAll="0"/>
    <pivotField showAll="0"/>
    <pivotField showAll="0"/>
    <pivotField showAll="0"/>
    <pivotField showAll="0"/>
    <pivotField showAll="0"/>
    <pivotField axis="axisCol" dataField="1" showAll="0">
      <items count="3">
        <item x="1"/>
        <item x="0"/>
        <item t="default"/>
      </items>
    </pivotField>
  </pivotFields>
  <rowFields count="1">
    <field x="11"/>
  </rowFields>
  <rowItems count="5">
    <i>
      <x/>
    </i>
    <i>
      <x v="1"/>
    </i>
    <i>
      <x v="2"/>
    </i>
    <i>
      <x v="3"/>
    </i>
    <i t="grand">
      <x/>
    </i>
  </rowItems>
  <colFields count="1">
    <field x="23"/>
  </colFields>
  <colItems count="3">
    <i>
      <x/>
    </i>
    <i>
      <x v="1"/>
    </i>
    <i t="grand">
      <x/>
    </i>
  </colItems>
  <pageFields count="1">
    <pageField fld="0" hier="-1"/>
  </pageFields>
  <dataFields count="1">
    <dataField name="Count of TPA" fld="2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E371644-CE84-44CF-9E86-1DF0E749DC78}" name="PivotTable9" cacheId="17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E5:AH10" firstHeaderRow="1" firstDataRow="2" firstDataCol="1" rowPageCount="1" colPageCount="1"/>
  <pivotFields count="27">
    <pivotField axis="axisPage" multipleItemSelectionAllowed="1" showAll="0">
      <items count="6">
        <item h="1" x="1"/>
        <item h="1" x="2"/>
        <item h="1" x="0"/>
        <item h="1" x="3"/>
        <item x="4"/>
        <item t="default"/>
      </items>
    </pivotField>
    <pivotField showAll="0"/>
    <pivotField showAll="0"/>
    <pivotField showAll="0"/>
    <pivotField showAll="0"/>
    <pivotField showAll="0"/>
    <pivotField showAll="0"/>
    <pivotField showAll="0"/>
    <pivotField showAll="0"/>
    <pivotField showAll="0"/>
    <pivotField showAll="0"/>
    <pivotField axis="axisRow" showAll="0">
      <items count="4">
        <item x="2"/>
        <item x="0"/>
        <item x="1"/>
        <item t="default"/>
      </items>
    </pivotField>
    <pivotField showAll="0"/>
    <pivotField showAll="0"/>
    <pivotField showAll="0"/>
    <pivotField showAll="0"/>
    <pivotField showAll="0"/>
    <pivotField showAll="0"/>
    <pivotField showAll="0"/>
    <pivotField showAll="0"/>
    <pivotField showAll="0"/>
    <pivotField showAll="0"/>
    <pivotField showAll="0"/>
    <pivotField axis="axisCol" dataField="1" showAll="0">
      <items count="3">
        <item x="0"/>
        <item x="1"/>
        <item t="default"/>
      </items>
    </pivotField>
    <pivotField showAll="0"/>
    <pivotField showAll="0"/>
    <pivotField showAll="0"/>
  </pivotFields>
  <rowFields count="1">
    <field x="11"/>
  </rowFields>
  <rowItems count="4">
    <i>
      <x/>
    </i>
    <i>
      <x v="1"/>
    </i>
    <i>
      <x v="2"/>
    </i>
    <i t="grand">
      <x/>
    </i>
  </rowItems>
  <colFields count="1">
    <field x="23"/>
  </colFields>
  <colItems count="3">
    <i>
      <x/>
    </i>
    <i>
      <x v="1"/>
    </i>
    <i t="grand">
      <x/>
    </i>
  </colItems>
  <pageFields count="1">
    <pageField fld="0" hier="-1"/>
  </pageFields>
  <dataFields count="1">
    <dataField name="Count of TPA" fld="23" subtotal="count" baseField="0" baseItem="0"/>
  </dataFields>
  <formats count="3">
    <format dxfId="5111">
      <pivotArea outline="0" collapsedLevelsAreSubtotals="1" fieldPosition="0"/>
    </format>
    <format dxfId="5112">
      <pivotArea dataOnly="0" labelOnly="1" fieldPosition="0">
        <references count="1">
          <reference field="23" count="0"/>
        </references>
      </pivotArea>
    </format>
    <format dxfId="5113">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7897FB1-AA75-43B6-88B0-7284A7CFC14D}" name="PivotTable16" cacheId="17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Z27:AC33" firstHeaderRow="1" firstDataRow="2" firstDataCol="1" rowPageCount="1" colPageCount="1"/>
  <pivotFields count="27">
    <pivotField axis="axisPage" multipleItemSelectionAllowed="1" showAll="0">
      <items count="5">
        <item h="1" x="1"/>
        <item x="3"/>
        <item h="1" x="0"/>
        <item h="1" x="2"/>
        <item t="default"/>
      </items>
    </pivotField>
    <pivotField showAll="0"/>
    <pivotField showAll="0"/>
    <pivotField showAll="0"/>
    <pivotField showAll="0"/>
    <pivotField showAll="0"/>
    <pivotField showAll="0"/>
    <pivotField showAll="0"/>
    <pivotField showAll="0"/>
    <pivotField showAll="0"/>
    <pivotField showAll="0"/>
    <pivotField axis="axisRow"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axis="axisCol" dataField="1" showAll="0">
      <items count="3">
        <item x="1"/>
        <item x="0"/>
        <item t="default"/>
      </items>
    </pivotField>
    <pivotField showAll="0"/>
    <pivotField showAll="0"/>
    <pivotField showAll="0"/>
  </pivotFields>
  <rowFields count="1">
    <field x="11"/>
  </rowFields>
  <rowItems count="5">
    <i>
      <x/>
    </i>
    <i>
      <x v="1"/>
    </i>
    <i>
      <x v="2"/>
    </i>
    <i>
      <x v="3"/>
    </i>
    <i t="grand">
      <x/>
    </i>
  </rowItems>
  <colFields count="1">
    <field x="23"/>
  </colFields>
  <colItems count="3">
    <i>
      <x/>
    </i>
    <i>
      <x v="1"/>
    </i>
    <i t="grand">
      <x/>
    </i>
  </colItems>
  <pageFields count="1">
    <pageField fld="0" hier="-1"/>
  </pageFields>
  <dataFields count="1">
    <dataField name="Count of TPA" fld="23" subtotal="count" baseField="0" baseItem="0"/>
  </dataFields>
  <formats count="3">
    <format dxfId="5108">
      <pivotArea outline="0" collapsedLevelsAreSubtotals="1" fieldPosition="0"/>
    </format>
    <format dxfId="5109">
      <pivotArea dataOnly="0" labelOnly="1" fieldPosition="0">
        <references count="1">
          <reference field="23" count="0"/>
        </references>
      </pivotArea>
    </format>
    <format dxfId="5110">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59A8ED7-0F55-4671-8E36-2023B5224319}" name="PivotTable7" cacheId="170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3:S9" firstHeaderRow="1" firstDataRow="2" firstDataCol="1" rowPageCount="1" colPageCount="1"/>
  <pivotFields count="27">
    <pivotField axis="axisPage" multipleItemSelectionAllowed="1" showAll="0">
      <items count="4">
        <item h="1" x="0"/>
        <item h="1" x="1"/>
        <item x="2"/>
        <item t="default"/>
      </items>
    </pivotField>
    <pivotField showAll="0"/>
    <pivotField showAll="0"/>
    <pivotField showAll="0"/>
    <pivotField showAll="0"/>
    <pivotField showAll="0"/>
    <pivotField showAll="0"/>
    <pivotField showAll="0"/>
    <pivotField showAll="0"/>
    <pivotField showAll="0"/>
    <pivotField numFmtId="14" showAll="0"/>
    <pivotField axis="axisRow"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showAll="0"/>
    <pivotField axis="axisCol" dataField="1" showAll="0">
      <items count="3">
        <item x="1"/>
        <item x="0"/>
        <item t="default"/>
      </items>
    </pivotField>
    <pivotField showAll="0"/>
    <pivotField showAll="0"/>
    <pivotField showAll="0"/>
  </pivotFields>
  <rowFields count="1">
    <field x="11"/>
  </rowFields>
  <rowItems count="5">
    <i>
      <x/>
    </i>
    <i>
      <x v="1"/>
    </i>
    <i>
      <x v="2"/>
    </i>
    <i>
      <x v="3"/>
    </i>
    <i t="grand">
      <x/>
    </i>
  </rowItems>
  <colFields count="1">
    <field x="23"/>
  </colFields>
  <colItems count="3">
    <i>
      <x/>
    </i>
    <i>
      <x v="1"/>
    </i>
    <i t="grand">
      <x/>
    </i>
  </colItems>
  <pageFields count="1">
    <pageField fld="0" hier="-1"/>
  </pageFields>
  <dataFields count="1">
    <dataField name="Count of TPA" fld="23" subtotal="count" baseField="0" baseItem="0"/>
  </dataFields>
  <formats count="3">
    <format dxfId="5105">
      <pivotArea outline="0" collapsedLevelsAreSubtotals="1" fieldPosition="0"/>
    </format>
    <format dxfId="5106">
      <pivotArea dataOnly="0" labelOnly="1" fieldPosition="0">
        <references count="1">
          <reference field="23" count="0"/>
        </references>
      </pivotArea>
    </format>
    <format dxfId="5107">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1B41689-0C76-4D97-B2B9-5B17D35E7CD4}" name="PivotTable13" cacheId="17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28:X34" firstHeaderRow="1" firstDataRow="2" firstDataCol="1" rowPageCount="1" colPageCount="1"/>
  <pivotFields count="27">
    <pivotField axis="axisPage" multipleItemSelectionAllowed="1" showAll="0">
      <items count="6">
        <item h="1" x="1"/>
        <item h="1" x="2"/>
        <item x="4"/>
        <item h="1" x="0"/>
        <item h="1" x="3"/>
        <item t="default"/>
      </items>
    </pivotField>
    <pivotField showAll="0"/>
    <pivotField showAll="0"/>
    <pivotField showAll="0"/>
    <pivotField showAll="0"/>
    <pivotField showAll="0"/>
    <pivotField showAll="0">
      <items count="2">
        <item x="0"/>
        <item t="default"/>
      </items>
    </pivotField>
    <pivotField showAll="0"/>
    <pivotField showAll="0"/>
    <pivotField showAll="0"/>
    <pivotField showAll="0"/>
    <pivotField axis="axisRow" showAll="0">
      <items count="6">
        <item x="3"/>
        <item x="1"/>
        <item x="2"/>
        <item x="0"/>
        <item x="4"/>
        <item t="default"/>
      </items>
    </pivotField>
    <pivotField showAll="0"/>
    <pivotField showAll="0"/>
    <pivotField showAll="0"/>
    <pivotField showAll="0"/>
    <pivotField showAll="0"/>
    <pivotField showAll="0"/>
    <pivotField showAll="0"/>
    <pivotField showAll="0"/>
    <pivotField showAll="0"/>
    <pivotField showAll="0"/>
    <pivotField showAll="0"/>
    <pivotField axis="axisCol" dataField="1" showAll="0">
      <items count="3">
        <item x="0"/>
        <item x="1"/>
        <item t="default"/>
      </items>
    </pivotField>
    <pivotField showAll="0"/>
    <pivotField showAll="0"/>
    <pivotField showAll="0"/>
  </pivotFields>
  <rowFields count="1">
    <field x="11"/>
  </rowFields>
  <rowItems count="5">
    <i>
      <x/>
    </i>
    <i>
      <x v="1"/>
    </i>
    <i>
      <x v="3"/>
    </i>
    <i>
      <x v="4"/>
    </i>
    <i t="grand">
      <x/>
    </i>
  </rowItems>
  <colFields count="1">
    <field x="23"/>
  </colFields>
  <colItems count="3">
    <i>
      <x/>
    </i>
    <i>
      <x v="1"/>
    </i>
    <i t="grand">
      <x/>
    </i>
  </colItems>
  <pageFields count="1">
    <pageField fld="0" hier="-1"/>
  </pageFields>
  <dataFields count="1">
    <dataField name="Count of TPA" fld="23" subtotal="count" baseField="0" baseItem="0"/>
  </dataFields>
  <formats count="3">
    <format dxfId="5102">
      <pivotArea outline="0" collapsedLevelsAreSubtotals="1" fieldPosition="0"/>
    </format>
    <format dxfId="5103">
      <pivotArea dataOnly="0" labelOnly="1" fieldPosition="0">
        <references count="1">
          <reference field="23" count="0"/>
        </references>
      </pivotArea>
    </format>
    <format dxfId="5104">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F0FC8F7-D957-4796-B448-B51B77A68A83}" name="PivotTable8" cacheId="17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14:X21" firstHeaderRow="1" firstDataRow="2" firstDataCol="1" rowPageCount="1" colPageCount="1"/>
  <pivotFields count="24">
    <pivotField axis="axisPage" multipleItemSelectionAllowed="1" showAll="0">
      <items count="5">
        <item h="1" x="1"/>
        <item x="3"/>
        <item h="1" x="0"/>
        <item h="1" x="2"/>
        <item t="default"/>
      </items>
    </pivotField>
    <pivotField showAll="0"/>
    <pivotField showAll="0"/>
    <pivotField showAll="0"/>
    <pivotField showAll="0"/>
    <pivotField showAll="0"/>
    <pivotField showAll="0">
      <items count="2">
        <item x="0"/>
        <item t="default"/>
      </items>
    </pivotField>
    <pivotField showAll="0"/>
    <pivotField showAll="0"/>
    <pivotField showAll="0"/>
    <pivotField showAll="0"/>
    <pivotField axis="axisRow" showAll="0" sortType="ascending">
      <items count="8">
        <item x="3"/>
        <item x="2"/>
        <item x="5"/>
        <item x="1"/>
        <item x="4"/>
        <item x="0"/>
        <item x="6"/>
        <item t="default"/>
      </items>
    </pivotField>
    <pivotField showAll="0"/>
    <pivotField showAll="0"/>
    <pivotField showAll="0"/>
    <pivotField showAll="0"/>
    <pivotField showAll="0"/>
    <pivotField showAll="0"/>
    <pivotField showAll="0"/>
    <pivotField showAll="0"/>
    <pivotField showAll="0"/>
    <pivotField showAll="0"/>
    <pivotField showAll="0"/>
    <pivotField axis="axisCol" dataField="1" showAll="0">
      <items count="3">
        <item x="0"/>
        <item x="1"/>
        <item t="default"/>
      </items>
    </pivotField>
  </pivotFields>
  <rowFields count="1">
    <field x="11"/>
  </rowFields>
  <rowItems count="6">
    <i>
      <x/>
    </i>
    <i>
      <x v="1"/>
    </i>
    <i>
      <x v="4"/>
    </i>
    <i>
      <x v="5"/>
    </i>
    <i>
      <x v="6"/>
    </i>
    <i t="grand">
      <x/>
    </i>
  </rowItems>
  <colFields count="1">
    <field x="23"/>
  </colFields>
  <colItems count="3">
    <i>
      <x/>
    </i>
    <i>
      <x v="1"/>
    </i>
    <i t="grand">
      <x/>
    </i>
  </colItems>
  <pageFields count="1">
    <pageField fld="0" hier="-1"/>
  </pageFields>
  <dataFields count="1">
    <dataField name="Count of TPA" fld="23" subtotal="count" baseField="0" baseItem="0"/>
  </dataFields>
  <formats count="3">
    <format dxfId="5099">
      <pivotArea outline="0" collapsedLevelsAreSubtotals="1" fieldPosition="0"/>
    </format>
    <format dxfId="5100">
      <pivotArea dataOnly="0" labelOnly="1" fieldPosition="0">
        <references count="1">
          <reference field="23" count="0"/>
        </references>
      </pivotArea>
    </format>
    <format dxfId="5101">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C689C0E-F9C2-40D9-8870-D17BD85E006F}" name="PivotTable12" cacheId="17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27:S33" firstHeaderRow="1" firstDataRow="2" firstDataCol="1" rowPageCount="1" colPageCount="1"/>
  <pivotFields count="27">
    <pivotField axis="axisPage" multipleItemSelectionAllowed="1" showAll="0">
      <items count="6">
        <item h="1" x="0"/>
        <item h="1" x="1"/>
        <item h="1" x="2"/>
        <item x="3"/>
        <item h="1" x="4"/>
        <item t="default"/>
      </items>
    </pivotField>
    <pivotField showAll="0"/>
    <pivotField showAll="0"/>
    <pivotField showAll="0"/>
    <pivotField showAll="0"/>
    <pivotField showAll="0"/>
    <pivotField showAll="0"/>
    <pivotField showAll="0"/>
    <pivotField showAll="0"/>
    <pivotField showAll="0"/>
    <pivotField numFmtId="14" showAll="0"/>
    <pivotField axis="axisRow" showAll="0">
      <items count="5">
        <item x="2"/>
        <item x="0"/>
        <item x="1"/>
        <item x="3"/>
        <item t="default"/>
      </items>
    </pivotField>
    <pivotField showAll="0"/>
    <pivotField showAll="0"/>
    <pivotField showAll="0"/>
    <pivotField showAll="0"/>
    <pivotField showAll="0"/>
    <pivotField showAll="0"/>
    <pivotField showAll="0"/>
    <pivotField showAll="0"/>
    <pivotField showAll="0"/>
    <pivotField showAll="0"/>
    <pivotField showAll="0"/>
    <pivotField axis="axisCol" dataField="1" showAll="0">
      <items count="3">
        <item x="0"/>
        <item x="1"/>
        <item t="default"/>
      </items>
    </pivotField>
    <pivotField showAll="0"/>
    <pivotField showAll="0"/>
    <pivotField showAll="0"/>
  </pivotFields>
  <rowFields count="1">
    <field x="11"/>
  </rowFields>
  <rowItems count="5">
    <i>
      <x/>
    </i>
    <i>
      <x v="1"/>
    </i>
    <i>
      <x v="2"/>
    </i>
    <i>
      <x v="3"/>
    </i>
    <i t="grand">
      <x/>
    </i>
  </rowItems>
  <colFields count="1">
    <field x="23"/>
  </colFields>
  <colItems count="3">
    <i>
      <x/>
    </i>
    <i>
      <x v="1"/>
    </i>
    <i t="grand">
      <x/>
    </i>
  </colItems>
  <pageFields count="1">
    <pageField fld="0" hier="-1"/>
  </pageFields>
  <dataFields count="1">
    <dataField name="Count of TPA" fld="2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4B3AA83-64A5-4CCA-8D3D-49BFBC073B00}" name="PivotTable3" cacheId="17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15:S21" firstHeaderRow="1" firstDataRow="2" firstDataCol="1" rowPageCount="1" colPageCount="1"/>
  <pivotFields count="27">
    <pivotField axis="axisPage" multipleItemSelectionAllowed="1" showAll="0">
      <items count="5">
        <item h="1" x="0"/>
        <item h="1" x="1"/>
        <item x="2"/>
        <item h="1" x="3"/>
        <item t="default"/>
      </items>
    </pivotField>
    <pivotField showAll="0"/>
    <pivotField showAll="0"/>
    <pivotField showAll="0"/>
    <pivotField showAll="0"/>
    <pivotField showAll="0"/>
    <pivotField showAll="0"/>
    <pivotField showAll="0"/>
    <pivotField showAll="0"/>
    <pivotField showAll="0"/>
    <pivotField numFmtId="14" showAll="0"/>
    <pivotField axis="axisRow" showAll="0">
      <items count="5">
        <item x="3"/>
        <item x="1"/>
        <item x="2"/>
        <item x="0"/>
        <item t="default"/>
      </items>
    </pivotField>
    <pivotField showAll="0"/>
    <pivotField showAll="0"/>
    <pivotField showAll="0"/>
    <pivotField showAll="0"/>
    <pivotField showAll="0"/>
    <pivotField showAll="0"/>
    <pivotField showAll="0"/>
    <pivotField showAll="0"/>
    <pivotField showAll="0"/>
    <pivotField showAll="0"/>
    <pivotField showAll="0">
      <items count="2">
        <item x="0"/>
        <item t="default"/>
      </items>
    </pivotField>
    <pivotField axis="axisCol" dataField="1" showAll="0">
      <items count="3">
        <item x="0"/>
        <item x="1"/>
        <item t="default"/>
      </items>
    </pivotField>
    <pivotField showAll="0"/>
    <pivotField showAll="0"/>
    <pivotField showAll="0"/>
  </pivotFields>
  <rowFields count="1">
    <field x="11"/>
  </rowFields>
  <rowItems count="5">
    <i>
      <x/>
    </i>
    <i>
      <x v="1"/>
    </i>
    <i>
      <x v="2"/>
    </i>
    <i>
      <x v="3"/>
    </i>
    <i t="grand">
      <x/>
    </i>
  </rowItems>
  <colFields count="1">
    <field x="23"/>
  </colFields>
  <colItems count="3">
    <i>
      <x/>
    </i>
    <i>
      <x v="1"/>
    </i>
    <i t="grand">
      <x/>
    </i>
  </colItems>
  <pageFields count="1">
    <pageField fld="0" hier="-1"/>
  </pageFields>
  <dataFields count="1">
    <dataField name="Count of TPA" fld="23" subtotal="count" baseField="0" baseItem="0"/>
  </dataFields>
  <formats count="3">
    <format dxfId="5096">
      <pivotArea outline="0" collapsedLevelsAreSubtotals="1" fieldPosition="0"/>
    </format>
    <format dxfId="5097">
      <pivotArea dataOnly="0" labelOnly="1" fieldPosition="0">
        <references count="1">
          <reference field="23" count="0"/>
        </references>
      </pivotArea>
    </format>
    <format dxfId="5098">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36583F5-A95E-4BF2-9F85-6D57F4EFE2F0}" name="PivotTable1" cacheId="170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3:I9" firstHeaderRow="1" firstDataRow="2" firstDataCol="1" rowPageCount="1" colPageCount="1"/>
  <pivotFields count="24">
    <pivotField axis="axisPage" numFmtId="164" multipleItemSelectionAllowed="1" showAll="0">
      <items count="34">
        <item h="1" x="0"/>
        <item h="1"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t="default"/>
      </items>
    </pivotField>
    <pivotField showAll="0"/>
    <pivotField showAll="0"/>
    <pivotField showAll="0"/>
    <pivotField showAll="0"/>
    <pivotField showAll="0"/>
    <pivotField showAll="0">
      <items count="2">
        <item x="0"/>
        <item t="default"/>
      </items>
    </pivotField>
    <pivotField showAll="0"/>
    <pivotField showAll="0"/>
    <pivotField numFmtId="15" showAll="0"/>
    <pivotField numFmtId="14" showAll="0"/>
    <pivotField axis="axisRow" showAll="0">
      <items count="5">
        <item x="1"/>
        <item x="3"/>
        <item x="2"/>
        <item x="0"/>
        <item t="default"/>
      </items>
    </pivotField>
    <pivotField showAll="0"/>
    <pivotField showAll="0"/>
    <pivotField showAll="0"/>
    <pivotField showAll="0"/>
    <pivotField showAll="0"/>
    <pivotField showAll="0"/>
    <pivotField showAll="0"/>
    <pivotField showAll="0"/>
    <pivotField showAll="0"/>
    <pivotField showAll="0"/>
    <pivotField showAll="0"/>
    <pivotField axis="axisCol" dataField="1" showAll="0">
      <items count="3">
        <item x="1"/>
        <item x="0"/>
        <item t="default"/>
      </items>
    </pivotField>
  </pivotFields>
  <rowFields count="1">
    <field x="11"/>
  </rowFields>
  <rowItems count="5">
    <i>
      <x/>
    </i>
    <i>
      <x v="1"/>
    </i>
    <i>
      <x v="2"/>
    </i>
    <i>
      <x v="3"/>
    </i>
    <i t="grand">
      <x/>
    </i>
  </rowItems>
  <colFields count="1">
    <field x="23"/>
  </colFields>
  <colItems count="3">
    <i>
      <x/>
    </i>
    <i>
      <x v="1"/>
    </i>
    <i t="grand">
      <x/>
    </i>
  </colItems>
  <pageFields count="1">
    <pageField fld="0" hier="-1"/>
  </pageFields>
  <dataFields count="1">
    <dataField name="Count of TPA" fld="2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08386CF-F953-40A0-A88B-F5D1809FB52B}" name="PivotTable11" cacheId="170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15:N21" firstHeaderRow="1" firstDataRow="2" firstDataCol="1" rowPageCount="1" colPageCount="1"/>
  <pivotFields count="27">
    <pivotField axis="axisPage" multipleItemSelectionAllowed="1" showAll="0">
      <items count="5">
        <item h="1" x="2"/>
        <item x="3"/>
        <item h="1" x="0"/>
        <item h="1" x="1"/>
        <item t="default"/>
      </items>
    </pivotField>
    <pivotField showAll="0"/>
    <pivotField showAll="0"/>
    <pivotField showAll="0"/>
    <pivotField showAll="0"/>
    <pivotField showAll="0"/>
    <pivotField showAll="0">
      <items count="2">
        <item x="0"/>
        <item t="default"/>
      </items>
    </pivotField>
    <pivotField showAll="0"/>
    <pivotField showAll="0"/>
    <pivotField showAll="0"/>
    <pivotField numFmtId="14" showAll="0"/>
    <pivotField axis="axisRow" showAll="0">
      <items count="5">
        <item x="1"/>
        <item x="3"/>
        <item x="2"/>
        <item x="0"/>
        <item t="default"/>
      </items>
    </pivotField>
    <pivotField showAll="0"/>
    <pivotField showAll="0"/>
    <pivotField showAll="0"/>
    <pivotField showAll="0"/>
    <pivotField showAll="0"/>
    <pivotField showAll="0"/>
    <pivotField showAll="0"/>
    <pivotField showAll="0"/>
    <pivotField showAll="0"/>
    <pivotField showAll="0"/>
    <pivotField showAll="0"/>
    <pivotField axis="axisCol" dataField="1" showAll="0">
      <items count="3">
        <item x="0"/>
        <item x="1"/>
        <item t="default"/>
      </items>
    </pivotField>
    <pivotField showAll="0"/>
    <pivotField showAll="0"/>
    <pivotField showAll="0"/>
  </pivotFields>
  <rowFields count="1">
    <field x="11"/>
  </rowFields>
  <rowItems count="5">
    <i>
      <x/>
    </i>
    <i>
      <x v="1"/>
    </i>
    <i>
      <x v="2"/>
    </i>
    <i>
      <x v="3"/>
    </i>
    <i t="grand">
      <x/>
    </i>
  </rowItems>
  <colFields count="1">
    <field x="23"/>
  </colFields>
  <colItems count="3">
    <i>
      <x/>
    </i>
    <i>
      <x v="1"/>
    </i>
    <i t="grand">
      <x/>
    </i>
  </colItems>
  <pageFields count="1">
    <pageField fld="0" hier="-1"/>
  </pageFields>
  <dataFields count="1">
    <dataField name="Count of TPA" fld="23" subtotal="count" baseField="0" baseItem="0"/>
  </dataFields>
  <formats count="3">
    <format dxfId="5093">
      <pivotArea outline="0" collapsedLevelsAreSubtotals="1" fieldPosition="0"/>
    </format>
    <format dxfId="5094">
      <pivotArea dataOnly="0" labelOnly="1" fieldPosition="0">
        <references count="1">
          <reference field="23" count="0"/>
        </references>
      </pivotArea>
    </format>
    <format dxfId="5095">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60A3DF8-4A57-4333-9695-4D9CE009B933}" name="PivotTable17" cacheId="17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Z15:AC21" firstHeaderRow="1" firstDataRow="2" firstDataCol="1" rowPageCount="1" colPageCount="1"/>
  <pivotFields count="27">
    <pivotField axis="axisPage" multipleItemSelectionAllowed="1" showAll="0">
      <items count="6">
        <item h="1" x="0"/>
        <item h="1" x="1"/>
        <item x="4"/>
        <item h="1" x="3"/>
        <item h="1" x="2"/>
        <item t="default"/>
      </items>
    </pivotField>
    <pivotField showAll="0"/>
    <pivotField showAll="0"/>
    <pivotField showAll="0"/>
    <pivotField showAll="0"/>
    <pivotField showAll="0"/>
    <pivotField showAll="0"/>
    <pivotField showAll="0"/>
    <pivotField showAll="0"/>
    <pivotField numFmtId="14" showAll="0"/>
    <pivotField showAll="0"/>
    <pivotField axis="axisRow" showAll="0">
      <items count="6">
        <item x="2"/>
        <item x="0"/>
        <item x="1"/>
        <item x="3"/>
        <item x="4"/>
        <item t="default"/>
      </items>
    </pivotField>
    <pivotField showAll="0"/>
    <pivotField showAll="0"/>
    <pivotField showAll="0"/>
    <pivotField showAll="0"/>
    <pivotField showAll="0"/>
    <pivotField showAll="0"/>
    <pivotField showAll="0"/>
    <pivotField showAll="0"/>
    <pivotField showAll="0"/>
    <pivotField showAll="0"/>
    <pivotField showAll="0"/>
    <pivotField axis="axisCol" dataField="1" showAll="0">
      <items count="3">
        <item x="0"/>
        <item x="1"/>
        <item t="default"/>
      </items>
    </pivotField>
    <pivotField showAll="0"/>
    <pivotField showAll="0"/>
    <pivotField showAll="0"/>
  </pivotFields>
  <rowFields count="1">
    <field x="11"/>
  </rowFields>
  <rowItems count="5">
    <i>
      <x/>
    </i>
    <i>
      <x v="1"/>
    </i>
    <i>
      <x v="2"/>
    </i>
    <i>
      <x v="3"/>
    </i>
    <i t="grand">
      <x/>
    </i>
  </rowItems>
  <colFields count="1">
    <field x="23"/>
  </colFields>
  <colItems count="3">
    <i>
      <x/>
    </i>
    <i>
      <x v="1"/>
    </i>
    <i t="grand">
      <x/>
    </i>
  </colItems>
  <pageFields count="1">
    <pageField fld="0" hier="-1"/>
  </pageFields>
  <dataFields count="1">
    <dataField name="Count of TPA" fld="23" subtotal="count" baseField="0" baseItem="0"/>
  </dataFields>
  <formats count="3">
    <format dxfId="5090">
      <pivotArea outline="0" collapsedLevelsAreSubtotals="1" fieldPosition="0"/>
    </format>
    <format dxfId="5091">
      <pivotArea dataOnly="0" labelOnly="1" fieldPosition="0">
        <references count="1">
          <reference field="23" count="0"/>
        </references>
      </pivotArea>
    </format>
    <format dxfId="5092">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EF21E983-6C6E-488F-BBE2-8B9BD1A04FB7}" name="PivotTable14" cacheId="17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Z4:AC10" firstHeaderRow="1" firstDataRow="2" firstDataCol="1" rowPageCount="1" colPageCount="1"/>
  <pivotFields count="27">
    <pivotField axis="axisPage" multipleItemSelectionAllowed="1" showAll="0">
      <items count="5">
        <item h="1" x="1"/>
        <item h="1" x="2"/>
        <item h="1" x="0"/>
        <item x="3"/>
        <item t="default"/>
      </items>
    </pivotField>
    <pivotField showAll="0"/>
    <pivotField showAll="0"/>
    <pivotField showAll="0"/>
    <pivotField showAll="0"/>
    <pivotField showAll="0"/>
    <pivotField showAll="0"/>
    <pivotField showAll="0"/>
    <pivotField showAll="0"/>
    <pivotField showAll="0"/>
    <pivotField showAll="0"/>
    <pivotField axis="axisRow" showAll="0">
      <items count="6">
        <item x="3"/>
        <item x="0"/>
        <item x="2"/>
        <item x="1"/>
        <item x="4"/>
        <item t="default"/>
      </items>
    </pivotField>
    <pivotField showAll="0"/>
    <pivotField showAll="0"/>
    <pivotField showAll="0"/>
    <pivotField showAll="0"/>
    <pivotField showAll="0"/>
    <pivotField showAll="0"/>
    <pivotField showAll="0"/>
    <pivotField showAll="0"/>
    <pivotField showAll="0"/>
    <pivotField showAll="0"/>
    <pivotField showAll="0"/>
    <pivotField axis="axisCol" dataField="1" showAll="0">
      <items count="3">
        <item x="0"/>
        <item x="1"/>
        <item t="default"/>
      </items>
    </pivotField>
    <pivotField showAll="0"/>
    <pivotField showAll="0"/>
    <pivotField showAll="0"/>
  </pivotFields>
  <rowFields count="1">
    <field x="11"/>
  </rowFields>
  <rowItems count="5">
    <i>
      <x/>
    </i>
    <i>
      <x v="1"/>
    </i>
    <i>
      <x v="3"/>
    </i>
    <i>
      <x v="4"/>
    </i>
    <i t="grand">
      <x/>
    </i>
  </rowItems>
  <colFields count="1">
    <field x="23"/>
  </colFields>
  <colItems count="3">
    <i>
      <x/>
    </i>
    <i>
      <x v="1"/>
    </i>
    <i t="grand">
      <x/>
    </i>
  </colItems>
  <pageFields count="1">
    <pageField fld="0" hier="-1"/>
  </pageFields>
  <dataFields count="1">
    <dataField name="Count of TPA" fld="2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7.bin"/><Relationship Id="rId13" Type="http://schemas.openxmlformats.org/officeDocument/2006/relationships/printerSettings" Target="../printerSettings/printerSettings32.bin"/><Relationship Id="rId18" Type="http://schemas.openxmlformats.org/officeDocument/2006/relationships/printerSettings" Target="../printerSettings/printerSettings37.bin"/><Relationship Id="rId3" Type="http://schemas.openxmlformats.org/officeDocument/2006/relationships/printerSettings" Target="../printerSettings/printerSettings22.bin"/><Relationship Id="rId21" Type="http://schemas.openxmlformats.org/officeDocument/2006/relationships/printerSettings" Target="../printerSettings/printerSettings40.bin"/><Relationship Id="rId7" Type="http://schemas.openxmlformats.org/officeDocument/2006/relationships/printerSettings" Target="../printerSettings/printerSettings26.bin"/><Relationship Id="rId12" Type="http://schemas.openxmlformats.org/officeDocument/2006/relationships/printerSettings" Target="../printerSettings/printerSettings31.bin"/><Relationship Id="rId17" Type="http://schemas.openxmlformats.org/officeDocument/2006/relationships/printerSettings" Target="../printerSettings/printerSettings36.bin"/><Relationship Id="rId2" Type="http://schemas.openxmlformats.org/officeDocument/2006/relationships/printerSettings" Target="../printerSettings/printerSettings21.bin"/><Relationship Id="rId16" Type="http://schemas.openxmlformats.org/officeDocument/2006/relationships/printerSettings" Target="../printerSettings/printerSettings35.bin"/><Relationship Id="rId20" Type="http://schemas.openxmlformats.org/officeDocument/2006/relationships/printerSettings" Target="../printerSettings/printerSettings39.bin"/><Relationship Id="rId1" Type="http://schemas.openxmlformats.org/officeDocument/2006/relationships/printerSettings" Target="../printerSettings/printerSettings20.bin"/><Relationship Id="rId6" Type="http://schemas.openxmlformats.org/officeDocument/2006/relationships/printerSettings" Target="../printerSettings/printerSettings25.bin"/><Relationship Id="rId11" Type="http://schemas.openxmlformats.org/officeDocument/2006/relationships/printerSettings" Target="../printerSettings/printerSettings30.bin"/><Relationship Id="rId5" Type="http://schemas.openxmlformats.org/officeDocument/2006/relationships/printerSettings" Target="../printerSettings/printerSettings24.bin"/><Relationship Id="rId15" Type="http://schemas.openxmlformats.org/officeDocument/2006/relationships/printerSettings" Target="../printerSettings/printerSettings34.bin"/><Relationship Id="rId10" Type="http://schemas.openxmlformats.org/officeDocument/2006/relationships/printerSettings" Target="../printerSettings/printerSettings29.bin"/><Relationship Id="rId19" Type="http://schemas.openxmlformats.org/officeDocument/2006/relationships/printerSettings" Target="../printerSettings/printerSettings38.bin"/><Relationship Id="rId4" Type="http://schemas.openxmlformats.org/officeDocument/2006/relationships/printerSettings" Target="../printerSettings/printerSettings23.bin"/><Relationship Id="rId9" Type="http://schemas.openxmlformats.org/officeDocument/2006/relationships/printerSettings" Target="../printerSettings/printerSettings28.bin"/><Relationship Id="rId14" Type="http://schemas.openxmlformats.org/officeDocument/2006/relationships/printerSettings" Target="../printerSettings/printerSettings33.bin"/></Relationships>
</file>

<file path=xl/worksheets/_rels/sheet3.xml.rels><?xml version="1.0" encoding="UTF-8" standalone="yes"?>
<Relationships xmlns="http://schemas.openxmlformats.org/package/2006/relationships"><Relationship Id="rId26" Type="http://schemas.openxmlformats.org/officeDocument/2006/relationships/printerSettings" Target="../printerSettings/printerSettings66.bin"/><Relationship Id="rId21" Type="http://schemas.openxmlformats.org/officeDocument/2006/relationships/printerSettings" Target="../printerSettings/printerSettings61.bin"/><Relationship Id="rId34" Type="http://schemas.openxmlformats.org/officeDocument/2006/relationships/printerSettings" Target="../printerSettings/printerSettings74.bin"/><Relationship Id="rId42" Type="http://schemas.openxmlformats.org/officeDocument/2006/relationships/printerSettings" Target="../printerSettings/printerSettings82.bin"/><Relationship Id="rId47" Type="http://schemas.openxmlformats.org/officeDocument/2006/relationships/printerSettings" Target="../printerSettings/printerSettings87.bin"/><Relationship Id="rId50" Type="http://schemas.openxmlformats.org/officeDocument/2006/relationships/printerSettings" Target="../printerSettings/printerSettings90.bin"/><Relationship Id="rId55" Type="http://schemas.openxmlformats.org/officeDocument/2006/relationships/hyperlink" Target="mailto:quotations@johnstongroup.ca" TargetMode="External"/><Relationship Id="rId63" Type="http://schemas.openxmlformats.org/officeDocument/2006/relationships/vmlDrawing" Target="../drawings/vmlDrawing1.vml"/><Relationship Id="rId7" Type="http://schemas.openxmlformats.org/officeDocument/2006/relationships/printerSettings" Target="../printerSettings/printerSettings47.bin"/><Relationship Id="rId2" Type="http://schemas.openxmlformats.org/officeDocument/2006/relationships/printerSettings" Target="../printerSettings/printerSettings42.bin"/><Relationship Id="rId16" Type="http://schemas.openxmlformats.org/officeDocument/2006/relationships/printerSettings" Target="../printerSettings/printerSettings56.bin"/><Relationship Id="rId29" Type="http://schemas.openxmlformats.org/officeDocument/2006/relationships/printerSettings" Target="../printerSettings/printerSettings69.bin"/><Relationship Id="rId11" Type="http://schemas.openxmlformats.org/officeDocument/2006/relationships/printerSettings" Target="../printerSettings/printerSettings51.bin"/><Relationship Id="rId24" Type="http://schemas.openxmlformats.org/officeDocument/2006/relationships/printerSettings" Target="../printerSettings/printerSettings64.bin"/><Relationship Id="rId32" Type="http://schemas.openxmlformats.org/officeDocument/2006/relationships/printerSettings" Target="../printerSettings/printerSettings72.bin"/><Relationship Id="rId37" Type="http://schemas.openxmlformats.org/officeDocument/2006/relationships/printerSettings" Target="../printerSettings/printerSettings77.bin"/><Relationship Id="rId40" Type="http://schemas.openxmlformats.org/officeDocument/2006/relationships/printerSettings" Target="../printerSettings/printerSettings80.bin"/><Relationship Id="rId45" Type="http://schemas.openxmlformats.org/officeDocument/2006/relationships/printerSettings" Target="../printerSettings/printerSettings85.bin"/><Relationship Id="rId53" Type="http://schemas.openxmlformats.org/officeDocument/2006/relationships/hyperlink" Target="mailto:YYang@healthsourceplus.com" TargetMode="External"/><Relationship Id="rId58" Type="http://schemas.openxmlformats.org/officeDocument/2006/relationships/hyperlink" Target="mailto:yyang@healthsourceplus.com" TargetMode="External"/><Relationship Id="rId66" Type="http://schemas.openxmlformats.org/officeDocument/2006/relationships/ctrlProp" Target="../ctrlProps/ctrlProp3.xml"/><Relationship Id="rId5" Type="http://schemas.openxmlformats.org/officeDocument/2006/relationships/printerSettings" Target="../printerSettings/printerSettings45.bin"/><Relationship Id="rId61" Type="http://schemas.openxmlformats.org/officeDocument/2006/relationships/printerSettings" Target="../printerSettings/printerSettings91.bin"/><Relationship Id="rId19" Type="http://schemas.openxmlformats.org/officeDocument/2006/relationships/printerSettings" Target="../printerSettings/printerSettings59.bin"/><Relationship Id="rId14" Type="http://schemas.openxmlformats.org/officeDocument/2006/relationships/printerSettings" Target="../printerSettings/printerSettings54.bin"/><Relationship Id="rId22" Type="http://schemas.openxmlformats.org/officeDocument/2006/relationships/printerSettings" Target="../printerSettings/printerSettings62.bin"/><Relationship Id="rId27" Type="http://schemas.openxmlformats.org/officeDocument/2006/relationships/printerSettings" Target="../printerSettings/printerSettings67.bin"/><Relationship Id="rId30" Type="http://schemas.openxmlformats.org/officeDocument/2006/relationships/printerSettings" Target="../printerSettings/printerSettings70.bin"/><Relationship Id="rId35" Type="http://schemas.openxmlformats.org/officeDocument/2006/relationships/printerSettings" Target="../printerSettings/printerSettings75.bin"/><Relationship Id="rId43" Type="http://schemas.openxmlformats.org/officeDocument/2006/relationships/printerSettings" Target="../printerSettings/printerSettings83.bin"/><Relationship Id="rId48" Type="http://schemas.openxmlformats.org/officeDocument/2006/relationships/printerSettings" Target="../printerSettings/printerSettings88.bin"/><Relationship Id="rId56" Type="http://schemas.openxmlformats.org/officeDocument/2006/relationships/hyperlink" Target="mailto:yyang@healthsourceplus.com" TargetMode="External"/><Relationship Id="rId64" Type="http://schemas.openxmlformats.org/officeDocument/2006/relationships/ctrlProp" Target="../ctrlProps/ctrlProp1.xml"/><Relationship Id="rId8" Type="http://schemas.openxmlformats.org/officeDocument/2006/relationships/printerSettings" Target="../printerSettings/printerSettings48.bin"/><Relationship Id="rId51" Type="http://schemas.openxmlformats.org/officeDocument/2006/relationships/hyperlink" Target="mailto:TPA@alliancesc.ca" TargetMode="External"/><Relationship Id="rId3" Type="http://schemas.openxmlformats.org/officeDocument/2006/relationships/printerSettings" Target="../printerSettings/printerSettings43.bin"/><Relationship Id="rId12" Type="http://schemas.openxmlformats.org/officeDocument/2006/relationships/printerSettings" Target="../printerSettings/printerSettings52.bin"/><Relationship Id="rId17" Type="http://schemas.openxmlformats.org/officeDocument/2006/relationships/printerSettings" Target="../printerSettings/printerSettings57.bin"/><Relationship Id="rId25" Type="http://schemas.openxmlformats.org/officeDocument/2006/relationships/printerSettings" Target="../printerSettings/printerSettings65.bin"/><Relationship Id="rId33" Type="http://schemas.openxmlformats.org/officeDocument/2006/relationships/printerSettings" Target="../printerSettings/printerSettings73.bin"/><Relationship Id="rId38" Type="http://schemas.openxmlformats.org/officeDocument/2006/relationships/printerSettings" Target="../printerSettings/printerSettings78.bin"/><Relationship Id="rId46" Type="http://schemas.openxmlformats.org/officeDocument/2006/relationships/printerSettings" Target="../printerSettings/printerSettings86.bin"/><Relationship Id="rId59" Type="http://schemas.openxmlformats.org/officeDocument/2006/relationships/hyperlink" Target="mailto:yyang@healthsourceplus.com" TargetMode="External"/><Relationship Id="rId67" Type="http://schemas.openxmlformats.org/officeDocument/2006/relationships/ctrlProp" Target="../ctrlProps/ctrlProp4.xml"/><Relationship Id="rId20" Type="http://schemas.openxmlformats.org/officeDocument/2006/relationships/printerSettings" Target="../printerSettings/printerSettings60.bin"/><Relationship Id="rId41" Type="http://schemas.openxmlformats.org/officeDocument/2006/relationships/printerSettings" Target="../printerSettings/printerSettings81.bin"/><Relationship Id="rId54" Type="http://schemas.openxmlformats.org/officeDocument/2006/relationships/hyperlink" Target="mailto:quotations@johnstongroup.ca" TargetMode="External"/><Relationship Id="rId62" Type="http://schemas.openxmlformats.org/officeDocument/2006/relationships/drawing" Target="../drawings/drawing1.xml"/><Relationship Id="rId1" Type="http://schemas.openxmlformats.org/officeDocument/2006/relationships/printerSettings" Target="../printerSettings/printerSettings41.bin"/><Relationship Id="rId6" Type="http://schemas.openxmlformats.org/officeDocument/2006/relationships/printerSettings" Target="../printerSettings/printerSettings46.bin"/><Relationship Id="rId15" Type="http://schemas.openxmlformats.org/officeDocument/2006/relationships/printerSettings" Target="../printerSettings/printerSettings55.bin"/><Relationship Id="rId23" Type="http://schemas.openxmlformats.org/officeDocument/2006/relationships/printerSettings" Target="../printerSettings/printerSettings63.bin"/><Relationship Id="rId28" Type="http://schemas.openxmlformats.org/officeDocument/2006/relationships/printerSettings" Target="../printerSettings/printerSettings68.bin"/><Relationship Id="rId36" Type="http://schemas.openxmlformats.org/officeDocument/2006/relationships/printerSettings" Target="../printerSettings/printerSettings76.bin"/><Relationship Id="rId49" Type="http://schemas.openxmlformats.org/officeDocument/2006/relationships/printerSettings" Target="../printerSettings/printerSettings89.bin"/><Relationship Id="rId57" Type="http://schemas.openxmlformats.org/officeDocument/2006/relationships/hyperlink" Target="mailto:yyang@healthsourceplus.com" TargetMode="External"/><Relationship Id="rId10" Type="http://schemas.openxmlformats.org/officeDocument/2006/relationships/printerSettings" Target="../printerSettings/printerSettings50.bin"/><Relationship Id="rId31" Type="http://schemas.openxmlformats.org/officeDocument/2006/relationships/printerSettings" Target="../printerSettings/printerSettings71.bin"/><Relationship Id="rId44" Type="http://schemas.openxmlformats.org/officeDocument/2006/relationships/printerSettings" Target="../printerSettings/printerSettings84.bin"/><Relationship Id="rId52" Type="http://schemas.openxmlformats.org/officeDocument/2006/relationships/hyperlink" Target="mailto:TPA@alliancesc.ca" TargetMode="External"/><Relationship Id="rId60" Type="http://schemas.openxmlformats.org/officeDocument/2006/relationships/hyperlink" Target="mailto:yyang@healthsourceplus.com" TargetMode="External"/><Relationship Id="rId65" Type="http://schemas.openxmlformats.org/officeDocument/2006/relationships/ctrlProp" Target="../ctrlProps/ctrlProp2.xml"/><Relationship Id="rId4" Type="http://schemas.openxmlformats.org/officeDocument/2006/relationships/printerSettings" Target="../printerSettings/printerSettings44.bin"/><Relationship Id="rId9" Type="http://schemas.openxmlformats.org/officeDocument/2006/relationships/printerSettings" Target="../printerSettings/printerSettings49.bin"/><Relationship Id="rId13" Type="http://schemas.openxmlformats.org/officeDocument/2006/relationships/printerSettings" Target="../printerSettings/printerSettings53.bin"/><Relationship Id="rId18" Type="http://schemas.openxmlformats.org/officeDocument/2006/relationships/printerSettings" Target="../printerSettings/printerSettings58.bin"/><Relationship Id="rId39" Type="http://schemas.openxmlformats.org/officeDocument/2006/relationships/printerSettings" Target="../printerSettings/printerSettings79.bin"/></Relationships>
</file>

<file path=xl/worksheets/_rels/sheet4.xml.rels><?xml version="1.0" encoding="UTF-8" standalone="yes"?>
<Relationships xmlns="http://schemas.openxmlformats.org/package/2006/relationships"><Relationship Id="rId117" Type="http://schemas.openxmlformats.org/officeDocument/2006/relationships/hyperlink" Target="mailto:renewals@effortlessadmin.com" TargetMode="External"/><Relationship Id="rId299" Type="http://schemas.openxmlformats.org/officeDocument/2006/relationships/hyperlink" Target="mailto:Oliver.Roelofsen@sterlingcapitalbrokers.com" TargetMode="External"/><Relationship Id="rId21" Type="http://schemas.openxmlformats.org/officeDocument/2006/relationships/printerSettings" Target="../printerSettings/printerSettings112.bin"/><Relationship Id="rId63" Type="http://schemas.openxmlformats.org/officeDocument/2006/relationships/hyperlink" Target="mailto:tpa@orchestro.ca" TargetMode="External"/><Relationship Id="rId159" Type="http://schemas.openxmlformats.org/officeDocument/2006/relationships/hyperlink" Target="mailto:administration@penmorebenefits.com" TargetMode="External"/><Relationship Id="rId324" Type="http://schemas.openxmlformats.org/officeDocument/2006/relationships/hyperlink" Target="mailto:Oliver.Roelofsen@sterlingcapitalbrokers.com" TargetMode="External"/><Relationship Id="rId170" Type="http://schemas.openxmlformats.org/officeDocument/2006/relationships/hyperlink" Target="mailto:jcassista@synexsc.ca" TargetMode="External"/><Relationship Id="rId226" Type="http://schemas.openxmlformats.org/officeDocument/2006/relationships/hyperlink" Target="mailto:kim.cook@kechnie.com" TargetMode="External"/><Relationship Id="rId268" Type="http://schemas.openxmlformats.org/officeDocument/2006/relationships/hyperlink" Target="mailto:tarification@arcsupport.ca" TargetMode="External"/><Relationship Id="rId32" Type="http://schemas.openxmlformats.org/officeDocument/2006/relationships/printerSettings" Target="../printerSettings/printerSettings123.bin"/><Relationship Id="rId74" Type="http://schemas.openxmlformats.org/officeDocument/2006/relationships/hyperlink" Target="mailto:yyang@healthsourceplus.com" TargetMode="External"/><Relationship Id="rId128" Type="http://schemas.openxmlformats.org/officeDocument/2006/relationships/hyperlink" Target="mailto:equipecollectif@lussier.co" TargetMode="External"/><Relationship Id="rId335" Type="http://schemas.openxmlformats.org/officeDocument/2006/relationships/hyperlink" Target="mailto:Oliver.Roelofsen@sterlingcapitalbrokers.com" TargetMode="External"/><Relationship Id="rId5" Type="http://schemas.openxmlformats.org/officeDocument/2006/relationships/printerSettings" Target="../printerSettings/printerSettings96.bin"/><Relationship Id="rId181" Type="http://schemas.openxmlformats.org/officeDocument/2006/relationships/hyperlink" Target="mailto:ventes_renouvellements@gpme.ca" TargetMode="External"/><Relationship Id="rId237" Type="http://schemas.openxmlformats.org/officeDocument/2006/relationships/hyperlink" Target="mailto:renouvellement@sagedecision.com" TargetMode="External"/><Relationship Id="rId279" Type="http://schemas.openxmlformats.org/officeDocument/2006/relationships/hyperlink" Target="mailto:Oliver.Roelofsen@sterlingcapitalbrokers.com" TargetMode="External"/><Relationship Id="rId43" Type="http://schemas.openxmlformats.org/officeDocument/2006/relationships/hyperlink" Target="mailto:renouvellement@sagedecision.com" TargetMode="External"/><Relationship Id="rId139" Type="http://schemas.openxmlformats.org/officeDocument/2006/relationships/hyperlink" Target="mailto:tarification@arcsupport.ga" TargetMode="External"/><Relationship Id="rId290" Type="http://schemas.openxmlformats.org/officeDocument/2006/relationships/hyperlink" Target="mailto:Oliver.Roelofsen@sterlingcapitalbrokers.com" TargetMode="External"/><Relationship Id="rId304" Type="http://schemas.openxmlformats.org/officeDocument/2006/relationships/hyperlink" Target="mailto:Oliver.Roelofsen@sterlingcapitalbrokers.com" TargetMode="External"/><Relationship Id="rId85" Type="http://schemas.openxmlformats.org/officeDocument/2006/relationships/hyperlink" Target="mailto:dee@icbabenefits.ca" TargetMode="External"/><Relationship Id="rId150" Type="http://schemas.openxmlformats.org/officeDocument/2006/relationships/hyperlink" Target="mailto:quotations@johnstongroup.ca" TargetMode="External"/><Relationship Id="rId192" Type="http://schemas.openxmlformats.org/officeDocument/2006/relationships/hyperlink" Target="mailto:Karen.Howard@novascotia.ca" TargetMode="External"/><Relationship Id="rId206" Type="http://schemas.openxmlformats.org/officeDocument/2006/relationships/hyperlink" Target="mailto:ventes_renouvellements@gpme.ca" TargetMode="External"/><Relationship Id="rId248" Type="http://schemas.openxmlformats.org/officeDocument/2006/relationships/hyperlink" Target="mailto:renewals@sterlingcapitalbrokers.com" TargetMode="External"/><Relationship Id="rId12" Type="http://schemas.openxmlformats.org/officeDocument/2006/relationships/printerSettings" Target="../printerSettings/printerSettings103.bin"/><Relationship Id="rId108" Type="http://schemas.openxmlformats.org/officeDocument/2006/relationships/hyperlink" Target="mailto:sunny.yi@sterlingcapitalbrokers.com" TargetMode="External"/><Relationship Id="rId315" Type="http://schemas.openxmlformats.org/officeDocument/2006/relationships/hyperlink" Target="mailto:Oliver.Roelofsen@sterlingcapitalbrokers.com" TargetMode="External"/><Relationship Id="rId54" Type="http://schemas.openxmlformats.org/officeDocument/2006/relationships/hyperlink" Target="mailto:quotations@johnstongroup.ca" TargetMode="External"/><Relationship Id="rId96" Type="http://schemas.openxmlformats.org/officeDocument/2006/relationships/hyperlink" Target="mailto:sepsseniors@coughlin.ca" TargetMode="External"/><Relationship Id="rId161" Type="http://schemas.openxmlformats.org/officeDocument/2006/relationships/hyperlink" Target="mailto:jcassista@synexsc.ca" TargetMode="External"/><Relationship Id="rId217" Type="http://schemas.openxmlformats.org/officeDocument/2006/relationships/hyperlink" Target="mailto:renouvellement@sagedecision.com" TargetMode="External"/><Relationship Id="rId259" Type="http://schemas.openxmlformats.org/officeDocument/2006/relationships/hyperlink" Target="mailto:tarification@gpm.ca" TargetMode="External"/><Relationship Id="rId23" Type="http://schemas.openxmlformats.org/officeDocument/2006/relationships/printerSettings" Target="../printerSettings/printerSettings114.bin"/><Relationship Id="rId119" Type="http://schemas.openxmlformats.org/officeDocument/2006/relationships/hyperlink" Target="mailto:equipecollectif@lussier.co" TargetMode="External"/><Relationship Id="rId270" Type="http://schemas.openxmlformats.org/officeDocument/2006/relationships/hyperlink" Target="mailto:renouvellement@sagedecision.com" TargetMode="External"/><Relationship Id="rId326" Type="http://schemas.openxmlformats.org/officeDocument/2006/relationships/hyperlink" Target="mailto:Oliver.Roelofsen@sterlingcapitalbrokers.com" TargetMode="External"/><Relationship Id="rId65" Type="http://schemas.openxmlformats.org/officeDocument/2006/relationships/hyperlink" Target="mailto:tarification@gpm.ca" TargetMode="External"/><Relationship Id="rId130" Type="http://schemas.openxmlformats.org/officeDocument/2006/relationships/hyperlink" Target="mailto:equipecollectif@lussier.co" TargetMode="External"/><Relationship Id="rId172" Type="http://schemas.openxmlformats.org/officeDocument/2006/relationships/hyperlink" Target="mailto:jcassista@synexsc.ca" TargetMode="External"/><Relationship Id="rId228" Type="http://schemas.openxmlformats.org/officeDocument/2006/relationships/hyperlink" Target="mailto:financedl@sterlingcapitalbrokers.com" TargetMode="External"/><Relationship Id="rId281" Type="http://schemas.openxmlformats.org/officeDocument/2006/relationships/hyperlink" Target="mailto:Oliver.Roelofsen@sterlingcapitalbrokers.com" TargetMode="External"/><Relationship Id="rId337" Type="http://schemas.openxmlformats.org/officeDocument/2006/relationships/hyperlink" Target="mailto:Oliver.Roelofsen@sterlingcapitalbrokers.com" TargetMode="External"/><Relationship Id="rId34" Type="http://schemas.openxmlformats.org/officeDocument/2006/relationships/printerSettings" Target="../printerSettings/printerSettings125.bin"/><Relationship Id="rId76" Type="http://schemas.openxmlformats.org/officeDocument/2006/relationships/hyperlink" Target="mailto:tpa@orchestro.ca" TargetMode="External"/><Relationship Id="rId141" Type="http://schemas.openxmlformats.org/officeDocument/2006/relationships/hyperlink" Target="mailto:david@macneilbenefits.com" TargetMode="External"/><Relationship Id="rId7" Type="http://schemas.openxmlformats.org/officeDocument/2006/relationships/printerSettings" Target="../printerSettings/printerSettings98.bin"/><Relationship Id="rId183" Type="http://schemas.openxmlformats.org/officeDocument/2006/relationships/hyperlink" Target="mailto:groupservice@dehoney.com" TargetMode="External"/><Relationship Id="rId239" Type="http://schemas.openxmlformats.org/officeDocument/2006/relationships/hyperlink" Target="mailto:renewals@sterlingcapitalbrokers.com" TargetMode="External"/><Relationship Id="rId250" Type="http://schemas.openxmlformats.org/officeDocument/2006/relationships/hyperlink" Target="mailto:renewals@sterlingcapitalbrokers.com" TargetMode="External"/><Relationship Id="rId292" Type="http://schemas.openxmlformats.org/officeDocument/2006/relationships/hyperlink" Target="mailto:Oliver.Roelofsen@sterlingcapitalbrokers.com" TargetMode="External"/><Relationship Id="rId306" Type="http://schemas.openxmlformats.org/officeDocument/2006/relationships/hyperlink" Target="mailto:Oliver.Roelofsen@sterlingcapitalbrokers.com" TargetMode="External"/><Relationship Id="rId45" Type="http://schemas.openxmlformats.org/officeDocument/2006/relationships/hyperlink" Target="mailto:tarification@gpm.ca" TargetMode="External"/><Relationship Id="rId87" Type="http://schemas.openxmlformats.org/officeDocument/2006/relationships/hyperlink" Target="mailto:asiya@penmorebenefits.com" TargetMode="External"/><Relationship Id="rId110" Type="http://schemas.openxmlformats.org/officeDocument/2006/relationships/hyperlink" Target="mailto:adminservices@dehoney.com" TargetMode="External"/><Relationship Id="rId152" Type="http://schemas.openxmlformats.org/officeDocument/2006/relationships/hyperlink" Target="mailto:quotations@johnstongroup.ca" TargetMode="External"/><Relationship Id="rId194" Type="http://schemas.openxmlformats.org/officeDocument/2006/relationships/hyperlink" Target="mailto:renouvellement@sagedecision.com" TargetMode="External"/><Relationship Id="rId208" Type="http://schemas.openxmlformats.org/officeDocument/2006/relationships/hyperlink" Target="mailto:renouvellement@sagedecision.com" TargetMode="External"/><Relationship Id="rId261" Type="http://schemas.openxmlformats.org/officeDocument/2006/relationships/hyperlink" Target="mailto:groupservice@dehoney.com" TargetMode="External"/><Relationship Id="rId14" Type="http://schemas.openxmlformats.org/officeDocument/2006/relationships/printerSettings" Target="../printerSettings/printerSettings105.bin"/><Relationship Id="rId35" Type="http://schemas.openxmlformats.org/officeDocument/2006/relationships/printerSettings" Target="../printerSettings/printerSettings126.bin"/><Relationship Id="rId56" Type="http://schemas.openxmlformats.org/officeDocument/2006/relationships/hyperlink" Target="mailto:quotations@johnstongroup.ca" TargetMode="External"/><Relationship Id="rId77" Type="http://schemas.openxmlformats.org/officeDocument/2006/relationships/hyperlink" Target="mailto:tpa@orchestro.ca" TargetMode="External"/><Relationship Id="rId100" Type="http://schemas.openxmlformats.org/officeDocument/2006/relationships/hyperlink" Target="mailto:s.assayag@botica.ca" TargetMode="External"/><Relationship Id="rId282" Type="http://schemas.openxmlformats.org/officeDocument/2006/relationships/hyperlink" Target="mailto:Oliver.Roelofsen@sterlingcapitalbrokers.com" TargetMode="External"/><Relationship Id="rId317" Type="http://schemas.openxmlformats.org/officeDocument/2006/relationships/hyperlink" Target="mailto:Oliver.Roelofsen@sterlingcapitalbrokers.com" TargetMode="External"/><Relationship Id="rId338" Type="http://schemas.openxmlformats.org/officeDocument/2006/relationships/hyperlink" Target="mailto:Oliver.Roelofsen@sterlingcapitalbrokers.com" TargetMode="External"/><Relationship Id="rId8" Type="http://schemas.openxmlformats.org/officeDocument/2006/relationships/printerSettings" Target="../printerSettings/printerSettings99.bin"/><Relationship Id="rId98" Type="http://schemas.openxmlformats.org/officeDocument/2006/relationships/hyperlink" Target="mailto:quotations@johnstongroup.ca" TargetMode="External"/><Relationship Id="rId121" Type="http://schemas.openxmlformats.org/officeDocument/2006/relationships/hyperlink" Target="mailto:quotations@johnstongroup.ca" TargetMode="External"/><Relationship Id="rId142" Type="http://schemas.openxmlformats.org/officeDocument/2006/relationships/hyperlink" Target="mailto:behrozen@jdimi.com" TargetMode="External"/><Relationship Id="rId163" Type="http://schemas.openxmlformats.org/officeDocument/2006/relationships/hyperlink" Target="mailto:jcassista@synexsc.ca" TargetMode="External"/><Relationship Id="rId184" Type="http://schemas.openxmlformats.org/officeDocument/2006/relationships/hyperlink" Target="mailto:filomena@ralphmoss.ca" TargetMode="External"/><Relationship Id="rId219" Type="http://schemas.openxmlformats.org/officeDocument/2006/relationships/hyperlink" Target="mailto:quotations@johnstongroup.ca" TargetMode="External"/><Relationship Id="rId230" Type="http://schemas.openxmlformats.org/officeDocument/2006/relationships/hyperlink" Target="mailto:financedl@sterlingcapitalbrokers.com" TargetMode="External"/><Relationship Id="rId251" Type="http://schemas.openxmlformats.org/officeDocument/2006/relationships/hyperlink" Target="mailto:renewals@sterlingcapitalbrokers.com" TargetMode="External"/><Relationship Id="rId25" Type="http://schemas.openxmlformats.org/officeDocument/2006/relationships/printerSettings" Target="../printerSettings/printerSettings116.bin"/><Relationship Id="rId46" Type="http://schemas.openxmlformats.org/officeDocument/2006/relationships/hyperlink" Target="mailto:renouvellement@sagedecision.com" TargetMode="External"/><Relationship Id="rId67" Type="http://schemas.openxmlformats.org/officeDocument/2006/relationships/hyperlink" Target="mailto:renewals@effortlessadmin.com" TargetMode="External"/><Relationship Id="rId272" Type="http://schemas.openxmlformats.org/officeDocument/2006/relationships/hyperlink" Target="mailto:renouvellement@sagedecision.com" TargetMode="External"/><Relationship Id="rId293" Type="http://schemas.openxmlformats.org/officeDocument/2006/relationships/hyperlink" Target="mailto:Oliver.Roelofsen@sterlingcapitalbrokers.com" TargetMode="External"/><Relationship Id="rId307" Type="http://schemas.openxmlformats.org/officeDocument/2006/relationships/hyperlink" Target="mailto:Oliver.Roelofsen@sterlingcapitalbrokers.com" TargetMode="External"/><Relationship Id="rId328" Type="http://schemas.openxmlformats.org/officeDocument/2006/relationships/hyperlink" Target="mailto:Oliver.Roelofsen@sterlingcapitalbrokers.com" TargetMode="External"/><Relationship Id="rId88" Type="http://schemas.openxmlformats.org/officeDocument/2006/relationships/hyperlink" Target="mailto:quotations@johnstongroup.ca" TargetMode="External"/><Relationship Id="rId111" Type="http://schemas.openxmlformats.org/officeDocument/2006/relationships/hyperlink" Target="mailto:TPA@orchestro.ca" TargetMode="External"/><Relationship Id="rId132" Type="http://schemas.openxmlformats.org/officeDocument/2006/relationships/hyperlink" Target="mailto:ventes_renouvellements@gpme.ca" TargetMode="External"/><Relationship Id="rId153" Type="http://schemas.openxmlformats.org/officeDocument/2006/relationships/hyperlink" Target="mailto:quotations@johnstongroup.ca" TargetMode="External"/><Relationship Id="rId174" Type="http://schemas.openxmlformats.org/officeDocument/2006/relationships/hyperlink" Target="mailto:ventes_renouvellements@gpme.ca" TargetMode="External"/><Relationship Id="rId195" Type="http://schemas.openxmlformats.org/officeDocument/2006/relationships/hyperlink" Target="mailto:renouvellement@sagedecision.com" TargetMode="External"/><Relationship Id="rId209" Type="http://schemas.openxmlformats.org/officeDocument/2006/relationships/hyperlink" Target="mailto:tpa@alliancesc.ca" TargetMode="External"/><Relationship Id="rId220" Type="http://schemas.openxmlformats.org/officeDocument/2006/relationships/hyperlink" Target="mailto:ventes_renouvellements@gpme.ca" TargetMode="External"/><Relationship Id="rId241" Type="http://schemas.openxmlformats.org/officeDocument/2006/relationships/hyperlink" Target="mailto:renewals@sterlingcapitalbrokers.com" TargetMode="External"/><Relationship Id="rId15" Type="http://schemas.openxmlformats.org/officeDocument/2006/relationships/printerSettings" Target="../printerSettings/printerSettings106.bin"/><Relationship Id="rId36" Type="http://schemas.openxmlformats.org/officeDocument/2006/relationships/printerSettings" Target="../printerSettings/printerSettings127.bin"/><Relationship Id="rId57" Type="http://schemas.openxmlformats.org/officeDocument/2006/relationships/hyperlink" Target="mailto:renewals@effortlessadmin.com" TargetMode="External"/><Relationship Id="rId262" Type="http://schemas.openxmlformats.org/officeDocument/2006/relationships/hyperlink" Target="mailto:tarification@gpm.ca" TargetMode="External"/><Relationship Id="rId283" Type="http://schemas.openxmlformats.org/officeDocument/2006/relationships/hyperlink" Target="mailto:Oliver.Roelofsen@sterlingcapitalbrokers.com" TargetMode="External"/><Relationship Id="rId318" Type="http://schemas.openxmlformats.org/officeDocument/2006/relationships/hyperlink" Target="mailto:Oliver.Roelofsen@sterlingcapitalbrokers.com" TargetMode="External"/><Relationship Id="rId339" Type="http://schemas.openxmlformats.org/officeDocument/2006/relationships/hyperlink" Target="mailto:Oliver.Roelofsen@sterlingcapitalbrokers.com" TargetMode="External"/><Relationship Id="rId78" Type="http://schemas.openxmlformats.org/officeDocument/2006/relationships/hyperlink" Target="mailto:jcassista@synexsc.ca" TargetMode="External"/><Relationship Id="rId99" Type="http://schemas.openxmlformats.org/officeDocument/2006/relationships/hyperlink" Target="mailto:yyang@healthsourceplus.com" TargetMode="External"/><Relationship Id="rId101" Type="http://schemas.openxmlformats.org/officeDocument/2006/relationships/hyperlink" Target="mailto:raminder.bamrah@mondigroup.com" TargetMode="External"/><Relationship Id="rId122" Type="http://schemas.openxmlformats.org/officeDocument/2006/relationships/hyperlink" Target="mailto:renouvellementgcas@gcloutier.com" TargetMode="External"/><Relationship Id="rId143" Type="http://schemas.openxmlformats.org/officeDocument/2006/relationships/hyperlink" Target="mailto:sproulx@jnh.ca" TargetMode="External"/><Relationship Id="rId164" Type="http://schemas.openxmlformats.org/officeDocument/2006/relationships/hyperlink" Target="mailto:jcassista@synexsc.ca" TargetMode="External"/><Relationship Id="rId185" Type="http://schemas.openxmlformats.org/officeDocument/2006/relationships/hyperlink" Target="mailto:filomena@ralphmoss.ca" TargetMode="External"/><Relationship Id="rId9" Type="http://schemas.openxmlformats.org/officeDocument/2006/relationships/printerSettings" Target="../printerSettings/printerSettings100.bin"/><Relationship Id="rId210" Type="http://schemas.openxmlformats.org/officeDocument/2006/relationships/hyperlink" Target="mailto:administration@penmorebenefits.com" TargetMode="External"/><Relationship Id="rId26" Type="http://schemas.openxmlformats.org/officeDocument/2006/relationships/printerSettings" Target="../printerSettings/printerSettings117.bin"/><Relationship Id="rId231" Type="http://schemas.openxmlformats.org/officeDocument/2006/relationships/hyperlink" Target="mailto:financedl@sterlingcapitalbrokers.com" TargetMode="External"/><Relationship Id="rId252" Type="http://schemas.openxmlformats.org/officeDocument/2006/relationships/hyperlink" Target="mailto:kim.cook@kechnie.com" TargetMode="External"/><Relationship Id="rId273" Type="http://schemas.openxmlformats.org/officeDocument/2006/relationships/hyperlink" Target="mailto:renouvellementgcas@gcloutier.com" TargetMode="External"/><Relationship Id="rId294" Type="http://schemas.openxmlformats.org/officeDocument/2006/relationships/hyperlink" Target="mailto:Oliver.Roelofsen@sterlingcapitalbrokers.com" TargetMode="External"/><Relationship Id="rId308" Type="http://schemas.openxmlformats.org/officeDocument/2006/relationships/hyperlink" Target="mailto:Oliver.Roelofsen@sterlingcapitalbrokers.com" TargetMode="External"/><Relationship Id="rId329" Type="http://schemas.openxmlformats.org/officeDocument/2006/relationships/hyperlink" Target="mailto:Oliver.Roelofsen@sterlingcapitalbrokers.com" TargetMode="External"/><Relationship Id="rId47" Type="http://schemas.openxmlformats.org/officeDocument/2006/relationships/hyperlink" Target="mailto:louis.l@botica.ca" TargetMode="External"/><Relationship Id="rId68" Type="http://schemas.openxmlformats.org/officeDocument/2006/relationships/hyperlink" Target="mailto:Amy.Khatib@ldcom.com" TargetMode="External"/><Relationship Id="rId89" Type="http://schemas.openxmlformats.org/officeDocument/2006/relationships/hyperlink" Target="mailto:quotations@johnstongroup.ca" TargetMode="External"/><Relationship Id="rId112" Type="http://schemas.openxmlformats.org/officeDocument/2006/relationships/hyperlink" Target="mailto:kim.cook@kechnie.com" TargetMode="External"/><Relationship Id="rId133" Type="http://schemas.openxmlformats.org/officeDocument/2006/relationships/hyperlink" Target="mailto:equipecollectif@lussier.co" TargetMode="External"/><Relationship Id="rId154" Type="http://schemas.openxmlformats.org/officeDocument/2006/relationships/hyperlink" Target="mailto:renouvellementgcas@gcloutier.com" TargetMode="External"/><Relationship Id="rId175" Type="http://schemas.openxmlformats.org/officeDocument/2006/relationships/hyperlink" Target="mailto:ventes_renouvellements@gpme.ca" TargetMode="External"/><Relationship Id="rId340" Type="http://schemas.openxmlformats.org/officeDocument/2006/relationships/hyperlink" Target="mailto:Oliver.Roelofsen@sterlingcapitalbrokers.com" TargetMode="External"/><Relationship Id="rId196" Type="http://schemas.openxmlformats.org/officeDocument/2006/relationships/hyperlink" Target="mailto:renouvellement@sagedecision.com" TargetMode="External"/><Relationship Id="rId200" Type="http://schemas.openxmlformats.org/officeDocument/2006/relationships/hyperlink" Target="mailto:renouvellement@sagedecision.com" TargetMode="External"/><Relationship Id="rId16" Type="http://schemas.openxmlformats.org/officeDocument/2006/relationships/printerSettings" Target="../printerSettings/printerSettings107.bin"/><Relationship Id="rId221" Type="http://schemas.openxmlformats.org/officeDocument/2006/relationships/hyperlink" Target="mailto:quotations@johnstongroup.ca" TargetMode="External"/><Relationship Id="rId242" Type="http://schemas.openxmlformats.org/officeDocument/2006/relationships/hyperlink" Target="mailto:renewals@sterlingcapitalbrokers.com" TargetMode="External"/><Relationship Id="rId263" Type="http://schemas.openxmlformats.org/officeDocument/2006/relationships/hyperlink" Target="mailto:tpa@alliancesc.ca" TargetMode="External"/><Relationship Id="rId284" Type="http://schemas.openxmlformats.org/officeDocument/2006/relationships/hyperlink" Target="mailto:Oliver.Roelofsen@sterlingcapitalbrokers.com" TargetMode="External"/><Relationship Id="rId319" Type="http://schemas.openxmlformats.org/officeDocument/2006/relationships/hyperlink" Target="mailto:Oliver.Roelofsen@sterlingcapitalbrokers.com" TargetMode="External"/><Relationship Id="rId37" Type="http://schemas.openxmlformats.org/officeDocument/2006/relationships/printerSettings" Target="../printerSettings/printerSettings128.bin"/><Relationship Id="rId58" Type="http://schemas.openxmlformats.org/officeDocument/2006/relationships/hyperlink" Target="mailto:quotations@johnstongroup.ca" TargetMode="External"/><Relationship Id="rId79" Type="http://schemas.openxmlformats.org/officeDocument/2006/relationships/hyperlink" Target="mailto:jcassista@synexsc.ca" TargetMode="External"/><Relationship Id="rId102" Type="http://schemas.openxmlformats.org/officeDocument/2006/relationships/hyperlink" Target="mailto:tarification@gpm.ca" TargetMode="External"/><Relationship Id="rId123" Type="http://schemas.openxmlformats.org/officeDocument/2006/relationships/hyperlink" Target="mailto:renouvellementgcas@gcloutier.com" TargetMode="External"/><Relationship Id="rId144" Type="http://schemas.openxmlformats.org/officeDocument/2006/relationships/hyperlink" Target="mailto:ventes_renouvellements@gpme.ca" TargetMode="External"/><Relationship Id="rId330" Type="http://schemas.openxmlformats.org/officeDocument/2006/relationships/hyperlink" Target="mailto:Oliver.Roelofsen@sterlingcapitalbrokers.com" TargetMode="External"/><Relationship Id="rId90" Type="http://schemas.openxmlformats.org/officeDocument/2006/relationships/hyperlink" Target="mailto:elna@conifer.ca" TargetMode="External"/><Relationship Id="rId165" Type="http://schemas.openxmlformats.org/officeDocument/2006/relationships/hyperlink" Target="mailto:jcassista@synexsc.ca" TargetMode="External"/><Relationship Id="rId186" Type="http://schemas.openxmlformats.org/officeDocument/2006/relationships/hyperlink" Target="mailto:quotations@johnstongroup.ca" TargetMode="External"/><Relationship Id="rId211" Type="http://schemas.openxmlformats.org/officeDocument/2006/relationships/hyperlink" Target="mailto:yyang@healthsourceplus.com" TargetMode="External"/><Relationship Id="rId232" Type="http://schemas.openxmlformats.org/officeDocument/2006/relationships/hyperlink" Target="mailto:yuan.ren@sterlingcapitalbrokers.com" TargetMode="External"/><Relationship Id="rId253" Type="http://schemas.openxmlformats.org/officeDocument/2006/relationships/hyperlink" Target="mailto:groupservice@dehoney.com" TargetMode="External"/><Relationship Id="rId274" Type="http://schemas.openxmlformats.org/officeDocument/2006/relationships/hyperlink" Target="mailto:Oliver.Roelofsen@sterlingcapitalbrokers.com" TargetMode="External"/><Relationship Id="rId295" Type="http://schemas.openxmlformats.org/officeDocument/2006/relationships/hyperlink" Target="mailto:Oliver.Roelofsen@sterlingcapitalbrokers.com" TargetMode="External"/><Relationship Id="rId309" Type="http://schemas.openxmlformats.org/officeDocument/2006/relationships/hyperlink" Target="mailto:Oliver.Roelofsen@sterlingcapitalbrokers.com" TargetMode="External"/><Relationship Id="rId27" Type="http://schemas.openxmlformats.org/officeDocument/2006/relationships/printerSettings" Target="../printerSettings/printerSettings118.bin"/><Relationship Id="rId48" Type="http://schemas.openxmlformats.org/officeDocument/2006/relationships/hyperlink" Target="mailto:Yyang@healthsourceplus.com" TargetMode="External"/><Relationship Id="rId69" Type="http://schemas.openxmlformats.org/officeDocument/2006/relationships/hyperlink" Target="mailto:quotations@johnstongroup.ca" TargetMode="External"/><Relationship Id="rId113" Type="http://schemas.openxmlformats.org/officeDocument/2006/relationships/hyperlink" Target="mailto:renouvellementgcas@gcloutier.com" TargetMode="External"/><Relationship Id="rId134" Type="http://schemas.openxmlformats.org/officeDocument/2006/relationships/hyperlink" Target="mailto:ventes_renouvellements@gpme.ca" TargetMode="External"/><Relationship Id="rId320" Type="http://schemas.openxmlformats.org/officeDocument/2006/relationships/hyperlink" Target="mailto:Oliver.Roelofsen@sterlingcapitalbrokers.com" TargetMode="External"/><Relationship Id="rId80" Type="http://schemas.openxmlformats.org/officeDocument/2006/relationships/hyperlink" Target="mailto:jcassista@synexsc.ca" TargetMode="External"/><Relationship Id="rId155" Type="http://schemas.openxmlformats.org/officeDocument/2006/relationships/hyperlink" Target="mailto:renouvellementgcas@gcloutier.com" TargetMode="External"/><Relationship Id="rId176" Type="http://schemas.openxmlformats.org/officeDocument/2006/relationships/hyperlink" Target="mailto:ventes_renouvellements@gpme.ca" TargetMode="External"/><Relationship Id="rId197" Type="http://schemas.openxmlformats.org/officeDocument/2006/relationships/hyperlink" Target="mailto:renouvellement@sagedecision.com" TargetMode="External"/><Relationship Id="rId341" Type="http://schemas.openxmlformats.org/officeDocument/2006/relationships/hyperlink" Target="mailto:Oliver.Roelofsen@sterlingcapitalbrokers.com" TargetMode="External"/><Relationship Id="rId201" Type="http://schemas.openxmlformats.org/officeDocument/2006/relationships/hyperlink" Target="mailto:renouvellement@sagedecision.com" TargetMode="External"/><Relationship Id="rId222" Type="http://schemas.openxmlformats.org/officeDocument/2006/relationships/hyperlink" Target="mailto:quotations@johnstongroup.ca" TargetMode="External"/><Relationship Id="rId243" Type="http://schemas.openxmlformats.org/officeDocument/2006/relationships/hyperlink" Target="mailto:renewals@sterlingcapitalbrokers.com" TargetMode="External"/><Relationship Id="rId264" Type="http://schemas.openxmlformats.org/officeDocument/2006/relationships/hyperlink" Target="mailto:equipecollectif@lussier.co" TargetMode="External"/><Relationship Id="rId285" Type="http://schemas.openxmlformats.org/officeDocument/2006/relationships/hyperlink" Target="mailto:Oliver.Roelofsen@sterlingcapitalbrokers.com" TargetMode="External"/><Relationship Id="rId17" Type="http://schemas.openxmlformats.org/officeDocument/2006/relationships/printerSettings" Target="../printerSettings/printerSettings108.bin"/><Relationship Id="rId38" Type="http://schemas.openxmlformats.org/officeDocument/2006/relationships/printerSettings" Target="../printerSettings/printerSettings129.bin"/><Relationship Id="rId59" Type="http://schemas.openxmlformats.org/officeDocument/2006/relationships/hyperlink" Target="mailto:Judith.Brelsford@newellco.com" TargetMode="External"/><Relationship Id="rId103" Type="http://schemas.openxmlformats.org/officeDocument/2006/relationships/hyperlink" Target="mailto:underwriting@peoplecorporation.com" TargetMode="External"/><Relationship Id="rId124" Type="http://schemas.openxmlformats.org/officeDocument/2006/relationships/hyperlink" Target="mailto:renouvellementgcas@gcloutier.com" TargetMode="External"/><Relationship Id="rId310" Type="http://schemas.openxmlformats.org/officeDocument/2006/relationships/hyperlink" Target="mailto:Oliver.Roelofsen@sterlingcapitalbrokers.com" TargetMode="External"/><Relationship Id="rId70" Type="http://schemas.openxmlformats.org/officeDocument/2006/relationships/hyperlink" Target="mailto:equipecollectif@lussier.co." TargetMode="External"/><Relationship Id="rId91" Type="http://schemas.openxmlformats.org/officeDocument/2006/relationships/hyperlink" Target="mailto:quotations@johnstongroup.ca" TargetMode="External"/><Relationship Id="rId145" Type="http://schemas.openxmlformats.org/officeDocument/2006/relationships/hyperlink" Target="mailto:asiya@penmorebenefits.com" TargetMode="External"/><Relationship Id="rId166" Type="http://schemas.openxmlformats.org/officeDocument/2006/relationships/hyperlink" Target="mailto:jcassista@synexsc.ca" TargetMode="External"/><Relationship Id="rId187" Type="http://schemas.openxmlformats.org/officeDocument/2006/relationships/hyperlink" Target="mailto:tarification@arcsupport.ca" TargetMode="External"/><Relationship Id="rId331" Type="http://schemas.openxmlformats.org/officeDocument/2006/relationships/hyperlink" Target="mailto:Oliver.Roelofsen@sterlingcapitalbrokers.com" TargetMode="External"/><Relationship Id="rId1" Type="http://schemas.openxmlformats.org/officeDocument/2006/relationships/printerSettings" Target="../printerSettings/printerSettings92.bin"/><Relationship Id="rId212" Type="http://schemas.openxmlformats.org/officeDocument/2006/relationships/hyperlink" Target="mailto:cchouinard@cbproviders.ca" TargetMode="External"/><Relationship Id="rId233" Type="http://schemas.openxmlformats.org/officeDocument/2006/relationships/hyperlink" Target="mailto:financedl@sterlingcapitalbrokers.com" TargetMode="External"/><Relationship Id="rId254" Type="http://schemas.openxmlformats.org/officeDocument/2006/relationships/hyperlink" Target="mailto:TPA@alliancesc.ca" TargetMode="External"/><Relationship Id="rId28" Type="http://schemas.openxmlformats.org/officeDocument/2006/relationships/printerSettings" Target="../printerSettings/printerSettings119.bin"/><Relationship Id="rId49" Type="http://schemas.openxmlformats.org/officeDocument/2006/relationships/hyperlink" Target="mailto:tarification@gpm.ca" TargetMode="External"/><Relationship Id="rId114" Type="http://schemas.openxmlformats.org/officeDocument/2006/relationships/hyperlink" Target="mailto:jcassista@synexsc.ca" TargetMode="External"/><Relationship Id="rId275" Type="http://schemas.openxmlformats.org/officeDocument/2006/relationships/hyperlink" Target="mailto:Oliver.Roelofsen@sterlingcapitalbrokers.com" TargetMode="External"/><Relationship Id="rId296" Type="http://schemas.openxmlformats.org/officeDocument/2006/relationships/hyperlink" Target="mailto:Oliver.Roelofsen@sterlingcapitalbrokers.com" TargetMode="External"/><Relationship Id="rId300" Type="http://schemas.openxmlformats.org/officeDocument/2006/relationships/hyperlink" Target="mailto:Oliver.Roelofsen@sterlingcapitalbrokers.com" TargetMode="External"/><Relationship Id="rId60" Type="http://schemas.openxmlformats.org/officeDocument/2006/relationships/hyperlink" Target="mailto:jonna.hensley@keysight.com" TargetMode="External"/><Relationship Id="rId81" Type="http://schemas.openxmlformats.org/officeDocument/2006/relationships/hyperlink" Target="mailto:renewals@effortlessadmin.com" TargetMode="External"/><Relationship Id="rId135" Type="http://schemas.openxmlformats.org/officeDocument/2006/relationships/hyperlink" Target="mailto:ventes_renouvellements@gpme.ca" TargetMode="External"/><Relationship Id="rId156" Type="http://schemas.openxmlformats.org/officeDocument/2006/relationships/hyperlink" Target="mailto:renouvellementgcas@gcloutier.com" TargetMode="External"/><Relationship Id="rId177" Type="http://schemas.openxmlformats.org/officeDocument/2006/relationships/hyperlink" Target="mailto:quotations@johnstongroup.ca" TargetMode="External"/><Relationship Id="rId198" Type="http://schemas.openxmlformats.org/officeDocument/2006/relationships/hyperlink" Target="mailto:renouvellement@sagedecision.com" TargetMode="External"/><Relationship Id="rId321" Type="http://schemas.openxmlformats.org/officeDocument/2006/relationships/hyperlink" Target="mailto:Oliver.Roelofsen@sterlingcapitalbrokers.com" TargetMode="External"/><Relationship Id="rId342" Type="http://schemas.openxmlformats.org/officeDocument/2006/relationships/hyperlink" Target="mailto:Oliver.Roelofsen@sterlingcapitalbrokers.com" TargetMode="External"/><Relationship Id="rId202" Type="http://schemas.openxmlformats.org/officeDocument/2006/relationships/hyperlink" Target="mailto:renouvellement@sagedecision.com" TargetMode="External"/><Relationship Id="rId223" Type="http://schemas.openxmlformats.org/officeDocument/2006/relationships/hyperlink" Target="mailto:renouvellementgcas@gcloutier.com" TargetMode="External"/><Relationship Id="rId244" Type="http://schemas.openxmlformats.org/officeDocument/2006/relationships/hyperlink" Target="mailto:renewals@sterlingcapitalbrokers.com" TargetMode="External"/><Relationship Id="rId18" Type="http://schemas.openxmlformats.org/officeDocument/2006/relationships/printerSettings" Target="../printerSettings/printerSettings109.bin"/><Relationship Id="rId39" Type="http://schemas.openxmlformats.org/officeDocument/2006/relationships/printerSettings" Target="../printerSettings/printerSettings130.bin"/><Relationship Id="rId265" Type="http://schemas.openxmlformats.org/officeDocument/2006/relationships/hyperlink" Target="mailto:collectiftr@gcloutier.com" TargetMode="External"/><Relationship Id="rId286" Type="http://schemas.openxmlformats.org/officeDocument/2006/relationships/hyperlink" Target="mailto:Oliver.Roelofsen@sterlingcapitalbrokers.com" TargetMode="External"/><Relationship Id="rId50" Type="http://schemas.openxmlformats.org/officeDocument/2006/relationships/hyperlink" Target="mailto:quotations@johnstongroup.ca" TargetMode="External"/><Relationship Id="rId104" Type="http://schemas.openxmlformats.org/officeDocument/2006/relationships/hyperlink" Target="mailto:bstitt2@hotmail.com" TargetMode="External"/><Relationship Id="rId125" Type="http://schemas.openxmlformats.org/officeDocument/2006/relationships/hyperlink" Target="mailto:jcassista@synexsc.ca" TargetMode="External"/><Relationship Id="rId146" Type="http://schemas.openxmlformats.org/officeDocument/2006/relationships/hyperlink" Target="mailto:tarification@gpm.ca" TargetMode="External"/><Relationship Id="rId167" Type="http://schemas.openxmlformats.org/officeDocument/2006/relationships/hyperlink" Target="mailto:jcassista@synexsc.ca" TargetMode="External"/><Relationship Id="rId188" Type="http://schemas.openxmlformats.org/officeDocument/2006/relationships/hyperlink" Target="mailto:TPA@alliancesc.ca" TargetMode="External"/><Relationship Id="rId311" Type="http://schemas.openxmlformats.org/officeDocument/2006/relationships/hyperlink" Target="mailto:Oliver.Roelofsen@sterlingcapitalbrokers.com" TargetMode="External"/><Relationship Id="rId332" Type="http://schemas.openxmlformats.org/officeDocument/2006/relationships/hyperlink" Target="mailto:Oliver.Roelofsen@sterlingcapitalbrokers.com" TargetMode="External"/><Relationship Id="rId71" Type="http://schemas.openxmlformats.org/officeDocument/2006/relationships/hyperlink" Target="mailto:quotations@johnstongroup.ca" TargetMode="External"/><Relationship Id="rId92" Type="http://schemas.openxmlformats.org/officeDocument/2006/relationships/hyperlink" Target="mailto:ventes_renouvellements@gpme.ca" TargetMode="External"/><Relationship Id="rId213" Type="http://schemas.openxmlformats.org/officeDocument/2006/relationships/hyperlink" Target="mailto:bc.bcfs-adminservices@navacord.com" TargetMode="External"/><Relationship Id="rId234" Type="http://schemas.openxmlformats.org/officeDocument/2006/relationships/hyperlink" Target="mailto:ventes_renouvellements@gpme.ca" TargetMode="External"/><Relationship Id="rId2" Type="http://schemas.openxmlformats.org/officeDocument/2006/relationships/printerSettings" Target="../printerSettings/printerSettings93.bin"/><Relationship Id="rId29" Type="http://schemas.openxmlformats.org/officeDocument/2006/relationships/printerSettings" Target="../printerSettings/printerSettings120.bin"/><Relationship Id="rId255" Type="http://schemas.openxmlformats.org/officeDocument/2006/relationships/hyperlink" Target="mailto:equipecollectif@lussier.co" TargetMode="External"/><Relationship Id="rId276" Type="http://schemas.openxmlformats.org/officeDocument/2006/relationships/hyperlink" Target="mailto:Oliver.Roelofsen@sterlingcapitalbrokers.com" TargetMode="External"/><Relationship Id="rId297" Type="http://schemas.openxmlformats.org/officeDocument/2006/relationships/hyperlink" Target="mailto:Oliver.Roelofsen@sterlingcapitalbrokers.com" TargetMode="External"/><Relationship Id="rId40" Type="http://schemas.openxmlformats.org/officeDocument/2006/relationships/printerSettings" Target="../printerSettings/printerSettings131.bin"/><Relationship Id="rId115" Type="http://schemas.openxmlformats.org/officeDocument/2006/relationships/hyperlink" Target="mailto:jcassista@synexsc.ca" TargetMode="External"/><Relationship Id="rId136" Type="http://schemas.openxmlformats.org/officeDocument/2006/relationships/hyperlink" Target="mailto:ventes_renouvellements@gpme.ca" TargetMode="External"/><Relationship Id="rId157" Type="http://schemas.openxmlformats.org/officeDocument/2006/relationships/hyperlink" Target="mailto:renouvellementgcas@gcloutier.com" TargetMode="External"/><Relationship Id="rId178" Type="http://schemas.openxmlformats.org/officeDocument/2006/relationships/hyperlink" Target="mailto:groupservice@dehoney.com" TargetMode="External"/><Relationship Id="rId301" Type="http://schemas.openxmlformats.org/officeDocument/2006/relationships/hyperlink" Target="mailto:Oliver.Roelofsen@sterlingcapitalbrokers.com" TargetMode="External"/><Relationship Id="rId322" Type="http://schemas.openxmlformats.org/officeDocument/2006/relationships/hyperlink" Target="mailto:Oliver.Roelofsen@sterlingcapitalbrokers.com" TargetMode="External"/><Relationship Id="rId343" Type="http://schemas.openxmlformats.org/officeDocument/2006/relationships/printerSettings" Target="../printerSettings/printerSettings134.bin"/><Relationship Id="rId61" Type="http://schemas.openxmlformats.org/officeDocument/2006/relationships/hyperlink" Target="mailto:chutchings@commissionaires.ab.ca" TargetMode="External"/><Relationship Id="rId82" Type="http://schemas.openxmlformats.org/officeDocument/2006/relationships/hyperlink" Target="mailto:quotations@johnstongroup.ca" TargetMode="External"/><Relationship Id="rId199" Type="http://schemas.openxmlformats.org/officeDocument/2006/relationships/hyperlink" Target="mailto:renouvellement@sagedecision.com" TargetMode="External"/><Relationship Id="rId203" Type="http://schemas.openxmlformats.org/officeDocument/2006/relationships/hyperlink" Target="mailto:YYang@healthsourceplus.com" TargetMode="External"/><Relationship Id="rId19" Type="http://schemas.openxmlformats.org/officeDocument/2006/relationships/printerSettings" Target="../printerSettings/printerSettings110.bin"/><Relationship Id="rId224" Type="http://schemas.openxmlformats.org/officeDocument/2006/relationships/hyperlink" Target="mailto:jcassista@synexsc.ca" TargetMode="External"/><Relationship Id="rId245" Type="http://schemas.openxmlformats.org/officeDocument/2006/relationships/hyperlink" Target="mailto:renewals@sterlingcapitalbrokers.com" TargetMode="External"/><Relationship Id="rId266" Type="http://schemas.openxmlformats.org/officeDocument/2006/relationships/hyperlink" Target="mailto:equipecollectif@lussier.co.%20" TargetMode="External"/><Relationship Id="rId287" Type="http://schemas.openxmlformats.org/officeDocument/2006/relationships/hyperlink" Target="mailto:Oliver.Roelofsen@sterlingcapitalbrokers.com" TargetMode="External"/><Relationship Id="rId30" Type="http://schemas.openxmlformats.org/officeDocument/2006/relationships/printerSettings" Target="../printerSettings/printerSettings121.bin"/><Relationship Id="rId105" Type="http://schemas.openxmlformats.org/officeDocument/2006/relationships/hyperlink" Target="mailto:laura.deschaine@nemak.com" TargetMode="External"/><Relationship Id="rId126" Type="http://schemas.openxmlformats.org/officeDocument/2006/relationships/hyperlink" Target="mailto:jcassista@synexsc.ca" TargetMode="External"/><Relationship Id="rId147" Type="http://schemas.openxmlformats.org/officeDocument/2006/relationships/hyperlink" Target="mailto:quotations@johnstongroup.ca" TargetMode="External"/><Relationship Id="rId168" Type="http://schemas.openxmlformats.org/officeDocument/2006/relationships/hyperlink" Target="mailto:jcassista@synexsc.ca" TargetMode="External"/><Relationship Id="rId312" Type="http://schemas.openxmlformats.org/officeDocument/2006/relationships/hyperlink" Target="mailto:Oliver.Roelofsen@sterlingcapitalbrokers.com" TargetMode="External"/><Relationship Id="rId333" Type="http://schemas.openxmlformats.org/officeDocument/2006/relationships/hyperlink" Target="mailto:Oliver.Roelofsen@sterlingcapitalbrokers.com" TargetMode="External"/><Relationship Id="rId51" Type="http://schemas.openxmlformats.org/officeDocument/2006/relationships/hyperlink" Target="mailto:quotations@johnstongroup.ca" TargetMode="External"/><Relationship Id="rId72" Type="http://schemas.openxmlformats.org/officeDocument/2006/relationships/hyperlink" Target="mailto:elaine@dupuislangen.com" TargetMode="External"/><Relationship Id="rId93" Type="http://schemas.openxmlformats.org/officeDocument/2006/relationships/hyperlink" Target="mailto:ventes_renouvellements@gpme.ca" TargetMode="External"/><Relationship Id="rId189" Type="http://schemas.openxmlformats.org/officeDocument/2006/relationships/hyperlink" Target="mailto:TPA@alliancesc.ca" TargetMode="External"/><Relationship Id="rId3" Type="http://schemas.openxmlformats.org/officeDocument/2006/relationships/printerSettings" Target="../printerSettings/printerSettings94.bin"/><Relationship Id="rId214" Type="http://schemas.openxmlformats.org/officeDocument/2006/relationships/hyperlink" Target="mailto:groupservice@dehoney.com" TargetMode="External"/><Relationship Id="rId235" Type="http://schemas.openxmlformats.org/officeDocument/2006/relationships/hyperlink" Target="mailto:renewals@sterlingcapitalbrokers.com" TargetMode="External"/><Relationship Id="rId256" Type="http://schemas.openxmlformats.org/officeDocument/2006/relationships/hyperlink" Target="mailto:tpa@alliancesc.ca" TargetMode="External"/><Relationship Id="rId277" Type="http://schemas.openxmlformats.org/officeDocument/2006/relationships/hyperlink" Target="mailto:Oliver.Roelofsen@sterlingcapitalbrokers.com" TargetMode="External"/><Relationship Id="rId298" Type="http://schemas.openxmlformats.org/officeDocument/2006/relationships/hyperlink" Target="mailto:Oliver.Roelofsen@sterlingcapitalbrokers.com" TargetMode="External"/><Relationship Id="rId116" Type="http://schemas.openxmlformats.org/officeDocument/2006/relationships/hyperlink" Target="mailto:quotations@johnstongroup.ca" TargetMode="External"/><Relationship Id="rId137" Type="http://schemas.openxmlformats.org/officeDocument/2006/relationships/hyperlink" Target="mailto:jennifer_croucher@gov.nt.ca" TargetMode="External"/><Relationship Id="rId158" Type="http://schemas.openxmlformats.org/officeDocument/2006/relationships/hyperlink" Target="mailto:renouvellementgcas@gcloutier.com" TargetMode="External"/><Relationship Id="rId302" Type="http://schemas.openxmlformats.org/officeDocument/2006/relationships/hyperlink" Target="mailto:Oliver.Roelofsen@sterlingcapitalbrokers.com" TargetMode="External"/><Relationship Id="rId323" Type="http://schemas.openxmlformats.org/officeDocument/2006/relationships/hyperlink" Target="mailto:Oliver.Roelofsen@sterlingcapitalbrokers.com" TargetMode="External"/><Relationship Id="rId344" Type="http://schemas.openxmlformats.org/officeDocument/2006/relationships/vmlDrawing" Target="../drawings/vmlDrawing2.vml"/><Relationship Id="rId20" Type="http://schemas.openxmlformats.org/officeDocument/2006/relationships/printerSettings" Target="../printerSettings/printerSettings111.bin"/><Relationship Id="rId41" Type="http://schemas.openxmlformats.org/officeDocument/2006/relationships/printerSettings" Target="../printerSettings/printerSettings132.bin"/><Relationship Id="rId62" Type="http://schemas.openxmlformats.org/officeDocument/2006/relationships/hyperlink" Target="mailto:abailie@arlentool.com" TargetMode="External"/><Relationship Id="rId83" Type="http://schemas.openxmlformats.org/officeDocument/2006/relationships/hyperlink" Target="mailto:quotations@johnstongroup.ca" TargetMode="External"/><Relationship Id="rId179" Type="http://schemas.openxmlformats.org/officeDocument/2006/relationships/hyperlink" Target="mailto:YYang@healthsourceplus.com" TargetMode="External"/><Relationship Id="rId190" Type="http://schemas.openxmlformats.org/officeDocument/2006/relationships/hyperlink" Target="mailto:renouvellement@sagedecision.com" TargetMode="External"/><Relationship Id="rId204" Type="http://schemas.openxmlformats.org/officeDocument/2006/relationships/hyperlink" Target="mailto:tarification@gpm.ca" TargetMode="External"/><Relationship Id="rId225" Type="http://schemas.openxmlformats.org/officeDocument/2006/relationships/hyperlink" Target="mailto:tarification@gpm.ca" TargetMode="External"/><Relationship Id="rId246" Type="http://schemas.openxmlformats.org/officeDocument/2006/relationships/hyperlink" Target="mailto:renewals@sterlingcapitalbrokers.com" TargetMode="External"/><Relationship Id="rId267" Type="http://schemas.openxmlformats.org/officeDocument/2006/relationships/hyperlink" Target="mailto:tpa@alliancesc.ca" TargetMode="External"/><Relationship Id="rId288" Type="http://schemas.openxmlformats.org/officeDocument/2006/relationships/hyperlink" Target="mailto:Oliver.Roelofsen@sterlingcapitalbrokers.com" TargetMode="External"/><Relationship Id="rId106" Type="http://schemas.openxmlformats.org/officeDocument/2006/relationships/hyperlink" Target="mailto:GMOREAU@mccarthy.ca," TargetMode="External"/><Relationship Id="rId127" Type="http://schemas.openxmlformats.org/officeDocument/2006/relationships/hyperlink" Target="mailto:tarification@arcsupport.ga" TargetMode="External"/><Relationship Id="rId313" Type="http://schemas.openxmlformats.org/officeDocument/2006/relationships/hyperlink" Target="mailto:Oliver.Roelofsen@sterlingcapitalbrokers.com" TargetMode="External"/><Relationship Id="rId10" Type="http://schemas.openxmlformats.org/officeDocument/2006/relationships/printerSettings" Target="../printerSettings/printerSettings101.bin"/><Relationship Id="rId31" Type="http://schemas.openxmlformats.org/officeDocument/2006/relationships/printerSettings" Target="../printerSettings/printerSettings122.bin"/><Relationship Id="rId52" Type="http://schemas.openxmlformats.org/officeDocument/2006/relationships/hyperlink" Target="mailto:greg@perlingergroup.com" TargetMode="External"/><Relationship Id="rId73" Type="http://schemas.openxmlformats.org/officeDocument/2006/relationships/hyperlink" Target="mailto:quotations@johnstongroup.ca" TargetMode="External"/><Relationship Id="rId94" Type="http://schemas.openxmlformats.org/officeDocument/2006/relationships/hyperlink" Target="mailto:ventes_renouvellements@gpme.ca" TargetMode="External"/><Relationship Id="rId148" Type="http://schemas.openxmlformats.org/officeDocument/2006/relationships/hyperlink" Target="mailto:renouvellement@sagedecision.com" TargetMode="External"/><Relationship Id="rId169" Type="http://schemas.openxmlformats.org/officeDocument/2006/relationships/hyperlink" Target="mailto:jcassista@synexsc.ca" TargetMode="External"/><Relationship Id="rId334" Type="http://schemas.openxmlformats.org/officeDocument/2006/relationships/hyperlink" Target="mailto:Oliver.Roelofsen@sterlingcapitalbrokers.com" TargetMode="External"/><Relationship Id="rId4" Type="http://schemas.openxmlformats.org/officeDocument/2006/relationships/printerSettings" Target="../printerSettings/printerSettings95.bin"/><Relationship Id="rId180" Type="http://schemas.openxmlformats.org/officeDocument/2006/relationships/hyperlink" Target="mailto:ventes_renouvellements@gpme.ca" TargetMode="External"/><Relationship Id="rId215" Type="http://schemas.openxmlformats.org/officeDocument/2006/relationships/hyperlink" Target="mailto:renouvellement@sagedecision.com" TargetMode="External"/><Relationship Id="rId236" Type="http://schemas.openxmlformats.org/officeDocument/2006/relationships/hyperlink" Target="mailto:ventes_renouvellements@gpme.ca" TargetMode="External"/><Relationship Id="rId257" Type="http://schemas.openxmlformats.org/officeDocument/2006/relationships/hyperlink" Target="mailto:tarification@gpm.ca" TargetMode="External"/><Relationship Id="rId278" Type="http://schemas.openxmlformats.org/officeDocument/2006/relationships/hyperlink" Target="mailto:Oliver.Roelofsen@sterlingcapitalbrokers.com" TargetMode="External"/><Relationship Id="rId303" Type="http://schemas.openxmlformats.org/officeDocument/2006/relationships/hyperlink" Target="mailto:Oliver.Roelofsen@sterlingcapitalbrokers.com" TargetMode="External"/><Relationship Id="rId42" Type="http://schemas.openxmlformats.org/officeDocument/2006/relationships/printerSettings" Target="../printerSettings/printerSettings133.bin"/><Relationship Id="rId84" Type="http://schemas.openxmlformats.org/officeDocument/2006/relationships/hyperlink" Target="mailto:quotations@johnstongroup.ca" TargetMode="External"/><Relationship Id="rId138" Type="http://schemas.openxmlformats.org/officeDocument/2006/relationships/hyperlink" Target="mailto:tarification@arcsupport.ca" TargetMode="External"/><Relationship Id="rId345" Type="http://schemas.openxmlformats.org/officeDocument/2006/relationships/comments" Target="../comments1.xml"/><Relationship Id="rId191" Type="http://schemas.openxmlformats.org/officeDocument/2006/relationships/hyperlink" Target="mailto:renouvellement@sagedecision.com" TargetMode="External"/><Relationship Id="rId205" Type="http://schemas.openxmlformats.org/officeDocument/2006/relationships/hyperlink" Target="mailto:YYang@healthsourceplus.com" TargetMode="External"/><Relationship Id="rId247" Type="http://schemas.openxmlformats.org/officeDocument/2006/relationships/hyperlink" Target="mailto:renewals@sterlingcapitalbrokers.com" TargetMode="External"/><Relationship Id="rId107" Type="http://schemas.openxmlformats.org/officeDocument/2006/relationships/hyperlink" Target="mailto:YYang@healthsourceplus.com" TargetMode="External"/><Relationship Id="rId289" Type="http://schemas.openxmlformats.org/officeDocument/2006/relationships/hyperlink" Target="mailto:Oliver.Roelofsen@sterlingcapitalbrokers.com" TargetMode="External"/><Relationship Id="rId11" Type="http://schemas.openxmlformats.org/officeDocument/2006/relationships/printerSettings" Target="../printerSettings/printerSettings102.bin"/><Relationship Id="rId53" Type="http://schemas.openxmlformats.org/officeDocument/2006/relationships/hyperlink" Target="mailto:jcassista@synexsc.ca" TargetMode="External"/><Relationship Id="rId149" Type="http://schemas.openxmlformats.org/officeDocument/2006/relationships/hyperlink" Target="mailto:ventes_renouvellements@gpme.ca" TargetMode="External"/><Relationship Id="rId314" Type="http://schemas.openxmlformats.org/officeDocument/2006/relationships/hyperlink" Target="mailto:Oliver.Roelofsen@sterlingcapitalbrokers.com" TargetMode="External"/><Relationship Id="rId95" Type="http://schemas.openxmlformats.org/officeDocument/2006/relationships/hyperlink" Target="mailto:ventes_renouvellements@gpme.ca" TargetMode="External"/><Relationship Id="rId160" Type="http://schemas.openxmlformats.org/officeDocument/2006/relationships/hyperlink" Target="mailto:jcassista@synexsc.ca" TargetMode="External"/><Relationship Id="rId216" Type="http://schemas.openxmlformats.org/officeDocument/2006/relationships/hyperlink" Target="mailto:renouvellement@sagedecision.com" TargetMode="External"/><Relationship Id="rId258" Type="http://schemas.openxmlformats.org/officeDocument/2006/relationships/hyperlink" Target="mailto:renouvellementgcas@gcloutier.com" TargetMode="External"/><Relationship Id="rId22" Type="http://schemas.openxmlformats.org/officeDocument/2006/relationships/printerSettings" Target="../printerSettings/printerSettings113.bin"/><Relationship Id="rId64" Type="http://schemas.openxmlformats.org/officeDocument/2006/relationships/hyperlink" Target="mailto:g.attias@groupecenseo.com" TargetMode="External"/><Relationship Id="rId118" Type="http://schemas.openxmlformats.org/officeDocument/2006/relationships/hyperlink" Target="mailto:equipecollectif@lussier.co" TargetMode="External"/><Relationship Id="rId325" Type="http://schemas.openxmlformats.org/officeDocument/2006/relationships/hyperlink" Target="mailto:Oliver.Roelofsen@sterlingcapitalbrokers.com" TargetMode="External"/><Relationship Id="rId171" Type="http://schemas.openxmlformats.org/officeDocument/2006/relationships/hyperlink" Target="mailto:jcassista@synexsc.ca" TargetMode="External"/><Relationship Id="rId227" Type="http://schemas.openxmlformats.org/officeDocument/2006/relationships/hyperlink" Target="mailto:financedl@sterlingcapitalbrokers.com" TargetMode="External"/><Relationship Id="rId269" Type="http://schemas.openxmlformats.org/officeDocument/2006/relationships/hyperlink" Target="mailto:renouvellement@sagedecision.com" TargetMode="External"/><Relationship Id="rId33" Type="http://schemas.openxmlformats.org/officeDocument/2006/relationships/printerSettings" Target="../printerSettings/printerSettings124.bin"/><Relationship Id="rId129" Type="http://schemas.openxmlformats.org/officeDocument/2006/relationships/hyperlink" Target="mailto:gbrucculeri@mitchellabbottgrp.com" TargetMode="External"/><Relationship Id="rId280" Type="http://schemas.openxmlformats.org/officeDocument/2006/relationships/hyperlink" Target="mailto:Oliver.Roelofsen@sterlingcapitalbrokers.com" TargetMode="External"/><Relationship Id="rId336" Type="http://schemas.openxmlformats.org/officeDocument/2006/relationships/hyperlink" Target="mailto:Oliver.Roelofsen@sterlingcapitalbrokers.com" TargetMode="External"/><Relationship Id="rId75" Type="http://schemas.openxmlformats.org/officeDocument/2006/relationships/hyperlink" Target="mailto:tpa@orchestro.ca" TargetMode="External"/><Relationship Id="rId140" Type="http://schemas.openxmlformats.org/officeDocument/2006/relationships/hyperlink" Target="mailto:tarification@arcsupport.ga" TargetMode="External"/><Relationship Id="rId182" Type="http://schemas.openxmlformats.org/officeDocument/2006/relationships/hyperlink" Target="mailto:ventes_renouvellements@gpme.ca" TargetMode="External"/><Relationship Id="rId6" Type="http://schemas.openxmlformats.org/officeDocument/2006/relationships/printerSettings" Target="../printerSettings/printerSettings97.bin"/><Relationship Id="rId238" Type="http://schemas.openxmlformats.org/officeDocument/2006/relationships/hyperlink" Target="mailto:simonl@gilmore.ca" TargetMode="External"/><Relationship Id="rId291" Type="http://schemas.openxmlformats.org/officeDocument/2006/relationships/hyperlink" Target="mailto:Oliver.Roelofsen@sterlingcapitalbrokers.com" TargetMode="External"/><Relationship Id="rId305" Type="http://schemas.openxmlformats.org/officeDocument/2006/relationships/hyperlink" Target="mailto:Oliver.Roelofsen@sterlingcapitalbrokers.com" TargetMode="External"/><Relationship Id="rId44" Type="http://schemas.openxmlformats.org/officeDocument/2006/relationships/hyperlink" Target="mailto:renouvellement@sagedecision.com" TargetMode="External"/><Relationship Id="rId86" Type="http://schemas.openxmlformats.org/officeDocument/2006/relationships/hyperlink" Target="mailto:quotations@johnstongroup.ca" TargetMode="External"/><Relationship Id="rId151" Type="http://schemas.openxmlformats.org/officeDocument/2006/relationships/hyperlink" Target="mailto:quotations@johnstongroup.ca" TargetMode="External"/><Relationship Id="rId193" Type="http://schemas.openxmlformats.org/officeDocument/2006/relationships/hyperlink" Target="mailto:renouvellement@sagedecision.com" TargetMode="External"/><Relationship Id="rId207" Type="http://schemas.openxmlformats.org/officeDocument/2006/relationships/hyperlink" Target="mailto:JLiaw@servprocalgary.com" TargetMode="External"/><Relationship Id="rId249" Type="http://schemas.openxmlformats.org/officeDocument/2006/relationships/hyperlink" Target="mailto:renewals@sterlingcapitalbrokers.com" TargetMode="External"/><Relationship Id="rId13" Type="http://schemas.openxmlformats.org/officeDocument/2006/relationships/printerSettings" Target="../printerSettings/printerSettings104.bin"/><Relationship Id="rId109" Type="http://schemas.openxmlformats.org/officeDocument/2006/relationships/hyperlink" Target="mailto:messay@baicorp.ca" TargetMode="External"/><Relationship Id="rId260" Type="http://schemas.openxmlformats.org/officeDocument/2006/relationships/hyperlink" Target="mailto:renouvellementgcas@gcloutier.com" TargetMode="External"/><Relationship Id="rId316" Type="http://schemas.openxmlformats.org/officeDocument/2006/relationships/hyperlink" Target="mailto:Oliver.Roelofsen@sterlingcapitalbrokers.com" TargetMode="External"/><Relationship Id="rId55" Type="http://schemas.openxmlformats.org/officeDocument/2006/relationships/hyperlink" Target="mailto:Samantha.Cianfarani@driv.com" TargetMode="External"/><Relationship Id="rId97" Type="http://schemas.openxmlformats.org/officeDocument/2006/relationships/hyperlink" Target="mailto:quotations@johnstongroup.ca" TargetMode="External"/><Relationship Id="rId120" Type="http://schemas.openxmlformats.org/officeDocument/2006/relationships/hyperlink" Target="mailto:quotations@johnstongroup.ca" TargetMode="External"/><Relationship Id="rId162" Type="http://schemas.openxmlformats.org/officeDocument/2006/relationships/hyperlink" Target="mailto:jcassista@synexsc.ca" TargetMode="External"/><Relationship Id="rId218" Type="http://schemas.openxmlformats.org/officeDocument/2006/relationships/hyperlink" Target="mailto:renouvellement@sagedecision.com" TargetMode="External"/><Relationship Id="rId271" Type="http://schemas.openxmlformats.org/officeDocument/2006/relationships/hyperlink" Target="mailto:tarification@arcsupport.ca" TargetMode="External"/><Relationship Id="rId24" Type="http://schemas.openxmlformats.org/officeDocument/2006/relationships/printerSettings" Target="../printerSettings/printerSettings115.bin"/><Relationship Id="rId66" Type="http://schemas.openxmlformats.org/officeDocument/2006/relationships/hyperlink" Target="mailto:Michelle_Lee1@ajg.com" TargetMode="External"/><Relationship Id="rId131" Type="http://schemas.openxmlformats.org/officeDocument/2006/relationships/hyperlink" Target="mailto:ventes_renouvellements@gpme.ca" TargetMode="External"/><Relationship Id="rId327" Type="http://schemas.openxmlformats.org/officeDocument/2006/relationships/hyperlink" Target="mailto:Oliver.Roelofsen@sterlingcapitalbrokers.com" TargetMode="External"/><Relationship Id="rId173" Type="http://schemas.openxmlformats.org/officeDocument/2006/relationships/hyperlink" Target="mailto:jcassista@synexsc.ca" TargetMode="External"/><Relationship Id="rId229" Type="http://schemas.openxmlformats.org/officeDocument/2006/relationships/hyperlink" Target="mailto:financedl@sterlingcapitalbrokers.com" TargetMode="External"/><Relationship Id="rId240" Type="http://schemas.openxmlformats.org/officeDocument/2006/relationships/hyperlink" Target="mailto:renewals@sterlingcapitalbrokers.com" TargetMode="External"/></Relationships>
</file>

<file path=xl/worksheets/_rels/sheet5.xml.rels><?xml version="1.0" encoding="UTF-8" standalone="yes"?>
<Relationships xmlns="http://schemas.openxmlformats.org/package/2006/relationships"><Relationship Id="rId13" Type="http://schemas.openxmlformats.org/officeDocument/2006/relationships/pivotTable" Target="../pivotTables/pivotTable13.xml"/><Relationship Id="rId18" Type="http://schemas.openxmlformats.org/officeDocument/2006/relationships/printerSettings" Target="../printerSettings/printerSettings136.bin"/><Relationship Id="rId26" Type="http://schemas.openxmlformats.org/officeDocument/2006/relationships/printerSettings" Target="../printerSettings/printerSettings144.bin"/><Relationship Id="rId21" Type="http://schemas.openxmlformats.org/officeDocument/2006/relationships/printerSettings" Target="../printerSettings/printerSettings139.bin"/><Relationship Id="rId34" Type="http://schemas.openxmlformats.org/officeDocument/2006/relationships/printerSettings" Target="../printerSettings/printerSettings152.bin"/><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rinterSettings" Target="../printerSettings/printerSettings135.bin"/><Relationship Id="rId25" Type="http://schemas.openxmlformats.org/officeDocument/2006/relationships/printerSettings" Target="../printerSettings/printerSettings143.bin"/><Relationship Id="rId33" Type="http://schemas.openxmlformats.org/officeDocument/2006/relationships/printerSettings" Target="../printerSettings/printerSettings151.bin"/><Relationship Id="rId38" Type="http://schemas.openxmlformats.org/officeDocument/2006/relationships/printerSettings" Target="../printerSettings/printerSettings156.bin"/><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rinterSettings" Target="../printerSettings/printerSettings138.bin"/><Relationship Id="rId29" Type="http://schemas.openxmlformats.org/officeDocument/2006/relationships/printerSettings" Target="../printerSettings/printerSettings147.bin"/><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printerSettings" Target="../printerSettings/printerSettings142.bin"/><Relationship Id="rId32" Type="http://schemas.openxmlformats.org/officeDocument/2006/relationships/printerSettings" Target="../printerSettings/printerSettings150.bin"/><Relationship Id="rId37" Type="http://schemas.openxmlformats.org/officeDocument/2006/relationships/printerSettings" Target="../printerSettings/printerSettings155.bin"/><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rinterSettings" Target="../printerSettings/printerSettings141.bin"/><Relationship Id="rId28" Type="http://schemas.openxmlformats.org/officeDocument/2006/relationships/printerSettings" Target="../printerSettings/printerSettings146.bin"/><Relationship Id="rId36" Type="http://schemas.openxmlformats.org/officeDocument/2006/relationships/printerSettings" Target="../printerSettings/printerSettings154.bin"/><Relationship Id="rId10" Type="http://schemas.openxmlformats.org/officeDocument/2006/relationships/pivotTable" Target="../pivotTables/pivotTable10.xml"/><Relationship Id="rId19" Type="http://schemas.openxmlformats.org/officeDocument/2006/relationships/printerSettings" Target="../printerSettings/printerSettings137.bin"/><Relationship Id="rId31" Type="http://schemas.openxmlformats.org/officeDocument/2006/relationships/printerSettings" Target="../printerSettings/printerSettings149.bin"/><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rinterSettings" Target="../printerSettings/printerSettings140.bin"/><Relationship Id="rId27" Type="http://schemas.openxmlformats.org/officeDocument/2006/relationships/printerSettings" Target="../printerSettings/printerSettings145.bin"/><Relationship Id="rId30" Type="http://schemas.openxmlformats.org/officeDocument/2006/relationships/printerSettings" Target="../printerSettings/printerSettings148.bin"/><Relationship Id="rId35" Type="http://schemas.openxmlformats.org/officeDocument/2006/relationships/printerSettings" Target="../printerSettings/printerSettings153.bin"/><Relationship Id="rId8" Type="http://schemas.openxmlformats.org/officeDocument/2006/relationships/pivotTable" Target="../pivotTables/pivotTable8.xml"/><Relationship Id="rId3"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3" Type="http://schemas.openxmlformats.org/officeDocument/2006/relationships/printerSettings" Target="../printerSettings/printerSettings169.bin"/><Relationship Id="rId18" Type="http://schemas.openxmlformats.org/officeDocument/2006/relationships/printerSettings" Target="../printerSettings/printerSettings174.bin"/><Relationship Id="rId26" Type="http://schemas.openxmlformats.org/officeDocument/2006/relationships/printerSettings" Target="../printerSettings/printerSettings182.bin"/><Relationship Id="rId39" Type="http://schemas.openxmlformats.org/officeDocument/2006/relationships/printerSettings" Target="../printerSettings/printerSettings195.bin"/><Relationship Id="rId21" Type="http://schemas.openxmlformats.org/officeDocument/2006/relationships/printerSettings" Target="../printerSettings/printerSettings177.bin"/><Relationship Id="rId34" Type="http://schemas.openxmlformats.org/officeDocument/2006/relationships/printerSettings" Target="../printerSettings/printerSettings190.bin"/><Relationship Id="rId7" Type="http://schemas.openxmlformats.org/officeDocument/2006/relationships/printerSettings" Target="../printerSettings/printerSettings163.bin"/><Relationship Id="rId12" Type="http://schemas.openxmlformats.org/officeDocument/2006/relationships/printerSettings" Target="../printerSettings/printerSettings168.bin"/><Relationship Id="rId17" Type="http://schemas.openxmlformats.org/officeDocument/2006/relationships/printerSettings" Target="../printerSettings/printerSettings173.bin"/><Relationship Id="rId25" Type="http://schemas.openxmlformats.org/officeDocument/2006/relationships/printerSettings" Target="../printerSettings/printerSettings181.bin"/><Relationship Id="rId33" Type="http://schemas.openxmlformats.org/officeDocument/2006/relationships/printerSettings" Target="../printerSettings/printerSettings189.bin"/><Relationship Id="rId38" Type="http://schemas.openxmlformats.org/officeDocument/2006/relationships/printerSettings" Target="../printerSettings/printerSettings194.bin"/><Relationship Id="rId2" Type="http://schemas.openxmlformats.org/officeDocument/2006/relationships/printerSettings" Target="../printerSettings/printerSettings158.bin"/><Relationship Id="rId16" Type="http://schemas.openxmlformats.org/officeDocument/2006/relationships/printerSettings" Target="../printerSettings/printerSettings172.bin"/><Relationship Id="rId20" Type="http://schemas.openxmlformats.org/officeDocument/2006/relationships/printerSettings" Target="../printerSettings/printerSettings176.bin"/><Relationship Id="rId29" Type="http://schemas.openxmlformats.org/officeDocument/2006/relationships/printerSettings" Target="../printerSettings/printerSettings185.bin"/><Relationship Id="rId1" Type="http://schemas.openxmlformats.org/officeDocument/2006/relationships/printerSettings" Target="../printerSettings/printerSettings157.bin"/><Relationship Id="rId6" Type="http://schemas.openxmlformats.org/officeDocument/2006/relationships/printerSettings" Target="../printerSettings/printerSettings162.bin"/><Relationship Id="rId11" Type="http://schemas.openxmlformats.org/officeDocument/2006/relationships/printerSettings" Target="../printerSettings/printerSettings167.bin"/><Relationship Id="rId24" Type="http://schemas.openxmlformats.org/officeDocument/2006/relationships/printerSettings" Target="../printerSettings/printerSettings180.bin"/><Relationship Id="rId32" Type="http://schemas.openxmlformats.org/officeDocument/2006/relationships/printerSettings" Target="../printerSettings/printerSettings188.bin"/><Relationship Id="rId37" Type="http://schemas.openxmlformats.org/officeDocument/2006/relationships/printerSettings" Target="../printerSettings/printerSettings193.bin"/><Relationship Id="rId40" Type="http://schemas.openxmlformats.org/officeDocument/2006/relationships/printerSettings" Target="../printerSettings/printerSettings196.bin"/><Relationship Id="rId5" Type="http://schemas.openxmlformats.org/officeDocument/2006/relationships/printerSettings" Target="../printerSettings/printerSettings161.bin"/><Relationship Id="rId15" Type="http://schemas.openxmlformats.org/officeDocument/2006/relationships/printerSettings" Target="../printerSettings/printerSettings171.bin"/><Relationship Id="rId23" Type="http://schemas.openxmlformats.org/officeDocument/2006/relationships/printerSettings" Target="../printerSettings/printerSettings179.bin"/><Relationship Id="rId28" Type="http://schemas.openxmlformats.org/officeDocument/2006/relationships/printerSettings" Target="../printerSettings/printerSettings184.bin"/><Relationship Id="rId36" Type="http://schemas.openxmlformats.org/officeDocument/2006/relationships/printerSettings" Target="../printerSettings/printerSettings192.bin"/><Relationship Id="rId10" Type="http://schemas.openxmlformats.org/officeDocument/2006/relationships/printerSettings" Target="../printerSettings/printerSettings166.bin"/><Relationship Id="rId19" Type="http://schemas.openxmlformats.org/officeDocument/2006/relationships/printerSettings" Target="../printerSettings/printerSettings175.bin"/><Relationship Id="rId31" Type="http://schemas.openxmlformats.org/officeDocument/2006/relationships/printerSettings" Target="../printerSettings/printerSettings187.bin"/><Relationship Id="rId4" Type="http://schemas.openxmlformats.org/officeDocument/2006/relationships/printerSettings" Target="../printerSettings/printerSettings160.bin"/><Relationship Id="rId9" Type="http://schemas.openxmlformats.org/officeDocument/2006/relationships/printerSettings" Target="../printerSettings/printerSettings165.bin"/><Relationship Id="rId14" Type="http://schemas.openxmlformats.org/officeDocument/2006/relationships/printerSettings" Target="../printerSettings/printerSettings170.bin"/><Relationship Id="rId22" Type="http://schemas.openxmlformats.org/officeDocument/2006/relationships/printerSettings" Target="../printerSettings/printerSettings178.bin"/><Relationship Id="rId27" Type="http://schemas.openxmlformats.org/officeDocument/2006/relationships/printerSettings" Target="../printerSettings/printerSettings183.bin"/><Relationship Id="rId30" Type="http://schemas.openxmlformats.org/officeDocument/2006/relationships/printerSettings" Target="../printerSettings/printerSettings186.bin"/><Relationship Id="rId35" Type="http://schemas.openxmlformats.org/officeDocument/2006/relationships/printerSettings" Target="../printerSettings/printerSettings191.bin"/><Relationship Id="rId8" Type="http://schemas.openxmlformats.org/officeDocument/2006/relationships/printerSettings" Target="../printerSettings/printerSettings164.bin"/><Relationship Id="rId3" Type="http://schemas.openxmlformats.org/officeDocument/2006/relationships/printerSettings" Target="../printerSettings/printerSettings159.bin"/></Relationships>
</file>

<file path=xl/worksheets/_rels/sheet7.xml.rels><?xml version="1.0" encoding="UTF-8" standalone="yes"?>
<Relationships xmlns="http://schemas.openxmlformats.org/package/2006/relationships"><Relationship Id="rId13" Type="http://schemas.openxmlformats.org/officeDocument/2006/relationships/printerSettings" Target="../printerSettings/printerSettings209.bin"/><Relationship Id="rId18" Type="http://schemas.openxmlformats.org/officeDocument/2006/relationships/printerSettings" Target="../printerSettings/printerSettings214.bin"/><Relationship Id="rId26" Type="http://schemas.openxmlformats.org/officeDocument/2006/relationships/printerSettings" Target="../printerSettings/printerSettings222.bin"/><Relationship Id="rId3" Type="http://schemas.openxmlformats.org/officeDocument/2006/relationships/printerSettings" Target="../printerSettings/printerSettings199.bin"/><Relationship Id="rId21" Type="http://schemas.openxmlformats.org/officeDocument/2006/relationships/printerSettings" Target="../printerSettings/printerSettings217.bin"/><Relationship Id="rId34" Type="http://schemas.openxmlformats.org/officeDocument/2006/relationships/vmlDrawing" Target="../drawings/vmlDrawing3.vml"/><Relationship Id="rId7" Type="http://schemas.openxmlformats.org/officeDocument/2006/relationships/printerSettings" Target="../printerSettings/printerSettings203.bin"/><Relationship Id="rId12" Type="http://schemas.openxmlformats.org/officeDocument/2006/relationships/printerSettings" Target="../printerSettings/printerSettings208.bin"/><Relationship Id="rId17" Type="http://schemas.openxmlformats.org/officeDocument/2006/relationships/printerSettings" Target="../printerSettings/printerSettings213.bin"/><Relationship Id="rId25" Type="http://schemas.openxmlformats.org/officeDocument/2006/relationships/printerSettings" Target="../printerSettings/printerSettings221.bin"/><Relationship Id="rId33" Type="http://schemas.openxmlformats.org/officeDocument/2006/relationships/printerSettings" Target="../printerSettings/printerSettings226.bin"/><Relationship Id="rId2" Type="http://schemas.openxmlformats.org/officeDocument/2006/relationships/printerSettings" Target="../printerSettings/printerSettings198.bin"/><Relationship Id="rId16" Type="http://schemas.openxmlformats.org/officeDocument/2006/relationships/printerSettings" Target="../printerSettings/printerSettings212.bin"/><Relationship Id="rId20" Type="http://schemas.openxmlformats.org/officeDocument/2006/relationships/printerSettings" Target="../printerSettings/printerSettings216.bin"/><Relationship Id="rId29" Type="http://schemas.openxmlformats.org/officeDocument/2006/relationships/printerSettings" Target="../printerSettings/printerSettings225.bin"/><Relationship Id="rId1" Type="http://schemas.openxmlformats.org/officeDocument/2006/relationships/printerSettings" Target="../printerSettings/printerSettings197.bin"/><Relationship Id="rId6" Type="http://schemas.openxmlformats.org/officeDocument/2006/relationships/printerSettings" Target="../printerSettings/printerSettings202.bin"/><Relationship Id="rId11" Type="http://schemas.openxmlformats.org/officeDocument/2006/relationships/printerSettings" Target="../printerSettings/printerSettings207.bin"/><Relationship Id="rId24" Type="http://schemas.openxmlformats.org/officeDocument/2006/relationships/printerSettings" Target="../printerSettings/printerSettings220.bin"/><Relationship Id="rId32" Type="http://schemas.openxmlformats.org/officeDocument/2006/relationships/hyperlink" Target="mailto:renouvellementgcas@gcloutier.com" TargetMode="External"/><Relationship Id="rId5" Type="http://schemas.openxmlformats.org/officeDocument/2006/relationships/printerSettings" Target="../printerSettings/printerSettings201.bin"/><Relationship Id="rId15" Type="http://schemas.openxmlformats.org/officeDocument/2006/relationships/printerSettings" Target="../printerSettings/printerSettings211.bin"/><Relationship Id="rId23" Type="http://schemas.openxmlformats.org/officeDocument/2006/relationships/printerSettings" Target="../printerSettings/printerSettings219.bin"/><Relationship Id="rId28" Type="http://schemas.openxmlformats.org/officeDocument/2006/relationships/printerSettings" Target="../printerSettings/printerSettings224.bin"/><Relationship Id="rId10" Type="http://schemas.openxmlformats.org/officeDocument/2006/relationships/printerSettings" Target="../printerSettings/printerSettings206.bin"/><Relationship Id="rId19" Type="http://schemas.openxmlformats.org/officeDocument/2006/relationships/printerSettings" Target="../printerSettings/printerSettings215.bin"/><Relationship Id="rId31" Type="http://schemas.openxmlformats.org/officeDocument/2006/relationships/hyperlink" Target="mailto:janet_fiore@agilent.com" TargetMode="External"/><Relationship Id="rId4" Type="http://schemas.openxmlformats.org/officeDocument/2006/relationships/printerSettings" Target="../printerSettings/printerSettings200.bin"/><Relationship Id="rId9" Type="http://schemas.openxmlformats.org/officeDocument/2006/relationships/printerSettings" Target="../printerSettings/printerSettings205.bin"/><Relationship Id="rId14" Type="http://schemas.openxmlformats.org/officeDocument/2006/relationships/printerSettings" Target="../printerSettings/printerSettings210.bin"/><Relationship Id="rId22" Type="http://schemas.openxmlformats.org/officeDocument/2006/relationships/printerSettings" Target="../printerSettings/printerSettings218.bin"/><Relationship Id="rId27" Type="http://schemas.openxmlformats.org/officeDocument/2006/relationships/printerSettings" Target="../printerSettings/printerSettings223.bin"/><Relationship Id="rId30" Type="http://schemas.openxmlformats.org/officeDocument/2006/relationships/hyperlink" Target="mailto:jcassista@synexsc.ca" TargetMode="External"/><Relationship Id="rId35" Type="http://schemas.openxmlformats.org/officeDocument/2006/relationships/comments" Target="../comments2.xml"/><Relationship Id="rId8" Type="http://schemas.openxmlformats.org/officeDocument/2006/relationships/printerSettings" Target="../printerSettings/printerSettings204.bin"/></Relationships>
</file>

<file path=xl/worksheets/_rels/sheet8.xml.rels><?xml version="1.0" encoding="UTF-8" standalone="yes"?>
<Relationships xmlns="http://schemas.openxmlformats.org/package/2006/relationships"><Relationship Id="rId13" Type="http://schemas.openxmlformats.org/officeDocument/2006/relationships/printerSettings" Target="../printerSettings/printerSettings239.bin"/><Relationship Id="rId18" Type="http://schemas.openxmlformats.org/officeDocument/2006/relationships/printerSettings" Target="../printerSettings/printerSettings244.bin"/><Relationship Id="rId26" Type="http://schemas.openxmlformats.org/officeDocument/2006/relationships/printerSettings" Target="../printerSettings/printerSettings252.bin"/><Relationship Id="rId3" Type="http://schemas.openxmlformats.org/officeDocument/2006/relationships/printerSettings" Target="../printerSettings/printerSettings229.bin"/><Relationship Id="rId21" Type="http://schemas.openxmlformats.org/officeDocument/2006/relationships/printerSettings" Target="../printerSettings/printerSettings247.bin"/><Relationship Id="rId7" Type="http://schemas.openxmlformats.org/officeDocument/2006/relationships/printerSettings" Target="../printerSettings/printerSettings233.bin"/><Relationship Id="rId12" Type="http://schemas.openxmlformats.org/officeDocument/2006/relationships/printerSettings" Target="../printerSettings/printerSettings238.bin"/><Relationship Id="rId17" Type="http://schemas.openxmlformats.org/officeDocument/2006/relationships/printerSettings" Target="../printerSettings/printerSettings243.bin"/><Relationship Id="rId25" Type="http://schemas.openxmlformats.org/officeDocument/2006/relationships/printerSettings" Target="../printerSettings/printerSettings251.bin"/><Relationship Id="rId33" Type="http://schemas.openxmlformats.org/officeDocument/2006/relationships/drawing" Target="../drawings/drawing2.xml"/><Relationship Id="rId2" Type="http://schemas.openxmlformats.org/officeDocument/2006/relationships/printerSettings" Target="../printerSettings/printerSettings228.bin"/><Relationship Id="rId16" Type="http://schemas.openxmlformats.org/officeDocument/2006/relationships/printerSettings" Target="../printerSettings/printerSettings242.bin"/><Relationship Id="rId20" Type="http://schemas.openxmlformats.org/officeDocument/2006/relationships/printerSettings" Target="../printerSettings/printerSettings246.bin"/><Relationship Id="rId29" Type="http://schemas.openxmlformats.org/officeDocument/2006/relationships/printerSettings" Target="../printerSettings/printerSettings255.bin"/><Relationship Id="rId1" Type="http://schemas.openxmlformats.org/officeDocument/2006/relationships/printerSettings" Target="../printerSettings/printerSettings227.bin"/><Relationship Id="rId6" Type="http://schemas.openxmlformats.org/officeDocument/2006/relationships/printerSettings" Target="../printerSettings/printerSettings232.bin"/><Relationship Id="rId11" Type="http://schemas.openxmlformats.org/officeDocument/2006/relationships/printerSettings" Target="../printerSettings/printerSettings237.bin"/><Relationship Id="rId24" Type="http://schemas.openxmlformats.org/officeDocument/2006/relationships/printerSettings" Target="../printerSettings/printerSettings250.bin"/><Relationship Id="rId32" Type="http://schemas.openxmlformats.org/officeDocument/2006/relationships/printerSettings" Target="../printerSettings/printerSettings258.bin"/><Relationship Id="rId5" Type="http://schemas.openxmlformats.org/officeDocument/2006/relationships/printerSettings" Target="../printerSettings/printerSettings231.bin"/><Relationship Id="rId15" Type="http://schemas.openxmlformats.org/officeDocument/2006/relationships/printerSettings" Target="../printerSettings/printerSettings241.bin"/><Relationship Id="rId23" Type="http://schemas.openxmlformats.org/officeDocument/2006/relationships/printerSettings" Target="../printerSettings/printerSettings249.bin"/><Relationship Id="rId28" Type="http://schemas.openxmlformats.org/officeDocument/2006/relationships/printerSettings" Target="../printerSettings/printerSettings254.bin"/><Relationship Id="rId10" Type="http://schemas.openxmlformats.org/officeDocument/2006/relationships/printerSettings" Target="../printerSettings/printerSettings236.bin"/><Relationship Id="rId19" Type="http://schemas.openxmlformats.org/officeDocument/2006/relationships/printerSettings" Target="../printerSettings/printerSettings245.bin"/><Relationship Id="rId31" Type="http://schemas.openxmlformats.org/officeDocument/2006/relationships/printerSettings" Target="../printerSettings/printerSettings257.bin"/><Relationship Id="rId4" Type="http://schemas.openxmlformats.org/officeDocument/2006/relationships/printerSettings" Target="../printerSettings/printerSettings230.bin"/><Relationship Id="rId9" Type="http://schemas.openxmlformats.org/officeDocument/2006/relationships/printerSettings" Target="../printerSettings/printerSettings235.bin"/><Relationship Id="rId14" Type="http://schemas.openxmlformats.org/officeDocument/2006/relationships/printerSettings" Target="../printerSettings/printerSettings240.bin"/><Relationship Id="rId22" Type="http://schemas.openxmlformats.org/officeDocument/2006/relationships/printerSettings" Target="../printerSettings/printerSettings248.bin"/><Relationship Id="rId27" Type="http://schemas.openxmlformats.org/officeDocument/2006/relationships/printerSettings" Target="../printerSettings/printerSettings253.bin"/><Relationship Id="rId30" Type="http://schemas.openxmlformats.org/officeDocument/2006/relationships/printerSettings" Target="../printerSettings/printerSettings256.bin"/><Relationship Id="rId8" Type="http://schemas.openxmlformats.org/officeDocument/2006/relationships/printerSettings" Target="../printerSettings/printerSettings23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266.bin"/><Relationship Id="rId13" Type="http://schemas.openxmlformats.org/officeDocument/2006/relationships/printerSettings" Target="../printerSettings/printerSettings271.bin"/><Relationship Id="rId18" Type="http://schemas.openxmlformats.org/officeDocument/2006/relationships/printerSettings" Target="../printerSettings/printerSettings276.bin"/><Relationship Id="rId26" Type="http://schemas.openxmlformats.org/officeDocument/2006/relationships/printerSettings" Target="../printerSettings/printerSettings284.bin"/><Relationship Id="rId3" Type="http://schemas.openxmlformats.org/officeDocument/2006/relationships/printerSettings" Target="../printerSettings/printerSettings261.bin"/><Relationship Id="rId21" Type="http://schemas.openxmlformats.org/officeDocument/2006/relationships/printerSettings" Target="../printerSettings/printerSettings279.bin"/><Relationship Id="rId7" Type="http://schemas.openxmlformats.org/officeDocument/2006/relationships/printerSettings" Target="../printerSettings/printerSettings265.bin"/><Relationship Id="rId12" Type="http://schemas.openxmlformats.org/officeDocument/2006/relationships/printerSettings" Target="../printerSettings/printerSettings270.bin"/><Relationship Id="rId17" Type="http://schemas.openxmlformats.org/officeDocument/2006/relationships/printerSettings" Target="../printerSettings/printerSettings275.bin"/><Relationship Id="rId25" Type="http://schemas.openxmlformats.org/officeDocument/2006/relationships/printerSettings" Target="../printerSettings/printerSettings283.bin"/><Relationship Id="rId2" Type="http://schemas.openxmlformats.org/officeDocument/2006/relationships/printerSettings" Target="../printerSettings/printerSettings260.bin"/><Relationship Id="rId16" Type="http://schemas.openxmlformats.org/officeDocument/2006/relationships/printerSettings" Target="../printerSettings/printerSettings274.bin"/><Relationship Id="rId20" Type="http://schemas.openxmlformats.org/officeDocument/2006/relationships/printerSettings" Target="../printerSettings/printerSettings278.bin"/><Relationship Id="rId29" Type="http://schemas.openxmlformats.org/officeDocument/2006/relationships/printerSettings" Target="../printerSettings/printerSettings287.bin"/><Relationship Id="rId1" Type="http://schemas.openxmlformats.org/officeDocument/2006/relationships/printerSettings" Target="../printerSettings/printerSettings259.bin"/><Relationship Id="rId6" Type="http://schemas.openxmlformats.org/officeDocument/2006/relationships/printerSettings" Target="../printerSettings/printerSettings264.bin"/><Relationship Id="rId11" Type="http://schemas.openxmlformats.org/officeDocument/2006/relationships/printerSettings" Target="../printerSettings/printerSettings269.bin"/><Relationship Id="rId24" Type="http://schemas.openxmlformats.org/officeDocument/2006/relationships/printerSettings" Target="../printerSettings/printerSettings282.bin"/><Relationship Id="rId32" Type="http://schemas.openxmlformats.org/officeDocument/2006/relationships/printerSettings" Target="../printerSettings/printerSettings290.bin"/><Relationship Id="rId5" Type="http://schemas.openxmlformats.org/officeDocument/2006/relationships/printerSettings" Target="../printerSettings/printerSettings263.bin"/><Relationship Id="rId15" Type="http://schemas.openxmlformats.org/officeDocument/2006/relationships/printerSettings" Target="../printerSettings/printerSettings273.bin"/><Relationship Id="rId23" Type="http://schemas.openxmlformats.org/officeDocument/2006/relationships/printerSettings" Target="../printerSettings/printerSettings281.bin"/><Relationship Id="rId28" Type="http://schemas.openxmlformats.org/officeDocument/2006/relationships/printerSettings" Target="../printerSettings/printerSettings286.bin"/><Relationship Id="rId10" Type="http://schemas.openxmlformats.org/officeDocument/2006/relationships/printerSettings" Target="../printerSettings/printerSettings268.bin"/><Relationship Id="rId19" Type="http://schemas.openxmlformats.org/officeDocument/2006/relationships/printerSettings" Target="../printerSettings/printerSettings277.bin"/><Relationship Id="rId31" Type="http://schemas.openxmlformats.org/officeDocument/2006/relationships/printerSettings" Target="../printerSettings/printerSettings289.bin"/><Relationship Id="rId4" Type="http://schemas.openxmlformats.org/officeDocument/2006/relationships/printerSettings" Target="../printerSettings/printerSettings262.bin"/><Relationship Id="rId9" Type="http://schemas.openxmlformats.org/officeDocument/2006/relationships/printerSettings" Target="../printerSettings/printerSettings267.bin"/><Relationship Id="rId14" Type="http://schemas.openxmlformats.org/officeDocument/2006/relationships/printerSettings" Target="../printerSettings/printerSettings272.bin"/><Relationship Id="rId22" Type="http://schemas.openxmlformats.org/officeDocument/2006/relationships/printerSettings" Target="../printerSettings/printerSettings280.bin"/><Relationship Id="rId27" Type="http://schemas.openxmlformats.org/officeDocument/2006/relationships/printerSettings" Target="../printerSettings/printerSettings285.bin"/><Relationship Id="rId30" Type="http://schemas.openxmlformats.org/officeDocument/2006/relationships/printerSettings" Target="../printerSettings/printerSettings288.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298.bin"/><Relationship Id="rId13" Type="http://schemas.openxmlformats.org/officeDocument/2006/relationships/printerSettings" Target="../printerSettings/printerSettings303.bin"/><Relationship Id="rId18" Type="http://schemas.openxmlformats.org/officeDocument/2006/relationships/printerSettings" Target="../printerSettings/printerSettings308.bin"/><Relationship Id="rId26" Type="http://schemas.openxmlformats.org/officeDocument/2006/relationships/printerSettings" Target="../printerSettings/printerSettings316.bin"/><Relationship Id="rId3" Type="http://schemas.openxmlformats.org/officeDocument/2006/relationships/printerSettings" Target="../printerSettings/printerSettings293.bin"/><Relationship Id="rId21" Type="http://schemas.openxmlformats.org/officeDocument/2006/relationships/printerSettings" Target="../printerSettings/printerSettings311.bin"/><Relationship Id="rId7" Type="http://schemas.openxmlformats.org/officeDocument/2006/relationships/printerSettings" Target="../printerSettings/printerSettings297.bin"/><Relationship Id="rId12" Type="http://schemas.openxmlformats.org/officeDocument/2006/relationships/printerSettings" Target="../printerSettings/printerSettings302.bin"/><Relationship Id="rId17" Type="http://schemas.openxmlformats.org/officeDocument/2006/relationships/printerSettings" Target="../printerSettings/printerSettings307.bin"/><Relationship Id="rId25" Type="http://schemas.openxmlformats.org/officeDocument/2006/relationships/printerSettings" Target="../printerSettings/printerSettings315.bin"/><Relationship Id="rId2" Type="http://schemas.openxmlformats.org/officeDocument/2006/relationships/printerSettings" Target="../printerSettings/printerSettings292.bin"/><Relationship Id="rId16" Type="http://schemas.openxmlformats.org/officeDocument/2006/relationships/printerSettings" Target="../printerSettings/printerSettings306.bin"/><Relationship Id="rId20" Type="http://schemas.openxmlformats.org/officeDocument/2006/relationships/printerSettings" Target="../printerSettings/printerSettings310.bin"/><Relationship Id="rId29" Type="http://schemas.openxmlformats.org/officeDocument/2006/relationships/printerSettings" Target="../printerSettings/printerSettings319.bin"/><Relationship Id="rId1" Type="http://schemas.openxmlformats.org/officeDocument/2006/relationships/printerSettings" Target="../printerSettings/printerSettings291.bin"/><Relationship Id="rId6" Type="http://schemas.openxmlformats.org/officeDocument/2006/relationships/printerSettings" Target="../printerSettings/printerSettings296.bin"/><Relationship Id="rId11" Type="http://schemas.openxmlformats.org/officeDocument/2006/relationships/printerSettings" Target="../printerSettings/printerSettings301.bin"/><Relationship Id="rId24" Type="http://schemas.openxmlformats.org/officeDocument/2006/relationships/printerSettings" Target="../printerSettings/printerSettings314.bin"/><Relationship Id="rId5" Type="http://schemas.openxmlformats.org/officeDocument/2006/relationships/printerSettings" Target="../printerSettings/printerSettings295.bin"/><Relationship Id="rId15" Type="http://schemas.openxmlformats.org/officeDocument/2006/relationships/printerSettings" Target="../printerSettings/printerSettings305.bin"/><Relationship Id="rId23" Type="http://schemas.openxmlformats.org/officeDocument/2006/relationships/printerSettings" Target="../printerSettings/printerSettings313.bin"/><Relationship Id="rId28" Type="http://schemas.openxmlformats.org/officeDocument/2006/relationships/printerSettings" Target="../printerSettings/printerSettings318.bin"/><Relationship Id="rId10" Type="http://schemas.openxmlformats.org/officeDocument/2006/relationships/printerSettings" Target="../printerSettings/printerSettings300.bin"/><Relationship Id="rId19" Type="http://schemas.openxmlformats.org/officeDocument/2006/relationships/printerSettings" Target="../printerSettings/printerSettings309.bin"/><Relationship Id="rId4" Type="http://schemas.openxmlformats.org/officeDocument/2006/relationships/printerSettings" Target="../printerSettings/printerSettings294.bin"/><Relationship Id="rId9" Type="http://schemas.openxmlformats.org/officeDocument/2006/relationships/printerSettings" Target="../printerSettings/printerSettings299.bin"/><Relationship Id="rId14" Type="http://schemas.openxmlformats.org/officeDocument/2006/relationships/printerSettings" Target="../printerSettings/printerSettings304.bin"/><Relationship Id="rId22" Type="http://schemas.openxmlformats.org/officeDocument/2006/relationships/printerSettings" Target="../printerSettings/printerSettings312.bin"/><Relationship Id="rId27" Type="http://schemas.openxmlformats.org/officeDocument/2006/relationships/printerSettings" Target="../printerSettings/printerSettings317.bin"/><Relationship Id="rId30" Type="http://schemas.openxmlformats.org/officeDocument/2006/relationships/printerSettings" Target="../printerSettings/printerSettings320.bin"/></Relationships>
</file>

<file path=xl/worksheets/_rels/sheet11.xml.rels><?xml version="1.0" encoding="UTF-8" standalone="yes"?>
<Relationships xmlns="http://schemas.openxmlformats.org/package/2006/relationships"><Relationship Id="rId13" Type="http://schemas.openxmlformats.org/officeDocument/2006/relationships/printerSettings" Target="../printerSettings/printerSettings333.bin"/><Relationship Id="rId18" Type="http://schemas.openxmlformats.org/officeDocument/2006/relationships/printerSettings" Target="../printerSettings/printerSettings338.bin"/><Relationship Id="rId26" Type="http://schemas.openxmlformats.org/officeDocument/2006/relationships/printerSettings" Target="../printerSettings/printerSettings346.bin"/><Relationship Id="rId21" Type="http://schemas.openxmlformats.org/officeDocument/2006/relationships/printerSettings" Target="../printerSettings/printerSettings341.bin"/><Relationship Id="rId34" Type="http://schemas.openxmlformats.org/officeDocument/2006/relationships/printerSettings" Target="../printerSettings/printerSettings354.bin"/><Relationship Id="rId7" Type="http://schemas.openxmlformats.org/officeDocument/2006/relationships/printerSettings" Target="../printerSettings/printerSettings327.bin"/><Relationship Id="rId12" Type="http://schemas.openxmlformats.org/officeDocument/2006/relationships/printerSettings" Target="../printerSettings/printerSettings332.bin"/><Relationship Id="rId17" Type="http://schemas.openxmlformats.org/officeDocument/2006/relationships/printerSettings" Target="../printerSettings/printerSettings337.bin"/><Relationship Id="rId25" Type="http://schemas.openxmlformats.org/officeDocument/2006/relationships/printerSettings" Target="../printerSettings/printerSettings345.bin"/><Relationship Id="rId33" Type="http://schemas.openxmlformats.org/officeDocument/2006/relationships/printerSettings" Target="../printerSettings/printerSettings353.bin"/><Relationship Id="rId2" Type="http://schemas.openxmlformats.org/officeDocument/2006/relationships/printerSettings" Target="../printerSettings/printerSettings322.bin"/><Relationship Id="rId16" Type="http://schemas.openxmlformats.org/officeDocument/2006/relationships/printerSettings" Target="../printerSettings/printerSettings336.bin"/><Relationship Id="rId20" Type="http://schemas.openxmlformats.org/officeDocument/2006/relationships/printerSettings" Target="../printerSettings/printerSettings340.bin"/><Relationship Id="rId29" Type="http://schemas.openxmlformats.org/officeDocument/2006/relationships/printerSettings" Target="../printerSettings/printerSettings349.bin"/><Relationship Id="rId1" Type="http://schemas.openxmlformats.org/officeDocument/2006/relationships/printerSettings" Target="../printerSettings/printerSettings321.bin"/><Relationship Id="rId6" Type="http://schemas.openxmlformats.org/officeDocument/2006/relationships/printerSettings" Target="../printerSettings/printerSettings326.bin"/><Relationship Id="rId11" Type="http://schemas.openxmlformats.org/officeDocument/2006/relationships/printerSettings" Target="../printerSettings/printerSettings331.bin"/><Relationship Id="rId24" Type="http://schemas.openxmlformats.org/officeDocument/2006/relationships/printerSettings" Target="../printerSettings/printerSettings344.bin"/><Relationship Id="rId32" Type="http://schemas.openxmlformats.org/officeDocument/2006/relationships/printerSettings" Target="../printerSettings/printerSettings352.bin"/><Relationship Id="rId37" Type="http://schemas.openxmlformats.org/officeDocument/2006/relationships/drawing" Target="../drawings/drawing3.xml"/><Relationship Id="rId5" Type="http://schemas.openxmlformats.org/officeDocument/2006/relationships/printerSettings" Target="../printerSettings/printerSettings325.bin"/><Relationship Id="rId15" Type="http://schemas.openxmlformats.org/officeDocument/2006/relationships/printerSettings" Target="../printerSettings/printerSettings335.bin"/><Relationship Id="rId23" Type="http://schemas.openxmlformats.org/officeDocument/2006/relationships/printerSettings" Target="../printerSettings/printerSettings343.bin"/><Relationship Id="rId28" Type="http://schemas.openxmlformats.org/officeDocument/2006/relationships/printerSettings" Target="../printerSettings/printerSettings348.bin"/><Relationship Id="rId36" Type="http://schemas.openxmlformats.org/officeDocument/2006/relationships/printerSettings" Target="../printerSettings/printerSettings355.bin"/><Relationship Id="rId10" Type="http://schemas.openxmlformats.org/officeDocument/2006/relationships/printerSettings" Target="../printerSettings/printerSettings330.bin"/><Relationship Id="rId19" Type="http://schemas.openxmlformats.org/officeDocument/2006/relationships/printerSettings" Target="../printerSettings/printerSettings339.bin"/><Relationship Id="rId31" Type="http://schemas.openxmlformats.org/officeDocument/2006/relationships/printerSettings" Target="../printerSettings/printerSettings351.bin"/><Relationship Id="rId4" Type="http://schemas.openxmlformats.org/officeDocument/2006/relationships/printerSettings" Target="../printerSettings/printerSettings324.bin"/><Relationship Id="rId9" Type="http://schemas.openxmlformats.org/officeDocument/2006/relationships/printerSettings" Target="../printerSettings/printerSettings329.bin"/><Relationship Id="rId14" Type="http://schemas.openxmlformats.org/officeDocument/2006/relationships/printerSettings" Target="../printerSettings/printerSettings334.bin"/><Relationship Id="rId22" Type="http://schemas.openxmlformats.org/officeDocument/2006/relationships/printerSettings" Target="../printerSettings/printerSettings342.bin"/><Relationship Id="rId27" Type="http://schemas.openxmlformats.org/officeDocument/2006/relationships/printerSettings" Target="../printerSettings/printerSettings347.bin"/><Relationship Id="rId30" Type="http://schemas.openxmlformats.org/officeDocument/2006/relationships/printerSettings" Target="../printerSettings/printerSettings350.bin"/><Relationship Id="rId35" Type="http://schemas.openxmlformats.org/officeDocument/2006/relationships/hyperlink" Target="mailto:SL_Support_Inquiries@manulife.com" TargetMode="External"/><Relationship Id="rId8" Type="http://schemas.openxmlformats.org/officeDocument/2006/relationships/printerSettings" Target="../printerSettings/printerSettings328.bin"/><Relationship Id="rId3" Type="http://schemas.openxmlformats.org/officeDocument/2006/relationships/printerSettings" Target="../printerSettings/printerSettings323.bin"/></Relationships>
</file>

<file path=xl/worksheets/_rels/sheet12.xml.rels><?xml version="1.0" encoding="UTF-8" standalone="yes"?>
<Relationships xmlns="http://schemas.openxmlformats.org/package/2006/relationships"><Relationship Id="rId13" Type="http://schemas.openxmlformats.org/officeDocument/2006/relationships/printerSettings" Target="../printerSettings/printerSettings368.bin"/><Relationship Id="rId18" Type="http://schemas.openxmlformats.org/officeDocument/2006/relationships/printerSettings" Target="../printerSettings/printerSettings373.bin"/><Relationship Id="rId26" Type="http://schemas.openxmlformats.org/officeDocument/2006/relationships/printerSettings" Target="../printerSettings/printerSettings381.bin"/><Relationship Id="rId21" Type="http://schemas.openxmlformats.org/officeDocument/2006/relationships/printerSettings" Target="../printerSettings/printerSettings376.bin"/><Relationship Id="rId34" Type="http://schemas.openxmlformats.org/officeDocument/2006/relationships/printerSettings" Target="../printerSettings/printerSettings389.bin"/><Relationship Id="rId7" Type="http://schemas.openxmlformats.org/officeDocument/2006/relationships/printerSettings" Target="../printerSettings/printerSettings362.bin"/><Relationship Id="rId12" Type="http://schemas.openxmlformats.org/officeDocument/2006/relationships/printerSettings" Target="../printerSettings/printerSettings367.bin"/><Relationship Id="rId17" Type="http://schemas.openxmlformats.org/officeDocument/2006/relationships/printerSettings" Target="../printerSettings/printerSettings372.bin"/><Relationship Id="rId25" Type="http://schemas.openxmlformats.org/officeDocument/2006/relationships/printerSettings" Target="../printerSettings/printerSettings380.bin"/><Relationship Id="rId33" Type="http://schemas.openxmlformats.org/officeDocument/2006/relationships/printerSettings" Target="../printerSettings/printerSettings388.bin"/><Relationship Id="rId2" Type="http://schemas.openxmlformats.org/officeDocument/2006/relationships/printerSettings" Target="../printerSettings/printerSettings357.bin"/><Relationship Id="rId16" Type="http://schemas.openxmlformats.org/officeDocument/2006/relationships/printerSettings" Target="../printerSettings/printerSettings371.bin"/><Relationship Id="rId20" Type="http://schemas.openxmlformats.org/officeDocument/2006/relationships/printerSettings" Target="../printerSettings/printerSettings375.bin"/><Relationship Id="rId29" Type="http://schemas.openxmlformats.org/officeDocument/2006/relationships/printerSettings" Target="../printerSettings/printerSettings384.bin"/><Relationship Id="rId1" Type="http://schemas.openxmlformats.org/officeDocument/2006/relationships/printerSettings" Target="../printerSettings/printerSettings356.bin"/><Relationship Id="rId6" Type="http://schemas.openxmlformats.org/officeDocument/2006/relationships/printerSettings" Target="../printerSettings/printerSettings361.bin"/><Relationship Id="rId11" Type="http://schemas.openxmlformats.org/officeDocument/2006/relationships/printerSettings" Target="../printerSettings/printerSettings366.bin"/><Relationship Id="rId24" Type="http://schemas.openxmlformats.org/officeDocument/2006/relationships/printerSettings" Target="../printerSettings/printerSettings379.bin"/><Relationship Id="rId32" Type="http://schemas.openxmlformats.org/officeDocument/2006/relationships/printerSettings" Target="../printerSettings/printerSettings387.bin"/><Relationship Id="rId37" Type="http://schemas.openxmlformats.org/officeDocument/2006/relationships/vmlDrawing" Target="../drawings/vmlDrawing4.vml"/><Relationship Id="rId5" Type="http://schemas.openxmlformats.org/officeDocument/2006/relationships/printerSettings" Target="../printerSettings/printerSettings360.bin"/><Relationship Id="rId15" Type="http://schemas.openxmlformats.org/officeDocument/2006/relationships/printerSettings" Target="../printerSettings/printerSettings370.bin"/><Relationship Id="rId23" Type="http://schemas.openxmlformats.org/officeDocument/2006/relationships/printerSettings" Target="../printerSettings/printerSettings378.bin"/><Relationship Id="rId28" Type="http://schemas.openxmlformats.org/officeDocument/2006/relationships/printerSettings" Target="../printerSettings/printerSettings383.bin"/><Relationship Id="rId36" Type="http://schemas.openxmlformats.org/officeDocument/2006/relationships/drawing" Target="../drawings/drawing4.xml"/><Relationship Id="rId10" Type="http://schemas.openxmlformats.org/officeDocument/2006/relationships/printerSettings" Target="../printerSettings/printerSettings365.bin"/><Relationship Id="rId19" Type="http://schemas.openxmlformats.org/officeDocument/2006/relationships/printerSettings" Target="../printerSettings/printerSettings374.bin"/><Relationship Id="rId31" Type="http://schemas.openxmlformats.org/officeDocument/2006/relationships/printerSettings" Target="../printerSettings/printerSettings386.bin"/><Relationship Id="rId4" Type="http://schemas.openxmlformats.org/officeDocument/2006/relationships/printerSettings" Target="../printerSettings/printerSettings359.bin"/><Relationship Id="rId9" Type="http://schemas.openxmlformats.org/officeDocument/2006/relationships/printerSettings" Target="../printerSettings/printerSettings364.bin"/><Relationship Id="rId14" Type="http://schemas.openxmlformats.org/officeDocument/2006/relationships/printerSettings" Target="../printerSettings/printerSettings369.bin"/><Relationship Id="rId22" Type="http://schemas.openxmlformats.org/officeDocument/2006/relationships/printerSettings" Target="../printerSettings/printerSettings377.bin"/><Relationship Id="rId27" Type="http://schemas.openxmlformats.org/officeDocument/2006/relationships/printerSettings" Target="../printerSettings/printerSettings382.bin"/><Relationship Id="rId30" Type="http://schemas.openxmlformats.org/officeDocument/2006/relationships/printerSettings" Target="../printerSettings/printerSettings385.bin"/><Relationship Id="rId35" Type="http://schemas.openxmlformats.org/officeDocument/2006/relationships/printerSettings" Target="../printerSettings/printerSettings390.bin"/><Relationship Id="rId8" Type="http://schemas.openxmlformats.org/officeDocument/2006/relationships/printerSettings" Target="../printerSettings/printerSettings363.bin"/><Relationship Id="rId3" Type="http://schemas.openxmlformats.org/officeDocument/2006/relationships/printerSettings" Target="../printerSettings/printerSettings358.bin"/></Relationships>
</file>

<file path=xl/worksheets/_rels/sheet13.xml.rels><?xml version="1.0" encoding="UTF-8" standalone="yes"?>
<Relationships xmlns="http://schemas.openxmlformats.org/package/2006/relationships"><Relationship Id="rId13" Type="http://schemas.openxmlformats.org/officeDocument/2006/relationships/printerSettings" Target="../printerSettings/printerSettings403.bin"/><Relationship Id="rId18" Type="http://schemas.openxmlformats.org/officeDocument/2006/relationships/printerSettings" Target="../printerSettings/printerSettings408.bin"/><Relationship Id="rId26" Type="http://schemas.openxmlformats.org/officeDocument/2006/relationships/printerSettings" Target="../printerSettings/printerSettings416.bin"/><Relationship Id="rId21" Type="http://schemas.openxmlformats.org/officeDocument/2006/relationships/printerSettings" Target="../printerSettings/printerSettings411.bin"/><Relationship Id="rId34" Type="http://schemas.openxmlformats.org/officeDocument/2006/relationships/printerSettings" Target="../printerSettings/printerSettings424.bin"/><Relationship Id="rId7" Type="http://schemas.openxmlformats.org/officeDocument/2006/relationships/printerSettings" Target="../printerSettings/printerSettings397.bin"/><Relationship Id="rId12" Type="http://schemas.openxmlformats.org/officeDocument/2006/relationships/printerSettings" Target="../printerSettings/printerSettings402.bin"/><Relationship Id="rId17" Type="http://schemas.openxmlformats.org/officeDocument/2006/relationships/printerSettings" Target="../printerSettings/printerSettings407.bin"/><Relationship Id="rId25" Type="http://schemas.openxmlformats.org/officeDocument/2006/relationships/printerSettings" Target="../printerSettings/printerSettings415.bin"/><Relationship Id="rId33" Type="http://schemas.openxmlformats.org/officeDocument/2006/relationships/printerSettings" Target="../printerSettings/printerSettings423.bin"/><Relationship Id="rId2" Type="http://schemas.openxmlformats.org/officeDocument/2006/relationships/printerSettings" Target="../printerSettings/printerSettings392.bin"/><Relationship Id="rId16" Type="http://schemas.openxmlformats.org/officeDocument/2006/relationships/printerSettings" Target="../printerSettings/printerSettings406.bin"/><Relationship Id="rId20" Type="http://schemas.openxmlformats.org/officeDocument/2006/relationships/printerSettings" Target="../printerSettings/printerSettings410.bin"/><Relationship Id="rId29" Type="http://schemas.openxmlformats.org/officeDocument/2006/relationships/printerSettings" Target="../printerSettings/printerSettings419.bin"/><Relationship Id="rId1" Type="http://schemas.openxmlformats.org/officeDocument/2006/relationships/printerSettings" Target="../printerSettings/printerSettings391.bin"/><Relationship Id="rId6" Type="http://schemas.openxmlformats.org/officeDocument/2006/relationships/printerSettings" Target="../printerSettings/printerSettings396.bin"/><Relationship Id="rId11" Type="http://schemas.openxmlformats.org/officeDocument/2006/relationships/printerSettings" Target="../printerSettings/printerSettings401.bin"/><Relationship Id="rId24" Type="http://schemas.openxmlformats.org/officeDocument/2006/relationships/printerSettings" Target="../printerSettings/printerSettings414.bin"/><Relationship Id="rId32" Type="http://schemas.openxmlformats.org/officeDocument/2006/relationships/printerSettings" Target="../printerSettings/printerSettings422.bin"/><Relationship Id="rId37" Type="http://schemas.openxmlformats.org/officeDocument/2006/relationships/vmlDrawing" Target="../drawings/vmlDrawing5.vml"/><Relationship Id="rId5" Type="http://schemas.openxmlformats.org/officeDocument/2006/relationships/printerSettings" Target="../printerSettings/printerSettings395.bin"/><Relationship Id="rId15" Type="http://schemas.openxmlformats.org/officeDocument/2006/relationships/printerSettings" Target="../printerSettings/printerSettings405.bin"/><Relationship Id="rId23" Type="http://schemas.openxmlformats.org/officeDocument/2006/relationships/printerSettings" Target="../printerSettings/printerSettings413.bin"/><Relationship Id="rId28" Type="http://schemas.openxmlformats.org/officeDocument/2006/relationships/printerSettings" Target="../printerSettings/printerSettings418.bin"/><Relationship Id="rId36" Type="http://schemas.openxmlformats.org/officeDocument/2006/relationships/drawing" Target="../drawings/drawing5.xml"/><Relationship Id="rId10" Type="http://schemas.openxmlformats.org/officeDocument/2006/relationships/printerSettings" Target="../printerSettings/printerSettings400.bin"/><Relationship Id="rId19" Type="http://schemas.openxmlformats.org/officeDocument/2006/relationships/printerSettings" Target="../printerSettings/printerSettings409.bin"/><Relationship Id="rId31" Type="http://schemas.openxmlformats.org/officeDocument/2006/relationships/printerSettings" Target="../printerSettings/printerSettings421.bin"/><Relationship Id="rId4" Type="http://schemas.openxmlformats.org/officeDocument/2006/relationships/printerSettings" Target="../printerSettings/printerSettings394.bin"/><Relationship Id="rId9" Type="http://schemas.openxmlformats.org/officeDocument/2006/relationships/printerSettings" Target="../printerSettings/printerSettings399.bin"/><Relationship Id="rId14" Type="http://schemas.openxmlformats.org/officeDocument/2006/relationships/printerSettings" Target="../printerSettings/printerSettings404.bin"/><Relationship Id="rId22" Type="http://schemas.openxmlformats.org/officeDocument/2006/relationships/printerSettings" Target="../printerSettings/printerSettings412.bin"/><Relationship Id="rId27" Type="http://schemas.openxmlformats.org/officeDocument/2006/relationships/printerSettings" Target="../printerSettings/printerSettings417.bin"/><Relationship Id="rId30" Type="http://schemas.openxmlformats.org/officeDocument/2006/relationships/printerSettings" Target="../printerSettings/printerSettings420.bin"/><Relationship Id="rId35" Type="http://schemas.openxmlformats.org/officeDocument/2006/relationships/printerSettings" Target="../printerSettings/printerSettings425.bin"/><Relationship Id="rId8" Type="http://schemas.openxmlformats.org/officeDocument/2006/relationships/printerSettings" Target="../printerSettings/printerSettings398.bin"/><Relationship Id="rId3" Type="http://schemas.openxmlformats.org/officeDocument/2006/relationships/printerSettings" Target="../printerSettings/printerSettings39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
  <sheetViews>
    <sheetView workbookViewId="0"/>
  </sheetViews>
  <sheetFormatPr defaultRowHeight="12.75"/>
  <sheetData/>
  <customSheetViews>
    <customSheetView guid="{0E35EED2-3545-44B4-B6C8-F710F98BA340}" state="hidden">
      <pageMargins left="0" right="0" top="0" bottom="0" header="0" footer="0"/>
      <pageSetup orientation="portrait" r:id="rId1"/>
      <headerFooter>
        <oddFooter>&amp;C&amp;1#&amp;"Calibri"&amp;8&amp;K000000Highly Confidential</oddFooter>
      </headerFooter>
    </customSheetView>
    <customSheetView guid="{2EB10D1F-EF9B-4B48-9FD8-78EDC6A85DE1}" state="hidden">
      <pageMargins left="0" right="0" top="0" bottom="0" header="0" footer="0"/>
      <pageSetup orientation="portrait" r:id="rId2"/>
      <headerFooter>
        <oddFooter>&amp;C&amp;1#&amp;"Calibri"&amp;8&amp;K000000Highly Confidential</oddFooter>
      </headerFooter>
    </customSheetView>
    <customSheetView guid="{D0F9FEDA-89AD-471F-BACB-F2AC9C1B6EB0}" state="hidden">
      <pageMargins left="0" right="0" top="0" bottom="0" header="0" footer="0"/>
      <pageSetup orientation="portrait" r:id="rId3"/>
      <headerFooter>
        <oddFooter>&amp;C&amp;1#&amp;"Calibri"&amp;10&amp;K000000CONFIDENTIAL</oddFooter>
      </headerFooter>
    </customSheetView>
    <customSheetView guid="{AD79DF8B-FDF9-4B4C-984B-8F1872B7B90D}" state="hidden">
      <pageMargins left="0" right="0" top="0" bottom="0" header="0" footer="0"/>
      <pageSetup orientation="portrait" r:id="rId4"/>
      <headerFooter>
        <oddFooter>&amp;C&amp;1#&amp;"Calibri"&amp;10&amp;K000000CONFIDENTIAL</oddFooter>
      </headerFooter>
    </customSheetView>
    <customSheetView guid="{1AB90DE0-FF38-457B-B6D8-0F3BEC1CAB1D}" state="hidden">
      <pageMargins left="0" right="0" top="0" bottom="0" header="0" footer="0"/>
      <pageSetup orientation="portrait" r:id="rId5"/>
      <headerFooter>
        <oddFooter>&amp;C&amp;1#&amp;"Calibri"&amp;10&amp;K000000CONFIDENTIAL</oddFooter>
      </headerFooter>
    </customSheetView>
    <customSheetView guid="{48A15F17-8B76-473C-9910-BA171C05E074}" state="hidden">
      <pageMargins left="0" right="0" top="0" bottom="0" header="0" footer="0"/>
      <pageSetup orientation="portrait" r:id="rId6"/>
      <headerFooter>
        <oddFooter>&amp;C&amp;1#&amp;"Calibri"&amp;10&amp;K000000CONFIDENTIAL</oddFooter>
      </headerFooter>
    </customSheetView>
    <customSheetView guid="{40A247B0-1660-4B1B-8CC6-6E6490D6B548}" showPageBreaks="1" state="hidden">
      <pageMargins left="0" right="0" top="0" bottom="0" header="0" footer="0"/>
      <pageSetup orientation="portrait" r:id="rId7"/>
      <headerFooter>
        <oddFooter>&amp;C&amp;1#&amp;"Calibri"&amp;8&amp;K000000Highly Confidential</oddFooter>
      </headerFooter>
    </customSheetView>
    <customSheetView guid="{D2C0D72A-01DE-43BB-88CB-48CAC58470A4}" showPageBreaks="1" state="hidden">
      <pageMargins left="0" right="0" top="0" bottom="0" header="0" footer="0"/>
      <pageSetup orientation="portrait" r:id="rId8"/>
      <headerFooter>
        <oddFooter>&amp;C&amp;1#&amp;"Calibri"&amp;8&amp;K000000Highly Confidential</oddFooter>
      </headerFooter>
    </customSheetView>
    <customSheetView guid="{16FD39D0-F6A2-47F8-95CF-F715E12AE179}" showPageBreaks="1" state="hidden">
      <pageMargins left="0" right="0" top="0" bottom="0" header="0" footer="0"/>
      <pageSetup orientation="portrait" r:id="rId9"/>
      <headerFooter>
        <oddFooter>&amp;C&amp;1#&amp;"Calibri"&amp;10&amp;K000000CONFIDENTIAL</oddFooter>
      </headerFooter>
    </customSheetView>
    <customSheetView guid="{F521CB3F-4B34-457D-BE19-9C4D54886E5D}" state="hidden">
      <pageMargins left="0" right="0" top="0" bottom="0" header="0" footer="0"/>
    </customSheetView>
    <customSheetView guid="{84F914B9-5294-44E0-ACB2-24F022149E38}" state="hidden">
      <pageMargins left="0" right="0" top="0" bottom="0" header="0" footer="0"/>
    </customSheetView>
    <customSheetView guid="{C40070A8-3284-4719-92C8-D008FE331FE4}" state="hidden">
      <pageMargins left="0" right="0" top="0" bottom="0" header="0" footer="0"/>
    </customSheetView>
    <customSheetView guid="{A4E487F8-5F99-4D6D-8B5A-DEEF6CA4CF86}" showPageBreaks="1" state="hidden">
      <pageMargins left="0" right="0" top="0" bottom="0" header="0" footer="0"/>
      <pageSetup orientation="portrait" r:id="rId10"/>
      <headerFooter>
        <oddFooter>&amp;C&amp;1#&amp;"Calibri"&amp;10&amp;K000000CONFIDENTIAL</oddFooter>
      </headerFooter>
    </customSheetView>
    <customSheetView guid="{7674B857-1DB1-4FE1-AF23-9E73CFCE3521}" state="hidden">
      <pageMargins left="0" right="0" top="0" bottom="0" header="0" footer="0"/>
    </customSheetView>
    <customSheetView guid="{9776C57A-4B1D-41DE-97FF-4B0E965B2653}" state="hidden">
      <pageMargins left="0" right="0" top="0" bottom="0" header="0" footer="0"/>
      <pageSetup orientation="portrait" r:id="rId11"/>
      <headerFooter>
        <oddFooter>&amp;C&amp;1#&amp;"Calibri"&amp;10&amp;K000000CONFIDENTIAL</oddFooter>
      </headerFooter>
    </customSheetView>
    <customSheetView guid="{19E8F030-0422-44BC-AE22-2D61FE6D7BAC}" state="hidden">
      <pageMargins left="0" right="0" top="0" bottom="0" header="0" footer="0"/>
      <pageSetup orientation="portrait" r:id="rId12"/>
      <headerFooter>
        <oddFooter>&amp;C&amp;1#&amp;"Calibri"&amp;10&amp;K000000CONFIDENTIAL</oddFooter>
      </headerFooter>
    </customSheetView>
    <customSheetView guid="{BFAAF8CC-F638-432E-9028-F52896C22986}" state="hidden">
      <pageMargins left="0" right="0" top="0" bottom="0" header="0" footer="0"/>
      <pageSetup orientation="portrait" r:id="rId13"/>
      <headerFooter>
        <oddFooter>&amp;C&amp;1#&amp;"Calibri"&amp;10&amp;K000000CONFIDENTIAL</oddFooter>
      </headerFooter>
    </customSheetView>
    <customSheetView guid="{31791B4E-8B9E-4614-B35E-3824854ECF5E}" state="hidden">
      <pageMargins left="0" right="0" top="0" bottom="0" header="0" footer="0"/>
      <pageSetup orientation="portrait" r:id="rId14"/>
      <headerFooter>
        <oddFooter>&amp;C&amp;1#&amp;"Calibri"&amp;10&amp;K000000CONFIDENTIAL</oddFooter>
      </headerFooter>
    </customSheetView>
    <customSheetView guid="{C1F32590-37F1-4576-A7CE-5780719B5250}" state="hidden">
      <pageMargins left="0" right="0" top="0" bottom="0" header="0" footer="0"/>
      <pageSetup orientation="portrait" r:id="rId15"/>
      <headerFooter>
        <oddFooter>&amp;C&amp;1#&amp;"Calibri"&amp;8&amp;K000000Highly Confidential</oddFooter>
      </headerFooter>
    </customSheetView>
    <customSheetView guid="{21170C15-72F9-43EA-8560-3323A6F226C7}" state="hidden">
      <pageMargins left="0" right="0" top="0" bottom="0" header="0" footer="0"/>
      <pageSetup orientation="portrait" r:id="rId16"/>
      <headerFooter>
        <oddFooter>&amp;C&amp;1#&amp;"Calibri"&amp;10&amp;K000000CONFIDENTIAL</oddFooter>
      </headerFooter>
    </customSheetView>
    <customSheetView guid="{C44C12CC-E488-4EE8-96C4-08F0779250EC}" state="hidden">
      <pageMargins left="0" right="0" top="0" bottom="0" header="0" footer="0"/>
      <pageSetup orientation="portrait" r:id="rId17"/>
      <headerFooter>
        <oddFooter>&amp;C&amp;1#&amp;"Calibri"&amp;8&amp;K000000Highly Confidential</oddFooter>
      </headerFooter>
    </customSheetView>
    <customSheetView guid="{210B1B57-5F8E-42AA-9B0E-C0BDB762EA83}" state="hidden">
      <pageMargins left="0" right="0" top="0" bottom="0" header="0" footer="0"/>
      <pageSetup orientation="portrait" r:id="rId18"/>
      <headerFooter>
        <oddFooter>&amp;C&amp;1#&amp;"Calibri"&amp;8&amp;K000000Highly Confidential</oddFooter>
      </headerFooter>
    </customSheetView>
  </customSheetViews>
  <pageMargins left="0.7" right="0.7" top="0.75" bottom="0.75" header="0.3" footer="0.3"/>
  <pageSetup orientation="portrait" r:id="rId19"/>
  <headerFooter>
    <oddFooter>&amp;C&amp;1#&amp;"Calibri"&amp;8&amp;K000000Highly Confidential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
  <sheetViews>
    <sheetView workbookViewId="0"/>
  </sheetViews>
  <sheetFormatPr defaultRowHeight="12.75"/>
  <sheetData/>
  <customSheetViews>
    <customSheetView guid="{0E35EED2-3545-44B4-B6C8-F710F98BA340}" state="hidden">
      <pageMargins left="0" right="0" top="0" bottom="0" header="0" footer="0"/>
      <pageSetup orientation="portrait" r:id="rId1"/>
      <headerFooter>
        <oddFooter>&amp;C&amp;1#&amp;"Calibri"&amp;8&amp;K000000Highly Confidential</oddFooter>
      </headerFooter>
    </customSheetView>
    <customSheetView guid="{2EB10D1F-EF9B-4B48-9FD8-78EDC6A85DE1}" state="hidden">
      <pageMargins left="0" right="0" top="0" bottom="0" header="0" footer="0"/>
      <pageSetup orientation="portrait" r:id="rId2"/>
      <headerFooter>
        <oddFooter>&amp;C&amp;1#&amp;"Calibri"&amp;8&amp;K000000Highly Confidential</oddFooter>
      </headerFooter>
    </customSheetView>
    <customSheetView guid="{D0F9FEDA-89AD-471F-BACB-F2AC9C1B6EB0}" state="hidden">
      <pageMargins left="0" right="0" top="0" bottom="0" header="0" footer="0"/>
      <pageSetup orientation="portrait" r:id="rId3"/>
      <headerFooter>
        <oddFooter>&amp;C&amp;1#&amp;"Calibri"&amp;10&amp;K000000CONFIDENTIAL</oddFooter>
      </headerFooter>
    </customSheetView>
    <customSheetView guid="{AD79DF8B-FDF9-4B4C-984B-8F1872B7B90D}" state="hidden">
      <pageMargins left="0" right="0" top="0" bottom="0" header="0" footer="0"/>
      <pageSetup orientation="portrait" r:id="rId4"/>
      <headerFooter>
        <oddFooter>&amp;C&amp;1#&amp;"Calibri"&amp;10&amp;K000000CONFIDENTIAL</oddFooter>
      </headerFooter>
    </customSheetView>
    <customSheetView guid="{1AB90DE0-FF38-457B-B6D8-0F3BEC1CAB1D}" state="hidden">
      <pageMargins left="0" right="0" top="0" bottom="0" header="0" footer="0"/>
      <pageSetup orientation="portrait" r:id="rId5"/>
      <headerFooter>
        <oddFooter>&amp;C&amp;1#&amp;"Calibri"&amp;10&amp;K000000CONFIDENTIAL</oddFooter>
      </headerFooter>
    </customSheetView>
    <customSheetView guid="{48A15F17-8B76-473C-9910-BA171C05E074}" state="hidden">
      <pageMargins left="0" right="0" top="0" bottom="0" header="0" footer="0"/>
      <pageSetup orientation="portrait" r:id="rId6"/>
      <headerFooter>
        <oddFooter>&amp;C&amp;1#&amp;"Calibri"&amp;10&amp;K000000CONFIDENTIAL</oddFooter>
      </headerFooter>
    </customSheetView>
    <customSheetView guid="{40A247B0-1660-4B1B-8CC6-6E6490D6B548}" showPageBreaks="1" state="hidden">
      <pageMargins left="0" right="0" top="0" bottom="0" header="0" footer="0"/>
      <pageSetup orientation="portrait" horizontalDpi="300" verticalDpi="300" r:id="rId7"/>
      <headerFooter>
        <oddFooter>&amp;C&amp;1#&amp;"Calibri"&amp;8&amp;K000000Highly Confidential</oddFooter>
      </headerFooter>
    </customSheetView>
    <customSheetView guid="{D2C0D72A-01DE-43BB-88CB-48CAC58470A4}" showPageBreaks="1" state="hidden">
      <pageMargins left="0" right="0" top="0" bottom="0" header="0" footer="0"/>
      <pageSetup orientation="portrait" horizontalDpi="300" verticalDpi="300" r:id="rId8"/>
      <headerFooter>
        <oddFooter>&amp;C&amp;1#&amp;"Calibri"&amp;8&amp;K000000Highly Confidential</oddFooter>
      </headerFooter>
    </customSheetView>
    <customSheetView guid="{16FD39D0-F6A2-47F8-95CF-F715E12AE179}" showPageBreaks="1" state="hidden">
      <pageMargins left="0" right="0" top="0" bottom="0" header="0" footer="0"/>
      <pageSetup orientation="portrait" r:id="rId9"/>
      <headerFooter>
        <oddFooter>&amp;C&amp;1#&amp;"Calibri"&amp;10&amp;K000000CONFIDENTIAL</oddFooter>
      </headerFooter>
    </customSheetView>
    <customSheetView guid="{F521CB3F-4B34-457D-BE19-9C4D54886E5D}" showPageBreaks="1" state="hidden">
      <pageMargins left="0" right="0" top="0" bottom="0" header="0" footer="0"/>
      <pageSetup orientation="portrait" horizontalDpi="300" verticalDpi="300" r:id="rId10"/>
    </customSheetView>
    <customSheetView guid="{84F914B9-5294-44E0-ACB2-24F022149E38}" state="hidden">
      <pageMargins left="0" right="0" top="0" bottom="0" header="0" footer="0"/>
    </customSheetView>
    <customSheetView guid="{C40070A8-3284-4719-92C8-D008FE331FE4}" state="hidden">
      <pageMargins left="0" right="0" top="0" bottom="0" header="0" footer="0"/>
      <pageSetup orientation="portrait" horizontalDpi="300" verticalDpi="300" r:id="rId11"/>
    </customSheetView>
    <customSheetView guid="{A4E487F8-5F99-4D6D-8B5A-DEEF6CA4CF86}" showPageBreaks="1" state="hidden">
      <pageMargins left="0" right="0" top="0" bottom="0" header="0" footer="0"/>
      <pageSetup orientation="portrait" r:id="rId12"/>
      <headerFooter>
        <oddFooter>&amp;C&amp;1#&amp;"Calibri"&amp;10&amp;K000000CONFIDENTIAL</oddFooter>
      </headerFooter>
    </customSheetView>
    <customSheetView guid="{7674B857-1DB1-4FE1-AF23-9E73CFCE3521}" state="hidden">
      <pageMargins left="0" right="0" top="0" bottom="0" header="0" footer="0"/>
    </customSheetView>
    <customSheetView guid="{9776C57A-4B1D-41DE-97FF-4B0E965B2653}" state="hidden">
      <pageMargins left="0" right="0" top="0" bottom="0" header="0" footer="0"/>
      <pageSetup orientation="portrait" horizontalDpi="300" verticalDpi="300" r:id="rId13"/>
      <headerFooter>
        <oddFooter>&amp;C&amp;1#&amp;"Calibri"&amp;10&amp;K000000CONFIDENTIAL</oddFooter>
      </headerFooter>
    </customSheetView>
    <customSheetView guid="{19E8F030-0422-44BC-AE22-2D61FE6D7BAC}" state="hidden">
      <pageMargins left="0" right="0" top="0" bottom="0" header="0" footer="0"/>
      <pageSetup orientation="portrait" horizontalDpi="300" verticalDpi="300" r:id="rId14"/>
      <headerFooter>
        <oddFooter>&amp;C&amp;1#&amp;"Calibri"&amp;10&amp;K000000CONFIDENTIAL</oddFooter>
      </headerFooter>
    </customSheetView>
    <customSheetView guid="{BFAAF8CC-F638-432E-9028-F52896C22986}" state="hidden">
      <pageMargins left="0" right="0" top="0" bottom="0" header="0" footer="0"/>
      <pageSetup orientation="portrait" r:id="rId15"/>
      <headerFooter>
        <oddFooter>&amp;C&amp;1#&amp;"Calibri"&amp;10&amp;K000000CONFIDENTIAL</oddFooter>
      </headerFooter>
    </customSheetView>
    <customSheetView guid="{31791B4E-8B9E-4614-B35E-3824854ECF5E}" state="hidden">
      <pageMargins left="0" right="0" top="0" bottom="0" header="0" footer="0"/>
      <pageSetup orientation="portrait" r:id="rId16"/>
      <headerFooter>
        <oddFooter>&amp;C&amp;1#&amp;"Calibri"&amp;10&amp;K000000CONFIDENTIAL</oddFooter>
      </headerFooter>
    </customSheetView>
    <customSheetView guid="{C1F32590-37F1-4576-A7CE-5780719B5250}" state="hidden">
      <pageMargins left="0" right="0" top="0" bottom="0" header="0" footer="0"/>
      <pageSetup orientation="portrait" r:id="rId17"/>
      <headerFooter>
        <oddFooter>&amp;C&amp;1#&amp;"Calibri"&amp;8&amp;K000000Highly Confidential</oddFooter>
      </headerFooter>
    </customSheetView>
    <customSheetView guid="{21170C15-72F9-43EA-8560-3323A6F226C7}" state="hidden">
      <pageMargins left="0" right="0" top="0" bottom="0" header="0" footer="0"/>
      <pageSetup orientation="portrait" r:id="rId18"/>
      <headerFooter>
        <oddFooter>&amp;C&amp;1#&amp;"Calibri"&amp;10&amp;K000000CONFIDENTIAL</oddFooter>
      </headerFooter>
    </customSheetView>
    <customSheetView guid="{C44C12CC-E488-4EE8-96C4-08F0779250EC}" state="hidden">
      <pageMargins left="0" right="0" top="0" bottom="0" header="0" footer="0"/>
      <pageSetup orientation="portrait" r:id="rId19"/>
      <headerFooter>
        <oddFooter>&amp;C&amp;1#&amp;"Calibri"&amp;8&amp;K000000Highly Confidential</oddFooter>
      </headerFooter>
    </customSheetView>
    <customSheetView guid="{210B1B57-5F8E-42AA-9B0E-C0BDB762EA83}" state="hidden">
      <pageMargins left="0" right="0" top="0" bottom="0" header="0" footer="0"/>
      <pageSetup orientation="portrait" r:id="rId20"/>
      <headerFooter>
        <oddFooter>&amp;C&amp;1#&amp;"Calibri"&amp;8&amp;K000000Highly Confidential</oddFooter>
      </headerFooter>
    </customSheetView>
  </customSheetViews>
  <pageMargins left="0.7" right="0.7" top="0.75" bottom="0.75" header="0.3" footer="0.3"/>
  <pageSetup orientation="portrait" r:id="rId21"/>
  <headerFooter>
    <oddFooter>&amp;C&amp;1#&amp;"Calibri"&amp;8&amp;K000000Highly Confidential</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A1047476"/>
  <sheetViews>
    <sheetView tabSelected="1" zoomScale="85" zoomScaleNormal="85" zoomScaleSheetLayoutView="86" workbookViewId="0">
      <pane ySplit="2" topLeftCell="I79" activePane="bottomLeft" state="frozen"/>
      <selection pane="bottomLeft" activeCell="L144" sqref="L144"/>
    </sheetView>
  </sheetViews>
  <sheetFormatPr defaultColWidth="30" defaultRowHeight="12.75"/>
  <cols>
    <col min="1" max="1" width="10" style="24" customWidth="1"/>
    <col min="2" max="2" width="32.85546875" style="25" customWidth="1"/>
    <col min="3" max="3" width="10.42578125" style="26" customWidth="1"/>
    <col min="4" max="4" width="11.85546875" style="27" customWidth="1"/>
    <col min="5" max="5" width="12.85546875" style="27" customWidth="1"/>
    <col min="6" max="6" width="13.42578125" style="27" customWidth="1"/>
    <col min="7" max="7" width="13.28515625" style="27" customWidth="1"/>
    <col min="8" max="8" width="8.85546875" style="27" customWidth="1"/>
    <col min="9" max="9" width="8.140625" style="27" customWidth="1"/>
    <col min="10" max="10" width="10.7109375" style="27" customWidth="1"/>
    <col min="11" max="11" width="9.5703125" style="28" customWidth="1"/>
    <col min="12" max="12" width="14" style="121" customWidth="1"/>
    <col min="13" max="13" width="9.42578125" style="94" customWidth="1"/>
    <col min="14" max="14" width="12.28515625" style="94" customWidth="1"/>
    <col min="15" max="15" width="8.28515625" style="94" customWidth="1"/>
    <col min="16" max="16" width="11" style="30" customWidth="1"/>
    <col min="17" max="17" width="14.28515625" style="20" bestFit="1" customWidth="1"/>
    <col min="18" max="18" width="8.85546875" style="23" customWidth="1"/>
    <col min="19" max="19" width="11.42578125" style="21" customWidth="1"/>
    <col min="20" max="20" width="16.28515625" style="20" bestFit="1" customWidth="1"/>
    <col min="21" max="21" width="11.140625" style="21" customWidth="1"/>
    <col min="22" max="22" width="20" style="29" customWidth="1"/>
    <col min="23" max="23" width="14" style="23" customWidth="1"/>
    <col min="24" max="24" width="9.140625" style="27" customWidth="1"/>
    <col min="25" max="25" width="57.7109375" style="13" customWidth="1"/>
    <col min="26" max="26" width="44.42578125" style="25" bestFit="1" customWidth="1"/>
    <col min="27" max="27" width="11" style="12" customWidth="1"/>
    <col min="28" max="16384" width="30" style="25"/>
  </cols>
  <sheetData>
    <row r="1" spans="1:27" ht="19.5" customHeight="1">
      <c r="A1" s="56"/>
      <c r="B1" s="119"/>
      <c r="C1" s="55"/>
      <c r="D1" s="56"/>
      <c r="E1" s="56"/>
      <c r="F1" s="56"/>
      <c r="G1" s="56"/>
      <c r="H1" s="56"/>
      <c r="I1" s="56"/>
      <c r="J1" s="56"/>
      <c r="K1" s="57"/>
      <c r="Q1" s="21"/>
      <c r="R1" s="29"/>
      <c r="T1" s="21"/>
      <c r="W1" s="29"/>
      <c r="X1" s="56"/>
      <c r="Y1" s="58"/>
    </row>
    <row r="2" spans="1:27" s="12" customFormat="1" ht="115.5" customHeight="1" thickBot="1">
      <c r="A2" s="9" t="s">
        <v>0</v>
      </c>
      <c r="B2" s="10" t="s">
        <v>1</v>
      </c>
      <c r="C2" s="9" t="s">
        <v>2</v>
      </c>
      <c r="D2" s="9" t="s">
        <v>3</v>
      </c>
      <c r="E2" s="171" t="s">
        <v>4</v>
      </c>
      <c r="F2" s="9" t="s">
        <v>5</v>
      </c>
      <c r="G2" s="9" t="s">
        <v>6</v>
      </c>
      <c r="H2" s="9" t="s">
        <v>7</v>
      </c>
      <c r="I2" s="9" t="s">
        <v>8</v>
      </c>
      <c r="J2" s="9" t="s">
        <v>9</v>
      </c>
      <c r="K2" s="9" t="s">
        <v>10</v>
      </c>
      <c r="L2" s="122" t="s">
        <v>11</v>
      </c>
      <c r="M2" s="95" t="s">
        <v>12</v>
      </c>
      <c r="N2" s="95" t="s">
        <v>13</v>
      </c>
      <c r="O2" s="95" t="s">
        <v>14</v>
      </c>
      <c r="P2" s="11" t="s">
        <v>15</v>
      </c>
      <c r="Q2" s="11" t="s">
        <v>16</v>
      </c>
      <c r="R2" s="11" t="s">
        <v>17</v>
      </c>
      <c r="S2" s="11" t="s">
        <v>18</v>
      </c>
      <c r="T2" s="11" t="s">
        <v>19</v>
      </c>
      <c r="U2" s="11" t="s">
        <v>20</v>
      </c>
      <c r="V2" s="11" t="s">
        <v>21</v>
      </c>
      <c r="W2" s="11" t="s">
        <v>22</v>
      </c>
      <c r="X2" s="9" t="s">
        <v>23</v>
      </c>
      <c r="Y2" s="9" t="s">
        <v>24</v>
      </c>
      <c r="Z2" s="12" t="s">
        <v>25</v>
      </c>
      <c r="AA2" s="12" t="s">
        <v>26</v>
      </c>
    </row>
    <row r="3" spans="1:27" ht="39" hidden="1" thickTop="1">
      <c r="A3" s="24">
        <v>46023</v>
      </c>
      <c r="B3" s="137" t="s">
        <v>27</v>
      </c>
      <c r="C3" s="26">
        <v>139262</v>
      </c>
      <c r="D3" s="27" t="s">
        <v>28</v>
      </c>
      <c r="E3" s="27" t="s">
        <v>29</v>
      </c>
      <c r="F3" s="27" t="s">
        <v>30</v>
      </c>
      <c r="G3" s="27" t="s">
        <v>31</v>
      </c>
      <c r="H3" s="27" t="s">
        <v>32</v>
      </c>
      <c r="I3" s="27" t="s">
        <v>33</v>
      </c>
      <c r="J3" s="28">
        <v>45989</v>
      </c>
      <c r="K3" s="28">
        <v>46143</v>
      </c>
      <c r="L3" s="121" t="s">
        <v>34</v>
      </c>
      <c r="M3" s="94" t="s">
        <v>35</v>
      </c>
      <c r="N3" s="94" t="s">
        <v>36</v>
      </c>
      <c r="P3" s="30">
        <v>45990</v>
      </c>
      <c r="Q3" s="20">
        <v>45992</v>
      </c>
      <c r="S3" s="21">
        <v>46007</v>
      </c>
      <c r="T3" s="20">
        <v>46028</v>
      </c>
      <c r="U3" s="21" t="s">
        <v>37</v>
      </c>
      <c r="V3" s="29" t="s">
        <v>38</v>
      </c>
      <c r="X3" s="27" t="s">
        <v>39</v>
      </c>
      <c r="Y3" s="13" t="s">
        <v>40</v>
      </c>
    </row>
    <row r="4" spans="1:27" ht="39" hidden="1" thickTop="1">
      <c r="A4" s="24">
        <v>46113</v>
      </c>
      <c r="B4" s="25" t="s">
        <v>41</v>
      </c>
      <c r="C4" s="26">
        <v>114597</v>
      </c>
      <c r="D4" s="27" t="s">
        <v>42</v>
      </c>
      <c r="G4" s="27" t="s">
        <v>31</v>
      </c>
      <c r="H4" s="27" t="s">
        <v>32</v>
      </c>
      <c r="I4" s="27" t="s">
        <v>33</v>
      </c>
      <c r="J4" s="32">
        <v>46079</v>
      </c>
      <c r="K4" s="28">
        <v>46235</v>
      </c>
      <c r="L4" s="121" t="s">
        <v>34</v>
      </c>
      <c r="N4" s="94" t="s">
        <v>43</v>
      </c>
      <c r="V4" s="29" t="s">
        <v>44</v>
      </c>
      <c r="X4" s="27" t="s">
        <v>45</v>
      </c>
    </row>
    <row r="5" spans="1:27" ht="39" hidden="1" thickTop="1">
      <c r="A5" s="24">
        <v>46113</v>
      </c>
      <c r="B5" s="25" t="s">
        <v>46</v>
      </c>
      <c r="C5" s="26">
        <v>116123</v>
      </c>
      <c r="D5" s="27" t="s">
        <v>42</v>
      </c>
      <c r="G5" s="27" t="s">
        <v>31</v>
      </c>
      <c r="H5" s="27" t="s">
        <v>32</v>
      </c>
      <c r="I5" s="27" t="s">
        <v>33</v>
      </c>
      <c r="J5" s="32">
        <v>46079</v>
      </c>
      <c r="K5" s="28">
        <v>46235</v>
      </c>
      <c r="L5" s="121" t="s">
        <v>34</v>
      </c>
      <c r="N5" s="94" t="s">
        <v>43</v>
      </c>
      <c r="V5" s="29" t="s">
        <v>44</v>
      </c>
      <c r="X5" s="27" t="s">
        <v>45</v>
      </c>
    </row>
    <row r="6" spans="1:27" ht="39" hidden="1" thickTop="1">
      <c r="A6" s="24">
        <v>46113</v>
      </c>
      <c r="B6" s="25" t="s">
        <v>47</v>
      </c>
      <c r="C6" s="26">
        <v>121975</v>
      </c>
      <c r="D6" s="27" t="s">
        <v>42</v>
      </c>
      <c r="G6" s="27" t="s">
        <v>31</v>
      </c>
      <c r="H6" s="27" t="s">
        <v>32</v>
      </c>
      <c r="I6" s="27" t="s">
        <v>33</v>
      </c>
      <c r="J6" s="32">
        <v>46079</v>
      </c>
      <c r="K6" s="28">
        <v>46235</v>
      </c>
      <c r="L6" s="121" t="s">
        <v>34</v>
      </c>
      <c r="N6" s="94" t="s">
        <v>43</v>
      </c>
      <c r="V6" s="29" t="s">
        <v>44</v>
      </c>
      <c r="X6" s="27" t="s">
        <v>45</v>
      </c>
    </row>
    <row r="7" spans="1:27" ht="39" hidden="1" thickTop="1">
      <c r="A7" s="24">
        <v>46113</v>
      </c>
      <c r="B7" s="25" t="s">
        <v>48</v>
      </c>
      <c r="C7" s="26">
        <v>139352</v>
      </c>
      <c r="D7" s="27" t="s">
        <v>42</v>
      </c>
      <c r="G7" s="27" t="s">
        <v>31</v>
      </c>
      <c r="H7" s="27" t="s">
        <v>32</v>
      </c>
      <c r="I7" s="27" t="s">
        <v>33</v>
      </c>
      <c r="J7" s="32">
        <v>46079</v>
      </c>
      <c r="K7" s="28">
        <v>46235</v>
      </c>
      <c r="L7" s="121" t="s">
        <v>34</v>
      </c>
      <c r="N7" s="94" t="s">
        <v>43</v>
      </c>
      <c r="V7" s="29" t="s">
        <v>44</v>
      </c>
      <c r="X7" s="27" t="s">
        <v>45</v>
      </c>
    </row>
    <row r="8" spans="1:27" ht="39" hidden="1" thickTop="1">
      <c r="A8" s="24">
        <v>46113</v>
      </c>
      <c r="B8" s="25" t="s">
        <v>49</v>
      </c>
      <c r="C8" s="26">
        <v>139685</v>
      </c>
      <c r="D8" s="27" t="s">
        <v>42</v>
      </c>
      <c r="G8" s="27" t="s">
        <v>31</v>
      </c>
      <c r="H8" s="27" t="s">
        <v>32</v>
      </c>
      <c r="I8" s="27" t="s">
        <v>33</v>
      </c>
      <c r="J8" s="32">
        <v>46079</v>
      </c>
      <c r="K8" s="28">
        <v>46235</v>
      </c>
      <c r="L8" s="121" t="s">
        <v>34</v>
      </c>
      <c r="N8" s="94" t="s">
        <v>43</v>
      </c>
      <c r="V8" s="29" t="s">
        <v>44</v>
      </c>
      <c r="X8" s="27" t="s">
        <v>45</v>
      </c>
    </row>
    <row r="9" spans="1:27" ht="39" hidden="1" thickTop="1">
      <c r="A9" s="24">
        <v>46113</v>
      </c>
      <c r="B9" s="25" t="s">
        <v>50</v>
      </c>
      <c r="C9" s="26">
        <v>142647</v>
      </c>
      <c r="D9" s="27" t="s">
        <v>42</v>
      </c>
      <c r="G9" s="27" t="s">
        <v>31</v>
      </c>
      <c r="H9" s="27" t="s">
        <v>32</v>
      </c>
      <c r="I9" s="27" t="s">
        <v>33</v>
      </c>
      <c r="J9" s="32">
        <v>46079</v>
      </c>
      <c r="K9" s="28">
        <v>46235</v>
      </c>
      <c r="L9" s="121" t="s">
        <v>34</v>
      </c>
      <c r="N9" s="94" t="s">
        <v>51</v>
      </c>
      <c r="V9" s="29" t="s">
        <v>44</v>
      </c>
      <c r="X9" s="27" t="s">
        <v>39</v>
      </c>
    </row>
    <row r="10" spans="1:27" ht="39" hidden="1" thickTop="1">
      <c r="A10" s="24">
        <v>46113</v>
      </c>
      <c r="B10" s="25" t="s">
        <v>52</v>
      </c>
      <c r="C10" s="26">
        <v>144687</v>
      </c>
      <c r="D10" s="27" t="s">
        <v>42</v>
      </c>
      <c r="G10" s="27" t="s">
        <v>31</v>
      </c>
      <c r="H10" s="27" t="s">
        <v>32</v>
      </c>
      <c r="I10" s="27" t="s">
        <v>33</v>
      </c>
      <c r="J10" s="32">
        <v>46079</v>
      </c>
      <c r="K10" s="28">
        <v>46235</v>
      </c>
      <c r="L10" s="121" t="s">
        <v>53</v>
      </c>
      <c r="S10" s="21">
        <v>46079</v>
      </c>
      <c r="V10" s="29" t="s">
        <v>38</v>
      </c>
      <c r="X10" s="27" t="s">
        <v>45</v>
      </c>
    </row>
    <row r="11" spans="1:27" ht="39" hidden="1" thickTop="1">
      <c r="A11" s="24">
        <v>46113</v>
      </c>
      <c r="B11" s="25" t="s">
        <v>54</v>
      </c>
      <c r="C11" s="26">
        <v>145090</v>
      </c>
      <c r="D11" s="27" t="s">
        <v>42</v>
      </c>
      <c r="E11" s="27" t="s">
        <v>51</v>
      </c>
      <c r="F11" s="27" t="s">
        <v>51</v>
      </c>
      <c r="G11" s="27" t="s">
        <v>31</v>
      </c>
      <c r="H11" s="27" t="s">
        <v>32</v>
      </c>
      <c r="I11" s="27" t="s">
        <v>33</v>
      </c>
      <c r="J11" s="32">
        <v>46079</v>
      </c>
      <c r="K11" s="28">
        <v>46235</v>
      </c>
      <c r="L11" s="121" t="s">
        <v>34</v>
      </c>
      <c r="N11" s="94" t="s">
        <v>43</v>
      </c>
      <c r="V11" s="29" t="s">
        <v>44</v>
      </c>
      <c r="X11" s="27" t="s">
        <v>45</v>
      </c>
    </row>
    <row r="12" spans="1:27" ht="39" hidden="1" thickTop="1">
      <c r="A12" s="24">
        <v>46113</v>
      </c>
      <c r="B12" s="25" t="s">
        <v>55</v>
      </c>
      <c r="C12" s="26">
        <v>145363</v>
      </c>
      <c r="D12" s="27" t="s">
        <v>42</v>
      </c>
      <c r="G12" s="27" t="s">
        <v>31</v>
      </c>
      <c r="H12" s="27" t="s">
        <v>32</v>
      </c>
      <c r="I12" s="27" t="s">
        <v>33</v>
      </c>
      <c r="J12" s="32">
        <v>46079</v>
      </c>
      <c r="K12" s="28">
        <v>46235</v>
      </c>
      <c r="L12" s="121" t="s">
        <v>53</v>
      </c>
      <c r="X12" s="27" t="s">
        <v>45</v>
      </c>
      <c r="Y12" s="13" t="s">
        <v>56</v>
      </c>
    </row>
    <row r="13" spans="1:27" ht="39" hidden="1" thickTop="1">
      <c r="A13" s="24">
        <v>46113</v>
      </c>
      <c r="B13" s="25" t="s">
        <v>57</v>
      </c>
      <c r="C13" s="26">
        <v>145470</v>
      </c>
      <c r="D13" s="27" t="s">
        <v>42</v>
      </c>
      <c r="G13" s="27" t="s">
        <v>31</v>
      </c>
      <c r="H13" s="27" t="s">
        <v>32</v>
      </c>
      <c r="I13" s="27" t="s">
        <v>33</v>
      </c>
      <c r="J13" s="32">
        <v>46079</v>
      </c>
      <c r="K13" s="28">
        <v>46235</v>
      </c>
      <c r="L13" s="121" t="s">
        <v>34</v>
      </c>
      <c r="N13" s="94" t="s">
        <v>43</v>
      </c>
      <c r="V13" s="29" t="s">
        <v>44</v>
      </c>
      <c r="X13" s="27" t="s">
        <v>45</v>
      </c>
    </row>
    <row r="14" spans="1:27" ht="39" hidden="1" thickTop="1">
      <c r="A14" s="24">
        <v>46113</v>
      </c>
      <c r="B14" s="25" t="s">
        <v>58</v>
      </c>
      <c r="C14" s="26">
        <v>145682</v>
      </c>
      <c r="D14" s="27" t="s">
        <v>42</v>
      </c>
      <c r="G14" s="27" t="s">
        <v>31</v>
      </c>
      <c r="H14" s="27" t="s">
        <v>32</v>
      </c>
      <c r="I14" s="27" t="s">
        <v>33</v>
      </c>
      <c r="J14" s="32">
        <v>46079</v>
      </c>
      <c r="K14" s="28">
        <v>46235</v>
      </c>
      <c r="L14" s="121" t="s">
        <v>53</v>
      </c>
      <c r="X14" s="27" t="s">
        <v>45</v>
      </c>
      <c r="Y14" s="13" t="s">
        <v>56</v>
      </c>
    </row>
    <row r="15" spans="1:27" ht="39" hidden="1" thickTop="1">
      <c r="A15" s="24">
        <v>46113</v>
      </c>
      <c r="B15" s="25" t="s">
        <v>59</v>
      </c>
      <c r="C15" s="26">
        <v>147164</v>
      </c>
      <c r="D15" s="27" t="s">
        <v>42</v>
      </c>
      <c r="G15" s="27" t="s">
        <v>31</v>
      </c>
      <c r="H15" s="27" t="s">
        <v>32</v>
      </c>
      <c r="I15" s="27" t="s">
        <v>33</v>
      </c>
      <c r="J15" s="32">
        <v>46079</v>
      </c>
      <c r="K15" s="28">
        <v>46235</v>
      </c>
      <c r="L15" s="121" t="s">
        <v>53</v>
      </c>
      <c r="P15" s="30">
        <v>46078</v>
      </c>
      <c r="S15" s="21">
        <v>46079</v>
      </c>
      <c r="V15" s="29" t="s">
        <v>38</v>
      </c>
      <c r="X15" s="27" t="s">
        <v>39</v>
      </c>
    </row>
    <row r="16" spans="1:27" ht="39" hidden="1" thickTop="1">
      <c r="A16" s="24">
        <v>46113</v>
      </c>
      <c r="B16" s="25" t="s">
        <v>60</v>
      </c>
      <c r="C16" s="26">
        <v>147170</v>
      </c>
      <c r="D16" s="27" t="s">
        <v>42</v>
      </c>
      <c r="G16" s="27" t="s">
        <v>31</v>
      </c>
      <c r="H16" s="27" t="s">
        <v>32</v>
      </c>
      <c r="I16" s="27" t="s">
        <v>33</v>
      </c>
      <c r="J16" s="32">
        <v>46079</v>
      </c>
      <c r="K16" s="28">
        <v>46235</v>
      </c>
      <c r="L16" s="121" t="s">
        <v>53</v>
      </c>
      <c r="S16" s="21">
        <v>46079</v>
      </c>
      <c r="V16" s="29" t="s">
        <v>38</v>
      </c>
      <c r="X16" s="27" t="s">
        <v>45</v>
      </c>
      <c r="Y16" s="13" t="s">
        <v>61</v>
      </c>
    </row>
    <row r="17" spans="1:25" ht="39" hidden="1" thickTop="1">
      <c r="A17" s="24">
        <v>46113</v>
      </c>
      <c r="B17" s="25" t="s">
        <v>62</v>
      </c>
      <c r="C17" s="26">
        <v>147568</v>
      </c>
      <c r="D17" s="27" t="s">
        <v>42</v>
      </c>
      <c r="G17" s="27" t="s">
        <v>31</v>
      </c>
      <c r="H17" s="27" t="s">
        <v>32</v>
      </c>
      <c r="I17" s="27" t="s">
        <v>33</v>
      </c>
      <c r="J17" s="32">
        <v>46079</v>
      </c>
      <c r="K17" s="28">
        <v>46235</v>
      </c>
      <c r="L17" s="121" t="s">
        <v>53</v>
      </c>
      <c r="S17" s="21">
        <v>46079</v>
      </c>
      <c r="V17" s="29" t="s">
        <v>38</v>
      </c>
      <c r="X17" s="27" t="s">
        <v>45</v>
      </c>
      <c r="Y17" s="13" t="s">
        <v>61</v>
      </c>
    </row>
    <row r="18" spans="1:25" ht="39" hidden="1" thickTop="1">
      <c r="A18" s="24">
        <v>46113</v>
      </c>
      <c r="B18" s="25" t="s">
        <v>63</v>
      </c>
      <c r="C18" s="26">
        <v>150795</v>
      </c>
      <c r="D18" s="27" t="s">
        <v>42</v>
      </c>
      <c r="G18" s="27" t="s">
        <v>31</v>
      </c>
      <c r="H18" s="27" t="s">
        <v>32</v>
      </c>
      <c r="I18" s="27" t="s">
        <v>33</v>
      </c>
      <c r="J18" s="32">
        <v>46079</v>
      </c>
      <c r="K18" s="28">
        <v>46235</v>
      </c>
      <c r="L18" s="121" t="s">
        <v>34</v>
      </c>
      <c r="P18" s="30">
        <v>46112</v>
      </c>
      <c r="Q18" s="30"/>
      <c r="R18" s="30"/>
      <c r="V18" s="29" t="s">
        <v>64</v>
      </c>
      <c r="X18" s="27" t="s">
        <v>45</v>
      </c>
    </row>
    <row r="19" spans="1:25" ht="39" hidden="1" thickTop="1">
      <c r="A19" s="24">
        <v>46113</v>
      </c>
      <c r="B19" s="25" t="s">
        <v>65</v>
      </c>
      <c r="C19" s="26">
        <v>153078</v>
      </c>
      <c r="D19" s="27" t="s">
        <v>42</v>
      </c>
      <c r="G19" s="27" t="s">
        <v>31</v>
      </c>
      <c r="H19" s="27" t="s">
        <v>32</v>
      </c>
      <c r="I19" s="27" t="s">
        <v>33</v>
      </c>
      <c r="J19" s="32">
        <v>46079</v>
      </c>
      <c r="K19" s="28">
        <v>46235</v>
      </c>
      <c r="L19" s="121" t="s">
        <v>53</v>
      </c>
      <c r="S19" s="21">
        <v>46079</v>
      </c>
      <c r="V19" s="29" t="s">
        <v>38</v>
      </c>
      <c r="X19" s="27" t="s">
        <v>45</v>
      </c>
    </row>
    <row r="20" spans="1:25" ht="39" hidden="1" thickTop="1">
      <c r="A20" s="24">
        <v>46113</v>
      </c>
      <c r="B20" s="25" t="s">
        <v>66</v>
      </c>
      <c r="C20" s="26">
        <v>631459</v>
      </c>
      <c r="D20" s="27" t="s">
        <v>42</v>
      </c>
      <c r="G20" s="27" t="s">
        <v>31</v>
      </c>
      <c r="H20" s="27" t="s">
        <v>32</v>
      </c>
      <c r="I20" s="27" t="s">
        <v>33</v>
      </c>
      <c r="J20" s="32">
        <v>46079</v>
      </c>
      <c r="K20" s="28">
        <v>46235</v>
      </c>
      <c r="L20" s="121" t="s">
        <v>34</v>
      </c>
      <c r="N20" s="94" t="s">
        <v>67</v>
      </c>
      <c r="P20" s="30">
        <v>46071</v>
      </c>
      <c r="Q20" s="20" t="s">
        <v>68</v>
      </c>
      <c r="V20" s="29" t="s">
        <v>37</v>
      </c>
      <c r="X20" s="27" t="s">
        <v>45</v>
      </c>
    </row>
    <row r="21" spans="1:25" ht="39" hidden="1" thickTop="1">
      <c r="A21" s="24">
        <v>46113</v>
      </c>
      <c r="B21" s="25" t="s">
        <v>69</v>
      </c>
      <c r="C21" s="26">
        <v>612777</v>
      </c>
      <c r="D21" s="27" t="s">
        <v>28</v>
      </c>
      <c r="E21" s="27" t="s">
        <v>70</v>
      </c>
      <c r="F21" s="27" t="s">
        <v>71</v>
      </c>
      <c r="G21" s="27" t="s">
        <v>31</v>
      </c>
      <c r="H21" s="27" t="s">
        <v>32</v>
      </c>
      <c r="I21" s="27" t="s">
        <v>33</v>
      </c>
      <c r="J21" s="32">
        <v>46079</v>
      </c>
      <c r="K21" s="28">
        <v>46266</v>
      </c>
      <c r="L21" s="121" t="s">
        <v>34</v>
      </c>
      <c r="N21" s="94" t="s">
        <v>72</v>
      </c>
      <c r="P21" s="30">
        <v>46106</v>
      </c>
      <c r="Q21" s="30"/>
      <c r="R21" s="30"/>
      <c r="S21" s="21">
        <v>46112</v>
      </c>
      <c r="T21" s="20" t="s">
        <v>73</v>
      </c>
      <c r="U21" s="21" t="s">
        <v>37</v>
      </c>
      <c r="V21" s="29" t="s">
        <v>38</v>
      </c>
      <c r="X21" s="27" t="s">
        <v>39</v>
      </c>
      <c r="Y21" s="13" t="s">
        <v>74</v>
      </c>
    </row>
    <row r="22" spans="1:25" ht="39" hidden="1" thickTop="1">
      <c r="A22" s="24">
        <v>46113</v>
      </c>
      <c r="B22" s="25" t="s">
        <v>75</v>
      </c>
      <c r="C22" s="26">
        <v>31626</v>
      </c>
      <c r="D22" s="27" t="s">
        <v>76</v>
      </c>
      <c r="E22" s="27" t="s">
        <v>77</v>
      </c>
      <c r="F22" s="27" t="s">
        <v>78</v>
      </c>
      <c r="G22" s="27" t="s">
        <v>31</v>
      </c>
      <c r="I22" s="27" t="s">
        <v>33</v>
      </c>
      <c r="J22" s="32">
        <v>46079</v>
      </c>
      <c r="K22" s="28">
        <v>46235</v>
      </c>
      <c r="L22" s="121" t="s">
        <v>79</v>
      </c>
      <c r="S22" s="21">
        <v>46111</v>
      </c>
      <c r="V22" s="29" t="s">
        <v>38</v>
      </c>
      <c r="X22" s="27" t="s">
        <v>39</v>
      </c>
      <c r="Y22" s="13" t="s">
        <v>80</v>
      </c>
    </row>
    <row r="23" spans="1:25" ht="51.75" hidden="1" thickTop="1">
      <c r="A23" s="24">
        <v>46113</v>
      </c>
      <c r="B23" s="25" t="s">
        <v>81</v>
      </c>
      <c r="C23" s="26" t="s">
        <v>82</v>
      </c>
      <c r="D23" s="27" t="s">
        <v>28</v>
      </c>
      <c r="E23" s="27" t="s">
        <v>83</v>
      </c>
      <c r="F23" s="27" t="s">
        <v>30</v>
      </c>
      <c r="G23" s="27" t="s">
        <v>31</v>
      </c>
      <c r="I23" s="27" t="s">
        <v>33</v>
      </c>
      <c r="J23" s="32">
        <v>46079</v>
      </c>
      <c r="K23" s="28">
        <v>46388</v>
      </c>
      <c r="L23" s="121" t="s">
        <v>53</v>
      </c>
      <c r="P23" s="30">
        <v>46078</v>
      </c>
      <c r="S23" s="21">
        <v>46079</v>
      </c>
      <c r="V23" s="29" t="s">
        <v>38</v>
      </c>
      <c r="X23" s="27" t="s">
        <v>39</v>
      </c>
    </row>
    <row r="24" spans="1:25" ht="39" hidden="1" thickTop="1">
      <c r="A24" s="24">
        <v>46054</v>
      </c>
      <c r="B24" s="25" t="s">
        <v>84</v>
      </c>
      <c r="C24" s="26">
        <v>133993</v>
      </c>
      <c r="G24" s="27" t="s">
        <v>31</v>
      </c>
      <c r="H24" s="27" t="s">
        <v>32</v>
      </c>
      <c r="I24" s="27" t="s">
        <v>33</v>
      </c>
      <c r="J24" s="27" t="s">
        <v>85</v>
      </c>
      <c r="K24" s="28">
        <v>46204</v>
      </c>
      <c r="X24" s="27" t="s">
        <v>45</v>
      </c>
    </row>
    <row r="25" spans="1:25" ht="26.25" hidden="1" thickTop="1">
      <c r="A25" s="24">
        <v>46143</v>
      </c>
      <c r="B25" s="25" t="s">
        <v>86</v>
      </c>
      <c r="C25" s="26">
        <v>103460</v>
      </c>
      <c r="D25" s="27" t="s">
        <v>28</v>
      </c>
      <c r="H25" s="27" t="s">
        <v>32</v>
      </c>
      <c r="I25" s="27" t="s">
        <v>33</v>
      </c>
      <c r="J25" s="32">
        <v>46112</v>
      </c>
      <c r="K25" s="28">
        <v>46296</v>
      </c>
      <c r="L25" s="121" t="s">
        <v>53</v>
      </c>
      <c r="S25" s="21">
        <v>46111</v>
      </c>
      <c r="X25" s="27" t="s">
        <v>45</v>
      </c>
    </row>
    <row r="26" spans="1:25" ht="26.25" hidden="1" thickTop="1">
      <c r="A26" s="24">
        <v>46143</v>
      </c>
      <c r="B26" s="25" t="s">
        <v>87</v>
      </c>
      <c r="C26" s="26">
        <v>103747</v>
      </c>
      <c r="D26" s="27" t="s">
        <v>28</v>
      </c>
      <c r="H26" s="27" t="s">
        <v>32</v>
      </c>
      <c r="I26" s="27" t="s">
        <v>33</v>
      </c>
      <c r="J26" s="32">
        <v>46112</v>
      </c>
      <c r="K26" s="28">
        <v>46266</v>
      </c>
      <c r="L26" s="121" t="s">
        <v>79</v>
      </c>
      <c r="S26" s="21">
        <v>46111</v>
      </c>
      <c r="V26" s="29" t="s">
        <v>38</v>
      </c>
      <c r="X26" s="27" t="s">
        <v>45</v>
      </c>
    </row>
    <row r="27" spans="1:25" ht="26.25" hidden="1" thickTop="1">
      <c r="A27" s="24">
        <v>46143</v>
      </c>
      <c r="B27" s="25" t="s">
        <v>88</v>
      </c>
      <c r="C27" s="26">
        <v>103875</v>
      </c>
      <c r="D27" s="27" t="s">
        <v>28</v>
      </c>
      <c r="H27" s="27" t="s">
        <v>32</v>
      </c>
      <c r="I27" s="27" t="s">
        <v>33</v>
      </c>
      <c r="J27" s="32">
        <v>46112</v>
      </c>
      <c r="K27" s="28">
        <v>46266</v>
      </c>
      <c r="L27" s="121" t="s">
        <v>53</v>
      </c>
      <c r="S27" s="21">
        <v>46111</v>
      </c>
      <c r="X27" s="27" t="s">
        <v>45</v>
      </c>
      <c r="Y27" s="13" t="s">
        <v>89</v>
      </c>
    </row>
    <row r="28" spans="1:25" ht="26.25" hidden="1" thickTop="1">
      <c r="A28" s="24">
        <v>46143</v>
      </c>
      <c r="B28" s="25" t="s">
        <v>90</v>
      </c>
      <c r="C28" s="26">
        <v>110431</v>
      </c>
      <c r="D28" s="27" t="s">
        <v>28</v>
      </c>
      <c r="H28" s="27" t="s">
        <v>32</v>
      </c>
      <c r="I28" s="27" t="s">
        <v>33</v>
      </c>
      <c r="J28" s="32">
        <v>46112</v>
      </c>
      <c r="K28" s="28">
        <v>46266</v>
      </c>
      <c r="L28" s="121" t="s">
        <v>34</v>
      </c>
      <c r="N28" s="246" t="s">
        <v>91</v>
      </c>
      <c r="S28" s="21">
        <v>46113</v>
      </c>
      <c r="V28" s="29" t="s">
        <v>38</v>
      </c>
      <c r="X28" s="27" t="s">
        <v>45</v>
      </c>
    </row>
    <row r="29" spans="1:25" ht="26.25" hidden="1" thickTop="1">
      <c r="A29" s="24">
        <v>46143</v>
      </c>
      <c r="B29" s="25" t="s">
        <v>92</v>
      </c>
      <c r="C29" s="26">
        <v>111396</v>
      </c>
      <c r="D29" s="27" t="s">
        <v>28</v>
      </c>
      <c r="H29" s="27" t="s">
        <v>32</v>
      </c>
      <c r="I29" s="27" t="s">
        <v>33</v>
      </c>
      <c r="J29" s="32">
        <v>46112</v>
      </c>
      <c r="K29" s="28">
        <v>46266</v>
      </c>
      <c r="L29" s="121" t="s">
        <v>79</v>
      </c>
      <c r="S29" s="21">
        <v>46111</v>
      </c>
      <c r="V29" s="29" t="s">
        <v>38</v>
      </c>
      <c r="X29" s="27" t="s">
        <v>45</v>
      </c>
      <c r="Y29" s="13" t="s">
        <v>93</v>
      </c>
    </row>
    <row r="30" spans="1:25" ht="26.25" hidden="1" thickTop="1">
      <c r="A30" s="24">
        <v>46143</v>
      </c>
      <c r="B30" s="25" t="s">
        <v>94</v>
      </c>
      <c r="C30" s="26">
        <v>111684</v>
      </c>
      <c r="D30" s="27" t="s">
        <v>28</v>
      </c>
      <c r="H30" s="27" t="s">
        <v>32</v>
      </c>
      <c r="I30" s="27" t="s">
        <v>33</v>
      </c>
      <c r="J30" s="32">
        <v>46112</v>
      </c>
      <c r="K30" s="28">
        <v>46266</v>
      </c>
      <c r="L30" s="121" t="s">
        <v>53</v>
      </c>
      <c r="S30" s="21">
        <v>46111</v>
      </c>
      <c r="X30" s="27" t="s">
        <v>45</v>
      </c>
    </row>
    <row r="31" spans="1:25" ht="39" hidden="1" thickTop="1">
      <c r="A31" s="24">
        <v>46143</v>
      </c>
      <c r="B31" s="25" t="s">
        <v>95</v>
      </c>
      <c r="C31" s="26">
        <v>113533</v>
      </c>
      <c r="D31" s="27" t="s">
        <v>28</v>
      </c>
      <c r="H31" s="27" t="s">
        <v>32</v>
      </c>
      <c r="I31" s="27" t="s">
        <v>33</v>
      </c>
      <c r="J31" s="32">
        <v>46112</v>
      </c>
      <c r="K31" s="28">
        <v>46266</v>
      </c>
      <c r="L31" s="121" t="s">
        <v>34</v>
      </c>
      <c r="N31" s="94" t="s">
        <v>72</v>
      </c>
      <c r="S31" s="21">
        <v>46113</v>
      </c>
      <c r="V31" s="29" t="s">
        <v>38</v>
      </c>
      <c r="X31" s="27" t="s">
        <v>45</v>
      </c>
      <c r="Y31" s="13" t="s">
        <v>89</v>
      </c>
    </row>
    <row r="32" spans="1:25" ht="26.25" hidden="1" thickTop="1">
      <c r="A32" s="24">
        <v>46143</v>
      </c>
      <c r="B32" s="25" t="s">
        <v>96</v>
      </c>
      <c r="C32" s="26">
        <v>114965</v>
      </c>
      <c r="D32" s="27" t="s">
        <v>28</v>
      </c>
      <c r="H32" s="27" t="s">
        <v>32</v>
      </c>
      <c r="I32" s="27" t="s">
        <v>33</v>
      </c>
      <c r="J32" s="32">
        <v>46112</v>
      </c>
      <c r="K32" s="28">
        <v>46266</v>
      </c>
      <c r="L32" s="121" t="s">
        <v>79</v>
      </c>
      <c r="S32" s="21">
        <v>46111</v>
      </c>
      <c r="V32" s="29" t="s">
        <v>38</v>
      </c>
      <c r="X32" s="27" t="s">
        <v>45</v>
      </c>
      <c r="Y32" s="13" t="s">
        <v>89</v>
      </c>
    </row>
    <row r="33" spans="1:25" ht="39" hidden="1" thickTop="1">
      <c r="A33" s="24">
        <v>46143</v>
      </c>
      <c r="B33" s="25" t="s">
        <v>97</v>
      </c>
      <c r="C33" s="26">
        <v>116217</v>
      </c>
      <c r="D33" s="27" t="s">
        <v>28</v>
      </c>
      <c r="H33" s="27" t="s">
        <v>32</v>
      </c>
      <c r="I33" s="27" t="s">
        <v>33</v>
      </c>
      <c r="J33" s="32">
        <v>46112</v>
      </c>
      <c r="K33" s="28">
        <v>46266</v>
      </c>
      <c r="L33" s="121" t="s">
        <v>34</v>
      </c>
      <c r="N33" s="246" t="s">
        <v>98</v>
      </c>
      <c r="S33" s="21">
        <v>46114</v>
      </c>
      <c r="V33" s="29" t="s">
        <v>38</v>
      </c>
      <c r="X33" s="27" t="s">
        <v>39</v>
      </c>
      <c r="Y33" s="13" t="s">
        <v>93</v>
      </c>
    </row>
    <row r="34" spans="1:25" ht="26.25" hidden="1" thickTop="1">
      <c r="A34" s="24">
        <v>46143</v>
      </c>
      <c r="B34" s="25" t="s">
        <v>99</v>
      </c>
      <c r="C34" s="26">
        <v>116858</v>
      </c>
      <c r="D34" s="27" t="s">
        <v>28</v>
      </c>
      <c r="H34" s="27" t="s">
        <v>32</v>
      </c>
      <c r="I34" s="27" t="s">
        <v>33</v>
      </c>
      <c r="J34" s="32">
        <v>46112</v>
      </c>
      <c r="K34" s="28">
        <v>46296</v>
      </c>
      <c r="L34" s="121" t="s">
        <v>79</v>
      </c>
      <c r="S34" s="21">
        <v>46111</v>
      </c>
      <c r="V34" s="29" t="s">
        <v>38</v>
      </c>
      <c r="X34" s="27" t="s">
        <v>39</v>
      </c>
    </row>
    <row r="35" spans="1:25" ht="39" hidden="1" thickTop="1">
      <c r="A35" s="24">
        <v>46143</v>
      </c>
      <c r="B35" s="25" t="s">
        <v>100</v>
      </c>
      <c r="C35" s="26">
        <v>118615</v>
      </c>
      <c r="D35" s="27" t="s">
        <v>28</v>
      </c>
      <c r="H35" s="27" t="s">
        <v>32</v>
      </c>
      <c r="I35" s="27" t="s">
        <v>33</v>
      </c>
      <c r="J35" s="32">
        <v>46112</v>
      </c>
      <c r="K35" s="28">
        <v>46296</v>
      </c>
      <c r="L35" s="121" t="s">
        <v>34</v>
      </c>
      <c r="N35" s="94" t="s">
        <v>101</v>
      </c>
      <c r="P35" s="30">
        <v>46097</v>
      </c>
      <c r="Q35" s="30">
        <v>46098</v>
      </c>
      <c r="S35" s="21">
        <v>46114</v>
      </c>
      <c r="V35" s="29" t="s">
        <v>38</v>
      </c>
      <c r="X35" s="27" t="s">
        <v>39</v>
      </c>
    </row>
    <row r="36" spans="1:25" ht="26.25" hidden="1" thickTop="1">
      <c r="A36" s="24">
        <v>46143</v>
      </c>
      <c r="B36" s="25" t="s">
        <v>102</v>
      </c>
      <c r="C36" s="26">
        <v>120589</v>
      </c>
      <c r="D36" s="27" t="s">
        <v>28</v>
      </c>
      <c r="H36" s="27" t="s">
        <v>32</v>
      </c>
      <c r="I36" s="27" t="s">
        <v>33</v>
      </c>
      <c r="J36" s="32">
        <v>46112</v>
      </c>
      <c r="K36" s="28">
        <v>46266</v>
      </c>
      <c r="L36" s="121" t="s">
        <v>53</v>
      </c>
      <c r="S36" s="21">
        <v>46111</v>
      </c>
      <c r="X36" s="27" t="s">
        <v>45</v>
      </c>
    </row>
    <row r="37" spans="1:25" ht="26.25" hidden="1" thickTop="1">
      <c r="A37" s="24">
        <v>46143</v>
      </c>
      <c r="B37" s="25" t="s">
        <v>103</v>
      </c>
      <c r="C37" s="26">
        <v>122153</v>
      </c>
      <c r="D37" s="27" t="s">
        <v>28</v>
      </c>
      <c r="H37" s="27" t="s">
        <v>32</v>
      </c>
      <c r="I37" s="27" t="s">
        <v>33</v>
      </c>
      <c r="J37" s="32">
        <v>46112</v>
      </c>
      <c r="K37" s="28">
        <v>46266</v>
      </c>
      <c r="L37" s="121" t="s">
        <v>34</v>
      </c>
      <c r="N37" s="94" t="s">
        <v>104</v>
      </c>
      <c r="V37" s="29" t="s">
        <v>44</v>
      </c>
      <c r="X37" s="27" t="s">
        <v>45</v>
      </c>
    </row>
    <row r="38" spans="1:25" ht="26.25" hidden="1" thickTop="1">
      <c r="A38" s="24">
        <v>46143</v>
      </c>
      <c r="B38" s="25" t="s">
        <v>105</v>
      </c>
      <c r="C38" s="26">
        <v>127206</v>
      </c>
      <c r="D38" s="27" t="s">
        <v>28</v>
      </c>
      <c r="H38" s="27" t="s">
        <v>32</v>
      </c>
      <c r="I38" s="27" t="s">
        <v>33</v>
      </c>
      <c r="J38" s="32">
        <v>46112</v>
      </c>
      <c r="K38" s="28">
        <v>46266</v>
      </c>
      <c r="L38" s="121" t="s">
        <v>53</v>
      </c>
      <c r="S38" s="21">
        <v>46111</v>
      </c>
      <c r="X38" s="27" t="s">
        <v>45</v>
      </c>
    </row>
    <row r="39" spans="1:25" ht="26.25" hidden="1" thickTop="1">
      <c r="A39" s="24">
        <v>46143</v>
      </c>
      <c r="B39" s="25" t="s">
        <v>106</v>
      </c>
      <c r="C39" s="26">
        <v>129062</v>
      </c>
      <c r="D39" s="27" t="s">
        <v>28</v>
      </c>
      <c r="H39" s="27" t="s">
        <v>32</v>
      </c>
      <c r="I39" s="27" t="s">
        <v>33</v>
      </c>
      <c r="J39" s="32">
        <v>46112</v>
      </c>
      <c r="K39" s="28">
        <v>46266</v>
      </c>
      <c r="L39" s="121" t="s">
        <v>53</v>
      </c>
      <c r="S39" s="21">
        <v>46111</v>
      </c>
      <c r="X39" s="27" t="s">
        <v>45</v>
      </c>
      <c r="Y39" s="13" t="s">
        <v>89</v>
      </c>
    </row>
    <row r="40" spans="1:25" ht="26.25" hidden="1" thickTop="1">
      <c r="A40" s="24">
        <v>46143</v>
      </c>
      <c r="B40" s="25" t="s">
        <v>107</v>
      </c>
      <c r="C40" s="26">
        <v>133666</v>
      </c>
      <c r="D40" s="27" t="s">
        <v>28</v>
      </c>
      <c r="H40" s="27" t="s">
        <v>32</v>
      </c>
      <c r="I40" s="27" t="s">
        <v>33</v>
      </c>
      <c r="J40" s="32">
        <v>46112</v>
      </c>
      <c r="K40" s="28">
        <v>46266</v>
      </c>
      <c r="L40" s="121" t="s">
        <v>79</v>
      </c>
      <c r="S40" s="21">
        <v>46111</v>
      </c>
      <c r="V40" s="29" t="s">
        <v>38</v>
      </c>
      <c r="X40" s="27" t="s">
        <v>45</v>
      </c>
    </row>
    <row r="41" spans="1:25" ht="26.25" hidden="1" thickTop="1">
      <c r="A41" s="24">
        <v>46143</v>
      </c>
      <c r="B41" s="25" t="s">
        <v>108</v>
      </c>
      <c r="C41" s="26">
        <v>135006</v>
      </c>
      <c r="D41" s="27" t="s">
        <v>28</v>
      </c>
      <c r="H41" s="27" t="s">
        <v>32</v>
      </c>
      <c r="I41" s="27" t="s">
        <v>33</v>
      </c>
      <c r="J41" s="32">
        <v>46112</v>
      </c>
      <c r="K41" s="28">
        <v>46266</v>
      </c>
      <c r="L41" s="121" t="s">
        <v>34</v>
      </c>
      <c r="N41" s="94" t="s">
        <v>104</v>
      </c>
      <c r="V41" s="29" t="s">
        <v>44</v>
      </c>
      <c r="X41" s="27" t="s">
        <v>45</v>
      </c>
    </row>
    <row r="42" spans="1:25" ht="26.25" hidden="1" thickTop="1">
      <c r="A42" s="24">
        <v>46143</v>
      </c>
      <c r="B42" s="25" t="s">
        <v>109</v>
      </c>
      <c r="C42" s="26">
        <v>135113</v>
      </c>
      <c r="D42" s="27" t="s">
        <v>28</v>
      </c>
      <c r="H42" s="27" t="s">
        <v>32</v>
      </c>
      <c r="I42" s="27" t="s">
        <v>33</v>
      </c>
      <c r="J42" s="32">
        <v>46112</v>
      </c>
      <c r="K42" s="28">
        <v>46266</v>
      </c>
      <c r="L42" s="121" t="s">
        <v>34</v>
      </c>
      <c r="N42" s="94" t="s">
        <v>104</v>
      </c>
      <c r="V42" s="29" t="s">
        <v>44</v>
      </c>
      <c r="X42" s="27" t="s">
        <v>45</v>
      </c>
    </row>
    <row r="43" spans="1:25" ht="26.25" hidden="1" thickTop="1">
      <c r="A43" s="24">
        <v>46143</v>
      </c>
      <c r="B43" s="25" t="s">
        <v>110</v>
      </c>
      <c r="C43" s="26">
        <v>139761</v>
      </c>
      <c r="D43" s="27" t="s">
        <v>28</v>
      </c>
      <c r="H43" s="27" t="s">
        <v>32</v>
      </c>
      <c r="I43" s="27" t="s">
        <v>33</v>
      </c>
      <c r="J43" s="32">
        <v>46112</v>
      </c>
      <c r="K43" s="28">
        <v>46266</v>
      </c>
      <c r="L43" s="121" t="s">
        <v>53</v>
      </c>
      <c r="S43" s="21">
        <v>46111</v>
      </c>
      <c r="X43" s="27" t="s">
        <v>45</v>
      </c>
    </row>
    <row r="44" spans="1:25" ht="26.25" hidden="1" thickTop="1">
      <c r="A44" s="24">
        <v>46143</v>
      </c>
      <c r="B44" s="25" t="s">
        <v>111</v>
      </c>
      <c r="C44" s="26">
        <v>139903</v>
      </c>
      <c r="D44" s="27" t="s">
        <v>28</v>
      </c>
      <c r="H44" s="27" t="s">
        <v>32</v>
      </c>
      <c r="I44" s="27" t="s">
        <v>33</v>
      </c>
      <c r="J44" s="32">
        <v>46112</v>
      </c>
      <c r="K44" s="28">
        <v>46266</v>
      </c>
      <c r="L44" s="121" t="s">
        <v>79</v>
      </c>
      <c r="S44" s="21">
        <v>46111</v>
      </c>
      <c r="V44" s="29" t="s">
        <v>38</v>
      </c>
      <c r="X44" s="27" t="s">
        <v>45</v>
      </c>
      <c r="Y44" s="13" t="s">
        <v>61</v>
      </c>
    </row>
    <row r="45" spans="1:25" ht="39" hidden="1" thickTop="1">
      <c r="A45" s="24">
        <v>46143</v>
      </c>
      <c r="B45" s="25" t="s">
        <v>112</v>
      </c>
      <c r="C45" s="26">
        <v>140033</v>
      </c>
      <c r="D45" s="27" t="s">
        <v>28</v>
      </c>
      <c r="H45" s="27" t="s">
        <v>32</v>
      </c>
      <c r="I45" s="27" t="s">
        <v>33</v>
      </c>
      <c r="J45" s="32">
        <v>46112</v>
      </c>
      <c r="K45" s="28">
        <v>46266</v>
      </c>
      <c r="L45" s="121" t="s">
        <v>34</v>
      </c>
      <c r="N45" s="94" t="s">
        <v>113</v>
      </c>
      <c r="S45" s="21">
        <v>46113</v>
      </c>
      <c r="V45" s="29" t="s">
        <v>38</v>
      </c>
      <c r="X45" s="27" t="s">
        <v>45</v>
      </c>
      <c r="Y45" s="13" t="s">
        <v>61</v>
      </c>
    </row>
    <row r="46" spans="1:25" ht="26.25" hidden="1" thickTop="1">
      <c r="A46" s="24">
        <v>46143</v>
      </c>
      <c r="B46" s="25" t="s">
        <v>114</v>
      </c>
      <c r="C46" s="26">
        <v>140215</v>
      </c>
      <c r="D46" s="27" t="s">
        <v>28</v>
      </c>
      <c r="H46" s="27" t="s">
        <v>32</v>
      </c>
      <c r="I46" s="27" t="s">
        <v>33</v>
      </c>
      <c r="J46" s="32">
        <v>46112</v>
      </c>
      <c r="K46" s="28">
        <v>46266</v>
      </c>
      <c r="L46" s="121" t="s">
        <v>34</v>
      </c>
      <c r="N46" s="94" t="s">
        <v>104</v>
      </c>
      <c r="V46" s="29" t="s">
        <v>44</v>
      </c>
      <c r="X46" s="27" t="s">
        <v>45</v>
      </c>
    </row>
    <row r="47" spans="1:25" ht="39" hidden="1" thickTop="1">
      <c r="A47" s="24">
        <v>46143</v>
      </c>
      <c r="B47" s="25" t="s">
        <v>115</v>
      </c>
      <c r="C47" s="26">
        <v>140220</v>
      </c>
      <c r="D47" s="27" t="s">
        <v>28</v>
      </c>
      <c r="H47" s="27" t="s">
        <v>32</v>
      </c>
      <c r="I47" s="27" t="s">
        <v>33</v>
      </c>
      <c r="J47" s="32">
        <v>46112</v>
      </c>
      <c r="K47" s="28">
        <v>46266</v>
      </c>
      <c r="L47" s="121" t="s">
        <v>34</v>
      </c>
      <c r="N47" s="94" t="s">
        <v>72</v>
      </c>
      <c r="S47" s="21">
        <v>46113</v>
      </c>
      <c r="V47" s="29" t="s">
        <v>38</v>
      </c>
      <c r="X47" s="27" t="s">
        <v>45</v>
      </c>
      <c r="Y47" s="13" t="s">
        <v>89</v>
      </c>
    </row>
    <row r="48" spans="1:25" ht="26.25" hidden="1" thickTop="1">
      <c r="A48" s="24">
        <v>46143</v>
      </c>
      <c r="B48" s="25" t="s">
        <v>116</v>
      </c>
      <c r="C48" s="26">
        <v>140329</v>
      </c>
      <c r="D48" s="27" t="s">
        <v>28</v>
      </c>
      <c r="H48" s="27" t="s">
        <v>32</v>
      </c>
      <c r="I48" s="27" t="s">
        <v>33</v>
      </c>
      <c r="J48" s="32">
        <v>46112</v>
      </c>
      <c r="K48" s="28">
        <v>46266</v>
      </c>
      <c r="L48" s="121" t="s">
        <v>53</v>
      </c>
      <c r="S48" s="21">
        <v>46111</v>
      </c>
      <c r="X48" s="27" t="s">
        <v>45</v>
      </c>
    </row>
    <row r="49" spans="1:25" ht="39" hidden="1" thickTop="1">
      <c r="A49" s="24">
        <v>46143</v>
      </c>
      <c r="B49" s="25" t="s">
        <v>117</v>
      </c>
      <c r="C49" s="26">
        <v>140464</v>
      </c>
      <c r="D49" s="27" t="s">
        <v>28</v>
      </c>
      <c r="H49" s="27" t="s">
        <v>32</v>
      </c>
      <c r="I49" s="27" t="s">
        <v>33</v>
      </c>
      <c r="J49" s="32">
        <v>46112</v>
      </c>
      <c r="K49" s="28">
        <v>46266</v>
      </c>
      <c r="L49" s="121" t="s">
        <v>34</v>
      </c>
      <c r="N49" s="94" t="s">
        <v>118</v>
      </c>
      <c r="P49" s="30">
        <v>46097</v>
      </c>
      <c r="Q49" s="20">
        <v>46099</v>
      </c>
      <c r="S49" s="21">
        <v>46114</v>
      </c>
      <c r="V49" s="29" t="s">
        <v>38</v>
      </c>
      <c r="X49" s="27" t="s">
        <v>39</v>
      </c>
    </row>
    <row r="50" spans="1:25" ht="26.25" hidden="1" thickTop="1">
      <c r="A50" s="24">
        <v>46143</v>
      </c>
      <c r="B50" s="25" t="s">
        <v>119</v>
      </c>
      <c r="C50" s="26">
        <v>142010</v>
      </c>
      <c r="D50" s="27" t="s">
        <v>28</v>
      </c>
      <c r="H50" s="27" t="s">
        <v>32</v>
      </c>
      <c r="I50" s="27" t="s">
        <v>33</v>
      </c>
      <c r="J50" s="32">
        <v>46112</v>
      </c>
      <c r="K50" s="28">
        <v>46266</v>
      </c>
      <c r="L50" s="121" t="s">
        <v>79</v>
      </c>
      <c r="S50" s="21">
        <v>46111</v>
      </c>
      <c r="V50" s="29" t="s">
        <v>38</v>
      </c>
      <c r="X50" s="27" t="s">
        <v>45</v>
      </c>
      <c r="Y50" s="13" t="s">
        <v>89</v>
      </c>
    </row>
    <row r="51" spans="1:25" ht="26.25" hidden="1" thickTop="1">
      <c r="A51" s="24">
        <v>46143</v>
      </c>
      <c r="B51" s="25" t="s">
        <v>120</v>
      </c>
      <c r="C51" s="26">
        <v>142122</v>
      </c>
      <c r="D51" s="27" t="s">
        <v>28</v>
      </c>
      <c r="H51" s="27" t="s">
        <v>32</v>
      </c>
      <c r="I51" s="27" t="s">
        <v>33</v>
      </c>
      <c r="J51" s="32">
        <v>46112</v>
      </c>
      <c r="K51" s="28">
        <v>46266</v>
      </c>
      <c r="L51" s="121" t="s">
        <v>79</v>
      </c>
      <c r="S51" s="21">
        <v>46111</v>
      </c>
      <c r="V51" s="29" t="s">
        <v>38</v>
      </c>
      <c r="X51" s="27" t="s">
        <v>45</v>
      </c>
    </row>
    <row r="52" spans="1:25" ht="39" hidden="1" thickTop="1">
      <c r="A52" s="24">
        <v>46143</v>
      </c>
      <c r="B52" s="25" t="s">
        <v>121</v>
      </c>
      <c r="C52" s="26">
        <v>142134</v>
      </c>
      <c r="D52" s="27" t="s">
        <v>28</v>
      </c>
      <c r="H52" s="27" t="s">
        <v>32</v>
      </c>
      <c r="I52" s="27" t="s">
        <v>33</v>
      </c>
      <c r="J52" s="32">
        <v>46112</v>
      </c>
      <c r="K52" s="28">
        <v>46266</v>
      </c>
      <c r="L52" s="121" t="s">
        <v>34</v>
      </c>
      <c r="N52" s="94" t="s">
        <v>72</v>
      </c>
      <c r="S52" s="21">
        <v>46113</v>
      </c>
      <c r="V52" s="29" t="s">
        <v>38</v>
      </c>
      <c r="X52" s="27" t="s">
        <v>45</v>
      </c>
    </row>
    <row r="53" spans="1:25" ht="26.25" hidden="1" thickTop="1">
      <c r="A53" s="24">
        <v>46143</v>
      </c>
      <c r="B53" s="25" t="s">
        <v>122</v>
      </c>
      <c r="C53" s="26">
        <v>142211</v>
      </c>
      <c r="D53" s="27" t="s">
        <v>28</v>
      </c>
      <c r="H53" s="27" t="s">
        <v>32</v>
      </c>
      <c r="I53" s="27" t="s">
        <v>33</v>
      </c>
      <c r="J53" s="32">
        <v>46112</v>
      </c>
      <c r="K53" s="28">
        <v>46266</v>
      </c>
      <c r="L53" s="121" t="s">
        <v>53</v>
      </c>
      <c r="S53" s="21">
        <v>46111</v>
      </c>
      <c r="X53" s="27" t="s">
        <v>45</v>
      </c>
      <c r="Y53" s="13" t="s">
        <v>61</v>
      </c>
    </row>
    <row r="54" spans="1:25" ht="26.25" hidden="1" thickTop="1">
      <c r="A54" s="24">
        <v>46143</v>
      </c>
      <c r="B54" s="25" t="s">
        <v>123</v>
      </c>
      <c r="C54" s="26">
        <v>142312</v>
      </c>
      <c r="D54" s="27" t="s">
        <v>28</v>
      </c>
      <c r="H54" s="27" t="s">
        <v>32</v>
      </c>
      <c r="I54" s="27" t="s">
        <v>33</v>
      </c>
      <c r="J54" s="32">
        <v>46112</v>
      </c>
      <c r="K54" s="28">
        <v>46266</v>
      </c>
      <c r="L54" s="121" t="s">
        <v>124</v>
      </c>
      <c r="P54" s="30" t="s">
        <v>73</v>
      </c>
      <c r="Q54" s="30" t="s">
        <v>73</v>
      </c>
      <c r="R54" s="30" t="s">
        <v>73</v>
      </c>
      <c r="S54" s="21">
        <v>46111</v>
      </c>
      <c r="V54" s="29" t="s">
        <v>38</v>
      </c>
      <c r="X54" s="27" t="s">
        <v>45</v>
      </c>
      <c r="Y54" s="49" t="s">
        <v>125</v>
      </c>
    </row>
    <row r="55" spans="1:25" ht="26.25" hidden="1" thickTop="1">
      <c r="A55" s="24">
        <v>46143</v>
      </c>
      <c r="B55" s="25" t="s">
        <v>126</v>
      </c>
      <c r="C55" s="26">
        <v>142553</v>
      </c>
      <c r="D55" s="27" t="s">
        <v>28</v>
      </c>
      <c r="H55" s="27" t="s">
        <v>32</v>
      </c>
      <c r="I55" s="27" t="s">
        <v>33</v>
      </c>
      <c r="J55" s="32">
        <v>46112</v>
      </c>
      <c r="K55" s="28">
        <v>46296</v>
      </c>
      <c r="L55" s="121" t="s">
        <v>53</v>
      </c>
      <c r="S55" s="21">
        <v>46111</v>
      </c>
      <c r="X55" s="27" t="s">
        <v>39</v>
      </c>
    </row>
    <row r="56" spans="1:25" ht="26.25" hidden="1" thickTop="1">
      <c r="A56" s="24">
        <v>46143</v>
      </c>
      <c r="B56" s="25" t="s">
        <v>127</v>
      </c>
      <c r="C56" s="26">
        <v>145788</v>
      </c>
      <c r="D56" s="27" t="s">
        <v>28</v>
      </c>
      <c r="H56" s="27" t="s">
        <v>32</v>
      </c>
      <c r="I56" s="27" t="s">
        <v>33</v>
      </c>
      <c r="J56" s="32">
        <v>46112</v>
      </c>
      <c r="K56" s="28">
        <v>46266</v>
      </c>
      <c r="L56" s="121" t="s">
        <v>53</v>
      </c>
      <c r="S56" s="21">
        <v>46111</v>
      </c>
      <c r="X56" s="27" t="s">
        <v>45</v>
      </c>
      <c r="Y56" s="13" t="s">
        <v>89</v>
      </c>
    </row>
    <row r="57" spans="1:25" ht="26.25" hidden="1" thickTop="1">
      <c r="A57" s="24">
        <v>46143</v>
      </c>
      <c r="B57" s="25" t="s">
        <v>128</v>
      </c>
      <c r="C57" s="26">
        <v>146168</v>
      </c>
      <c r="D57" s="27" t="s">
        <v>28</v>
      </c>
      <c r="H57" s="27" t="s">
        <v>32</v>
      </c>
      <c r="I57" s="27" t="s">
        <v>33</v>
      </c>
      <c r="J57" s="32">
        <v>46112</v>
      </c>
      <c r="K57" s="28">
        <v>46266</v>
      </c>
      <c r="L57" s="121" t="s">
        <v>34</v>
      </c>
      <c r="N57" s="246" t="s">
        <v>91</v>
      </c>
      <c r="S57" s="21">
        <v>46113</v>
      </c>
      <c r="V57" s="29" t="s">
        <v>38</v>
      </c>
      <c r="X57" s="27" t="s">
        <v>45</v>
      </c>
    </row>
    <row r="58" spans="1:25" ht="26.25" hidden="1" thickTop="1">
      <c r="A58" s="24">
        <v>46143</v>
      </c>
      <c r="B58" s="25" t="s">
        <v>129</v>
      </c>
      <c r="C58" s="26">
        <v>146557</v>
      </c>
      <c r="D58" s="27" t="s">
        <v>28</v>
      </c>
      <c r="H58" s="27" t="s">
        <v>32</v>
      </c>
      <c r="I58" s="27" t="s">
        <v>33</v>
      </c>
      <c r="J58" s="32">
        <v>46112</v>
      </c>
      <c r="K58" s="28">
        <v>46266</v>
      </c>
      <c r="L58" s="121" t="s">
        <v>79</v>
      </c>
      <c r="S58" s="21">
        <v>46111</v>
      </c>
      <c r="V58" s="29" t="s">
        <v>38</v>
      </c>
      <c r="X58" s="27" t="s">
        <v>39</v>
      </c>
    </row>
    <row r="59" spans="1:25" ht="26.25" hidden="1" thickTop="1">
      <c r="A59" s="24">
        <v>46143</v>
      </c>
      <c r="B59" s="25" t="s">
        <v>130</v>
      </c>
      <c r="C59" s="26">
        <v>147231</v>
      </c>
      <c r="D59" s="27" t="s">
        <v>28</v>
      </c>
      <c r="H59" s="27" t="s">
        <v>32</v>
      </c>
      <c r="I59" s="27" t="s">
        <v>33</v>
      </c>
      <c r="J59" s="32">
        <v>46112</v>
      </c>
      <c r="K59" s="28">
        <v>46266</v>
      </c>
      <c r="L59" s="121" t="s">
        <v>53</v>
      </c>
      <c r="S59" s="21">
        <v>46112</v>
      </c>
      <c r="X59" s="27" t="s">
        <v>39</v>
      </c>
      <c r="Y59" s="13" t="s">
        <v>89</v>
      </c>
    </row>
    <row r="60" spans="1:25" ht="26.25" hidden="1" thickTop="1">
      <c r="A60" s="24">
        <v>46143</v>
      </c>
      <c r="B60" s="25" t="s">
        <v>131</v>
      </c>
      <c r="C60" s="26">
        <v>147647</v>
      </c>
      <c r="D60" s="27" t="s">
        <v>28</v>
      </c>
      <c r="H60" s="27" t="s">
        <v>32</v>
      </c>
      <c r="I60" s="27" t="s">
        <v>33</v>
      </c>
      <c r="J60" s="32">
        <v>46112</v>
      </c>
      <c r="K60" s="28">
        <v>46266</v>
      </c>
      <c r="L60" s="121" t="s">
        <v>79</v>
      </c>
      <c r="S60" s="21">
        <v>46111</v>
      </c>
      <c r="V60" s="29" t="s">
        <v>38</v>
      </c>
      <c r="X60" s="27" t="s">
        <v>45</v>
      </c>
      <c r="Y60" s="13" t="s">
        <v>89</v>
      </c>
    </row>
    <row r="61" spans="1:25" ht="26.25" hidden="1" thickTop="1">
      <c r="A61" s="24">
        <v>46143</v>
      </c>
      <c r="B61" s="25" t="s">
        <v>132</v>
      </c>
      <c r="C61" s="26">
        <v>147917</v>
      </c>
      <c r="D61" s="27" t="s">
        <v>28</v>
      </c>
      <c r="H61" s="27" t="s">
        <v>32</v>
      </c>
      <c r="I61" s="27" t="s">
        <v>33</v>
      </c>
      <c r="J61" s="32">
        <v>46112</v>
      </c>
      <c r="K61" s="28">
        <v>46266</v>
      </c>
      <c r="L61" s="121" t="s">
        <v>79</v>
      </c>
      <c r="S61" s="21">
        <v>46111</v>
      </c>
      <c r="V61" s="29" t="s">
        <v>38</v>
      </c>
      <c r="X61" s="27" t="s">
        <v>45</v>
      </c>
      <c r="Y61" s="13" t="s">
        <v>61</v>
      </c>
    </row>
    <row r="62" spans="1:25" ht="26.25" hidden="1" thickTop="1">
      <c r="A62" s="24">
        <v>46143</v>
      </c>
      <c r="B62" s="25" t="s">
        <v>133</v>
      </c>
      <c r="C62" s="26">
        <v>147978</v>
      </c>
      <c r="D62" s="27" t="s">
        <v>28</v>
      </c>
      <c r="H62" s="27" t="s">
        <v>32</v>
      </c>
      <c r="I62" s="27" t="s">
        <v>33</v>
      </c>
      <c r="J62" s="32">
        <v>46112</v>
      </c>
      <c r="K62" s="28">
        <v>46266</v>
      </c>
      <c r="L62" s="121" t="s">
        <v>53</v>
      </c>
      <c r="S62" s="21">
        <v>46112</v>
      </c>
      <c r="X62" s="27" t="s">
        <v>45</v>
      </c>
      <c r="Y62" s="13" t="s">
        <v>89</v>
      </c>
    </row>
    <row r="63" spans="1:25" ht="26.25" hidden="1" thickTop="1">
      <c r="A63" s="24">
        <v>46143</v>
      </c>
      <c r="B63" s="25" t="s">
        <v>134</v>
      </c>
      <c r="C63" s="26">
        <v>148013</v>
      </c>
      <c r="D63" s="27" t="s">
        <v>28</v>
      </c>
      <c r="H63" s="27" t="s">
        <v>32</v>
      </c>
      <c r="I63" s="27" t="s">
        <v>33</v>
      </c>
      <c r="J63" s="32">
        <v>46112</v>
      </c>
      <c r="K63" s="28">
        <v>46266</v>
      </c>
      <c r="L63" s="121" t="s">
        <v>79</v>
      </c>
      <c r="S63" s="21">
        <v>46111</v>
      </c>
      <c r="V63" s="29" t="s">
        <v>38</v>
      </c>
      <c r="X63" s="27" t="s">
        <v>45</v>
      </c>
      <c r="Y63" s="13" t="s">
        <v>89</v>
      </c>
    </row>
    <row r="64" spans="1:25" ht="39" hidden="1" thickTop="1">
      <c r="A64" s="24">
        <v>46143</v>
      </c>
      <c r="B64" s="25" t="s">
        <v>135</v>
      </c>
      <c r="C64" s="26">
        <v>148017</v>
      </c>
      <c r="D64" s="27" t="s">
        <v>28</v>
      </c>
      <c r="H64" s="27" t="s">
        <v>32</v>
      </c>
      <c r="I64" s="27" t="s">
        <v>33</v>
      </c>
      <c r="J64" s="32">
        <v>46112</v>
      </c>
      <c r="K64" s="28">
        <v>46266</v>
      </c>
      <c r="L64" s="121" t="s">
        <v>34</v>
      </c>
      <c r="N64" s="94" t="s">
        <v>72</v>
      </c>
      <c r="S64" s="21">
        <v>46113</v>
      </c>
      <c r="V64" s="29" t="s">
        <v>38</v>
      </c>
      <c r="X64" s="27" t="s">
        <v>45</v>
      </c>
      <c r="Y64" s="13" t="s">
        <v>89</v>
      </c>
    </row>
    <row r="65" spans="1:25" ht="39" hidden="1" thickTop="1">
      <c r="A65" s="24">
        <v>46143</v>
      </c>
      <c r="B65" s="25" t="s">
        <v>136</v>
      </c>
      <c r="C65" s="26">
        <v>151495</v>
      </c>
      <c r="D65" s="27" t="s">
        <v>28</v>
      </c>
      <c r="H65" s="27" t="s">
        <v>32</v>
      </c>
      <c r="I65" s="27" t="s">
        <v>33</v>
      </c>
      <c r="J65" s="32">
        <v>46112</v>
      </c>
      <c r="K65" s="28">
        <v>46266</v>
      </c>
      <c r="L65" s="121" t="s">
        <v>34</v>
      </c>
      <c r="N65" s="94" t="s">
        <v>113</v>
      </c>
      <c r="S65" s="21">
        <v>46113</v>
      </c>
      <c r="V65" s="29" t="s">
        <v>38</v>
      </c>
      <c r="X65" s="27" t="s">
        <v>45</v>
      </c>
      <c r="Y65" s="13" t="s">
        <v>61</v>
      </c>
    </row>
    <row r="66" spans="1:25" ht="26.25" hidden="1" thickTop="1">
      <c r="A66" s="24">
        <v>46143</v>
      </c>
      <c r="B66" s="25" t="s">
        <v>137</v>
      </c>
      <c r="C66" s="26">
        <v>151542</v>
      </c>
      <c r="D66" s="27" t="s">
        <v>28</v>
      </c>
      <c r="H66" s="27" t="s">
        <v>32</v>
      </c>
      <c r="I66" s="27" t="s">
        <v>33</v>
      </c>
      <c r="J66" s="32">
        <v>46112</v>
      </c>
      <c r="K66" s="28">
        <v>46266</v>
      </c>
      <c r="L66" s="121" t="s">
        <v>79</v>
      </c>
      <c r="S66" s="21">
        <v>46111</v>
      </c>
      <c r="V66" s="29" t="s">
        <v>38</v>
      </c>
      <c r="X66" s="27" t="s">
        <v>45</v>
      </c>
    </row>
    <row r="67" spans="1:25" ht="26.25" hidden="1" thickTop="1">
      <c r="A67" s="24">
        <v>46143</v>
      </c>
      <c r="B67" s="25" t="s">
        <v>138</v>
      </c>
      <c r="C67" s="26">
        <v>151825</v>
      </c>
      <c r="D67" s="27" t="s">
        <v>28</v>
      </c>
      <c r="H67" s="27" t="s">
        <v>32</v>
      </c>
      <c r="I67" s="27" t="s">
        <v>33</v>
      </c>
      <c r="J67" s="32">
        <v>46112</v>
      </c>
      <c r="K67" s="28">
        <v>46266</v>
      </c>
      <c r="L67" s="121" t="s">
        <v>53</v>
      </c>
      <c r="S67" s="21">
        <v>46112</v>
      </c>
      <c r="X67" s="27" t="s">
        <v>45</v>
      </c>
      <c r="Y67" s="13" t="s">
        <v>89</v>
      </c>
    </row>
    <row r="68" spans="1:25" ht="26.25" hidden="1" thickTop="1">
      <c r="A68" s="24">
        <v>46143</v>
      </c>
      <c r="B68" s="105" t="s">
        <v>139</v>
      </c>
      <c r="C68" s="26">
        <v>152884</v>
      </c>
      <c r="D68" s="27" t="s">
        <v>28</v>
      </c>
      <c r="H68" s="27" t="s">
        <v>32</v>
      </c>
      <c r="I68" s="27" t="s">
        <v>33</v>
      </c>
      <c r="J68" s="32">
        <v>46112</v>
      </c>
      <c r="K68" s="28">
        <v>46296</v>
      </c>
      <c r="L68" s="121" t="s">
        <v>53</v>
      </c>
      <c r="P68" s="30">
        <v>46104</v>
      </c>
      <c r="S68" s="21">
        <v>46112</v>
      </c>
      <c r="X68" s="27" t="s">
        <v>45</v>
      </c>
    </row>
    <row r="69" spans="1:25" ht="26.25" hidden="1" thickTop="1">
      <c r="A69" s="24">
        <v>46143</v>
      </c>
      <c r="B69" s="25" t="s">
        <v>140</v>
      </c>
      <c r="C69" s="26">
        <v>153268</v>
      </c>
      <c r="D69" s="27" t="s">
        <v>28</v>
      </c>
      <c r="H69" s="27" t="s">
        <v>32</v>
      </c>
      <c r="I69" s="27" t="s">
        <v>33</v>
      </c>
      <c r="J69" s="32">
        <v>46112</v>
      </c>
      <c r="K69" s="28">
        <v>46266</v>
      </c>
      <c r="L69" s="121" t="s">
        <v>124</v>
      </c>
      <c r="P69" s="30">
        <v>46098</v>
      </c>
      <c r="Q69" s="30" t="s">
        <v>73</v>
      </c>
      <c r="S69" s="21">
        <v>46112</v>
      </c>
      <c r="V69" s="29" t="s">
        <v>38</v>
      </c>
      <c r="X69" s="27" t="s">
        <v>39</v>
      </c>
    </row>
    <row r="70" spans="1:25" ht="26.25" hidden="1" thickTop="1">
      <c r="A70" s="24">
        <v>46143</v>
      </c>
      <c r="B70" s="25" t="s">
        <v>141</v>
      </c>
      <c r="C70" s="26">
        <v>153350</v>
      </c>
      <c r="D70" s="27" t="s">
        <v>28</v>
      </c>
      <c r="H70" s="27" t="s">
        <v>32</v>
      </c>
      <c r="I70" s="27" t="s">
        <v>33</v>
      </c>
      <c r="J70" s="32">
        <v>46112</v>
      </c>
      <c r="K70" s="28">
        <v>46266</v>
      </c>
      <c r="L70" s="121" t="s">
        <v>53</v>
      </c>
      <c r="S70" s="21">
        <v>46112</v>
      </c>
      <c r="X70" s="27" t="s">
        <v>45</v>
      </c>
      <c r="Y70" s="13" t="s">
        <v>61</v>
      </c>
    </row>
    <row r="71" spans="1:25" ht="26.25" hidden="1" thickTop="1">
      <c r="A71" s="24">
        <v>46143</v>
      </c>
      <c r="B71" s="25" t="s">
        <v>142</v>
      </c>
      <c r="C71" s="26">
        <v>153739</v>
      </c>
      <c r="D71" s="27" t="s">
        <v>28</v>
      </c>
      <c r="H71" s="27" t="s">
        <v>32</v>
      </c>
      <c r="I71" s="27" t="s">
        <v>33</v>
      </c>
      <c r="J71" s="32">
        <v>46112</v>
      </c>
      <c r="K71" s="28">
        <v>46266</v>
      </c>
      <c r="L71" s="121" t="s">
        <v>124</v>
      </c>
      <c r="P71" s="30" t="s">
        <v>73</v>
      </c>
      <c r="Q71" s="30" t="s">
        <v>73</v>
      </c>
      <c r="R71" s="30" t="s">
        <v>73</v>
      </c>
      <c r="S71" s="21">
        <v>46111</v>
      </c>
      <c r="V71" s="29" t="s">
        <v>38</v>
      </c>
      <c r="X71" s="27" t="s">
        <v>45</v>
      </c>
      <c r="Y71" s="13" t="s">
        <v>61</v>
      </c>
    </row>
    <row r="72" spans="1:25" ht="26.25" hidden="1" thickTop="1">
      <c r="A72" s="24">
        <v>46143</v>
      </c>
      <c r="B72" s="25" t="s">
        <v>143</v>
      </c>
      <c r="C72" s="26">
        <v>154299</v>
      </c>
      <c r="D72" s="27" t="s">
        <v>28</v>
      </c>
      <c r="H72" s="27" t="s">
        <v>32</v>
      </c>
      <c r="I72" s="27" t="s">
        <v>33</v>
      </c>
      <c r="J72" s="32">
        <v>46112</v>
      </c>
      <c r="K72" s="28">
        <v>46296</v>
      </c>
      <c r="L72" s="121" t="s">
        <v>79</v>
      </c>
      <c r="X72" s="27" t="s">
        <v>45</v>
      </c>
    </row>
    <row r="73" spans="1:25" ht="39" hidden="1" thickTop="1">
      <c r="A73" s="24">
        <v>46143</v>
      </c>
      <c r="B73" s="25" t="s">
        <v>144</v>
      </c>
      <c r="C73" s="26">
        <v>632945</v>
      </c>
      <c r="D73" s="27" t="s">
        <v>42</v>
      </c>
      <c r="E73" s="27" t="s">
        <v>77</v>
      </c>
      <c r="F73" s="27" t="s">
        <v>78</v>
      </c>
      <c r="G73" s="27" t="s">
        <v>31</v>
      </c>
      <c r="I73" s="27" t="s">
        <v>33</v>
      </c>
      <c r="J73" s="32">
        <v>46112</v>
      </c>
      <c r="K73" s="28">
        <v>46296</v>
      </c>
      <c r="L73" s="121" t="s">
        <v>79</v>
      </c>
      <c r="S73" s="21">
        <v>46111</v>
      </c>
      <c r="V73" s="29" t="s">
        <v>38</v>
      </c>
      <c r="X73" s="27" t="s">
        <v>39</v>
      </c>
    </row>
    <row r="74" spans="1:25" ht="39" hidden="1" thickTop="1">
      <c r="A74" s="24">
        <v>46143</v>
      </c>
      <c r="B74" s="25" t="s">
        <v>145</v>
      </c>
      <c r="C74" s="26">
        <v>112493</v>
      </c>
      <c r="D74" s="27" t="s">
        <v>28</v>
      </c>
      <c r="E74" s="27" t="s">
        <v>77</v>
      </c>
      <c r="F74" s="27" t="s">
        <v>78</v>
      </c>
      <c r="G74" s="27" t="s">
        <v>31</v>
      </c>
      <c r="I74" s="27" t="s">
        <v>23</v>
      </c>
      <c r="J74" s="32">
        <v>46112</v>
      </c>
      <c r="K74" s="28">
        <v>46296</v>
      </c>
      <c r="L74" s="121" t="s">
        <v>53</v>
      </c>
      <c r="S74" s="21">
        <v>46112</v>
      </c>
      <c r="X74" s="27" t="s">
        <v>39</v>
      </c>
    </row>
    <row r="75" spans="1:25" ht="39" hidden="1" thickTop="1">
      <c r="A75" s="24">
        <v>46143</v>
      </c>
      <c r="B75" s="25" t="s">
        <v>146</v>
      </c>
      <c r="C75" s="26">
        <v>632450</v>
      </c>
      <c r="D75" s="27" t="s">
        <v>28</v>
      </c>
      <c r="E75" s="27" t="s">
        <v>147</v>
      </c>
      <c r="F75" s="27" t="s">
        <v>148</v>
      </c>
      <c r="G75" s="27" t="s">
        <v>31</v>
      </c>
      <c r="I75" s="27" t="s">
        <v>33</v>
      </c>
      <c r="J75" s="32">
        <v>46112</v>
      </c>
      <c r="K75" s="28">
        <v>46296</v>
      </c>
      <c r="L75" s="121" t="s">
        <v>34</v>
      </c>
      <c r="N75" s="246" t="s">
        <v>149</v>
      </c>
      <c r="S75" s="21">
        <v>46114</v>
      </c>
      <c r="V75" s="29" t="s">
        <v>38</v>
      </c>
      <c r="X75" s="27" t="s">
        <v>39</v>
      </c>
    </row>
    <row r="76" spans="1:25" ht="39" hidden="1" thickTop="1">
      <c r="A76" s="24">
        <v>46143</v>
      </c>
      <c r="B76" s="25" t="s">
        <v>150</v>
      </c>
      <c r="C76" s="26">
        <v>106538</v>
      </c>
      <c r="D76" s="27" t="s">
        <v>28</v>
      </c>
      <c r="E76" s="27" t="s">
        <v>147</v>
      </c>
      <c r="F76" s="27" t="s">
        <v>148</v>
      </c>
      <c r="G76" s="27" t="s">
        <v>31</v>
      </c>
      <c r="I76" s="27" t="s">
        <v>33</v>
      </c>
      <c r="J76" s="32">
        <v>46112</v>
      </c>
      <c r="K76" s="28">
        <v>46296</v>
      </c>
      <c r="L76" s="121" t="s">
        <v>53</v>
      </c>
      <c r="S76" s="21">
        <v>46112</v>
      </c>
      <c r="X76" s="27" t="s">
        <v>39</v>
      </c>
    </row>
    <row r="77" spans="1:25" ht="39" hidden="1" thickTop="1">
      <c r="A77" s="24">
        <v>46143</v>
      </c>
      <c r="B77" s="25" t="s">
        <v>151</v>
      </c>
      <c r="C77" s="26">
        <v>140690</v>
      </c>
      <c r="D77" s="27" t="s">
        <v>76</v>
      </c>
      <c r="E77" s="27" t="s">
        <v>147</v>
      </c>
      <c r="F77" s="27" t="s">
        <v>148</v>
      </c>
      <c r="G77" s="27" t="s">
        <v>31</v>
      </c>
      <c r="I77" s="27" t="s">
        <v>33</v>
      </c>
      <c r="J77" s="32">
        <v>46112</v>
      </c>
      <c r="K77" s="28">
        <v>46296</v>
      </c>
      <c r="L77" s="121" t="s">
        <v>79</v>
      </c>
      <c r="S77" s="21">
        <v>46111</v>
      </c>
      <c r="V77" s="29" t="s">
        <v>38</v>
      </c>
      <c r="X77" s="27" t="s">
        <v>39</v>
      </c>
    </row>
    <row r="78" spans="1:25" ht="39" hidden="1" thickTop="1">
      <c r="A78" s="24">
        <v>46143</v>
      </c>
      <c r="B78" s="25" t="s">
        <v>152</v>
      </c>
      <c r="C78" s="26">
        <v>31039</v>
      </c>
      <c r="D78" s="27" t="s">
        <v>76</v>
      </c>
      <c r="G78" s="27" t="s">
        <v>31</v>
      </c>
      <c r="I78" s="27" t="s">
        <v>33</v>
      </c>
      <c r="J78" s="32">
        <v>46112</v>
      </c>
      <c r="K78" s="28">
        <v>46388</v>
      </c>
      <c r="L78" s="121" t="s">
        <v>124</v>
      </c>
      <c r="P78" s="30" t="s">
        <v>73</v>
      </c>
      <c r="Q78" s="30" t="s">
        <v>73</v>
      </c>
      <c r="R78" s="30" t="s">
        <v>73</v>
      </c>
      <c r="S78" s="21">
        <v>46112</v>
      </c>
      <c r="V78" s="29" t="s">
        <v>38</v>
      </c>
      <c r="X78" s="27" t="s">
        <v>39</v>
      </c>
      <c r="Y78" s="49" t="s">
        <v>153</v>
      </c>
    </row>
    <row r="79" spans="1:25" ht="39" thickTop="1">
      <c r="A79" s="24">
        <v>46174</v>
      </c>
      <c r="B79" s="25" t="s">
        <v>154</v>
      </c>
      <c r="C79" s="26">
        <v>5533</v>
      </c>
      <c r="D79" s="27" t="s">
        <v>28</v>
      </c>
      <c r="G79" s="27" t="s">
        <v>31</v>
      </c>
      <c r="H79" s="27" t="s">
        <v>32</v>
      </c>
      <c r="I79" s="27" t="s">
        <v>33</v>
      </c>
      <c r="J79" s="32">
        <v>46142</v>
      </c>
      <c r="K79" s="28">
        <v>46296</v>
      </c>
      <c r="L79" s="121" t="s">
        <v>53</v>
      </c>
      <c r="X79" s="27" t="s">
        <v>45</v>
      </c>
    </row>
    <row r="80" spans="1:25" ht="38.25">
      <c r="A80" s="24">
        <v>46174</v>
      </c>
      <c r="B80" s="25" t="s">
        <v>155</v>
      </c>
      <c r="C80" s="26">
        <v>75287</v>
      </c>
      <c r="D80" s="27" t="s">
        <v>28</v>
      </c>
      <c r="G80" s="27" t="s">
        <v>31</v>
      </c>
      <c r="H80" s="27" t="s">
        <v>32</v>
      </c>
      <c r="I80" s="27" t="s">
        <v>33</v>
      </c>
      <c r="J80" s="32">
        <v>46142</v>
      </c>
      <c r="K80" s="28">
        <v>46296</v>
      </c>
      <c r="L80" s="121" t="s">
        <v>34</v>
      </c>
      <c r="X80" s="27" t="s">
        <v>45</v>
      </c>
    </row>
    <row r="81" spans="1:25" ht="38.25">
      <c r="A81" s="24">
        <v>46174</v>
      </c>
      <c r="B81" s="25" t="s">
        <v>156</v>
      </c>
      <c r="C81" s="26">
        <v>104138</v>
      </c>
      <c r="D81" s="27" t="s">
        <v>28</v>
      </c>
      <c r="G81" s="27" t="s">
        <v>31</v>
      </c>
      <c r="H81" s="27" t="s">
        <v>32</v>
      </c>
      <c r="I81" s="27" t="s">
        <v>33</v>
      </c>
      <c r="J81" s="32">
        <v>46142</v>
      </c>
      <c r="K81" s="28">
        <v>46296</v>
      </c>
      <c r="L81" s="121" t="s">
        <v>124</v>
      </c>
      <c r="N81" s="246" t="s">
        <v>157</v>
      </c>
      <c r="P81" s="30" t="s">
        <v>73</v>
      </c>
      <c r="Q81" s="30" t="s">
        <v>73</v>
      </c>
      <c r="R81" s="30" t="s">
        <v>73</v>
      </c>
      <c r="S81" s="21">
        <v>46139</v>
      </c>
      <c r="V81" s="29" t="s">
        <v>44</v>
      </c>
      <c r="X81" s="27" t="s">
        <v>45</v>
      </c>
      <c r="Y81" s="13" t="s">
        <v>158</v>
      </c>
    </row>
    <row r="82" spans="1:25" ht="38.25">
      <c r="A82" s="24">
        <v>46174</v>
      </c>
      <c r="B82" s="25" t="s">
        <v>159</v>
      </c>
      <c r="C82" s="26">
        <v>108051</v>
      </c>
      <c r="D82" s="27" t="s">
        <v>28</v>
      </c>
      <c r="G82" s="27" t="s">
        <v>31</v>
      </c>
      <c r="H82" s="27" t="s">
        <v>32</v>
      </c>
      <c r="I82" s="27" t="s">
        <v>33</v>
      </c>
      <c r="J82" s="32">
        <v>46142</v>
      </c>
      <c r="K82" s="28">
        <v>46296</v>
      </c>
      <c r="L82" s="121" t="s">
        <v>53</v>
      </c>
      <c r="R82" s="30" t="s">
        <v>73</v>
      </c>
      <c r="X82" s="27" t="s">
        <v>45</v>
      </c>
    </row>
    <row r="83" spans="1:25" ht="38.25">
      <c r="A83" s="24">
        <v>46174</v>
      </c>
      <c r="B83" s="25" t="s">
        <v>160</v>
      </c>
      <c r="C83" s="26">
        <v>111655</v>
      </c>
      <c r="D83" s="27" t="s">
        <v>28</v>
      </c>
      <c r="G83" s="27" t="s">
        <v>31</v>
      </c>
      <c r="H83" s="27" t="s">
        <v>32</v>
      </c>
      <c r="I83" s="27" t="s">
        <v>33</v>
      </c>
      <c r="J83" s="32">
        <v>46142</v>
      </c>
      <c r="K83" s="28">
        <v>46296</v>
      </c>
      <c r="L83" s="121" t="s">
        <v>124</v>
      </c>
      <c r="N83" s="246" t="s">
        <v>157</v>
      </c>
      <c r="P83" s="30" t="s">
        <v>73</v>
      </c>
      <c r="Q83" s="30" t="s">
        <v>73</v>
      </c>
      <c r="R83" s="30" t="s">
        <v>73</v>
      </c>
      <c r="S83" s="21">
        <v>46139</v>
      </c>
      <c r="V83" s="29" t="s">
        <v>44</v>
      </c>
      <c r="X83" s="27" t="s">
        <v>45</v>
      </c>
    </row>
    <row r="84" spans="1:25" ht="38.25">
      <c r="A84" s="24">
        <v>46174</v>
      </c>
      <c r="B84" s="25" t="s">
        <v>161</v>
      </c>
      <c r="C84" s="26">
        <v>112219</v>
      </c>
      <c r="D84" s="27" t="s">
        <v>28</v>
      </c>
      <c r="G84" s="27" t="s">
        <v>31</v>
      </c>
      <c r="H84" s="27" t="s">
        <v>32</v>
      </c>
      <c r="I84" s="27" t="s">
        <v>33</v>
      </c>
      <c r="J84" s="32">
        <v>46142</v>
      </c>
      <c r="K84" s="28">
        <v>46296</v>
      </c>
      <c r="L84" s="121" t="s">
        <v>79</v>
      </c>
      <c r="X84" s="27" t="s">
        <v>45</v>
      </c>
      <c r="Y84" s="13" t="s">
        <v>162</v>
      </c>
    </row>
    <row r="85" spans="1:25" ht="38.25">
      <c r="A85" s="24">
        <v>46174</v>
      </c>
      <c r="B85" s="25" t="s">
        <v>163</v>
      </c>
      <c r="C85" s="26">
        <v>112316</v>
      </c>
      <c r="D85" s="27" t="s">
        <v>28</v>
      </c>
      <c r="G85" s="27" t="s">
        <v>31</v>
      </c>
      <c r="H85" s="27" t="s">
        <v>32</v>
      </c>
      <c r="I85" s="27" t="s">
        <v>33</v>
      </c>
      <c r="J85" s="32">
        <v>46142</v>
      </c>
      <c r="K85" s="28">
        <v>46296</v>
      </c>
      <c r="L85" s="121" t="s">
        <v>124</v>
      </c>
      <c r="N85" s="246" t="s">
        <v>157</v>
      </c>
      <c r="P85" s="30" t="s">
        <v>73</v>
      </c>
      <c r="Q85" s="30" t="s">
        <v>73</v>
      </c>
      <c r="R85" s="30" t="s">
        <v>73</v>
      </c>
      <c r="S85" s="21">
        <v>46139</v>
      </c>
      <c r="V85" s="29" t="s">
        <v>44</v>
      </c>
      <c r="X85" s="27" t="s">
        <v>45</v>
      </c>
      <c r="Y85" s="13" t="s">
        <v>158</v>
      </c>
    </row>
    <row r="86" spans="1:25" ht="38.25">
      <c r="A86" s="24">
        <v>46174</v>
      </c>
      <c r="B86" s="25" t="s">
        <v>164</v>
      </c>
      <c r="C86" s="26">
        <v>115351</v>
      </c>
      <c r="D86" s="27" t="s">
        <v>28</v>
      </c>
      <c r="G86" s="27" t="s">
        <v>31</v>
      </c>
      <c r="H86" s="27" t="s">
        <v>32</v>
      </c>
      <c r="I86" s="27" t="s">
        <v>33</v>
      </c>
      <c r="J86" s="32">
        <v>46142</v>
      </c>
      <c r="K86" s="28">
        <v>46296</v>
      </c>
      <c r="L86" s="121" t="s">
        <v>79</v>
      </c>
      <c r="X86" s="27" t="s">
        <v>39</v>
      </c>
    </row>
    <row r="87" spans="1:25" ht="38.25">
      <c r="A87" s="24">
        <v>46174</v>
      </c>
      <c r="B87" s="25" t="s">
        <v>165</v>
      </c>
      <c r="C87" s="26">
        <v>117050</v>
      </c>
      <c r="D87" s="27" t="s">
        <v>28</v>
      </c>
      <c r="G87" s="27" t="s">
        <v>31</v>
      </c>
      <c r="H87" s="27" t="s">
        <v>32</v>
      </c>
      <c r="I87" s="27" t="s">
        <v>33</v>
      </c>
      <c r="J87" s="32">
        <v>46142</v>
      </c>
      <c r="K87" s="28">
        <v>46296</v>
      </c>
      <c r="L87" s="121" t="s">
        <v>79</v>
      </c>
      <c r="X87" s="27" t="s">
        <v>45</v>
      </c>
    </row>
    <row r="88" spans="1:25" ht="38.25">
      <c r="A88" s="24">
        <v>46174</v>
      </c>
      <c r="B88" s="25" t="s">
        <v>166</v>
      </c>
      <c r="C88" s="26">
        <v>117059</v>
      </c>
      <c r="D88" s="27" t="s">
        <v>28</v>
      </c>
      <c r="G88" s="27" t="s">
        <v>31</v>
      </c>
      <c r="H88" s="27" t="s">
        <v>32</v>
      </c>
      <c r="I88" s="27" t="s">
        <v>33</v>
      </c>
      <c r="J88" s="32">
        <v>46142</v>
      </c>
      <c r="K88" s="28">
        <v>46296</v>
      </c>
      <c r="L88" s="121" t="s">
        <v>53</v>
      </c>
      <c r="X88" s="27" t="s">
        <v>45</v>
      </c>
      <c r="Y88" s="13" t="s">
        <v>162</v>
      </c>
    </row>
    <row r="89" spans="1:25" ht="38.25">
      <c r="A89" s="24">
        <v>46174</v>
      </c>
      <c r="B89" s="25" t="s">
        <v>167</v>
      </c>
      <c r="C89" s="26">
        <v>118214</v>
      </c>
      <c r="D89" s="27" t="s">
        <v>28</v>
      </c>
      <c r="G89" s="27" t="s">
        <v>31</v>
      </c>
      <c r="H89" s="27" t="s">
        <v>32</v>
      </c>
      <c r="I89" s="27" t="s">
        <v>33</v>
      </c>
      <c r="J89" s="32">
        <v>46142</v>
      </c>
      <c r="K89" s="28">
        <v>46327</v>
      </c>
      <c r="L89" s="121" t="s">
        <v>34</v>
      </c>
      <c r="X89" s="27" t="s">
        <v>45</v>
      </c>
    </row>
    <row r="90" spans="1:25" ht="38.25">
      <c r="A90" s="24">
        <v>46174</v>
      </c>
      <c r="B90" s="25" t="s">
        <v>168</v>
      </c>
      <c r="C90" s="26">
        <v>121163</v>
      </c>
      <c r="D90" s="27" t="s">
        <v>28</v>
      </c>
      <c r="G90" s="27" t="s">
        <v>31</v>
      </c>
      <c r="H90" s="27" t="s">
        <v>32</v>
      </c>
      <c r="I90" s="27" t="s">
        <v>33</v>
      </c>
      <c r="J90" s="32">
        <v>46142</v>
      </c>
      <c r="K90" s="28">
        <v>46296</v>
      </c>
      <c r="L90" s="121" t="s">
        <v>34</v>
      </c>
      <c r="X90" s="27" t="s">
        <v>45</v>
      </c>
      <c r="Y90" s="13" t="s">
        <v>162</v>
      </c>
    </row>
    <row r="91" spans="1:25" ht="38.25">
      <c r="A91" s="24">
        <v>46174</v>
      </c>
      <c r="B91" s="25" t="s">
        <v>169</v>
      </c>
      <c r="C91" s="26">
        <v>124112</v>
      </c>
      <c r="D91" s="27" t="s">
        <v>28</v>
      </c>
      <c r="G91" s="27" t="s">
        <v>31</v>
      </c>
      <c r="H91" s="27" t="s">
        <v>32</v>
      </c>
      <c r="I91" s="27" t="s">
        <v>33</v>
      </c>
      <c r="J91" s="32">
        <v>46142</v>
      </c>
      <c r="K91" s="28">
        <v>46296</v>
      </c>
      <c r="L91" s="121" t="s">
        <v>53</v>
      </c>
      <c r="X91" s="27" t="s">
        <v>45</v>
      </c>
    </row>
    <row r="92" spans="1:25" ht="38.25">
      <c r="A92" s="24">
        <v>46174</v>
      </c>
      <c r="B92" s="25" t="s">
        <v>170</v>
      </c>
      <c r="C92" s="26">
        <v>124560</v>
      </c>
      <c r="D92" s="27" t="s">
        <v>28</v>
      </c>
      <c r="G92" s="27" t="s">
        <v>31</v>
      </c>
      <c r="H92" s="27" t="s">
        <v>32</v>
      </c>
      <c r="I92" s="27" t="s">
        <v>33</v>
      </c>
      <c r="J92" s="32">
        <v>46142</v>
      </c>
      <c r="K92" s="28">
        <v>46296</v>
      </c>
      <c r="L92" s="121" t="s">
        <v>53</v>
      </c>
      <c r="X92" s="27" t="s">
        <v>45</v>
      </c>
    </row>
    <row r="93" spans="1:25" ht="38.25">
      <c r="A93" s="24">
        <v>46174</v>
      </c>
      <c r="B93" s="25" t="s">
        <v>171</v>
      </c>
      <c r="C93" s="26">
        <v>124732</v>
      </c>
      <c r="D93" s="27" t="s">
        <v>28</v>
      </c>
      <c r="G93" s="27" t="s">
        <v>31</v>
      </c>
      <c r="H93" s="27" t="s">
        <v>32</v>
      </c>
      <c r="I93" s="27" t="s">
        <v>33</v>
      </c>
      <c r="J93" s="32">
        <v>46142</v>
      </c>
      <c r="K93" s="28">
        <v>46296</v>
      </c>
      <c r="L93" s="121" t="s">
        <v>34</v>
      </c>
      <c r="X93" s="27" t="s">
        <v>45</v>
      </c>
      <c r="Y93" s="13" t="s">
        <v>162</v>
      </c>
    </row>
    <row r="94" spans="1:25" ht="38.25">
      <c r="A94" s="24">
        <v>46174</v>
      </c>
      <c r="B94" s="25" t="s">
        <v>172</v>
      </c>
      <c r="C94" s="26">
        <v>124734</v>
      </c>
      <c r="D94" s="27" t="s">
        <v>28</v>
      </c>
      <c r="G94" s="27" t="s">
        <v>31</v>
      </c>
      <c r="H94" s="27" t="s">
        <v>32</v>
      </c>
      <c r="I94" s="27" t="s">
        <v>33</v>
      </c>
      <c r="J94" s="32">
        <v>46142</v>
      </c>
      <c r="K94" s="28">
        <v>46296</v>
      </c>
      <c r="L94" s="121" t="s">
        <v>79</v>
      </c>
      <c r="X94" s="27" t="s">
        <v>45</v>
      </c>
      <c r="Y94" s="13" t="s">
        <v>162</v>
      </c>
    </row>
    <row r="95" spans="1:25" ht="38.25">
      <c r="A95" s="24">
        <v>46174</v>
      </c>
      <c r="B95" s="25" t="s">
        <v>173</v>
      </c>
      <c r="C95" s="26">
        <v>124826</v>
      </c>
      <c r="D95" s="27" t="s">
        <v>28</v>
      </c>
      <c r="G95" s="27" t="s">
        <v>31</v>
      </c>
      <c r="H95" s="27" t="s">
        <v>32</v>
      </c>
      <c r="I95" s="27" t="s">
        <v>33</v>
      </c>
      <c r="J95" s="32">
        <v>46142</v>
      </c>
      <c r="K95" s="28">
        <v>46296</v>
      </c>
      <c r="L95" s="121" t="s">
        <v>79</v>
      </c>
      <c r="X95" s="27" t="s">
        <v>45</v>
      </c>
    </row>
    <row r="96" spans="1:25" ht="38.25">
      <c r="A96" s="24">
        <v>46174</v>
      </c>
      <c r="B96" s="25" t="s">
        <v>174</v>
      </c>
      <c r="C96" s="26">
        <v>126082</v>
      </c>
      <c r="D96" s="27" t="s">
        <v>28</v>
      </c>
      <c r="G96" s="27" t="s">
        <v>31</v>
      </c>
      <c r="H96" s="27" t="s">
        <v>32</v>
      </c>
      <c r="I96" s="27" t="s">
        <v>33</v>
      </c>
      <c r="J96" s="32">
        <v>46142</v>
      </c>
      <c r="K96" s="28">
        <v>46296</v>
      </c>
      <c r="L96" s="121" t="s">
        <v>34</v>
      </c>
      <c r="X96" s="27" t="s">
        <v>45</v>
      </c>
    </row>
    <row r="97" spans="1:25" ht="38.25">
      <c r="A97" s="24">
        <v>46174</v>
      </c>
      <c r="B97" s="25" t="s">
        <v>175</v>
      </c>
      <c r="C97" s="26">
        <v>128148</v>
      </c>
      <c r="D97" s="27" t="s">
        <v>28</v>
      </c>
      <c r="G97" s="27" t="s">
        <v>31</v>
      </c>
      <c r="H97" s="27" t="s">
        <v>32</v>
      </c>
      <c r="I97" s="27" t="s">
        <v>33</v>
      </c>
      <c r="J97" s="32">
        <v>46142</v>
      </c>
      <c r="K97" s="28">
        <v>46296</v>
      </c>
      <c r="L97" s="121" t="s">
        <v>79</v>
      </c>
      <c r="X97" s="27" t="s">
        <v>45</v>
      </c>
      <c r="Y97" s="13" t="s">
        <v>158</v>
      </c>
    </row>
    <row r="98" spans="1:25" ht="38.25">
      <c r="A98" s="24">
        <v>46174</v>
      </c>
      <c r="B98" s="25" t="s">
        <v>176</v>
      </c>
      <c r="C98" s="26">
        <v>129117</v>
      </c>
      <c r="D98" s="27" t="s">
        <v>28</v>
      </c>
      <c r="G98" s="27" t="s">
        <v>31</v>
      </c>
      <c r="H98" s="27" t="s">
        <v>32</v>
      </c>
      <c r="I98" s="27" t="s">
        <v>33</v>
      </c>
      <c r="J98" s="32">
        <v>46142</v>
      </c>
      <c r="K98" s="28">
        <v>46296</v>
      </c>
      <c r="L98" s="121" t="s">
        <v>53</v>
      </c>
      <c r="X98" s="27" t="s">
        <v>45</v>
      </c>
      <c r="Y98" s="13" t="s">
        <v>162</v>
      </c>
    </row>
    <row r="99" spans="1:25" ht="38.25">
      <c r="A99" s="24">
        <v>46174</v>
      </c>
      <c r="B99" s="25" t="s">
        <v>177</v>
      </c>
      <c r="C99" s="26">
        <v>131734</v>
      </c>
      <c r="D99" s="27" t="s">
        <v>28</v>
      </c>
      <c r="G99" s="27" t="s">
        <v>31</v>
      </c>
      <c r="H99" s="27" t="s">
        <v>32</v>
      </c>
      <c r="I99" s="27" t="s">
        <v>33</v>
      </c>
      <c r="J99" s="32">
        <v>46142</v>
      </c>
      <c r="K99" s="28">
        <v>46327</v>
      </c>
      <c r="L99" s="121" t="s">
        <v>34</v>
      </c>
      <c r="X99" s="27" t="s">
        <v>39</v>
      </c>
    </row>
    <row r="100" spans="1:25" ht="38.25">
      <c r="A100" s="24">
        <v>46174</v>
      </c>
      <c r="B100" s="25" t="s">
        <v>178</v>
      </c>
      <c r="C100" s="26">
        <v>132920</v>
      </c>
      <c r="D100" s="27" t="s">
        <v>28</v>
      </c>
      <c r="G100" s="27" t="s">
        <v>31</v>
      </c>
      <c r="H100" s="27" t="s">
        <v>32</v>
      </c>
      <c r="I100" s="27" t="s">
        <v>33</v>
      </c>
      <c r="J100" s="32">
        <v>46142</v>
      </c>
      <c r="K100" s="28">
        <v>46296</v>
      </c>
      <c r="L100" s="121" t="s">
        <v>53</v>
      </c>
      <c r="X100" s="27" t="s">
        <v>39</v>
      </c>
    </row>
    <row r="101" spans="1:25" ht="38.25">
      <c r="A101" s="24">
        <v>46174</v>
      </c>
      <c r="B101" s="25" t="s">
        <v>179</v>
      </c>
      <c r="C101" s="26">
        <v>133293</v>
      </c>
      <c r="D101" s="27" t="s">
        <v>28</v>
      </c>
      <c r="G101" s="27" t="s">
        <v>31</v>
      </c>
      <c r="H101" s="27" t="s">
        <v>32</v>
      </c>
      <c r="I101" s="27" t="s">
        <v>33</v>
      </c>
      <c r="J101" s="32">
        <v>46142</v>
      </c>
      <c r="K101" s="28">
        <v>46296</v>
      </c>
      <c r="L101" s="121" t="s">
        <v>34</v>
      </c>
      <c r="X101" s="27" t="s">
        <v>45</v>
      </c>
      <c r="Y101" s="13" t="s">
        <v>162</v>
      </c>
    </row>
    <row r="102" spans="1:25" ht="38.25">
      <c r="A102" s="24">
        <v>46174</v>
      </c>
      <c r="B102" s="25" t="s">
        <v>180</v>
      </c>
      <c r="C102" s="26">
        <v>134307</v>
      </c>
      <c r="D102" s="27" t="s">
        <v>28</v>
      </c>
      <c r="G102" s="27" t="s">
        <v>31</v>
      </c>
      <c r="H102" s="27" t="s">
        <v>32</v>
      </c>
      <c r="I102" s="27" t="s">
        <v>33</v>
      </c>
      <c r="J102" s="32">
        <v>46142</v>
      </c>
      <c r="K102" s="28">
        <v>46296</v>
      </c>
      <c r="L102" s="121" t="s">
        <v>124</v>
      </c>
      <c r="P102" s="30" t="s">
        <v>73</v>
      </c>
      <c r="Q102" s="30" t="s">
        <v>73</v>
      </c>
      <c r="R102" s="30" t="s">
        <v>73</v>
      </c>
      <c r="S102" s="21">
        <v>46139</v>
      </c>
      <c r="V102" s="29" t="s">
        <v>44</v>
      </c>
      <c r="X102" s="27" t="s">
        <v>45</v>
      </c>
      <c r="Y102" s="13" t="s">
        <v>162</v>
      </c>
    </row>
    <row r="103" spans="1:25" ht="38.25">
      <c r="A103" s="24">
        <v>46174</v>
      </c>
      <c r="B103" s="25" t="s">
        <v>181</v>
      </c>
      <c r="C103" s="26">
        <v>134979</v>
      </c>
      <c r="D103" s="27" t="s">
        <v>28</v>
      </c>
      <c r="G103" s="27" t="s">
        <v>31</v>
      </c>
      <c r="H103" s="27" t="s">
        <v>32</v>
      </c>
      <c r="I103" s="27" t="s">
        <v>33</v>
      </c>
      <c r="J103" s="32">
        <v>46142</v>
      </c>
      <c r="K103" s="28">
        <v>46296</v>
      </c>
      <c r="L103" s="121" t="s">
        <v>124</v>
      </c>
      <c r="N103" s="246" t="s">
        <v>157</v>
      </c>
      <c r="P103" s="30" t="s">
        <v>73</v>
      </c>
      <c r="Q103" s="30" t="s">
        <v>73</v>
      </c>
      <c r="R103" s="30" t="s">
        <v>73</v>
      </c>
      <c r="S103" s="21">
        <v>46139</v>
      </c>
      <c r="V103" s="29" t="s">
        <v>44</v>
      </c>
      <c r="X103" s="27" t="s">
        <v>45</v>
      </c>
    </row>
    <row r="104" spans="1:25" ht="38.25">
      <c r="A104" s="24">
        <v>46174</v>
      </c>
      <c r="B104" s="25" t="s">
        <v>182</v>
      </c>
      <c r="C104" s="26">
        <v>135129</v>
      </c>
      <c r="D104" s="27" t="s">
        <v>28</v>
      </c>
      <c r="G104" s="27" t="s">
        <v>31</v>
      </c>
      <c r="H104" s="27" t="s">
        <v>32</v>
      </c>
      <c r="I104" s="27" t="s">
        <v>33</v>
      </c>
      <c r="J104" s="32">
        <v>46142</v>
      </c>
      <c r="K104" s="28">
        <v>46296</v>
      </c>
      <c r="L104" s="121" t="s">
        <v>53</v>
      </c>
      <c r="X104" s="27" t="s">
        <v>45</v>
      </c>
    </row>
    <row r="105" spans="1:25" ht="38.25">
      <c r="A105" s="24">
        <v>46174</v>
      </c>
      <c r="B105" s="25" t="s">
        <v>183</v>
      </c>
      <c r="C105" s="26">
        <v>136324</v>
      </c>
      <c r="D105" s="27" t="s">
        <v>28</v>
      </c>
      <c r="G105" s="27" t="s">
        <v>31</v>
      </c>
      <c r="H105" s="27" t="s">
        <v>32</v>
      </c>
      <c r="I105" s="27" t="s">
        <v>33</v>
      </c>
      <c r="J105" s="32">
        <v>46142</v>
      </c>
      <c r="K105" s="28">
        <v>46296</v>
      </c>
      <c r="L105" s="121" t="s">
        <v>79</v>
      </c>
      <c r="X105" s="27" t="s">
        <v>45</v>
      </c>
      <c r="Y105" s="13" t="s">
        <v>162</v>
      </c>
    </row>
    <row r="106" spans="1:25" ht="38.25">
      <c r="A106" s="24">
        <v>46174</v>
      </c>
      <c r="B106" s="25" t="s">
        <v>184</v>
      </c>
      <c r="C106" s="26">
        <v>137539</v>
      </c>
      <c r="D106" s="27" t="s">
        <v>28</v>
      </c>
      <c r="G106" s="27" t="s">
        <v>31</v>
      </c>
      <c r="H106" s="27" t="s">
        <v>32</v>
      </c>
      <c r="I106" s="27" t="s">
        <v>33</v>
      </c>
      <c r="J106" s="32">
        <v>46142</v>
      </c>
      <c r="K106" s="28">
        <v>46327</v>
      </c>
      <c r="L106" s="121" t="s">
        <v>79</v>
      </c>
      <c r="X106" s="27" t="s">
        <v>45</v>
      </c>
    </row>
    <row r="107" spans="1:25" ht="38.25">
      <c r="A107" s="24">
        <v>46174</v>
      </c>
      <c r="B107" s="25" t="s">
        <v>185</v>
      </c>
      <c r="C107" s="26">
        <v>138509</v>
      </c>
      <c r="D107" s="27" t="s">
        <v>28</v>
      </c>
      <c r="G107" s="27" t="s">
        <v>31</v>
      </c>
      <c r="H107" s="27" t="s">
        <v>32</v>
      </c>
      <c r="I107" s="27" t="s">
        <v>33</v>
      </c>
      <c r="J107" s="32">
        <v>46142</v>
      </c>
      <c r="K107" s="28">
        <v>46296</v>
      </c>
      <c r="L107" s="121" t="s">
        <v>79</v>
      </c>
      <c r="X107" s="27" t="s">
        <v>45</v>
      </c>
      <c r="Y107" s="13" t="s">
        <v>61</v>
      </c>
    </row>
    <row r="108" spans="1:25" ht="38.25">
      <c r="A108" s="24">
        <v>46174</v>
      </c>
      <c r="B108" s="25" t="s">
        <v>186</v>
      </c>
      <c r="C108" s="26">
        <v>140306</v>
      </c>
      <c r="D108" s="27" t="s">
        <v>28</v>
      </c>
      <c r="G108" s="27" t="s">
        <v>31</v>
      </c>
      <c r="H108" s="27" t="s">
        <v>32</v>
      </c>
      <c r="I108" s="27" t="s">
        <v>33</v>
      </c>
      <c r="J108" s="32">
        <v>46142</v>
      </c>
      <c r="K108" s="28">
        <v>46296</v>
      </c>
      <c r="L108" s="121" t="s">
        <v>34</v>
      </c>
      <c r="X108" s="27" t="s">
        <v>45</v>
      </c>
      <c r="Y108" s="13" t="s">
        <v>61</v>
      </c>
    </row>
    <row r="109" spans="1:25" ht="38.25">
      <c r="A109" s="24">
        <v>46174</v>
      </c>
      <c r="B109" s="25" t="s">
        <v>187</v>
      </c>
      <c r="C109" s="26">
        <v>140583</v>
      </c>
      <c r="D109" s="27" t="s">
        <v>28</v>
      </c>
      <c r="G109" s="27" t="s">
        <v>31</v>
      </c>
      <c r="H109" s="27" t="s">
        <v>32</v>
      </c>
      <c r="I109" s="27" t="s">
        <v>33</v>
      </c>
      <c r="J109" s="32">
        <v>46142</v>
      </c>
      <c r="K109" s="28">
        <v>46296</v>
      </c>
      <c r="L109" s="121" t="s">
        <v>34</v>
      </c>
      <c r="X109" s="27" t="s">
        <v>45</v>
      </c>
    </row>
    <row r="110" spans="1:25" ht="38.25">
      <c r="A110" s="24">
        <v>46174</v>
      </c>
      <c r="B110" s="25" t="s">
        <v>188</v>
      </c>
      <c r="C110" s="26">
        <v>140750</v>
      </c>
      <c r="D110" s="27" t="s">
        <v>28</v>
      </c>
      <c r="G110" s="27" t="s">
        <v>31</v>
      </c>
      <c r="H110" s="27" t="s">
        <v>32</v>
      </c>
      <c r="I110" s="27" t="s">
        <v>33</v>
      </c>
      <c r="J110" s="32">
        <v>46142</v>
      </c>
      <c r="K110" s="28">
        <v>46296</v>
      </c>
      <c r="L110" s="121" t="s">
        <v>34</v>
      </c>
      <c r="X110" s="27" t="s">
        <v>45</v>
      </c>
      <c r="Y110" s="13" t="s">
        <v>162</v>
      </c>
    </row>
    <row r="111" spans="1:25" ht="38.25">
      <c r="A111" s="24">
        <v>46174</v>
      </c>
      <c r="B111" s="25" t="s">
        <v>189</v>
      </c>
      <c r="C111" s="26">
        <v>141820</v>
      </c>
      <c r="D111" s="27" t="s">
        <v>28</v>
      </c>
      <c r="G111" s="27" t="s">
        <v>31</v>
      </c>
      <c r="H111" s="27" t="s">
        <v>32</v>
      </c>
      <c r="I111" s="27" t="s">
        <v>33</v>
      </c>
      <c r="J111" s="32">
        <v>46142</v>
      </c>
      <c r="K111" s="28">
        <v>46296</v>
      </c>
      <c r="L111" s="121" t="s">
        <v>79</v>
      </c>
      <c r="X111" s="27" t="s">
        <v>39</v>
      </c>
    </row>
    <row r="112" spans="1:25" ht="38.25">
      <c r="A112" s="24">
        <v>46174</v>
      </c>
      <c r="B112" s="25" t="s">
        <v>190</v>
      </c>
      <c r="C112" s="26">
        <v>141861</v>
      </c>
      <c r="D112" s="27" t="s">
        <v>28</v>
      </c>
      <c r="G112" s="27" t="s">
        <v>31</v>
      </c>
      <c r="H112" s="27" t="s">
        <v>32</v>
      </c>
      <c r="I112" s="27" t="s">
        <v>33</v>
      </c>
      <c r="J112" s="32">
        <v>46142</v>
      </c>
      <c r="K112" s="28">
        <v>46296</v>
      </c>
      <c r="L112" s="121" t="s">
        <v>79</v>
      </c>
      <c r="X112" s="27" t="s">
        <v>39</v>
      </c>
    </row>
    <row r="113" spans="1:25" ht="38.25">
      <c r="A113" s="24">
        <v>46174</v>
      </c>
      <c r="B113" s="25" t="s">
        <v>191</v>
      </c>
      <c r="C113" s="26">
        <v>141878</v>
      </c>
      <c r="D113" s="27" t="s">
        <v>28</v>
      </c>
      <c r="G113" s="27" t="s">
        <v>31</v>
      </c>
      <c r="H113" s="27" t="s">
        <v>32</v>
      </c>
      <c r="I113" s="27" t="s">
        <v>33</v>
      </c>
      <c r="J113" s="32">
        <v>46142</v>
      </c>
      <c r="K113" s="28">
        <v>46296</v>
      </c>
      <c r="L113" s="121" t="s">
        <v>53</v>
      </c>
      <c r="X113" s="27" t="s">
        <v>39</v>
      </c>
      <c r="Y113" s="13" t="s">
        <v>162</v>
      </c>
    </row>
    <row r="114" spans="1:25" ht="38.25">
      <c r="A114" s="24">
        <v>46174</v>
      </c>
      <c r="B114" s="25" t="s">
        <v>192</v>
      </c>
      <c r="C114" s="26">
        <v>141899</v>
      </c>
      <c r="D114" s="27" t="s">
        <v>28</v>
      </c>
      <c r="G114" s="27" t="s">
        <v>31</v>
      </c>
      <c r="H114" s="27" t="s">
        <v>32</v>
      </c>
      <c r="I114" s="27" t="s">
        <v>33</v>
      </c>
      <c r="J114" s="32">
        <v>46142</v>
      </c>
      <c r="K114" s="28">
        <v>46296</v>
      </c>
      <c r="L114" s="121" t="s">
        <v>124</v>
      </c>
      <c r="P114" s="30" t="s">
        <v>73</v>
      </c>
      <c r="Q114" s="30" t="s">
        <v>73</v>
      </c>
      <c r="R114" s="30" t="s">
        <v>73</v>
      </c>
      <c r="S114" s="21">
        <v>46139</v>
      </c>
      <c r="V114" s="29" t="s">
        <v>44</v>
      </c>
      <c r="X114" s="27" t="s">
        <v>39</v>
      </c>
      <c r="Y114" s="13" t="s">
        <v>162</v>
      </c>
    </row>
    <row r="115" spans="1:25" ht="38.25">
      <c r="A115" s="24">
        <v>46174</v>
      </c>
      <c r="B115" s="25" t="s">
        <v>193</v>
      </c>
      <c r="C115" s="26">
        <v>142869</v>
      </c>
      <c r="D115" s="27" t="s">
        <v>28</v>
      </c>
      <c r="G115" s="27" t="s">
        <v>31</v>
      </c>
      <c r="H115" s="27" t="s">
        <v>32</v>
      </c>
      <c r="I115" s="27" t="s">
        <v>33</v>
      </c>
      <c r="J115" s="32">
        <v>46142</v>
      </c>
      <c r="K115" s="28">
        <v>46296</v>
      </c>
      <c r="L115" s="121" t="s">
        <v>53</v>
      </c>
      <c r="X115" s="27" t="s">
        <v>45</v>
      </c>
      <c r="Y115" s="13" t="s">
        <v>61</v>
      </c>
    </row>
    <row r="116" spans="1:25" ht="38.25">
      <c r="A116" s="24">
        <v>46174</v>
      </c>
      <c r="B116" s="25" t="s">
        <v>194</v>
      </c>
      <c r="C116" s="26">
        <v>143478</v>
      </c>
      <c r="D116" s="27" t="s">
        <v>28</v>
      </c>
      <c r="G116" s="27" t="s">
        <v>31</v>
      </c>
      <c r="H116" s="27" t="s">
        <v>32</v>
      </c>
      <c r="I116" s="27" t="s">
        <v>33</v>
      </c>
      <c r="J116" s="32">
        <v>46142</v>
      </c>
      <c r="K116" s="28">
        <v>46327</v>
      </c>
      <c r="L116" s="121" t="s">
        <v>124</v>
      </c>
      <c r="P116" s="30" t="s">
        <v>73</v>
      </c>
      <c r="Q116" s="30" t="s">
        <v>73</v>
      </c>
      <c r="R116" s="30" t="s">
        <v>73</v>
      </c>
      <c r="S116" s="21">
        <v>46139</v>
      </c>
      <c r="V116" s="29" t="s">
        <v>44</v>
      </c>
      <c r="X116" s="27" t="s">
        <v>45</v>
      </c>
    </row>
    <row r="117" spans="1:25" ht="38.25">
      <c r="A117" s="24">
        <v>46174</v>
      </c>
      <c r="B117" s="25" t="s">
        <v>195</v>
      </c>
      <c r="C117" s="26">
        <v>144929</v>
      </c>
      <c r="D117" s="27" t="s">
        <v>28</v>
      </c>
      <c r="G117" s="27" t="s">
        <v>31</v>
      </c>
      <c r="H117" s="27" t="s">
        <v>32</v>
      </c>
      <c r="I117" s="27" t="s">
        <v>33</v>
      </c>
      <c r="J117" s="32">
        <v>46142</v>
      </c>
      <c r="K117" s="28">
        <v>46296</v>
      </c>
      <c r="L117" s="121" t="s">
        <v>34</v>
      </c>
      <c r="X117" s="27" t="s">
        <v>39</v>
      </c>
    </row>
    <row r="118" spans="1:25" ht="38.25">
      <c r="A118" s="24">
        <v>46174</v>
      </c>
      <c r="B118" s="25" t="s">
        <v>196</v>
      </c>
      <c r="C118" s="26">
        <v>146426</v>
      </c>
      <c r="D118" s="27" t="s">
        <v>28</v>
      </c>
      <c r="G118" s="27" t="s">
        <v>31</v>
      </c>
      <c r="H118" s="27" t="s">
        <v>32</v>
      </c>
      <c r="I118" s="27" t="s">
        <v>33</v>
      </c>
      <c r="J118" s="32">
        <v>46142</v>
      </c>
      <c r="K118" s="28">
        <v>46296</v>
      </c>
      <c r="L118" s="121" t="s">
        <v>79</v>
      </c>
      <c r="X118" s="27" t="s">
        <v>45</v>
      </c>
      <c r="Y118" s="13" t="s">
        <v>162</v>
      </c>
    </row>
    <row r="119" spans="1:25" ht="38.25">
      <c r="A119" s="24">
        <v>46174</v>
      </c>
      <c r="B119" s="25" t="s">
        <v>197</v>
      </c>
      <c r="C119" s="26">
        <v>147282</v>
      </c>
      <c r="D119" s="27" t="s">
        <v>28</v>
      </c>
      <c r="G119" s="27" t="s">
        <v>31</v>
      </c>
      <c r="H119" s="27" t="s">
        <v>32</v>
      </c>
      <c r="I119" s="27" t="s">
        <v>33</v>
      </c>
      <c r="J119" s="32">
        <v>46142</v>
      </c>
      <c r="K119" s="28">
        <v>46327</v>
      </c>
      <c r="L119" s="121" t="s">
        <v>53</v>
      </c>
      <c r="X119" s="27" t="s">
        <v>45</v>
      </c>
    </row>
    <row r="120" spans="1:25" ht="38.25">
      <c r="A120" s="24">
        <v>46174</v>
      </c>
      <c r="B120" s="25" t="s">
        <v>198</v>
      </c>
      <c r="C120" s="26">
        <v>147521</v>
      </c>
      <c r="D120" s="27" t="s">
        <v>28</v>
      </c>
      <c r="G120" s="27" t="s">
        <v>31</v>
      </c>
      <c r="H120" s="27" t="s">
        <v>32</v>
      </c>
      <c r="I120" s="27" t="s">
        <v>33</v>
      </c>
      <c r="J120" s="32">
        <v>46142</v>
      </c>
      <c r="K120" s="28">
        <v>46327</v>
      </c>
      <c r="L120" s="121" t="s">
        <v>79</v>
      </c>
      <c r="X120" s="27" t="s">
        <v>45</v>
      </c>
    </row>
    <row r="121" spans="1:25" ht="25.5">
      <c r="A121" s="24">
        <v>46174</v>
      </c>
      <c r="B121" s="25" t="s">
        <v>199</v>
      </c>
      <c r="C121" s="26">
        <v>148301</v>
      </c>
      <c r="D121" s="27" t="s">
        <v>28</v>
      </c>
      <c r="G121" s="27" t="s">
        <v>31</v>
      </c>
      <c r="H121" s="27" t="s">
        <v>32</v>
      </c>
      <c r="I121" s="27" t="s">
        <v>33</v>
      </c>
      <c r="J121" s="32">
        <v>46142</v>
      </c>
      <c r="K121" s="28">
        <v>46296</v>
      </c>
      <c r="L121" s="121" t="s">
        <v>34</v>
      </c>
      <c r="X121" s="27" t="s">
        <v>45</v>
      </c>
      <c r="Y121" s="13" t="s">
        <v>162</v>
      </c>
    </row>
    <row r="122" spans="1:25" ht="25.5">
      <c r="A122" s="24">
        <v>46174</v>
      </c>
      <c r="B122" s="25" t="s">
        <v>200</v>
      </c>
      <c r="C122" s="26">
        <v>148447</v>
      </c>
      <c r="D122" s="27" t="s">
        <v>28</v>
      </c>
      <c r="G122" s="27" t="s">
        <v>31</v>
      </c>
      <c r="H122" s="27" t="s">
        <v>32</v>
      </c>
      <c r="I122" s="27" t="s">
        <v>33</v>
      </c>
      <c r="J122" s="32">
        <v>46142</v>
      </c>
      <c r="K122" s="28">
        <v>46296</v>
      </c>
      <c r="L122" s="121" t="s">
        <v>34</v>
      </c>
      <c r="X122" s="27" t="s">
        <v>45</v>
      </c>
    </row>
    <row r="123" spans="1:25" ht="25.5">
      <c r="A123" s="24">
        <v>46174</v>
      </c>
      <c r="B123" s="25" t="s">
        <v>201</v>
      </c>
      <c r="C123" s="26">
        <v>148723</v>
      </c>
      <c r="D123" s="27" t="s">
        <v>28</v>
      </c>
      <c r="G123" s="27" t="s">
        <v>31</v>
      </c>
      <c r="H123" s="27" t="s">
        <v>32</v>
      </c>
      <c r="I123" s="27" t="s">
        <v>33</v>
      </c>
      <c r="J123" s="32">
        <v>46142</v>
      </c>
      <c r="K123" s="28">
        <v>46296</v>
      </c>
      <c r="L123" s="121" t="s">
        <v>53</v>
      </c>
      <c r="X123" s="27" t="s">
        <v>45</v>
      </c>
      <c r="Y123" s="13" t="s">
        <v>162</v>
      </c>
    </row>
    <row r="124" spans="1:25" ht="25.5">
      <c r="A124" s="24">
        <v>46174</v>
      </c>
      <c r="B124" s="25" t="s">
        <v>202</v>
      </c>
      <c r="C124" s="26">
        <v>152261</v>
      </c>
      <c r="D124" s="27" t="s">
        <v>28</v>
      </c>
      <c r="G124" s="27" t="s">
        <v>31</v>
      </c>
      <c r="H124" s="27" t="s">
        <v>32</v>
      </c>
      <c r="I124" s="27" t="s">
        <v>33</v>
      </c>
      <c r="J124" s="32">
        <v>46142</v>
      </c>
      <c r="K124" s="28">
        <v>46296</v>
      </c>
      <c r="L124" s="121" t="s">
        <v>79</v>
      </c>
      <c r="X124" s="27" t="s">
        <v>45</v>
      </c>
      <c r="Y124" s="13" t="s">
        <v>61</v>
      </c>
    </row>
    <row r="125" spans="1:25" ht="38.25">
      <c r="A125" s="24">
        <v>46174</v>
      </c>
      <c r="B125" s="25" t="s">
        <v>203</v>
      </c>
      <c r="C125" s="26">
        <v>152277</v>
      </c>
      <c r="D125" s="27" t="s">
        <v>28</v>
      </c>
      <c r="G125" s="27" t="s">
        <v>31</v>
      </c>
      <c r="H125" s="27" t="s">
        <v>32</v>
      </c>
      <c r="I125" s="27" t="s">
        <v>33</v>
      </c>
      <c r="J125" s="32">
        <v>46142</v>
      </c>
      <c r="K125" s="28">
        <v>46296</v>
      </c>
      <c r="L125" s="121" t="s">
        <v>53</v>
      </c>
      <c r="X125" s="27" t="s">
        <v>45</v>
      </c>
    </row>
    <row r="126" spans="1:25" ht="38.25">
      <c r="A126" s="24">
        <v>46174</v>
      </c>
      <c r="B126" s="25" t="s">
        <v>204</v>
      </c>
      <c r="C126" s="26">
        <v>154018</v>
      </c>
      <c r="D126" s="27" t="s">
        <v>28</v>
      </c>
      <c r="G126" s="27" t="s">
        <v>31</v>
      </c>
      <c r="H126" s="27" t="s">
        <v>32</v>
      </c>
      <c r="I126" s="27" t="s">
        <v>33</v>
      </c>
      <c r="J126" s="32">
        <v>46142</v>
      </c>
      <c r="K126" s="28">
        <v>46296</v>
      </c>
      <c r="L126" s="121" t="s">
        <v>124</v>
      </c>
      <c r="P126" s="30" t="s">
        <v>73</v>
      </c>
      <c r="Q126" s="30" t="s">
        <v>73</v>
      </c>
      <c r="R126" s="30" t="s">
        <v>73</v>
      </c>
      <c r="S126" s="21">
        <v>46139</v>
      </c>
      <c r="V126" s="29" t="s">
        <v>44</v>
      </c>
      <c r="X126" s="27" t="s">
        <v>45</v>
      </c>
      <c r="Y126" s="13" t="s">
        <v>162</v>
      </c>
    </row>
    <row r="127" spans="1:25" ht="38.25">
      <c r="A127" s="24">
        <v>46174</v>
      </c>
      <c r="B127" s="25" t="s">
        <v>205</v>
      </c>
      <c r="C127" s="26">
        <v>154320</v>
      </c>
      <c r="D127" s="27" t="s">
        <v>28</v>
      </c>
      <c r="G127" s="27" t="s">
        <v>31</v>
      </c>
      <c r="H127" s="27" t="s">
        <v>32</v>
      </c>
      <c r="I127" s="27" t="s">
        <v>33</v>
      </c>
      <c r="J127" s="32">
        <v>46142</v>
      </c>
      <c r="K127" s="28">
        <v>46296</v>
      </c>
      <c r="L127" s="121" t="s">
        <v>124</v>
      </c>
      <c r="P127" s="30" t="s">
        <v>73</v>
      </c>
      <c r="Q127" s="30" t="s">
        <v>73</v>
      </c>
      <c r="R127" s="30" t="s">
        <v>73</v>
      </c>
      <c r="S127" s="21">
        <v>46139</v>
      </c>
      <c r="V127" s="29" t="s">
        <v>44</v>
      </c>
      <c r="X127" s="27" t="s">
        <v>45</v>
      </c>
      <c r="Y127" s="13" t="s">
        <v>61</v>
      </c>
    </row>
    <row r="128" spans="1:25" ht="38.25">
      <c r="A128" s="24">
        <v>46174</v>
      </c>
      <c r="B128" s="25" t="s">
        <v>206</v>
      </c>
      <c r="C128" s="26">
        <v>154349</v>
      </c>
      <c r="D128" s="27" t="s">
        <v>28</v>
      </c>
      <c r="G128" s="27" t="s">
        <v>31</v>
      </c>
      <c r="H128" s="27" t="s">
        <v>32</v>
      </c>
      <c r="I128" s="27" t="s">
        <v>33</v>
      </c>
      <c r="J128" s="32">
        <v>46142</v>
      </c>
      <c r="K128" s="28">
        <v>46296</v>
      </c>
      <c r="L128" s="121" t="s">
        <v>34</v>
      </c>
      <c r="X128" s="27" t="s">
        <v>45</v>
      </c>
      <c r="Y128" s="13" t="s">
        <v>61</v>
      </c>
    </row>
    <row r="129" spans="1:27" ht="38.25">
      <c r="A129" s="24">
        <v>46174</v>
      </c>
      <c r="B129" s="25" t="s">
        <v>207</v>
      </c>
      <c r="C129" s="26">
        <v>154453</v>
      </c>
      <c r="D129" s="27" t="s">
        <v>28</v>
      </c>
      <c r="G129" s="27" t="s">
        <v>31</v>
      </c>
      <c r="H129" s="27" t="s">
        <v>32</v>
      </c>
      <c r="I129" s="27" t="s">
        <v>33</v>
      </c>
      <c r="J129" s="32">
        <v>46142</v>
      </c>
      <c r="K129" s="28">
        <v>46296</v>
      </c>
      <c r="L129" s="121" t="s">
        <v>124</v>
      </c>
      <c r="P129" s="30" t="s">
        <v>73</v>
      </c>
      <c r="Q129" s="30" t="s">
        <v>73</v>
      </c>
      <c r="R129" s="30" t="s">
        <v>73</v>
      </c>
      <c r="S129" s="21">
        <v>46139</v>
      </c>
      <c r="V129" s="29" t="s">
        <v>44</v>
      </c>
      <c r="X129" s="27" t="s">
        <v>45</v>
      </c>
    </row>
    <row r="130" spans="1:27" ht="38.25">
      <c r="A130" s="24">
        <v>46174</v>
      </c>
      <c r="B130" s="25" t="s">
        <v>208</v>
      </c>
      <c r="C130" s="26">
        <v>632764</v>
      </c>
      <c r="D130" s="27" t="s">
        <v>28</v>
      </c>
      <c r="G130" s="27" t="s">
        <v>31</v>
      </c>
      <c r="H130" s="27" t="s">
        <v>32</v>
      </c>
      <c r="I130" s="27" t="s">
        <v>33</v>
      </c>
      <c r="J130" s="32">
        <v>46142</v>
      </c>
      <c r="K130" s="28">
        <v>46296</v>
      </c>
      <c r="L130" s="121" t="s">
        <v>124</v>
      </c>
      <c r="N130" s="246" t="s">
        <v>157</v>
      </c>
      <c r="P130" s="30" t="s">
        <v>73</v>
      </c>
      <c r="Q130" s="30" t="s">
        <v>73</v>
      </c>
      <c r="R130" s="30" t="s">
        <v>73</v>
      </c>
      <c r="S130" s="21">
        <v>46139</v>
      </c>
      <c r="V130" s="29" t="s">
        <v>44</v>
      </c>
      <c r="X130" s="27" t="s">
        <v>39</v>
      </c>
      <c r="Y130" s="13" t="s">
        <v>158</v>
      </c>
    </row>
    <row r="131" spans="1:27" ht="38.25">
      <c r="A131" s="24">
        <v>46174</v>
      </c>
      <c r="B131" s="25" t="s">
        <v>209</v>
      </c>
      <c r="C131" s="26" t="s">
        <v>210</v>
      </c>
      <c r="D131" s="27" t="s">
        <v>76</v>
      </c>
      <c r="E131" s="27" t="s">
        <v>211</v>
      </c>
      <c r="F131" s="27" t="s">
        <v>212</v>
      </c>
      <c r="G131" s="27" t="s">
        <v>31</v>
      </c>
      <c r="H131" s="27" t="s">
        <v>32</v>
      </c>
      <c r="I131" s="27" t="s">
        <v>33</v>
      </c>
      <c r="J131" s="32">
        <v>46142</v>
      </c>
      <c r="K131" s="28">
        <v>46296</v>
      </c>
      <c r="L131" s="121" t="s">
        <v>124</v>
      </c>
      <c r="P131" s="30">
        <v>46122</v>
      </c>
      <c r="V131" s="29" t="s">
        <v>44</v>
      </c>
      <c r="X131" s="27" t="s">
        <v>39</v>
      </c>
    </row>
    <row r="132" spans="1:27" ht="38.25">
      <c r="A132" s="24">
        <v>46174</v>
      </c>
      <c r="B132" s="25" t="s">
        <v>213</v>
      </c>
      <c r="C132" s="26" t="s">
        <v>214</v>
      </c>
      <c r="D132" s="27" t="s">
        <v>28</v>
      </c>
      <c r="E132" s="27" t="s">
        <v>215</v>
      </c>
      <c r="F132" s="27" t="s">
        <v>216</v>
      </c>
      <c r="G132" s="27" t="s">
        <v>31</v>
      </c>
      <c r="H132" s="27" t="s">
        <v>32</v>
      </c>
      <c r="I132" s="27" t="s">
        <v>33</v>
      </c>
      <c r="J132" s="32">
        <v>46142</v>
      </c>
      <c r="K132" s="28">
        <v>46296</v>
      </c>
      <c r="L132" s="121" t="s">
        <v>53</v>
      </c>
      <c r="X132" s="27" t="s">
        <v>39</v>
      </c>
    </row>
    <row r="133" spans="1:27" ht="38.25">
      <c r="A133" s="24">
        <v>46174</v>
      </c>
      <c r="B133" s="25" t="s">
        <v>217</v>
      </c>
      <c r="C133" s="26">
        <v>111438</v>
      </c>
      <c r="D133" s="27" t="s">
        <v>28</v>
      </c>
      <c r="E133" s="27" t="s">
        <v>215</v>
      </c>
      <c r="F133" s="27" t="s">
        <v>216</v>
      </c>
      <c r="G133" s="27" t="s">
        <v>31</v>
      </c>
      <c r="H133" s="27" t="s">
        <v>32</v>
      </c>
      <c r="I133" s="27" t="s">
        <v>23</v>
      </c>
      <c r="J133" s="32">
        <v>46142</v>
      </c>
      <c r="K133" s="28">
        <v>46296</v>
      </c>
      <c r="L133" s="121" t="s">
        <v>79</v>
      </c>
      <c r="X133" s="27" t="s">
        <v>39</v>
      </c>
    </row>
    <row r="134" spans="1:27" ht="38.25">
      <c r="A134" s="24">
        <v>46174</v>
      </c>
      <c r="B134" s="25" t="s">
        <v>218</v>
      </c>
      <c r="C134" s="26">
        <v>31676</v>
      </c>
      <c r="D134" s="27" t="s">
        <v>76</v>
      </c>
      <c r="E134" s="27" t="s">
        <v>219</v>
      </c>
      <c r="F134" s="27" t="s">
        <v>220</v>
      </c>
      <c r="G134" s="27" t="s">
        <v>31</v>
      </c>
      <c r="H134" s="27" t="s">
        <v>32</v>
      </c>
      <c r="I134" s="27" t="s">
        <v>23</v>
      </c>
      <c r="J134" s="32">
        <v>46142</v>
      </c>
      <c r="K134" s="28">
        <v>46327</v>
      </c>
      <c r="L134" s="121" t="s">
        <v>34</v>
      </c>
      <c r="X134" s="27" t="s">
        <v>39</v>
      </c>
    </row>
    <row r="135" spans="1:27" ht="38.25">
      <c r="A135" s="24">
        <v>46174</v>
      </c>
      <c r="B135" s="25" t="s">
        <v>221</v>
      </c>
      <c r="C135" s="26">
        <v>632415</v>
      </c>
      <c r="D135" s="27" t="s">
        <v>42</v>
      </c>
      <c r="E135" s="27" t="s">
        <v>147</v>
      </c>
      <c r="F135" s="27" t="s">
        <v>148</v>
      </c>
      <c r="G135" s="27" t="s">
        <v>31</v>
      </c>
      <c r="H135" s="27" t="s">
        <v>32</v>
      </c>
      <c r="I135" s="27" t="s">
        <v>33</v>
      </c>
      <c r="J135" s="32">
        <v>46142</v>
      </c>
      <c r="K135" s="28">
        <v>46327</v>
      </c>
      <c r="L135" s="121" t="s">
        <v>124</v>
      </c>
      <c r="P135" s="30" t="s">
        <v>73</v>
      </c>
      <c r="Q135" s="30" t="s">
        <v>73</v>
      </c>
      <c r="R135" s="30" t="s">
        <v>73</v>
      </c>
      <c r="S135" s="21">
        <v>46139</v>
      </c>
      <c r="V135" s="29" t="s">
        <v>44</v>
      </c>
      <c r="X135" s="27" t="s">
        <v>39</v>
      </c>
    </row>
    <row r="136" spans="1:27" ht="38.25">
      <c r="A136" s="24">
        <v>46174</v>
      </c>
      <c r="B136" s="25" t="s">
        <v>222</v>
      </c>
      <c r="C136" s="26" t="s">
        <v>223</v>
      </c>
      <c r="D136" s="27" t="s">
        <v>76</v>
      </c>
      <c r="E136" s="27" t="s">
        <v>224</v>
      </c>
      <c r="F136" s="27" t="s">
        <v>225</v>
      </c>
      <c r="G136" s="27" t="s">
        <v>31</v>
      </c>
      <c r="H136" s="27" t="s">
        <v>32</v>
      </c>
      <c r="I136" s="27" t="s">
        <v>33</v>
      </c>
      <c r="J136" s="32">
        <v>46142</v>
      </c>
      <c r="K136" s="28">
        <v>46327</v>
      </c>
      <c r="L136" s="121" t="s">
        <v>53</v>
      </c>
      <c r="X136" s="27" t="s">
        <v>39</v>
      </c>
    </row>
    <row r="137" spans="1:27" ht="38.25">
      <c r="A137" s="24">
        <v>46174</v>
      </c>
      <c r="B137" s="25" t="s">
        <v>226</v>
      </c>
      <c r="C137" s="26">
        <v>634122</v>
      </c>
      <c r="D137" s="27" t="s">
        <v>227</v>
      </c>
      <c r="E137" s="27" t="s">
        <v>70</v>
      </c>
      <c r="F137" s="27" t="s">
        <v>71</v>
      </c>
      <c r="G137" s="27" t="s">
        <v>31</v>
      </c>
      <c r="H137" s="27" t="s">
        <v>32</v>
      </c>
      <c r="I137" s="27" t="s">
        <v>33</v>
      </c>
      <c r="J137" s="32">
        <v>46142</v>
      </c>
      <c r="K137" s="28">
        <v>46327</v>
      </c>
      <c r="L137" s="121" t="s">
        <v>124</v>
      </c>
      <c r="P137" s="30" t="s">
        <v>73</v>
      </c>
      <c r="Q137" s="30" t="s">
        <v>73</v>
      </c>
      <c r="R137" s="30" t="s">
        <v>73</v>
      </c>
      <c r="S137" s="21">
        <v>46139</v>
      </c>
      <c r="V137" s="29" t="s">
        <v>44</v>
      </c>
      <c r="X137" s="27" t="s">
        <v>39</v>
      </c>
    </row>
    <row r="138" spans="1:27" ht="38.25" hidden="1">
      <c r="A138" s="24">
        <v>46113</v>
      </c>
      <c r="B138" s="25" t="s">
        <v>228</v>
      </c>
      <c r="C138" s="26">
        <v>110151</v>
      </c>
      <c r="D138" s="27" t="s">
        <v>28</v>
      </c>
      <c r="E138" s="27" t="s">
        <v>147</v>
      </c>
      <c r="F138" s="27" t="s">
        <v>148</v>
      </c>
      <c r="G138" s="27" t="s">
        <v>31</v>
      </c>
      <c r="H138" s="27" t="s">
        <v>32</v>
      </c>
      <c r="I138" s="27" t="s">
        <v>23</v>
      </c>
      <c r="J138" s="27" t="s">
        <v>85</v>
      </c>
      <c r="K138" s="28">
        <v>46266</v>
      </c>
      <c r="L138" s="121" t="s">
        <v>124</v>
      </c>
      <c r="N138" s="246" t="s">
        <v>149</v>
      </c>
      <c r="P138" s="30" t="s">
        <v>73</v>
      </c>
      <c r="Q138" s="30" t="s">
        <v>73</v>
      </c>
      <c r="R138" s="30" t="s">
        <v>73</v>
      </c>
      <c r="S138" s="21">
        <v>46112</v>
      </c>
      <c r="V138" s="29" t="s">
        <v>38</v>
      </c>
    </row>
    <row r="139" spans="1:27" ht="25.5" hidden="1">
      <c r="A139" s="24">
        <v>46143</v>
      </c>
      <c r="B139" s="25" t="s">
        <v>229</v>
      </c>
      <c r="C139" s="26">
        <v>154090</v>
      </c>
      <c r="D139" s="27" t="s">
        <v>28</v>
      </c>
      <c r="H139" s="27" t="s">
        <v>32</v>
      </c>
      <c r="I139" s="27" t="s">
        <v>33</v>
      </c>
      <c r="J139" s="32">
        <v>46112</v>
      </c>
      <c r="K139" s="28">
        <v>46266</v>
      </c>
      <c r="L139" s="121" t="s">
        <v>34</v>
      </c>
      <c r="N139" s="94" t="s">
        <v>104</v>
      </c>
      <c r="P139" s="30">
        <v>46097</v>
      </c>
      <c r="Q139" s="20">
        <v>46105</v>
      </c>
      <c r="X139" s="27" t="s">
        <v>45</v>
      </c>
      <c r="AA139" s="25"/>
    </row>
    <row r="140" spans="1:27" ht="38.25" hidden="1">
      <c r="A140" s="24">
        <v>46143</v>
      </c>
      <c r="B140" s="25" t="s">
        <v>230</v>
      </c>
      <c r="C140" s="26">
        <v>153574</v>
      </c>
      <c r="D140" s="27" t="s">
        <v>28</v>
      </c>
      <c r="H140" s="27" t="s">
        <v>32</v>
      </c>
      <c r="I140" s="27" t="s">
        <v>33</v>
      </c>
      <c r="J140" s="32">
        <v>46112</v>
      </c>
      <c r="K140" s="28">
        <v>46266</v>
      </c>
      <c r="L140" s="121" t="s">
        <v>34</v>
      </c>
      <c r="N140" s="94" t="s">
        <v>72</v>
      </c>
      <c r="S140" s="21">
        <v>46113</v>
      </c>
      <c r="V140" s="29" t="s">
        <v>38</v>
      </c>
      <c r="X140" s="27" t="s">
        <v>45</v>
      </c>
      <c r="Y140" s="13" t="s">
        <v>89</v>
      </c>
      <c r="AA140" s="25"/>
    </row>
    <row r="141" spans="1:27" ht="38.25" hidden="1">
      <c r="A141" s="24">
        <v>46113</v>
      </c>
      <c r="B141" s="25" t="s">
        <v>231</v>
      </c>
      <c r="C141" s="26">
        <v>610037</v>
      </c>
      <c r="D141" s="27" t="s">
        <v>42</v>
      </c>
      <c r="G141" s="27" t="s">
        <v>31</v>
      </c>
      <c r="H141" s="27" t="s">
        <v>32</v>
      </c>
      <c r="I141" s="27" t="s">
        <v>33</v>
      </c>
      <c r="J141" s="27" t="s">
        <v>85</v>
      </c>
      <c r="K141" s="28">
        <v>46235</v>
      </c>
      <c r="L141" s="121" t="s">
        <v>124</v>
      </c>
      <c r="P141" s="30">
        <v>46118</v>
      </c>
      <c r="Q141" s="30" t="s">
        <v>73</v>
      </c>
      <c r="R141" s="30" t="s">
        <v>73</v>
      </c>
      <c r="S141" s="21">
        <v>46119</v>
      </c>
      <c r="V141" s="29" t="s">
        <v>38</v>
      </c>
    </row>
    <row r="1047221" hidden="1"/>
    <row r="1047222" hidden="1"/>
    <row r="1047223" hidden="1"/>
    <row r="1047224" hidden="1"/>
    <row r="1047225" hidden="1"/>
    <row r="1047226" hidden="1"/>
    <row r="1047227" hidden="1"/>
    <row r="1047228" hidden="1"/>
    <row r="1047229" hidden="1"/>
    <row r="1047230" hidden="1"/>
    <row r="1047231" hidden="1"/>
    <row r="1047233" hidden="1"/>
    <row r="1047234" hidden="1"/>
    <row r="1047235" hidden="1"/>
    <row r="1047238" hidden="1"/>
    <row r="1047239" hidden="1"/>
    <row r="1047240" hidden="1"/>
    <row r="1047241" hidden="1"/>
    <row r="1047242" hidden="1"/>
    <row r="1047243" hidden="1"/>
    <row r="1047244" hidden="1"/>
    <row r="1047245" hidden="1"/>
    <row r="1047246" hidden="1"/>
    <row r="1047247" hidden="1"/>
    <row r="1047248" hidden="1"/>
    <row r="1047249" hidden="1"/>
    <row r="1047250" hidden="1"/>
    <row r="1047251" hidden="1"/>
    <row r="1047252" hidden="1"/>
    <row r="1047253" hidden="1"/>
    <row r="1047254" hidden="1"/>
    <row r="1047255" hidden="1"/>
    <row r="1047256" hidden="1"/>
    <row r="1047257" hidden="1"/>
    <row r="1047258" hidden="1"/>
    <row r="1047259" hidden="1"/>
    <row r="1047260" hidden="1"/>
    <row r="1047261" hidden="1"/>
    <row r="1047262" hidden="1"/>
    <row r="1047263" hidden="1"/>
    <row r="1047264" hidden="1"/>
    <row r="1047265" hidden="1"/>
    <row r="1047266" hidden="1"/>
    <row r="1047267" hidden="1"/>
    <row r="1047268" hidden="1"/>
    <row r="1047269" hidden="1"/>
    <row r="1047270" hidden="1"/>
    <row r="1047271" hidden="1"/>
    <row r="1047272" hidden="1"/>
    <row r="1047273" hidden="1"/>
    <row r="1047274" hidden="1"/>
    <row r="1047275" hidden="1"/>
    <row r="1047276" hidden="1"/>
    <row r="1047277" hidden="1"/>
    <row r="1047278" hidden="1"/>
    <row r="1047279" hidden="1"/>
    <row r="1047280" hidden="1"/>
    <row r="1047281" hidden="1"/>
    <row r="1047282" hidden="1"/>
    <row r="1047283" hidden="1"/>
    <row r="1047284" hidden="1"/>
    <row r="1047285" hidden="1"/>
    <row r="1047286" hidden="1"/>
    <row r="1047287" hidden="1"/>
    <row r="1047288" hidden="1"/>
    <row r="1047289" hidden="1"/>
    <row r="1047290" hidden="1"/>
    <row r="1047291" hidden="1"/>
    <row r="1047292" hidden="1"/>
    <row r="1047293" hidden="1"/>
    <row r="1047294" hidden="1"/>
    <row r="1047295" hidden="1"/>
    <row r="1047296" hidden="1"/>
    <row r="1047297" hidden="1"/>
    <row r="1047298" hidden="1"/>
    <row r="1047299" hidden="1"/>
    <row r="1047300" hidden="1"/>
    <row r="1047301" hidden="1"/>
    <row r="1047302" hidden="1"/>
    <row r="1047303" hidden="1"/>
    <row r="1047304" hidden="1"/>
    <row r="1047305" hidden="1"/>
    <row r="1047306" hidden="1"/>
    <row r="1047307" hidden="1"/>
    <row r="1047308" hidden="1"/>
    <row r="1047309" hidden="1"/>
    <row r="1047310" hidden="1"/>
    <row r="1047311" hidden="1"/>
    <row r="1047312" hidden="1"/>
    <row r="1047313" hidden="1"/>
    <row r="1047314" hidden="1"/>
    <row r="1047315" hidden="1"/>
    <row r="1047316" hidden="1"/>
    <row r="1047317" hidden="1"/>
    <row r="1047318" hidden="1"/>
    <row r="1047319" hidden="1"/>
    <row r="1047320" hidden="1"/>
    <row r="1047321" hidden="1"/>
    <row r="1047322" hidden="1"/>
    <row r="1047323" hidden="1"/>
    <row r="1047324" hidden="1"/>
    <row r="1047325" hidden="1"/>
    <row r="1047326" hidden="1"/>
    <row r="1047327" hidden="1"/>
    <row r="1047328" hidden="1"/>
    <row r="1047329" hidden="1"/>
    <row r="1047330" hidden="1"/>
    <row r="1047331" hidden="1"/>
    <row r="1047332" hidden="1"/>
    <row r="1047333" hidden="1"/>
    <row r="1047334" hidden="1"/>
    <row r="1047335" hidden="1"/>
    <row r="1047336" hidden="1"/>
    <row r="1047337" hidden="1"/>
    <row r="1047338" hidden="1"/>
    <row r="1047339" hidden="1"/>
    <row r="1047340" hidden="1"/>
    <row r="1047341" hidden="1"/>
    <row r="1047342" hidden="1"/>
    <row r="1047343" hidden="1"/>
    <row r="1047344" hidden="1"/>
    <row r="1047345" hidden="1"/>
    <row r="1047346" hidden="1"/>
    <row r="1047347" hidden="1"/>
    <row r="1047348" hidden="1"/>
    <row r="1047349" hidden="1"/>
    <row r="1047350" hidden="1"/>
    <row r="1047351" hidden="1"/>
    <row r="1047352" hidden="1"/>
    <row r="1047353" hidden="1"/>
    <row r="1047354" hidden="1"/>
    <row r="1047355" hidden="1"/>
    <row r="1047356" hidden="1"/>
    <row r="1047357" hidden="1"/>
    <row r="1047358" hidden="1"/>
    <row r="1047359" hidden="1"/>
    <row r="1047360" hidden="1"/>
    <row r="1047361" hidden="1"/>
    <row r="1047362" hidden="1"/>
    <row r="1047363" hidden="1"/>
    <row r="1047364" hidden="1"/>
    <row r="1047365" hidden="1"/>
    <row r="1047366" hidden="1"/>
    <row r="1047367" hidden="1"/>
    <row r="1047368" hidden="1"/>
    <row r="1047369" hidden="1"/>
    <row r="1047370" hidden="1"/>
    <row r="1047371" hidden="1"/>
    <row r="1047372" hidden="1"/>
    <row r="1047373" hidden="1"/>
    <row r="1047374" hidden="1"/>
    <row r="1047375" hidden="1"/>
    <row r="1047376" hidden="1"/>
    <row r="1047377" hidden="1"/>
    <row r="1047378" hidden="1"/>
    <row r="1047379" hidden="1"/>
    <row r="1047380" hidden="1"/>
    <row r="1047381" hidden="1"/>
    <row r="1047382" hidden="1"/>
    <row r="1047383" hidden="1"/>
    <row r="1047384" hidden="1"/>
    <row r="1047385" hidden="1"/>
    <row r="1047386" hidden="1"/>
    <row r="1047387" hidden="1"/>
    <row r="1047388" hidden="1"/>
    <row r="1047389" hidden="1"/>
    <row r="1047390" hidden="1"/>
    <row r="1047391" hidden="1"/>
    <row r="1047392" hidden="1"/>
    <row r="1047393" hidden="1"/>
    <row r="1047394" hidden="1"/>
    <row r="1047395" hidden="1"/>
    <row r="1047396" hidden="1"/>
    <row r="1047397" hidden="1"/>
    <row r="1047398" hidden="1"/>
    <row r="1047399" hidden="1"/>
    <row r="1047400" hidden="1"/>
    <row r="1047401" hidden="1"/>
    <row r="1047402" hidden="1"/>
    <row r="1047403" hidden="1"/>
    <row r="1047404" hidden="1"/>
    <row r="1047405" hidden="1"/>
    <row r="1047406" hidden="1"/>
    <row r="1047407" hidden="1"/>
    <row r="1047408" hidden="1"/>
    <row r="1047409" hidden="1"/>
    <row r="1047410" hidden="1"/>
    <row r="1047411" hidden="1"/>
    <row r="1047412" hidden="1"/>
    <row r="1047413" hidden="1"/>
    <row r="1047414" hidden="1"/>
    <row r="1047415" hidden="1"/>
    <row r="1047416" hidden="1"/>
    <row r="1047417" hidden="1"/>
    <row r="1047418" hidden="1"/>
    <row r="1047419" hidden="1"/>
    <row r="1047420" hidden="1"/>
    <row r="1047421" hidden="1"/>
    <row r="1047422" hidden="1"/>
    <row r="1047423" hidden="1"/>
    <row r="1047424" hidden="1"/>
    <row r="1047425" hidden="1"/>
    <row r="1047426" hidden="1"/>
    <row r="1047427" hidden="1"/>
    <row r="1047428" hidden="1"/>
    <row r="1047429" hidden="1"/>
    <row r="1047430" hidden="1"/>
    <row r="1047431" hidden="1"/>
    <row r="1047432" hidden="1"/>
    <row r="1047433" hidden="1"/>
    <row r="1047434" hidden="1"/>
    <row r="1047435" hidden="1"/>
    <row r="1047436" hidden="1"/>
    <row r="1047437" hidden="1"/>
    <row r="1047438" hidden="1"/>
    <row r="1047439" hidden="1"/>
    <row r="1047440" hidden="1"/>
    <row r="1047441" hidden="1"/>
    <row r="1047442" hidden="1"/>
    <row r="1047443" hidden="1"/>
    <row r="1047444" hidden="1"/>
    <row r="1047445" hidden="1"/>
    <row r="1047446" hidden="1"/>
    <row r="1047447" hidden="1"/>
    <row r="1047448" hidden="1"/>
    <row r="1047449" hidden="1"/>
    <row r="1047450" hidden="1"/>
    <row r="1047451" hidden="1"/>
    <row r="1047452" hidden="1"/>
    <row r="1047453" hidden="1"/>
    <row r="1047454" hidden="1"/>
    <row r="1047455" hidden="1"/>
    <row r="1047456" hidden="1"/>
    <row r="1047457" hidden="1"/>
    <row r="1047458" hidden="1"/>
    <row r="1047459" hidden="1"/>
    <row r="1047460" hidden="1"/>
    <row r="1047461" hidden="1"/>
    <row r="1047462" hidden="1"/>
    <row r="1047463" hidden="1"/>
    <row r="1047464" hidden="1"/>
    <row r="1047465" hidden="1"/>
    <row r="1047466" hidden="1"/>
    <row r="1047467" hidden="1"/>
    <row r="1047468" hidden="1"/>
    <row r="1047469" hidden="1"/>
    <row r="1047470" hidden="1"/>
    <row r="1047471" hidden="1"/>
    <row r="1047472" hidden="1"/>
    <row r="1047473" hidden="1"/>
    <row r="1047474" hidden="1"/>
    <row r="1047475" hidden="1"/>
    <row r="1047476" hidden="1"/>
  </sheetData>
  <autoFilter ref="A2:AA141" xr:uid="{00000000-0001-0000-0000-000000000000}">
    <filterColumn colId="0">
      <filters>
        <dateGroupItem year="2026" month="6" dateTimeGrouping="month"/>
      </filters>
    </filterColumn>
  </autoFilter>
  <customSheetViews>
    <customSheetView guid="{0E35EED2-3545-44B4-B6C8-F710F98BA340}" scale="80" filter="1" showAutoFilter="1" hiddenRows="1" hiddenColumns="1">
      <selection activeCell="F14" sqref="F14"/>
      <pageMargins left="0" right="0" top="0" bottom="0" header="0" footer="0"/>
      <pageSetup orientation="portrait" horizontalDpi="1200" verticalDpi="1200" r:id="rId1"/>
      <headerFooter>
        <oddFooter>&amp;C&amp;1#&amp;"Calibri"&amp;8&amp;K000000Highly Confidential</oddFooter>
      </headerFooter>
      <autoFilter ref="A2:AA81" xr:uid="{C67585EB-8CCC-45EA-A36F-77A52772D98C}">
        <filterColumn colId="0">
          <filters>
            <dateGroupItem year="2025" month="6" dateTimeGrouping="month"/>
            <dateGroupItem year="2025" month="7" dateTimeGrouping="month"/>
          </filters>
        </filterColumn>
      </autoFilter>
    </customSheetView>
    <customSheetView guid="{2EB10D1F-EF9B-4B48-9FD8-78EDC6A85DE1}" scale="80" showAutoFilter="1" hiddenRows="1" hiddenColumns="1">
      <pane ySplit="2" topLeftCell="A77" activePane="bottomLeft" state="frozen"/>
      <selection pane="bottomLeft" activeCell="B89" sqref="B89"/>
      <pageMargins left="0" right="0" top="0" bottom="0" header="0" footer="0"/>
      <pageSetup orientation="portrait" horizontalDpi="1200" verticalDpi="1200" r:id="rId2"/>
      <headerFooter>
        <oddFooter>&amp;C&amp;1#&amp;"Calibri"&amp;8&amp;K000000Highly Confidential</oddFooter>
      </headerFooter>
      <autoFilter ref="A2:AA87" xr:uid="{54586418-0C76-4FB1-907B-1B1B0C649614}"/>
    </customSheetView>
    <customSheetView guid="{D0F9FEDA-89AD-471F-BACB-F2AC9C1B6EB0}" scale="90" filter="1" showAutoFilter="1" hiddenRows="1">
      <selection activeCell="N4" sqref="N4"/>
      <pageMargins left="0" right="0" top="0" bottom="0" header="0" footer="0"/>
      <pageSetup orientation="portrait" horizontalDpi="1200" verticalDpi="1200" r:id="rId3"/>
      <headerFooter>
        <oddFooter>&amp;C&amp;1#&amp;"Calibri"&amp;10&amp;K000000CONFIDENTIAL</oddFooter>
      </headerFooter>
      <autoFilter ref="A2:AA123" xr:uid="{0B7361C9-01B2-4A05-ABB3-03B3DBADFF94}">
        <filterColumn colId="11">
          <filters>
            <filter val="Kim Ilex Agustin"/>
          </filters>
        </filterColumn>
      </autoFilter>
    </customSheetView>
    <customSheetView guid="{AD79DF8B-FDF9-4B4C-984B-8F1872B7B90D}" scale="68" showAutoFilter="1" hiddenRows="1">
      <pane ySplit="1" topLeftCell="A108" activePane="bottomLeft" state="frozen"/>
      <selection pane="bottomLeft" activeCell="L128" sqref="L128"/>
      <pageMargins left="0" right="0" top="0" bottom="0" header="0" footer="0"/>
      <pageSetup orientation="portrait" horizontalDpi="1200" verticalDpi="1200" r:id="rId4"/>
      <headerFooter>
        <oddFooter>&amp;C&amp;1#&amp;"Calibri"&amp;10&amp;K000000CONFIDENTIAL</oddFooter>
      </headerFooter>
      <autoFilter ref="A2:AA1048575" xr:uid="{F412B7DC-3D7E-4D4A-A1BA-AC9BFE2C7283}"/>
    </customSheetView>
    <customSheetView guid="{1AB90DE0-FF38-457B-B6D8-0F3BEC1CAB1D}" scale="70" filter="1" showAutoFilter="1">
      <pane xSplit="3" ySplit="101" topLeftCell="L102" activePane="bottomRight" state="frozen"/>
      <selection pane="bottomRight" activeCell="R93" sqref="R93"/>
      <pageMargins left="0" right="0" top="0" bottom="0" header="0" footer="0"/>
      <pageSetup orientation="portrait" horizontalDpi="1200" verticalDpi="1200" r:id="rId5"/>
      <headerFooter>
        <oddFooter>&amp;C&amp;1#&amp;"Calibri"&amp;10&amp;K000000CONFIDENTIAL</oddFooter>
      </headerFooter>
      <autoFilter ref="A2:AA88" xr:uid="{E465FBA6-1CBC-4D02-A044-6403B898190A}">
        <filterColumn colId="11">
          <filters>
            <filter val="Mike Malingin"/>
          </filters>
        </filterColumn>
      </autoFilter>
    </customSheetView>
    <customSheetView guid="{48A15F17-8B76-473C-9910-BA171C05E074}" scale="80" filter="1" showAutoFilter="1">
      <selection activeCell="B47" sqref="B47"/>
      <pageMargins left="0" right="0" top="0" bottom="0" header="0" footer="0"/>
      <pageSetup orientation="portrait" horizontalDpi="1200" verticalDpi="1200" r:id="rId6"/>
      <headerFooter>
        <oddFooter>&amp;C&amp;1#&amp;"Calibri"&amp;10&amp;K000000CONFIDENTIAL</oddFooter>
      </headerFooter>
      <autoFilter ref="A2:AA108" xr:uid="{227EA565-FDD0-46E7-B4D7-38853E1D5CF7}">
        <filterColumn colId="11">
          <filters>
            <filter val="Angelica Bolalin"/>
          </filters>
        </filterColumn>
      </autoFilter>
    </customSheetView>
    <customSheetView guid="{40A247B0-1660-4B1B-8CC6-6E6490D6B548}" scale="80" filter="1" showAutoFilter="1">
      <pane xSplit="11" ySplit="179" topLeftCell="T181" activePane="bottomRight" state="frozen"/>
      <selection pane="bottomRight" activeCell="A2" sqref="A2"/>
      <pageMargins left="0" right="0" top="0" bottom="0" header="0" footer="0"/>
      <pageSetup orientation="portrait" horizontalDpi="1200" verticalDpi="1200" r:id="rId7"/>
      <headerFooter>
        <oddFooter>&amp;C&amp;1#&amp;"Calibri"&amp;8&amp;K000000Highly Confidential</oddFooter>
      </headerFooter>
      <autoFilter ref="A2:AA180" xr:uid="{51ED0CDB-D928-455F-A33E-54B7AA1E642F}">
        <filterColumn colId="11">
          <filters>
            <filter val="Freizel Yosa"/>
          </filters>
        </filterColumn>
      </autoFilter>
    </customSheetView>
    <customSheetView guid="{D2C0D72A-01DE-43BB-88CB-48CAC58470A4}" scale="80" showPageBreaks="1" showAutoFilter="1">
      <pane xSplit="3" ySplit="2" topLeftCell="D3" activePane="bottomRight" state="frozen"/>
      <selection pane="bottomRight" activeCell="D3" sqref="D3"/>
      <pageMargins left="0" right="0" top="0" bottom="0" header="0" footer="0"/>
      <pageSetup orientation="portrait" horizontalDpi="1200" verticalDpi="1200" r:id="rId8"/>
      <headerFooter>
        <oddFooter>&amp;C&amp;1#&amp;"Calibri"&amp;8&amp;K000000Highly Confidential</oddFooter>
      </headerFooter>
      <autoFilter ref="A2:AA182" xr:uid="{41C162ED-082C-41CB-8857-03B278DF5602}"/>
    </customSheetView>
    <customSheetView guid="{16FD39D0-F6A2-47F8-95CF-F715E12AE179}" scale="85" showPageBreaks="1" showAutoFilter="1">
      <selection activeCell="E12" sqref="E12"/>
      <pageMargins left="0" right="0" top="0" bottom="0" header="0" footer="0"/>
      <pageSetup orientation="portrait" horizontalDpi="1200" verticalDpi="1200" r:id="rId9"/>
      <headerFooter>
        <oddFooter>&amp;C&amp;1#&amp;"Calibri"&amp;10&amp;K000000CONFIDENTIAL</oddFooter>
      </headerFooter>
      <autoFilter ref="A2:AA141" xr:uid="{C7F58C44-76B7-4039-80E9-64CC66C43F8D}"/>
    </customSheetView>
    <customSheetView guid="{F521CB3F-4B34-457D-BE19-9C4D54886E5D}" scale="80" showPageBreaks="1" filter="1" showAutoFilter="1" topLeftCell="U1">
      <selection activeCell="Y68" sqref="Y68"/>
      <pageMargins left="0" right="0" top="0" bottom="0" header="0" footer="0"/>
      <pageSetup orientation="portrait" horizontalDpi="1200" verticalDpi="1200" r:id="rId10"/>
      <autoFilter ref="A2:AA66" xr:uid="{F30C4432-A8E1-4986-8C52-F6931404E495}">
        <filterColumn colId="1">
          <filters>
            <filter val="9072-6191 QUEBEC INC. - MIRON"/>
            <filter val="ARROW FURNITURE LTD."/>
            <filter val="Big Freight Systems Inc."/>
            <filter val="COUVRE-PLANCHERS FLORDECO INC"/>
            <filter val="DEMENAGEMENT MACHINERIE GRANBY"/>
            <filter val="DISTRIBUTION D.B. (MATANE) INC"/>
            <filter val="GESTION MASALA INC."/>
            <filter val="LES IMPRESSIONS CREDO INC."/>
            <filter val="LES SERVICES D.E.D."/>
            <filter val="MAISON DE CONNIVENCE INC."/>
            <filter val="Moore's Industrial Service Ltd"/>
            <filter val="OPTIQUE SANTE CHICOUTIMI INC."/>
            <filter val="PIECES D'AUTOS LE PORTAGE"/>
            <filter val="PLANCHERS DE BOIS FRANC BARWOOD-PILON"/>
            <filter val="PSYCHOLOGIE MOMENTUM INC."/>
            <filter val="SOUDEX INC."/>
            <filter val="THE CALDWELL PARTNERS INC."/>
          </filters>
        </filterColumn>
        <filterColumn colId="9">
          <filters>
            <dateGroupItem year="2022" month="4" dateTimeGrouping="month"/>
          </filters>
        </filterColumn>
        <filterColumn colId="11">
          <filters>
            <filter val="Nicole Alysa Sorilo"/>
          </filters>
        </filterColumn>
      </autoFilter>
    </customSheetView>
    <customSheetView guid="{8B7FDA43-DADE-46F9-B1A6-B95016AB7272}" scale="75" showAutoFilter="1">
      <pane xSplit="4" topLeftCell="E1" activePane="topRight" state="frozen"/>
      <selection pane="topRight" activeCell="B2" sqref="B2"/>
      <pageMargins left="0" right="0" top="0" bottom="0" header="0" footer="0"/>
      <pageSetup orientation="portrait" horizontalDpi="1200" verticalDpi="1200" r:id="rId11"/>
      <autoFilter ref="A2:AA113" xr:uid="{B9E3C181-50EA-4515-A526-E989EABE09CC}"/>
    </customSheetView>
    <customSheetView guid="{EA70BE0F-67BF-416E-A5F5-771C084AA55B}" scale="70" showAutoFilter="1">
      <pane ySplit="2" topLeftCell="A3" activePane="bottomLeft" state="frozen"/>
      <selection pane="bottomLeft" activeCell="L36" sqref="L36:L91"/>
      <pageMargins left="0" right="0" top="0" bottom="0" header="0" footer="0"/>
      <pageSetup orientation="portrait" horizontalDpi="1200" verticalDpi="1200" r:id="rId12"/>
      <autoFilter ref="A2:Z89" xr:uid="{CF2E6F0F-D620-456A-8B3B-3B9BA39817B6}"/>
    </customSheetView>
    <customSheetView guid="{49E83F9A-9742-4CB8-8645-32E4F6685279}" filter="1" showAutoFilter="1">
      <pane xSplit="4" topLeftCell="S1" activePane="topRight" state="frozen"/>
      <selection pane="topRight" activeCell="W6" sqref="W6"/>
      <pageMargins left="0" right="0" top="0" bottom="0" header="0" footer="0"/>
      <pageSetup orientation="portrait" r:id="rId13"/>
      <autoFilter ref="A2:Y143" xr:uid="{3DE98871-4DBE-4730-A7BC-CF7C86D0A687}">
        <filterColumn colId="9">
          <filters>
            <dateGroupItem year="2020" dateTimeGrouping="year"/>
          </filters>
        </filterColumn>
        <filterColumn colId="11">
          <filters>
            <filter val="Christian Jade Gubat"/>
          </filters>
        </filterColumn>
      </autoFilter>
    </customSheetView>
    <customSheetView guid="{53716D2E-267C-4993-BC6D-E5D9DD0CABAE}" scale="85" showPageBreaks="1" showAutoFilter="1">
      <pane xSplit="4" topLeftCell="N1" activePane="topRight" state="frozen"/>
      <selection pane="topRight" activeCell="C31" sqref="C31"/>
      <pageMargins left="0" right="0" top="0" bottom="0" header="0" footer="0"/>
      <pageSetup orientation="portrait" horizontalDpi="1200" verticalDpi="1200" r:id="rId14"/>
      <autoFilter ref="A2:Y108" xr:uid="{C1066F36-6F2B-4B97-AC74-A3B9A9221049}"/>
    </customSheetView>
    <customSheetView guid="{A8A115DD-60C2-441B-ACDB-0751390DEB42}" showAutoFilter="1" topLeftCell="A2">
      <pane xSplit="2" ySplit="5" topLeftCell="C7" activePane="bottomRight" state="frozen"/>
      <selection pane="bottomRight" activeCell="C7" sqref="C7"/>
      <pageMargins left="0" right="0" top="0" bottom="0" header="0" footer="0"/>
      <pageSetup orientation="portrait" horizontalDpi="1200" verticalDpi="1200" r:id="rId15"/>
      <autoFilter ref="A2:Y116" xr:uid="{8AEDE65C-56AD-4926-B3C3-C53FFC0A8421}"/>
    </customSheetView>
    <customSheetView guid="{12E03F5C-5A09-4644-B0B9-FB8EE5ED0B75}" scale="85" showAutoFilter="1" topLeftCell="A73">
      <pane xSplit="4" topLeftCell="E1" activePane="topRight" state="frozen"/>
      <selection pane="topRight" activeCell="F98" sqref="F98"/>
      <pageMargins left="0" right="0" top="0" bottom="0" header="0" footer="0"/>
      <pageSetup orientation="portrait" horizontalDpi="1200" verticalDpi="1200" r:id="rId16"/>
      <autoFilter ref="A2:Y117" xr:uid="{25AF5A0F-208B-4A2C-836F-D2788B775146}"/>
    </customSheetView>
    <customSheetView guid="{EC8F6300-C333-43C9-AF56-AF0DF8BACF48}" scale="85" showAutoFilter="1">
      <pane xSplit="4" topLeftCell="E1" activePane="topRight" state="frozen"/>
      <selection pane="topRight" activeCell="R124" sqref="R124"/>
      <pageMargins left="0" right="0" top="0" bottom="0" header="0" footer="0"/>
      <pageSetup orientation="portrait" horizontalDpi="1200" verticalDpi="1200" r:id="rId17"/>
      <autoFilter ref="A2:Y110" xr:uid="{F7ADCA03-4243-4D3F-BA41-4B34CE051ACF}"/>
    </customSheetView>
    <customSheetView guid="{07596234-8E40-41EC-BBE4-5FA2293CD716}" scale="85" hiddenRows="1" topLeftCell="A2">
      <pane xSplit="2" topLeftCell="C1" activePane="topRight" state="frozen"/>
      <selection pane="topRight" activeCell="B2" sqref="B2"/>
      <pageMargins left="0" right="0" top="0" bottom="0" header="0" footer="0"/>
      <pageSetup orientation="portrait" horizontalDpi="1200" verticalDpi="1200" r:id="rId18"/>
    </customSheetView>
    <customSheetView guid="{4E01CE79-0C4C-4BB4-B68E-53EEFD0E6B66}" scale="85" filter="1" showAutoFilter="1" hiddenRows="1" topLeftCell="A2">
      <pane xSplit="4" ySplit="144" topLeftCell="E146" activePane="bottomRight" state="frozen"/>
      <selection pane="bottomRight" activeCell="E146" sqref="E146"/>
      <pageMargins left="0" right="0" top="0" bottom="0" header="0" footer="0"/>
      <pageSetup orientation="portrait" horizontalDpi="1200" verticalDpi="1200" r:id="rId19"/>
      <autoFilter ref="A2:V130" xr:uid="{D1A2F279-2F36-4D6A-8204-5D07776D1CED}">
        <filterColumn colId="11">
          <filters>
            <filter val="Fifi Vibar"/>
          </filters>
        </filterColumn>
      </autoFilter>
    </customSheetView>
    <customSheetView guid="{B1CE1875-6240-4B18-8D3E-97AB663D927D}" scale="80" filter="1" showAutoFilter="1" hiddenRows="1" topLeftCell="A2">
      <pane xSplit="4" topLeftCell="I1" activePane="topRight" state="frozen"/>
      <selection pane="topRight" activeCell="L83" sqref="L83:L84"/>
      <pageMargins left="0" right="0" top="0" bottom="0" header="0" footer="0"/>
      <pageSetup orientation="portrait" horizontalDpi="1200" verticalDpi="1200" r:id="rId20"/>
      <autoFilter ref="A2:V84" xr:uid="{0D97ECF0-4789-4328-8948-3854AEC9DD7A}">
        <filterColumn colId="9">
          <filters>
            <dateGroupItem year="2016" month="4" dateTimeGrouping="month"/>
          </filters>
        </filterColumn>
      </autoFilter>
    </customSheetView>
    <customSheetView guid="{F26D2670-3997-4226-8ACC-13A7AB93D872}" scale="80" showPageBreaks="1" filter="1" showAutoFilter="1" hiddenRows="1" topLeftCell="A2">
      <pane xSplit="4" ySplit="106" topLeftCell="S108" activePane="bottomRight" state="frozen"/>
      <selection pane="bottomRight" activeCell="S96" sqref="S96"/>
      <pageMargins left="0" right="0" top="0" bottom="0" header="0" footer="0"/>
      <pageSetup orientation="portrait" horizontalDpi="1200" verticalDpi="1200" r:id="rId21"/>
      <autoFilter ref="A2:V93" xr:uid="{1AD6E636-EB3D-4DFD-96C2-FE6F43527286}">
        <filterColumn colId="11">
          <filters>
            <filter val="Milet Miranda"/>
          </filters>
        </filterColumn>
      </autoFilter>
    </customSheetView>
    <customSheetView guid="{166A78E8-6F50-4934-A7E6-DDC2EACBAC84}" scale="85" hiddenRows="1" topLeftCell="A2">
      <pane xSplit="4" topLeftCell="E1" activePane="topRight" state="frozen"/>
      <selection pane="topRight" activeCell="E2" sqref="E2"/>
      <pageMargins left="0" right="0" top="0" bottom="0" header="0" footer="0"/>
      <pageSetup orientation="portrait" horizontalDpi="1200" verticalDpi="1200" r:id="rId22"/>
    </customSheetView>
    <customSheetView guid="{DE62EA26-A48E-4392-9C4D-730EAEA799F9}" scale="85" filter="1" showAutoFilter="1" hiddenRows="1" topLeftCell="A2">
      <pane xSplit="4" ySplit="96" topLeftCell="T98" activePane="bottomRight" state="frozen"/>
      <selection pane="bottomRight" activeCell="V104" sqref="V104"/>
      <pageMargins left="0" right="0" top="0" bottom="0" header="0" footer="0"/>
      <pageSetup orientation="portrait" horizontalDpi="1200" verticalDpi="1200" r:id="rId23"/>
      <autoFilter ref="A2:V85" xr:uid="{CB606937-40F2-4313-93AD-72B93D667607}">
        <filterColumn colId="11">
          <filters>
            <filter val="Arlene Ramos"/>
          </filters>
        </filterColumn>
      </autoFilter>
    </customSheetView>
    <customSheetView guid="{68D1F7F1-0061-4E38-B687-B86A2A11FCDC}" scale="85" showAutoFilter="1" hiddenRows="1" topLeftCell="A2">
      <pane xSplit="4" topLeftCell="S1" activePane="topRight" state="frozen"/>
      <selection pane="topRight" activeCell="S8" sqref="S8"/>
      <pageMargins left="0" right="0" top="0" bottom="0" header="0" footer="0"/>
      <pageSetup orientation="portrait" horizontalDpi="1200" verticalDpi="1200" r:id="rId24"/>
      <autoFilter ref="A2:V71" xr:uid="{4FFDCDE8-B09A-48E4-8D40-A86434708886}"/>
    </customSheetView>
    <customSheetView guid="{C786CC46-AEFF-40C1-B86E-C2C5E5F09FE6}" scale="85" filter="1" showAutoFilter="1" hiddenRows="1" topLeftCell="A2">
      <pane xSplit="4" ySplit="93" topLeftCell="J95" activePane="bottomRight" state="frozen"/>
      <selection pane="bottomRight" activeCell="K100" sqref="K100"/>
      <pageMargins left="0" right="0" top="0" bottom="0" header="0" footer="0"/>
      <pageSetup orientation="portrait" horizontalDpi="1200" verticalDpi="1200" r:id="rId25"/>
      <autoFilter ref="A2:V83" xr:uid="{DA9C0801-0AE7-4F6C-B4B4-74B6C7165B50}">
        <filterColumn colId="0">
          <filters>
            <dateGroupItem year="2015" dateTimeGrouping="year"/>
            <dateGroupItem year="2014" month="12" dateTimeGrouping="month"/>
          </filters>
        </filterColumn>
        <filterColumn colId="11">
          <filters>
            <filter val="Arlene Ramos"/>
          </filters>
        </filterColumn>
      </autoFilter>
    </customSheetView>
    <customSheetView guid="{C97EAAAE-4DF0-4036-83E5-7E12C5ADB6BC}" scale="85" filter="1" showAutoFilter="1" hiddenRows="1" topLeftCell="A2">
      <pane xSplit="4" ySplit="94" topLeftCell="Q96" activePane="bottomRight" state="frozen"/>
      <selection pane="bottomRight" activeCell="S56" sqref="S56"/>
      <pageMargins left="0" right="0" top="0" bottom="0" header="0" footer="0"/>
      <pageSetup orientation="portrait" horizontalDpi="1200" verticalDpi="1200" r:id="rId26"/>
      <autoFilter ref="A2:V81" xr:uid="{8FD22919-7FB0-494A-849B-7AEC5D1732F0}">
        <filterColumn colId="11">
          <filters>
            <filter val="Marjorie Abdon"/>
          </filters>
        </filterColumn>
      </autoFilter>
    </customSheetView>
    <customSheetView guid="{8A2F2B29-307C-4C80-8E1C-B9ADF9E2854C}" scale="85" showAutoFilter="1" hiddenRows="1">
      <pane xSplit="4" topLeftCell="R1" activePane="topRight" state="frozen"/>
      <selection pane="topRight" activeCell="B2" sqref="B2"/>
      <pageMargins left="0" right="0" top="0" bottom="0" header="0" footer="0"/>
      <pageSetup orientation="portrait" horizontalDpi="1200" verticalDpi="1200" r:id="rId27"/>
      <autoFilter ref="A2:V78" xr:uid="{0672AF46-71D0-46C4-BF56-AB7FC14230E3}"/>
    </customSheetView>
    <customSheetView guid="{1269A90D-F821-43AB-8625-CAA78A36F43D}" scale="85" showAutoFilter="1" hiddenRows="1" topLeftCell="A2">
      <pane xSplit="3" ySplit="1" topLeftCell="J44" activePane="bottomRight" state="frozen"/>
      <selection pane="bottomRight" activeCell="L91" sqref="L91"/>
      <pageMargins left="0" right="0" top="0" bottom="0" header="0" footer="0"/>
      <pageSetup orientation="portrait" horizontalDpi="1200" verticalDpi="1200" r:id="rId28"/>
      <autoFilter ref="A2:V90" xr:uid="{39333058-2201-40BF-99E8-E3B10BC78355}"/>
    </customSheetView>
    <customSheetView guid="{03483453-F6F8-4416-948C-8FAEB815F67C}" scale="85" filter="1" showAutoFilter="1" hiddenRows="1" topLeftCell="A2">
      <pane xSplit="4" topLeftCell="E1" activePane="topRight" state="frozen"/>
      <selection pane="topRight" activeCell="B23" sqref="B23"/>
      <pageMargins left="0" right="0" top="0" bottom="0" header="0" footer="0"/>
      <pageSetup orientation="portrait" horizontalDpi="1200" verticalDpi="1200" r:id="rId29"/>
      <autoFilter ref="A2:V71" xr:uid="{FA701EEE-168B-40CF-9355-31F3EE9CFE90}">
        <filterColumn colId="0">
          <filters>
            <dateGroupItem year="2016" month="10" dateTimeGrouping="month"/>
          </filters>
        </filterColumn>
        <filterColumn colId="11">
          <filters>
            <filter val="Alfred Santos"/>
          </filters>
        </filterColumn>
      </autoFilter>
    </customSheetView>
    <customSheetView guid="{64F31BAE-D060-4DDA-B87D-BFDFA413F89C}" showAutoFilter="1" topLeftCell="A103">
      <selection activeCell="B112" sqref="B112"/>
      <pageMargins left="0" right="0" top="0" bottom="0" header="0" footer="0"/>
      <pageSetup orientation="portrait" horizontalDpi="1200" verticalDpi="1200" r:id="rId30"/>
      <autoFilter ref="A2:V121" xr:uid="{02B24DDA-E08D-445E-9916-6269D0E37356}"/>
    </customSheetView>
    <customSheetView guid="{2839602D-BDBE-4A0F-9A71-4CC197322802}" scale="70" filter="1" showAutoFilter="1" topLeftCell="F1">
      <selection activeCell="M117" sqref="M117"/>
      <pageMargins left="0" right="0" top="0" bottom="0" header="0" footer="0"/>
      <pageSetup orientation="portrait" horizontalDpi="1200" verticalDpi="1200" r:id="rId31"/>
      <autoFilter ref="A2:V108" xr:uid="{F820F97D-940D-44D4-8113-8FE769A452AD}">
        <filterColumn colId="11">
          <filters>
            <filter val="Arlene Ramos"/>
          </filters>
        </filterColumn>
      </autoFilter>
    </customSheetView>
    <customSheetView guid="{5DBE6FDA-25B4-4132-8BD3-05EAA96EC0A0}" scale="85" showAutoFilter="1" topLeftCell="A2">
      <pane xSplit="3" ySplit="1" topLeftCell="D54" activePane="bottomRight" state="frozen"/>
      <selection pane="bottomRight" activeCell="D70" sqref="D70"/>
      <pageMargins left="0" right="0" top="0" bottom="0" header="0" footer="0"/>
      <pageSetup orientation="portrait" horizontalDpi="1200" verticalDpi="1200" r:id="rId32"/>
      <autoFilter ref="A2:V147" xr:uid="{C2ED765C-37EE-433E-9E17-3290654BECC6}"/>
    </customSheetView>
    <customSheetView guid="{DA94A6BE-B9D1-4BFD-80EE-56DBC80C2D3E}" filter="1" showAutoFilter="1" topLeftCell="A2">
      <pane xSplit="2" ySplit="152" topLeftCell="P154" activePane="bottomRight" state="frozen"/>
      <selection pane="bottomRight" activeCell="R125" sqref="R125"/>
      <pageMargins left="0" right="0" top="0" bottom="0" header="0" footer="0"/>
      <pageSetup orientation="portrait" horizontalDpi="1200" verticalDpi="1200" r:id="rId33"/>
      <autoFilter ref="A2:V124" xr:uid="{4AE20B49-7C36-4B23-BD97-94B643AF467D}">
        <filterColumn colId="9">
          <filters>
            <dateGroupItem year="2017" month="10" dateTimeGrouping="month"/>
          </filters>
        </filterColumn>
        <filterColumn colId="11">
          <filters>
            <filter val="Christian Jade Gubat"/>
          </filters>
        </filterColumn>
      </autoFilter>
    </customSheetView>
    <customSheetView guid="{6105B5DB-B524-461E-95C0-BA349707E8F3}" scale="85" filter="1" showAutoFilter="1">
      <pane xSplit="4" topLeftCell="X1" activePane="topRight" state="frozen"/>
      <selection pane="topRight" activeCell="Y22" sqref="Y22"/>
      <pageMargins left="0" right="0" top="0" bottom="0" header="0" footer="0"/>
      <pageSetup orientation="portrait" horizontalDpi="1200" verticalDpi="1200" r:id="rId34"/>
      <autoFilter ref="A2:Y105" xr:uid="{F8E7C1CF-399E-4270-8088-5861762299B2}">
        <filterColumn colId="9">
          <filters>
            <dateGroupItem year="2018" month="5" dateTimeGrouping="month"/>
          </filters>
        </filterColumn>
        <filterColumn colId="11">
          <filters>
            <filter val="Christian Jade Gubat"/>
          </filters>
        </filterColumn>
      </autoFilter>
    </customSheetView>
    <customSheetView guid="{78ED69D3-89BB-491E-BF5D-3549E62E63AB}" scale="90" showAutoFilter="1">
      <pane ySplit="2" topLeftCell="A123" activePane="bottomLeft" state="frozen"/>
      <selection pane="bottomLeft" activeCell="B134" sqref="B134"/>
      <pageMargins left="0" right="0" top="0" bottom="0" header="0" footer="0"/>
      <pageSetup orientation="portrait" horizontalDpi="1200" verticalDpi="1200" r:id="rId35"/>
      <autoFilter ref="A2:Y131" xr:uid="{885861E1-C4A5-4486-A06F-E2861D4D337C}"/>
    </customSheetView>
    <customSheetView guid="{B0674E3F-EBB5-4024-AC62-301A725564EB}" filter="1" showAutoFilter="1">
      <pane xSplit="4" topLeftCell="S1" activePane="topRight" state="frozen"/>
      <selection pane="topRight" activeCell="V11" sqref="V11"/>
      <pageMargins left="0" right="0" top="0" bottom="0" header="0" footer="0"/>
      <pageSetup orientation="portrait" r:id="rId36"/>
      <autoFilter ref="A2:Y143" xr:uid="{25ADB6FE-D6FC-4A5C-8E23-58613558573E}">
        <filterColumn colId="9">
          <filters>
            <dateGroupItem year="2020" dateTimeGrouping="year"/>
          </filters>
        </filterColumn>
        <filterColumn colId="11">
          <filters>
            <filter val="Christian Jade Gubat"/>
          </filters>
        </filterColumn>
      </autoFilter>
    </customSheetView>
    <customSheetView guid="{943F2579-A133-4E2C-A6CC-0CE1A4D18D3A}" scale="80" filter="1" showAutoFilter="1" topLeftCell="A65">
      <pane xSplit="4" topLeftCell="K1" activePane="topRight" state="frozen"/>
      <selection pane="topRight" activeCell="N79" sqref="N79"/>
      <pageMargins left="0" right="0" top="0" bottom="0" header="0" footer="0"/>
      <pageSetup orientation="portrait" horizontalDpi="1200" verticalDpi="1200" r:id="rId37"/>
      <autoFilter ref="A2:AA152" xr:uid="{97C7A1A2-E34C-49AE-A13A-8E4DFADD6E36}">
        <filterColumn colId="9">
          <filters>
            <dateGroupItem year="2020" month="3" dateTimeGrouping="month"/>
            <dateGroupItem year="2020" month="4" dateTimeGrouping="month"/>
          </filters>
        </filterColumn>
        <filterColumn colId="11">
          <filters>
            <filter val="Charlotte Lucban"/>
          </filters>
        </filterColumn>
      </autoFilter>
    </customSheetView>
    <customSheetView guid="{B39CCC93-A1C8-4B17-ABA1-6A994EE3D60B}" scale="80" showPageBreaks="1" showAutoFilter="1">
      <pane xSplit="4" ySplit="3" topLeftCell="E66" activePane="bottomRight" state="frozen"/>
      <selection pane="bottomRight"/>
      <pageMargins left="0" right="0" top="0" bottom="0" header="0" footer="0"/>
      <pageSetup orientation="portrait" r:id="rId38"/>
      <autoFilter ref="A2:Y90" xr:uid="{DB075E2D-5BB4-4360-9FFE-4DC26E680CC9}"/>
    </customSheetView>
    <customSheetView guid="{84F914B9-5294-44E0-ACB2-24F022149E38}" filter="1" showAutoFilter="1" topLeftCell="C1">
      <selection activeCell="L121" sqref="L121"/>
      <pageMargins left="0" right="0" top="0" bottom="0" header="0" footer="0"/>
      <pageSetup orientation="portrait" horizontalDpi="1200" verticalDpi="1200" r:id="rId39"/>
      <autoFilter ref="A2:AA120" xr:uid="{85A3EEDF-9CBC-4D04-8B42-AF2CD81C0F09}">
        <filterColumn colId="9">
          <filters>
            <dateGroupItem year="2021" month="6" dateTimeGrouping="month"/>
          </filters>
        </filterColumn>
      </autoFilter>
    </customSheetView>
    <customSheetView guid="{C40070A8-3284-4719-92C8-D008FE331FE4}" scale="84" filter="1" showAutoFilter="1">
      <pane xSplit="4" topLeftCell="T1" activePane="topRight" state="frozen"/>
      <selection pane="topRight" activeCell="B10" sqref="B10"/>
      <pageMargins left="0" right="0" top="0" bottom="0" header="0" footer="0"/>
      <pageSetup orientation="portrait" r:id="rId40"/>
      <autoFilter ref="A2:Y120" xr:uid="{E1F1A7C2-FD97-48BE-9A8C-1F509795C8D4}">
        <filterColumn colId="11">
          <filters>
            <filter val="Christian Jade Gubat"/>
          </filters>
        </filterColumn>
      </autoFilter>
    </customSheetView>
    <customSheetView guid="{A4E487F8-5F99-4D6D-8B5A-DEEF6CA4CF86}" scale="85" showPageBreaks="1" filter="1" showAutoFilter="1">
      <pane xSplit="3" ySplit="122" topLeftCell="O123" activePane="bottomRight" state="frozen"/>
      <selection pane="bottomRight" activeCell="T131" sqref="T131"/>
      <pageMargins left="0" right="0" top="0" bottom="0" header="0" footer="0"/>
      <pageSetup orientation="portrait" horizontalDpi="1200" verticalDpi="1200" r:id="rId41"/>
      <headerFooter>
        <oddFooter>&amp;C&amp;1#&amp;"Calibri"&amp;10&amp;K000000CONFIDENTIAL</oddFooter>
      </headerFooter>
      <autoFilter ref="A2:AA115" xr:uid="{5EE1C76A-C136-4B0B-82DB-7CA08928B81A}">
        <filterColumn colId="9">
          <filters>
            <dateGroupItem year="2021" month="11" dateTimeGrouping="month"/>
          </filters>
        </filterColumn>
        <filterColumn colId="11">
          <filters>
            <filter val="Mark John Serrano"/>
          </filters>
        </filterColumn>
        <filterColumn colId="12">
          <filters blank="1">
            <filter val="Krista Dalton"/>
          </filters>
        </filterColumn>
      </autoFilter>
    </customSheetView>
    <customSheetView guid="{7674B857-1DB1-4FE1-AF23-9E73CFCE3521}" scale="70" filter="1" showAutoFilter="1" topLeftCell="U1">
      <selection activeCell="X127" sqref="X127"/>
      <pageMargins left="0" right="0" top="0" bottom="0" header="0" footer="0"/>
      <pageSetup orientation="portrait" horizontalDpi="1200" verticalDpi="1200" r:id="rId42"/>
      <autoFilter ref="A2:AA122" xr:uid="{75339A27-FA53-4858-A682-893BCC536252}">
        <filterColumn colId="11">
          <filters>
            <filter val="Luna Paula Capuli"/>
          </filters>
        </filterColumn>
      </autoFilter>
    </customSheetView>
    <customSheetView guid="{9776C57A-4B1D-41DE-97FF-4B0E965B2653}" scale="80" filter="1" showAutoFilter="1">
      <pane xSplit="3" ySplit="120" topLeftCell="K122" activePane="bottomRight" state="frozen"/>
      <selection pane="bottomRight" activeCell="R49" sqref="R49"/>
      <pageMargins left="0" right="0" top="0" bottom="0" header="0" footer="0"/>
      <pageSetup orientation="portrait" horizontalDpi="1200" verticalDpi="1200" r:id="rId43"/>
      <headerFooter>
        <oddFooter>&amp;C&amp;1#&amp;"Calibri"&amp;10&amp;K000000CONFIDENTIAL</oddFooter>
      </headerFooter>
      <autoFilter ref="A2:AA121" xr:uid="{674D01FB-3F07-4EDA-B748-15D694A4EC66}">
        <filterColumn colId="11">
          <filters>
            <filter val="Jessica Singer"/>
          </filters>
        </filterColumn>
      </autoFilter>
    </customSheetView>
    <customSheetView guid="{19E8F030-0422-44BC-AE22-2D61FE6D7BAC}" scale="86" filter="1" showAutoFilter="1">
      <pane xSplit="3" ySplit="130" topLeftCell="S132" activePane="bottomRight" state="frozen"/>
      <selection pane="bottomRight" activeCell="C132" sqref="C132"/>
      <pageMargins left="0" right="0" top="0" bottom="0" header="0" footer="0"/>
      <pageSetup orientation="portrait" horizontalDpi="1200" verticalDpi="1200" r:id="rId44"/>
      <headerFooter>
        <oddFooter>&amp;C&amp;1#&amp;"Calibri"&amp;10&amp;K000000CONFIDENTIAL</oddFooter>
      </headerFooter>
      <autoFilter ref="A2:AA131" xr:uid="{CB26E03C-9505-4B19-B267-F853D424B3C2}">
        <filterColumn colId="11">
          <filters>
            <filter val="Nicole Alysa Sorilo"/>
          </filters>
        </filterColumn>
      </autoFilter>
    </customSheetView>
    <customSheetView guid="{BFAAF8CC-F638-432E-9028-F52896C22986}" topLeftCell="P1">
      <pane ySplit="134" topLeftCell="A136" activePane="bottomLeft" state="frozen"/>
      <selection pane="bottomLeft" activeCell="V5" sqref="V5"/>
      <pageMargins left="0" right="0" top="0" bottom="0" header="0" footer="0"/>
      <pageSetup orientation="portrait" horizontalDpi="1200" verticalDpi="1200" r:id="rId45"/>
      <headerFooter>
        <oddFooter>&amp;C&amp;1#&amp;"Calibri"&amp;10&amp;K000000CONFIDENTIAL</oddFooter>
      </headerFooter>
    </customSheetView>
    <customSheetView guid="{31791B4E-8B9E-4614-B35E-3824854ECF5E}" scale="70" showAutoFilter="1">
      <pane xSplit="3" ySplit="2" topLeftCell="D3" activePane="bottomRight" state="frozen"/>
      <selection pane="bottomRight" activeCell="A5" sqref="A5"/>
      <pageMargins left="0" right="0" top="0" bottom="0" header="0" footer="0"/>
      <pageSetup orientation="portrait" horizontalDpi="1200" verticalDpi="1200" r:id="rId46"/>
      <headerFooter>
        <oddFooter>&amp;C&amp;1#&amp;"Calibri"&amp;10&amp;K000000CONFIDENTIAL</oddFooter>
      </headerFooter>
      <autoFilter ref="A2:AA176" xr:uid="{CB54E099-F5A7-47C6-A2FE-EF714CE7A9C3}">
        <sortState xmlns:xlrd2="http://schemas.microsoft.com/office/spreadsheetml/2017/richdata2" ref="A54:AA174">
          <sortCondition ref="L2:L176"/>
        </sortState>
      </autoFilter>
    </customSheetView>
    <customSheetView guid="{C1F32590-37F1-4576-A7CE-5780719B5250}" scale="80" filter="1" showAutoFilter="1" hiddenRows="1">
      <pane xSplit="3" ySplit="1048565" topLeftCell="N1048567" activePane="bottomRight" state="frozen"/>
      <selection pane="bottomRight" activeCell="T69" sqref="T69"/>
      <pageMargins left="0" right="0" top="0" bottom="0" header="0" footer="0"/>
      <pageSetup orientation="portrait" horizontalDpi="1200" verticalDpi="1200" r:id="rId47"/>
      <headerFooter>
        <oddFooter>&amp;C&amp;1#&amp;"Calibri"&amp;8&amp;K000000Highly Confidential</oddFooter>
      </headerFooter>
      <autoFilter ref="A2:AA1048564" xr:uid="{58EBD067-4D0B-4D99-80C0-569B528FC14A}">
        <filterColumn colId="11">
          <filters>
            <filter val="Raymond Cabigas"/>
          </filters>
        </filterColumn>
      </autoFilter>
    </customSheetView>
    <customSheetView guid="{21170C15-72F9-43EA-8560-3323A6F226C7}" scale="70" showAutoFilter="1" hiddenRows="1">
      <selection activeCell="N2" sqref="A2:XFD2"/>
      <pageMargins left="0" right="0" top="0" bottom="0" header="0" footer="0"/>
      <pageSetup orientation="portrait" horizontalDpi="1200" verticalDpi="1200" r:id="rId48"/>
      <headerFooter>
        <oddFooter>&amp;C&amp;1#&amp;"Calibri"&amp;10&amp;K000000CONFIDENTIAL</oddFooter>
      </headerFooter>
      <autoFilter ref="A2:AA149" xr:uid="{5C934360-FFAC-498F-A168-9CE83EA35D77}"/>
    </customSheetView>
    <customSheetView guid="{C44C12CC-E488-4EE8-96C4-08F0779250EC}" scale="80" filter="1" showAutoFilter="1" hiddenRows="1" hiddenColumns="1">
      <pane ySplit="175" topLeftCell="A176" activePane="bottomLeft" state="frozen"/>
      <selection pane="bottomLeft" activeCell="V4" sqref="V4"/>
      <pageMargins left="0" right="0" top="0" bottom="0" header="0" footer="0"/>
      <pageSetup orientation="portrait" horizontalDpi="1200" verticalDpi="1200" r:id="rId49"/>
      <headerFooter>
        <oddFooter>&amp;C&amp;1#&amp;"Calibri"&amp;8&amp;K000000Highly Confidential</oddFooter>
      </headerFooter>
      <autoFilter ref="A2:AA143" xr:uid="{0D216E72-111A-4ECE-B41B-A5C9CF575E1A}">
        <filterColumn colId="11">
          <filters>
            <filter val="Rochelle Mendoza"/>
          </filters>
        </filterColumn>
      </autoFilter>
    </customSheetView>
    <customSheetView guid="{210B1B57-5F8E-42AA-9B0E-C0BDB762EA83}" scale="80" filter="1" showAutoFilter="1" hiddenRows="1" hiddenColumns="1" topLeftCell="A7">
      <selection activeCell="O86" sqref="O86"/>
      <pageMargins left="0" right="0" top="0" bottom="0" header="0" footer="0"/>
      <pageSetup orientation="portrait" horizontalDpi="1200" verticalDpi="1200" r:id="rId50"/>
      <headerFooter>
        <oddFooter>&amp;C&amp;1#&amp;"Calibri"&amp;8&amp;K000000Highly Confidential</oddFooter>
      </headerFooter>
      <autoFilter ref="A2:AA81" xr:uid="{9753730F-387B-47D5-BD5B-8631D0A5F39B}">
        <filterColumn colId="0">
          <filters>
            <dateGroupItem year="2025" month="7" dateTimeGrouping="month"/>
          </filters>
        </filterColumn>
      </autoFilter>
    </customSheetView>
  </customSheetViews>
  <phoneticPr fontId="125" type="noConversion"/>
  <conditionalFormatting sqref="Q79:Q80 Q70 Q36:Q53 Q72:Q77 Q3:Q34 Q55:Q68 Q82 Q84 Q86:Q101 Q131:Q134 Q104:Q113 Q115 Q117:Q125 Q128 Q136 Q142:Q1048576">
    <cfRule type="expression" dxfId="5089" priority="886" stopIfTrue="1">
      <formula>AND(P3&lt;&gt;"",(P3+7)&lt;TODAY(),(P3+14)&gt;=TODAY(),Q3="")</formula>
    </cfRule>
    <cfRule type="expression" dxfId="5088" priority="887" stopIfTrue="1">
      <formula>AND(P3&lt;&gt;"",(P3+14)&lt;TODAY(),Q3="")</formula>
    </cfRule>
  </conditionalFormatting>
  <conditionalFormatting sqref="Q2:W2 L2 V12 V9:V10 V3 V14:V138 S3:S138 V141:V1048576 S141:S1048576">
    <cfRule type="expression" dxfId="5087" priority="885" stopIfTrue="1">
      <formula>AND($B2&lt;&gt;"",TODAY()&gt;#REF!,L2="")</formula>
    </cfRule>
  </conditionalFormatting>
  <conditionalFormatting sqref="U3 U6:U138 U141:U1048576">
    <cfRule type="expression" dxfId="5086" priority="884" stopIfTrue="1">
      <formula>AND($B3&lt;&gt;"",TODAY()&gt;$A3,U3="",V3&lt;&gt;"Data Received")</formula>
    </cfRule>
  </conditionalFormatting>
  <conditionalFormatting sqref="R79:R80 R72:R77 R3:R53 R55:R70 R84 R86:R101 R131:R134 R104:R113 R115 R128 R136 R142:R1048576 R117:R121 R124:R125">
    <cfRule type="expression" dxfId="5085" priority="888" stopIfTrue="1">
      <formula>AND(B3&lt;&gt;"",#REF!&lt;TODAY(),R3="")</formula>
    </cfRule>
  </conditionalFormatting>
  <conditionalFormatting sqref="T3 T6:T138 T141:T1048576">
    <cfRule type="expression" dxfId="5084" priority="3502" stopIfTrue="1">
      <formula>AND($B3&lt;&gt;"",$S3&lt;&gt;"",TODAY()&gt;$S3+14,$T3="",V3&lt;&gt;"Data Received")</formula>
    </cfRule>
  </conditionalFormatting>
  <conditionalFormatting sqref="L3:O138 L141:O1048576">
    <cfRule type="expression" dxfId="5083" priority="3504" stopIfTrue="1">
      <formula>AND($B3&lt;&gt;"",TODAY()&gt;#REF!,$L3="")</formula>
    </cfRule>
  </conditionalFormatting>
  <conditionalFormatting sqref="P21:R21 P17 P14:P15 P12 P22:P23 P141:P1041432 P4 P25:P28 P30:P32 P43:P44 P38:P41 P46 P48:P51 P54 P57:P60 P62:P65 P73:P77 P36 P34 P68:P69 P79:P138">
    <cfRule type="expression" dxfId="5082" priority="3523" stopIfTrue="1">
      <formula>AND($B5&lt;&gt;"",TODAY()&gt;#REF!,P4="")</formula>
    </cfRule>
  </conditionalFormatting>
  <conditionalFormatting sqref="P1041433:P1048576">
    <cfRule type="expression" dxfId="5081" priority="3540" stopIfTrue="1">
      <formula>AND(#REF!&lt;&gt;"",TODAY()&gt;#REF!,P1041433="")</formula>
    </cfRule>
  </conditionalFormatting>
  <conditionalFormatting sqref="M2:O2">
    <cfRule type="expression" dxfId="5080" priority="757" stopIfTrue="1">
      <formula>AND($B2&lt;&gt;"",TODAY()&gt;#REF!,M2="")</formula>
    </cfRule>
  </conditionalFormatting>
  <conditionalFormatting sqref="V1">
    <cfRule type="expression" dxfId="5079" priority="72" stopIfTrue="1">
      <formula>AND($B1&lt;&gt;"",TODAY()&gt;#REF!,V1="")</formula>
    </cfRule>
  </conditionalFormatting>
  <conditionalFormatting sqref="P23">
    <cfRule type="expression" dxfId="5078" priority="60" stopIfTrue="1">
      <formula>AND($B17&lt;&gt;"",TODAY()&gt;#REF!,P23="")</formula>
    </cfRule>
  </conditionalFormatting>
  <conditionalFormatting sqref="V5">
    <cfRule type="expression" dxfId="5077" priority="83838" stopIfTrue="1">
      <formula>AND($B4&lt;&gt;"",TODAY()&gt;#REF!,V5="")</formula>
    </cfRule>
  </conditionalFormatting>
  <conditionalFormatting sqref="U4">
    <cfRule type="expression" dxfId="5076" priority="83840" stopIfTrue="1">
      <formula>AND($B4&lt;&gt;"",TODAY()&gt;$A4,U4="",V5&lt;&gt;"Data Received")</formula>
    </cfRule>
  </conditionalFormatting>
  <conditionalFormatting sqref="U5">
    <cfRule type="expression" dxfId="5075" priority="83841" stopIfTrue="1">
      <formula>AND($B5&lt;&gt;"",TODAY()&gt;$A5,U5="",#REF!&lt;&gt;"Data Received")</formula>
    </cfRule>
  </conditionalFormatting>
  <conditionalFormatting sqref="T4">
    <cfRule type="expression" dxfId="5074" priority="83844" stopIfTrue="1">
      <formula>AND($B4&lt;&gt;"",$S4&lt;&gt;"",TODAY()&gt;$S4+14,$T4="",V5&lt;&gt;"Data Received")</formula>
    </cfRule>
  </conditionalFormatting>
  <conditionalFormatting sqref="T5">
    <cfRule type="expression" dxfId="5073" priority="83845" stopIfTrue="1">
      <formula>AND($B5&lt;&gt;"",$S5&lt;&gt;"",TODAY()&gt;$S5+14,$T5="",#REF!&lt;&gt;"Data Received")</formula>
    </cfRule>
  </conditionalFormatting>
  <conditionalFormatting sqref="V13">
    <cfRule type="expression" dxfId="5072" priority="58" stopIfTrue="1">
      <formula>AND($B12&lt;&gt;"",TODAY()&gt;#REF!,V13="")</formula>
    </cfRule>
  </conditionalFormatting>
  <conditionalFormatting sqref="Q54">
    <cfRule type="expression" dxfId="5071" priority="44" stopIfTrue="1">
      <formula>AND($B55&lt;&gt;"",TODAY()&gt;#REF!,Q54="")</formula>
    </cfRule>
  </conditionalFormatting>
  <conditionalFormatting sqref="R54">
    <cfRule type="expression" dxfId="5070" priority="43" stopIfTrue="1">
      <formula>AND($B55&lt;&gt;"",TODAY()&gt;#REF!,R54="")</formula>
    </cfRule>
  </conditionalFormatting>
  <conditionalFormatting sqref="Q69">
    <cfRule type="expression" dxfId="5069" priority="38" stopIfTrue="1">
      <formula>AND($B70&lt;&gt;"",TODAY()&gt;#REF!,Q69="")</formula>
    </cfRule>
  </conditionalFormatting>
  <conditionalFormatting sqref="Q138">
    <cfRule type="expression" dxfId="5068" priority="37" stopIfTrue="1">
      <formula>AND($B139&lt;&gt;"",TODAY()&gt;#REF!,Q138="")</formula>
    </cfRule>
  </conditionalFormatting>
  <conditionalFormatting sqref="R138">
    <cfRule type="expression" dxfId="5067" priority="36" stopIfTrue="1">
      <formula>AND($B139&lt;&gt;"",TODAY()&gt;#REF!,R138="")</formula>
    </cfRule>
  </conditionalFormatting>
  <conditionalFormatting sqref="Q139">
    <cfRule type="expression" dxfId="5066" priority="29" stopIfTrue="1">
      <formula>AND(P139&lt;&gt;"",(P139+7)&lt;TODAY(),(P139+14)&gt;=TODAY(),Q139="")</formula>
    </cfRule>
    <cfRule type="expression" dxfId="5065" priority="30" stopIfTrue="1">
      <formula>AND(P139&lt;&gt;"",(P139+14)&lt;TODAY(),Q139="")</formula>
    </cfRule>
  </conditionalFormatting>
  <conditionalFormatting sqref="V139 S139">
    <cfRule type="expression" dxfId="5064" priority="28" stopIfTrue="1">
      <formula>AND($B139&lt;&gt;"",TODAY()&gt;#REF!,S139="")</formula>
    </cfRule>
  </conditionalFormatting>
  <conditionalFormatting sqref="U139">
    <cfRule type="expression" dxfId="5063" priority="27" stopIfTrue="1">
      <formula>AND($B139&lt;&gt;"",TODAY()&gt;$A139,U139="",V139&lt;&gt;"Data Received")</formula>
    </cfRule>
  </conditionalFormatting>
  <conditionalFormatting sqref="R139">
    <cfRule type="expression" dxfId="5062" priority="31" stopIfTrue="1">
      <formula>AND(B139&lt;&gt;"",#REF!&lt;TODAY(),R139="")</formula>
    </cfRule>
  </conditionalFormatting>
  <conditionalFormatting sqref="T139">
    <cfRule type="expression" dxfId="5061" priority="32" stopIfTrue="1">
      <formula>AND($B139&lt;&gt;"",$S139&lt;&gt;"",TODAY()&gt;$S139+14,$T139="",V139&lt;&gt;"Data Received")</formula>
    </cfRule>
  </conditionalFormatting>
  <conditionalFormatting sqref="L139:O139">
    <cfRule type="expression" dxfId="5060" priority="33" stopIfTrue="1">
      <formula>AND($B139&lt;&gt;"",TODAY()&gt;#REF!,$L139="")</formula>
    </cfRule>
  </conditionalFormatting>
  <conditionalFormatting sqref="P139">
    <cfRule type="expression" dxfId="5059" priority="34" stopIfTrue="1">
      <formula>AND($B140&lt;&gt;"",TODAY()&gt;#REF!,P139="")</formula>
    </cfRule>
  </conditionalFormatting>
  <conditionalFormatting sqref="Q140">
    <cfRule type="expression" dxfId="5058" priority="21" stopIfTrue="1">
      <formula>AND(P140&lt;&gt;"",(P140+7)&lt;TODAY(),(P140+14)&gt;=TODAY(),Q140="")</formula>
    </cfRule>
    <cfRule type="expression" dxfId="5057" priority="22" stopIfTrue="1">
      <formula>AND(P140&lt;&gt;"",(P140+14)&lt;TODAY(),Q140="")</formula>
    </cfRule>
  </conditionalFormatting>
  <conditionalFormatting sqref="S140 V140">
    <cfRule type="expression" dxfId="5056" priority="20" stopIfTrue="1">
      <formula>AND($B140&lt;&gt;"",TODAY()&gt;#REF!,S140="")</formula>
    </cfRule>
  </conditionalFormatting>
  <conditionalFormatting sqref="U140">
    <cfRule type="expression" dxfId="5055" priority="19" stopIfTrue="1">
      <formula>AND($B140&lt;&gt;"",TODAY()&gt;$A140,U140="",V140&lt;&gt;"Data Received")</formula>
    </cfRule>
  </conditionalFormatting>
  <conditionalFormatting sqref="R140">
    <cfRule type="expression" dxfId="5054" priority="23" stopIfTrue="1">
      <formula>AND(B140&lt;&gt;"",#REF!&lt;TODAY(),R140="")</formula>
    </cfRule>
  </conditionalFormatting>
  <conditionalFormatting sqref="T140">
    <cfRule type="expression" dxfId="5053" priority="24" stopIfTrue="1">
      <formula>AND($B140&lt;&gt;"",$S140&lt;&gt;"",TODAY()&gt;$S140+14,$T140="",V140&lt;&gt;"Data Received")</formula>
    </cfRule>
  </conditionalFormatting>
  <conditionalFormatting sqref="L140:O140">
    <cfRule type="expression" dxfId="5052" priority="25" stopIfTrue="1">
      <formula>AND($B140&lt;&gt;"",TODAY()&gt;#REF!,$L140="")</formula>
    </cfRule>
  </conditionalFormatting>
  <conditionalFormatting sqref="P140">
    <cfRule type="expression" dxfId="5051" priority="26" stopIfTrue="1">
      <formula>AND($B141&lt;&gt;"",TODAY()&gt;#REF!,P140="")</formula>
    </cfRule>
  </conditionalFormatting>
  <conditionalFormatting sqref="Q141">
    <cfRule type="expression" dxfId="5050" priority="18" stopIfTrue="1">
      <formula>AND($B142&lt;&gt;"",TODAY()&gt;#REF!,Q141="")</formula>
    </cfRule>
  </conditionalFormatting>
  <conditionalFormatting sqref="R141">
    <cfRule type="expression" dxfId="5049" priority="17" stopIfTrue="1">
      <formula>AND($B142&lt;&gt;"",TODAY()&gt;#REF!,R141="")</formula>
    </cfRule>
  </conditionalFormatting>
  <conditionalFormatting sqref="Q83 Q81:R81">
    <cfRule type="expression" dxfId="5048" priority="15" stopIfTrue="1">
      <formula>AND($B82&lt;&gt;"",TODAY()&gt;#REF!,Q81="")</formula>
    </cfRule>
  </conditionalFormatting>
  <conditionalFormatting sqref="R82">
    <cfRule type="expression" dxfId="5047" priority="13" stopIfTrue="1">
      <formula>AND($B83&lt;&gt;"",TODAY()&gt;#REF!,R82="")</formula>
    </cfRule>
  </conditionalFormatting>
  <conditionalFormatting sqref="R83">
    <cfRule type="expression" dxfId="5046" priority="12" stopIfTrue="1">
      <formula>AND($B84&lt;&gt;"",TODAY()&gt;#REF!,R83="")</formula>
    </cfRule>
  </conditionalFormatting>
  <conditionalFormatting sqref="Q85:R85">
    <cfRule type="expression" dxfId="5045" priority="11" stopIfTrue="1">
      <formula>AND($B86&lt;&gt;"",TODAY()&gt;#REF!,Q85="")</formula>
    </cfRule>
  </conditionalFormatting>
  <conditionalFormatting sqref="Q130:R130">
    <cfRule type="expression" dxfId="5044" priority="10" stopIfTrue="1">
      <formula>AND($B131&lt;&gt;"",TODAY()&gt;#REF!,Q130="")</formula>
    </cfRule>
  </conditionalFormatting>
  <conditionalFormatting sqref="Q102:R102">
    <cfRule type="expression" dxfId="5043" priority="9" stopIfTrue="1">
      <formula>AND($B103&lt;&gt;"",TODAY()&gt;#REF!,Q102="")</formula>
    </cfRule>
  </conditionalFormatting>
  <conditionalFormatting sqref="Q103:R103">
    <cfRule type="expression" dxfId="5042" priority="8" stopIfTrue="1">
      <formula>AND($B104&lt;&gt;"",TODAY()&gt;#REF!,Q103="")</formula>
    </cfRule>
  </conditionalFormatting>
  <conditionalFormatting sqref="Q114:R114">
    <cfRule type="expression" dxfId="5041" priority="7" stopIfTrue="1">
      <formula>AND($B115&lt;&gt;"",TODAY()&gt;#REF!,Q114="")</formula>
    </cfRule>
  </conditionalFormatting>
  <conditionalFormatting sqref="Q116:R116">
    <cfRule type="expression" dxfId="5040" priority="6" stopIfTrue="1">
      <formula>AND($B117&lt;&gt;"",TODAY()&gt;#REF!,Q116="")</formula>
    </cfRule>
  </conditionalFormatting>
  <conditionalFormatting sqref="Q126:R126">
    <cfRule type="expression" dxfId="5039" priority="5" stopIfTrue="1">
      <formula>AND($B127&lt;&gt;"",TODAY()&gt;#REF!,Q126="")</formula>
    </cfRule>
  </conditionalFormatting>
  <conditionalFormatting sqref="Q127:R127">
    <cfRule type="expression" dxfId="5038" priority="4" stopIfTrue="1">
      <formula>AND($B128&lt;&gt;"",TODAY()&gt;#REF!,Q127="")</formula>
    </cfRule>
  </conditionalFormatting>
  <conditionalFormatting sqref="Q129:R129">
    <cfRule type="expression" dxfId="5037" priority="3" stopIfTrue="1">
      <formula>AND($B130&lt;&gt;"",TODAY()&gt;#REF!,Q129="")</formula>
    </cfRule>
  </conditionalFormatting>
  <conditionalFormatting sqref="Q135:R135">
    <cfRule type="expression" dxfId="5036" priority="2" stopIfTrue="1">
      <formula>AND($B136&lt;&gt;"",TODAY()&gt;#REF!,Q135="")</formula>
    </cfRule>
  </conditionalFormatting>
  <conditionalFormatting sqref="Q137:R137">
    <cfRule type="expression" dxfId="5035" priority="1" stopIfTrue="1">
      <formula>AND($B138&lt;&gt;"",TODAY()&gt;#REF!,Q137="")</formula>
    </cfRule>
  </conditionalFormatting>
  <conditionalFormatting sqref="R122">
    <cfRule type="expression" dxfId="5034" priority="85156" stopIfTrue="1">
      <formula>AND(B123&lt;&gt;"",#REF!&lt;TODAY(),R122="")</formula>
    </cfRule>
  </conditionalFormatting>
  <dataValidations count="1">
    <dataValidation type="list" allowBlank="1" sqref="V1:V1048576" xr:uid="{00000000-0002-0000-0000-000000000000}">
      <formula1>"N/A,Not Yet Started,In Progress,In QC - 1st Pass,In QC - 2nd Pass,Letter Sent with QC,Letter Sent without QC,Data Received with QC,Data Received without QC,Terminated"</formula1>
    </dataValidation>
  </dataValidations>
  <hyperlinks>
    <hyperlink ref="N28" r:id="rId51" xr:uid="{1F8C3853-762E-47E4-9F37-B93C2CD5524A}"/>
    <hyperlink ref="N57" r:id="rId52" xr:uid="{26AE5089-2DA2-449F-BD86-25038F4AD28B}"/>
    <hyperlink ref="N33" r:id="rId53" xr:uid="{67F8CF89-6210-40C1-8C9D-5C328097574C}"/>
    <hyperlink ref="N75" r:id="rId54" xr:uid="{0DEFF069-167C-4A93-B2A9-7CBE277A13A9}"/>
    <hyperlink ref="N138" r:id="rId55" xr:uid="{BB1FFA6A-AEB5-41E1-9FB0-CDC22714EBE3}"/>
    <hyperlink ref="N81" r:id="rId56" xr:uid="{2C7679AA-E9C2-46C5-9F82-0395B3E46CD0}"/>
    <hyperlink ref="N83" r:id="rId57" xr:uid="{28136B4D-A675-4DCE-91C8-0CBB9286B8E7}"/>
    <hyperlink ref="N85" r:id="rId58" xr:uid="{6988479C-DF66-49F9-BA70-0208F0E7D535}"/>
    <hyperlink ref="N130" r:id="rId59" xr:uid="{B729A3FC-6661-4785-9A54-CBCC837AE908}"/>
    <hyperlink ref="N103" r:id="rId60" xr:uid="{ACE30F14-470B-4CE5-BF80-EEABEA2F526F}"/>
  </hyperlinks>
  <pageMargins left="0.7" right="0.7" top="0.75" bottom="0.75" header="0.3" footer="0.3"/>
  <pageSetup orientation="portrait" horizontalDpi="1200" verticalDpi="1200" r:id="rId61"/>
  <headerFooter>
    <oddFooter>&amp;C&amp;1#&amp;"Calibri"&amp;8&amp;K000000Highly Confidential</oddFooter>
  </headerFooter>
  <drawing r:id="rId62"/>
  <legacyDrawing r:id="rId63"/>
  <mc:AlternateContent xmlns:mc="http://schemas.openxmlformats.org/markup-compatibility/2006">
    <mc:Choice Requires="x14">
      <controls>
        <mc:AlternateContent xmlns:mc="http://schemas.openxmlformats.org/markup-compatibility/2006">
          <mc:Choice Requires="x14">
            <control shapeId="3074" r:id="rId64" name="Button 2">
              <controlPr defaultSize="0" print="0" autoFill="0" autoPict="0" macro="[0]!cmdGrabSignatureData_Click">
                <anchor>
                  <from>
                    <xdr:col>0</xdr:col>
                    <xdr:colOff>123825</xdr:colOff>
                    <xdr:row>0</xdr:row>
                    <xdr:rowOff>0</xdr:rowOff>
                  </from>
                  <to>
                    <xdr:col>0</xdr:col>
                    <xdr:colOff>123825</xdr:colOff>
                    <xdr:row>0</xdr:row>
                    <xdr:rowOff>0</xdr:rowOff>
                  </to>
                </anchor>
              </controlPr>
            </control>
          </mc:Choice>
        </mc:AlternateContent>
        <mc:AlternateContent xmlns:mc="http://schemas.openxmlformats.org/markup-compatibility/2006">
          <mc:Choice Requires="x14">
            <control shapeId="3075" r:id="rId65" name="Button 3">
              <controlPr defaultSize="0" print="0" autoFill="0" autoPict="0" macro="[0]!cmdGrabGispyData_Click">
                <anchor>
                  <from>
                    <xdr:col>0</xdr:col>
                    <xdr:colOff>38100</xdr:colOff>
                    <xdr:row>0</xdr:row>
                    <xdr:rowOff>0</xdr:rowOff>
                  </from>
                  <to>
                    <xdr:col>0</xdr:col>
                    <xdr:colOff>123825</xdr:colOff>
                    <xdr:row>0</xdr:row>
                    <xdr:rowOff>0</xdr:rowOff>
                  </to>
                </anchor>
              </controlPr>
            </control>
          </mc:Choice>
        </mc:AlternateContent>
        <mc:AlternateContent xmlns:mc="http://schemas.openxmlformats.org/markup-compatibility/2006">
          <mc:Choice Requires="x14">
            <control shapeId="3076" r:id="rId66" name="Button 4">
              <controlPr defaultSize="0" print="0" autoFill="0" autoPict="0" macro="[0]!cmdGrabGispyData_Click">
                <anchor moveWithCells="1" sizeWithCells="1">
                  <from>
                    <xdr:col>2</xdr:col>
                    <xdr:colOff>66675</xdr:colOff>
                    <xdr:row>0</xdr:row>
                    <xdr:rowOff>104775</xdr:rowOff>
                  </from>
                  <to>
                    <xdr:col>3</xdr:col>
                    <xdr:colOff>1057275</xdr:colOff>
                    <xdr:row>1</xdr:row>
                    <xdr:rowOff>523875</xdr:rowOff>
                  </to>
                </anchor>
              </controlPr>
            </control>
          </mc:Choice>
        </mc:AlternateContent>
        <mc:AlternateContent xmlns:mc="http://schemas.openxmlformats.org/markup-compatibility/2006">
          <mc:Choice Requires="x14">
            <control shapeId="3078" r:id="rId67" name="Button 6">
              <controlPr defaultSize="0" print="0" autoFill="0" autoPict="0" macro="[0]!cmdGrabSignatureData_Click">
                <anchor moveWithCells="1" sizeWithCells="1">
                  <from>
                    <xdr:col>4</xdr:col>
                    <xdr:colOff>266700</xdr:colOff>
                    <xdr:row>0</xdr:row>
                    <xdr:rowOff>104775</xdr:rowOff>
                  </from>
                  <to>
                    <xdr:col>5</xdr:col>
                    <xdr:colOff>1285875</xdr:colOff>
                    <xdr:row>1</xdr:row>
                    <xdr:rowOff>447675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1699" stopIfTrue="1" id="{55D8F83F-2CD5-47A7-B53E-C8002B2F645E}">
            <xm:f>AND('Sig Data Letters Completed'!#REF!&lt;&gt;"",TODAY()&gt;#REF!,P2="")</xm:f>
            <x14:dxf>
              <fill>
                <patternFill>
                  <bgColor indexed="10"/>
                </patternFill>
              </fill>
            </x14:dxf>
          </x14:cfRule>
          <xm:sqref>P2</xm:sqref>
        </x14:conditionalFormatting>
        <x14:conditionalFormatting xmlns:xm="http://schemas.microsoft.com/office/excel/2006/main">
          <x14:cfRule type="expression" priority="81054" stopIfTrue="1" id="{00000000-000E-0000-0000-0000220D0000}">
            <xm:f>AND('Sig Data Letters Completed'!$B3081&lt;&gt;"",TODAY()&gt;#REF!,P3="")</xm:f>
            <x14:dxf>
              <fill>
                <patternFill>
                  <bgColor indexed="10"/>
                </patternFill>
              </fill>
            </x14:dxf>
          </x14:cfRule>
          <xm:sqref>P3</xm:sqref>
        </x14:conditionalFormatting>
        <x14:conditionalFormatting xmlns:xm="http://schemas.microsoft.com/office/excel/2006/main">
          <x14:cfRule type="expression" priority="83292" stopIfTrue="1" id="{00000000-000E-0000-0000-00005F0D0000}">
            <xm:f>AND('Sig Data Letters Completed'!$B3319&lt;&gt;"",TODAY()&gt;#REF!,P16="")</xm:f>
            <x14:dxf>
              <fill>
                <patternFill>
                  <bgColor indexed="10"/>
                </patternFill>
              </fill>
            </x14:dxf>
          </x14:cfRule>
          <xm:sqref>P16</xm:sqref>
        </x14:conditionalFormatting>
        <x14:conditionalFormatting xmlns:xm="http://schemas.microsoft.com/office/excel/2006/main">
          <x14:cfRule type="expression" priority="83585" stopIfTrue="1" id="{00000000-000E-0000-0000-000033000000}">
            <xm:f>AND('Sig Data Letters Completed'!$B3339&lt;&gt;"",TODAY()&gt;#REF!,V8="")</xm:f>
            <x14:dxf>
              <fill>
                <patternFill>
                  <bgColor indexed="10"/>
                </patternFill>
              </fill>
            </x14:dxf>
          </x14:cfRule>
          <xm:sqref>V8 V11</xm:sqref>
        </x14:conditionalFormatting>
        <x14:conditionalFormatting xmlns:xm="http://schemas.microsoft.com/office/excel/2006/main">
          <x14:cfRule type="expression" priority="83873" stopIfTrue="1" id="{00000000-000E-0000-0000-00008A0D0000}">
            <xm:f>AND('Sig Data Letters Completed'!$B3309&lt;&gt;"",TODAY()&gt;#REF!,P55="")</xm:f>
            <x14:dxf>
              <fill>
                <patternFill>
                  <bgColor indexed="10"/>
                </patternFill>
              </fill>
            </x14:dxf>
          </x14:cfRule>
          <xm:sqref>P55</xm:sqref>
        </x14:conditionalFormatting>
        <x14:conditionalFormatting xmlns:xm="http://schemas.microsoft.com/office/excel/2006/main">
          <x14:cfRule type="expression" priority="83892" stopIfTrue="1" id="{00000000-000E-0000-0000-00008A0D0000}">
            <xm:f>AND('Sig Data Letters Completed'!$B3320&lt;&gt;"",TODAY()&gt;#REF!,P19="")</xm:f>
            <x14:dxf>
              <fill>
                <patternFill>
                  <bgColor indexed="10"/>
                </patternFill>
              </fill>
            </x14:dxf>
          </x14:cfRule>
          <xm:sqref>P19:P20</xm:sqref>
        </x14:conditionalFormatting>
        <x14:conditionalFormatting xmlns:xm="http://schemas.microsoft.com/office/excel/2006/main">
          <x14:cfRule type="expression" priority="83902" stopIfTrue="1" id="{00000000-000E-0000-0000-00008A0D0000}">
            <xm:f>AND('Sig Data Letters Completed'!$B3347&lt;&gt;"",TODAY()&gt;#REF!,P8="")</xm:f>
            <x14:dxf>
              <fill>
                <patternFill>
                  <bgColor indexed="10"/>
                </patternFill>
              </fill>
            </x14:dxf>
          </x14:cfRule>
          <xm:sqref>P8</xm:sqref>
        </x14:conditionalFormatting>
        <x14:conditionalFormatting xmlns:xm="http://schemas.microsoft.com/office/excel/2006/main">
          <x14:cfRule type="expression" priority="84205" stopIfTrue="1" id="{00000000-000E-0000-0000-00008B0D0000}">
            <xm:f>AND('Sig Data Letters Completed'!$B3340&lt;&gt;"",TODAY()&gt;#REF!,P13="")</xm:f>
            <x14:dxf>
              <fill>
                <patternFill>
                  <bgColor indexed="10"/>
                </patternFill>
              </fill>
            </x14:dxf>
          </x14:cfRule>
          <xm:sqref>P13 P15</xm:sqref>
        </x14:conditionalFormatting>
        <x14:conditionalFormatting xmlns:xm="http://schemas.microsoft.com/office/excel/2006/main">
          <x14:cfRule type="expression" priority="84291" stopIfTrue="1" id="{00000000-000E-0000-0000-00008B0D0000}">
            <xm:f>AND('Sig Data Letters Completed'!$B3337&lt;&gt;"",TODAY()&gt;#REF!,P7="")</xm:f>
            <x14:dxf>
              <fill>
                <patternFill>
                  <bgColor indexed="10"/>
                </patternFill>
              </fill>
            </x14:dxf>
          </x14:cfRule>
          <xm:sqref>P11 P7</xm:sqref>
        </x14:conditionalFormatting>
        <x14:conditionalFormatting xmlns:xm="http://schemas.microsoft.com/office/excel/2006/main">
          <x14:cfRule type="expression" priority="84608" stopIfTrue="1" id="{00000000-000E-0000-0000-00008B0D0000}">
            <xm:f>AND('Sig Data Letters Completed'!$B3394&lt;&gt;"",TODAY()&gt;#REF!,P9="")</xm:f>
            <x14:dxf>
              <fill>
                <patternFill>
                  <bgColor indexed="10"/>
                </patternFill>
              </fill>
            </x14:dxf>
          </x14:cfRule>
          <xm:sqref>P9</xm:sqref>
        </x14:conditionalFormatting>
        <x14:conditionalFormatting xmlns:xm="http://schemas.microsoft.com/office/excel/2006/main">
          <x14:cfRule type="expression" priority="84686" stopIfTrue="1" id="{00000000-000E-0000-0000-000041470100}">
            <xm:f>AND('Sig Data Letters Completed'!$B3314&lt;&gt;"",TODAY()&gt;#REF!,P6="")</xm:f>
            <x14:dxf>
              <fill>
                <patternFill>
                  <bgColor indexed="10"/>
                </patternFill>
              </fill>
            </x14:dxf>
          </x14:cfRule>
          <xm:sqref>P6</xm:sqref>
        </x14:conditionalFormatting>
        <x14:conditionalFormatting xmlns:xm="http://schemas.microsoft.com/office/excel/2006/main">
          <x14:cfRule type="expression" priority="84871" stopIfTrue="1" id="{00000000-000E-0000-0000-0000970D0000}">
            <xm:f>AND('Sig Data Letters Completed'!$B3420&lt;&gt;"",TODAY()&gt;#REF!,P18="")</xm:f>
            <x14:dxf>
              <fill>
                <patternFill>
                  <bgColor indexed="10"/>
                </patternFill>
              </fill>
            </x14:dxf>
          </x14:cfRule>
          <xm:sqref>P18:R18 P33</xm:sqref>
        </x14:conditionalFormatting>
        <x14:conditionalFormatting xmlns:xm="http://schemas.microsoft.com/office/excel/2006/main">
          <x14:cfRule type="expression" priority="84893" stopIfTrue="1" id="{00000000-000E-0000-0000-00008B0D0000}">
            <xm:f>AND('Sig Data Letters Completed'!$B3336&lt;&gt;"",TODAY()&gt;#REF!,V7="")</xm:f>
            <x14:dxf>
              <fill>
                <patternFill>
                  <bgColor indexed="10"/>
                </patternFill>
              </fill>
            </x14:dxf>
          </x14:cfRule>
          <xm:sqref>V7</xm:sqref>
        </x14:conditionalFormatting>
        <x14:conditionalFormatting xmlns:xm="http://schemas.microsoft.com/office/excel/2006/main">
          <x14:cfRule type="expression" priority="84903" stopIfTrue="1" id="{00000000-000E-0000-0000-00009D0D0000}">
            <xm:f>AND('Sig Data Letters Cancelled'!$B333&lt;&gt;"",TODAY()&gt;#REF!,P24="")</xm:f>
            <x14:dxf>
              <fill>
                <patternFill>
                  <bgColor indexed="10"/>
                </patternFill>
              </fill>
            </x14:dxf>
          </x14:cfRule>
          <xm:sqref>P24</xm:sqref>
        </x14:conditionalFormatting>
        <x14:conditionalFormatting xmlns:xm="http://schemas.microsoft.com/office/excel/2006/main">
          <x14:cfRule type="expression" priority="84913" stopIfTrue="1" id="{00000000-000E-0000-0000-0000A00D0000}">
            <xm:f>AND('Sig Data Letters Completed'!$B3427&lt;&gt;"",TODAY()&gt;#REF!,P37="")</xm:f>
            <x14:dxf>
              <fill>
                <patternFill>
                  <bgColor indexed="10"/>
                </patternFill>
              </fill>
            </x14:dxf>
          </x14:cfRule>
          <xm:sqref>P37</xm:sqref>
        </x14:conditionalFormatting>
        <x14:conditionalFormatting xmlns:xm="http://schemas.microsoft.com/office/excel/2006/main">
          <x14:cfRule type="expression" priority="84923" stopIfTrue="1" id="{00000000-000E-0000-0000-0000A00D0000}">
            <xm:f>AND('Sig Data Letters Completed'!$B3428&lt;&gt;"",TODAY()&gt;#REF!,P45="")</xm:f>
            <x14:dxf>
              <fill>
                <patternFill>
                  <bgColor indexed="10"/>
                </patternFill>
              </fill>
            </x14:dxf>
          </x14:cfRule>
          <xm:sqref>P45</xm:sqref>
        </x14:conditionalFormatting>
        <x14:conditionalFormatting xmlns:xm="http://schemas.microsoft.com/office/excel/2006/main">
          <x14:cfRule type="expression" priority="84932" stopIfTrue="1" id="{00000000-000E-0000-0000-0000A90D0000}">
            <xm:f>AND('Sig Data Letters Completed'!$B3430&lt;&gt;"",TODAY()&gt;#REF!,P56="")</xm:f>
            <x14:dxf>
              <fill>
                <patternFill>
                  <bgColor indexed="10"/>
                </patternFill>
              </fill>
            </x14:dxf>
          </x14:cfRule>
          <xm:sqref>P56</xm:sqref>
        </x14:conditionalFormatting>
        <x14:conditionalFormatting xmlns:xm="http://schemas.microsoft.com/office/excel/2006/main">
          <x14:cfRule type="expression" priority="84962" stopIfTrue="1" id="{00000000-000E-0000-0000-000046470100}">
            <xm:f>AND('Sig Data Letters Completed'!$B3345&lt;&gt;"",TODAY()&gt;#REF!,V4="")</xm:f>
            <x14:dxf>
              <fill>
                <patternFill>
                  <bgColor indexed="10"/>
                </patternFill>
              </fill>
            </x14:dxf>
          </x14:cfRule>
          <xm:sqref>V4</xm:sqref>
        </x14:conditionalFormatting>
        <x14:conditionalFormatting xmlns:xm="http://schemas.microsoft.com/office/excel/2006/main">
          <x14:cfRule type="expression" priority="84971" stopIfTrue="1" id="{00000000-000E-0000-0000-0000A90D0000}">
            <xm:f>AND('Sig Data Letters Completed'!$B3431&lt;&gt;"",TODAY()&gt;#REF!,P72="")</xm:f>
            <x14:dxf>
              <fill>
                <patternFill>
                  <bgColor indexed="10"/>
                </patternFill>
              </fill>
            </x14:dxf>
          </x14:cfRule>
          <xm:sqref>P72</xm:sqref>
        </x14:conditionalFormatting>
        <x14:conditionalFormatting xmlns:xm="http://schemas.microsoft.com/office/excel/2006/main">
          <x14:cfRule type="expression" priority="84981" stopIfTrue="1" id="{00000000-000E-0000-0000-0000A90D0000}">
            <xm:f>AND('Sig Data Letters Completed'!$B3432&lt;&gt;"",TODAY()&gt;#REF!,P5="")</xm:f>
            <x14:dxf>
              <fill>
                <patternFill>
                  <bgColor indexed="10"/>
                </patternFill>
              </fill>
            </x14:dxf>
          </x14:cfRule>
          <xm:sqref>P5</xm:sqref>
        </x14:conditionalFormatting>
        <x14:conditionalFormatting xmlns:xm="http://schemas.microsoft.com/office/excel/2006/main">
          <x14:cfRule type="expression" priority="84991" stopIfTrue="1" id="{00000000-000E-0000-0000-0000A90D0000}">
            <xm:f>AND('Sig Data Letters Completed'!$B3434&lt;&gt;"",TODAY()&gt;#REF!,P29="")</xm:f>
            <x14:dxf>
              <fill>
                <patternFill>
                  <bgColor indexed="10"/>
                </patternFill>
              </fill>
            </x14:dxf>
          </x14:cfRule>
          <xm:sqref>P29</xm:sqref>
        </x14:conditionalFormatting>
        <x14:conditionalFormatting xmlns:xm="http://schemas.microsoft.com/office/excel/2006/main">
          <x14:cfRule type="expression" priority="85011" stopIfTrue="1" id="{00000000-000E-0000-0000-0000A90D0000}">
            <xm:f>AND('Sig Data Letters Completed'!$B3437&lt;&gt;"",TODAY()&gt;#REF!,P42="")</xm:f>
            <x14:dxf>
              <fill>
                <patternFill>
                  <bgColor indexed="10"/>
                </patternFill>
              </fill>
            </x14:dxf>
          </x14:cfRule>
          <xm:sqref>P42</xm:sqref>
        </x14:conditionalFormatting>
        <x14:conditionalFormatting xmlns:xm="http://schemas.microsoft.com/office/excel/2006/main">
          <x14:cfRule type="expression" priority="85021" stopIfTrue="1" id="{00000000-000E-0000-0000-0000A90D0000}">
            <xm:f>AND('Sig Data Letters Completed'!$B3439&lt;&gt;"",TODAY()&gt;#REF!,P47="")</xm:f>
            <x14:dxf>
              <fill>
                <patternFill>
                  <bgColor indexed="10"/>
                </patternFill>
              </fill>
            </x14:dxf>
          </x14:cfRule>
          <xm:sqref>P47</xm:sqref>
        </x14:conditionalFormatting>
        <x14:conditionalFormatting xmlns:xm="http://schemas.microsoft.com/office/excel/2006/main">
          <x14:cfRule type="expression" priority="85031" stopIfTrue="1" id="{00000000-000E-0000-0000-0000A90D0000}">
            <xm:f>AND('Sig Data Letters Completed'!$B3440&lt;&gt;"",TODAY()&gt;#REF!,P52="")</xm:f>
            <x14:dxf>
              <fill>
                <patternFill>
                  <bgColor indexed="10"/>
                </patternFill>
              </fill>
            </x14:dxf>
          </x14:cfRule>
          <xm:sqref>P52:P53</xm:sqref>
        </x14:conditionalFormatting>
        <x14:conditionalFormatting xmlns:xm="http://schemas.microsoft.com/office/excel/2006/main">
          <x14:cfRule type="expression" priority="85041" stopIfTrue="1" id="{00000000-000E-0000-0000-0000A90D0000}">
            <xm:f>AND('Sig Data Letters Completed'!$B3442&lt;&gt;"",TODAY()&gt;#REF!,P61="")</xm:f>
            <x14:dxf>
              <fill>
                <patternFill>
                  <bgColor indexed="10"/>
                </patternFill>
              </fill>
            </x14:dxf>
          </x14:cfRule>
          <xm:sqref>P61</xm:sqref>
        </x14:conditionalFormatting>
        <x14:conditionalFormatting xmlns:xm="http://schemas.microsoft.com/office/excel/2006/main">
          <x14:cfRule type="expression" priority="85051" stopIfTrue="1" id="{00000000-000E-0000-0000-0000A90D0000}">
            <xm:f>AND('Sig Data Letters Completed'!$B3443&lt;&gt;"",TODAY()&gt;#REF!,P66="")</xm:f>
            <x14:dxf>
              <fill>
                <patternFill>
                  <bgColor indexed="10"/>
                </patternFill>
              </fill>
            </x14:dxf>
          </x14:cfRule>
          <xm:sqref>P66</xm:sqref>
        </x14:conditionalFormatting>
        <x14:conditionalFormatting xmlns:xm="http://schemas.microsoft.com/office/excel/2006/main">
          <x14:cfRule type="expression" priority="85094" stopIfTrue="1" id="{00000000-000E-0000-0000-0000A90D0000}">
            <xm:f>AND('Sig Data Letters Completed'!#REF!&lt;&gt;"",TODAY()&gt;#REF!,P70="")</xm:f>
            <x14:dxf>
              <fill>
                <patternFill>
                  <bgColor indexed="10"/>
                </patternFill>
              </fill>
            </x14:dxf>
          </x14:cfRule>
          <xm:sqref>P70 P71:R71</xm:sqref>
        </x14:conditionalFormatting>
        <x14:conditionalFormatting xmlns:xm="http://schemas.microsoft.com/office/excel/2006/main">
          <x14:cfRule type="expression" priority="85109" stopIfTrue="1" id="{00000000-000E-0000-0000-0000A90D0000}">
            <xm:f>AND('Sig Data Letters Cancelled'!$B334&lt;&gt;"",TODAY()&gt;#REF!,P78="")</xm:f>
            <x14:dxf>
              <fill>
                <patternFill>
                  <bgColor indexed="10"/>
                </patternFill>
              </fill>
            </x14:dxf>
          </x14:cfRule>
          <xm:sqref>P78:R78</xm:sqref>
        </x14:conditionalFormatting>
        <x14:conditionalFormatting xmlns:xm="http://schemas.microsoft.com/office/excel/2006/main">
          <x14:cfRule type="expression" priority="85128" stopIfTrue="1" id="{00000000-000E-0000-0000-00008A0D0000}">
            <xm:f>AND('Sig Data Letters Completed'!$B3344&lt;&gt;"",TODAY()&gt;#REF!,V6="")</xm:f>
            <x14:dxf>
              <fill>
                <patternFill>
                  <bgColor indexed="10"/>
                </patternFill>
              </fill>
            </x14:dxf>
          </x14:cfRule>
          <xm:sqref>V6</xm:sqref>
        </x14:conditionalFormatting>
        <x14:conditionalFormatting xmlns:xm="http://schemas.microsoft.com/office/excel/2006/main">
          <x14:cfRule type="expression" priority="85138" stopIfTrue="1" id="{00000000-000E-0000-0000-0000B10D0000}">
            <xm:f>AND('Sig Data Letters Completed'!$B3445&lt;&gt;"",TODAY()&gt;#REF!,P35="")</xm:f>
            <x14:dxf>
              <fill>
                <patternFill>
                  <bgColor indexed="10"/>
                </patternFill>
              </fill>
            </x14:dxf>
          </x14:cfRule>
          <xm:sqref>P35:Q35</xm:sqref>
        </x14:conditionalFormatting>
        <x14:conditionalFormatting xmlns:xm="http://schemas.microsoft.com/office/excel/2006/main">
          <x14:cfRule type="expression" priority="85147" stopIfTrue="1" id="{00000000-000E-0000-0000-0000B10D0000}">
            <xm:f>AND('Sig Data Letters Completed'!$B3446&lt;&gt;"",TODAY()&gt;#REF!,P67="")</xm:f>
            <x14:dxf>
              <fill>
                <patternFill>
                  <bgColor indexed="10"/>
                </patternFill>
              </fill>
            </x14:dxf>
          </x14:cfRule>
          <xm:sqref>P67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A3447"/>
  <sheetViews>
    <sheetView zoomScale="80" zoomScaleNormal="80" workbookViewId="0">
      <pane ySplit="1" topLeftCell="A2" activePane="bottomLeft" state="frozen"/>
      <selection pane="bottomLeft" activeCell="I3462" sqref="I3462"/>
      <selection activeCell="H1" sqref="H1"/>
    </sheetView>
  </sheetViews>
  <sheetFormatPr defaultColWidth="9.140625" defaultRowHeight="12.75"/>
  <cols>
    <col min="1" max="1" width="18.140625" style="25" customWidth="1"/>
    <col min="2" max="2" width="37.5703125" style="25" customWidth="1"/>
    <col min="3" max="4" width="16.85546875" style="25" customWidth="1"/>
    <col min="5" max="7" width="28.140625" style="25" customWidth="1"/>
    <col min="8" max="11" width="16.7109375" style="25" customWidth="1"/>
    <col min="12" max="12" width="25.140625" style="12" customWidth="1"/>
    <col min="13" max="15" width="26.85546875" style="94" customWidth="1"/>
    <col min="16" max="21" width="17.7109375" style="25" customWidth="1"/>
    <col min="22" max="22" width="25.7109375" style="25" bestFit="1" customWidth="1"/>
    <col min="23" max="23" width="17.7109375" style="25" customWidth="1"/>
    <col min="24" max="24" width="17.28515625" style="25" bestFit="1" customWidth="1"/>
    <col min="25" max="25" width="56.85546875" style="25" customWidth="1"/>
    <col min="26" max="16384" width="9.140625" style="25"/>
  </cols>
  <sheetData>
    <row r="1" spans="1:25" s="12" customFormat="1" ht="43.5" customHeight="1" thickBot="1">
      <c r="A1" s="14" t="s">
        <v>0</v>
      </c>
      <c r="B1" s="9" t="s">
        <v>1</v>
      </c>
      <c r="C1" s="15" t="s">
        <v>2</v>
      </c>
      <c r="D1" s="16" t="s">
        <v>3</v>
      </c>
      <c r="E1" s="16" t="s">
        <v>4</v>
      </c>
      <c r="F1" s="16" t="s">
        <v>5</v>
      </c>
      <c r="G1" s="16" t="s">
        <v>6</v>
      </c>
      <c r="H1" s="16" t="s">
        <v>7</v>
      </c>
      <c r="I1" s="16" t="s">
        <v>8</v>
      </c>
      <c r="J1" s="17" t="s">
        <v>9</v>
      </c>
      <c r="K1" s="17" t="s">
        <v>10</v>
      </c>
      <c r="L1" s="18" t="s">
        <v>11</v>
      </c>
      <c r="M1" s="94"/>
      <c r="N1" s="94"/>
      <c r="O1" s="94"/>
      <c r="P1" s="18" t="s">
        <v>15</v>
      </c>
      <c r="Q1" s="18" t="s">
        <v>16</v>
      </c>
      <c r="R1" s="18" t="s">
        <v>17</v>
      </c>
      <c r="S1" s="18" t="s">
        <v>18</v>
      </c>
      <c r="T1" s="18" t="s">
        <v>19</v>
      </c>
      <c r="U1" s="18" t="s">
        <v>20</v>
      </c>
      <c r="V1" s="18" t="s">
        <v>21</v>
      </c>
      <c r="W1" s="18" t="s">
        <v>22</v>
      </c>
      <c r="X1" s="16" t="s">
        <v>23</v>
      </c>
      <c r="Y1" s="19" t="s">
        <v>24</v>
      </c>
    </row>
    <row r="2" spans="1:25" s="39" customFormat="1" ht="13.5" thickTop="1">
      <c r="A2" s="8">
        <v>41275</v>
      </c>
      <c r="B2" s="44" t="s">
        <v>232</v>
      </c>
      <c r="C2" s="45">
        <v>79756</v>
      </c>
      <c r="D2" s="1" t="s">
        <v>233</v>
      </c>
      <c r="E2" s="1" t="s">
        <v>234</v>
      </c>
      <c r="F2" s="1" t="s">
        <v>235</v>
      </c>
      <c r="G2" s="1" t="s">
        <v>236</v>
      </c>
      <c r="H2" s="1" t="s">
        <v>233</v>
      </c>
      <c r="I2" s="1" t="s">
        <v>237</v>
      </c>
      <c r="J2" s="2">
        <f>IF(I2="","",IF(OR(X2="AGA SBU",X2="AGA Signature"),"N/A",IF(OR(MONTH(A2)=1,MONTH(A2)=2,MONTH(A2)=4,MONTH(A2)=6,MONTH(A2)=8,MONTH(A2)=9,MONTH(A2)=11),A2-32,IF(MONTH(A2)=3,A2-30,A2-31))))</f>
        <v>41243</v>
      </c>
      <c r="K2" s="2">
        <v>41395</v>
      </c>
      <c r="L2" s="3" t="s">
        <v>238</v>
      </c>
      <c r="M2" s="95" t="s">
        <v>12</v>
      </c>
      <c r="N2" s="95" t="s">
        <v>13</v>
      </c>
      <c r="O2" s="95" t="s">
        <v>14</v>
      </c>
      <c r="P2" s="4">
        <v>41226</v>
      </c>
      <c r="Q2" s="5">
        <v>41236</v>
      </c>
      <c r="R2" s="6" t="s">
        <v>239</v>
      </c>
      <c r="S2" s="7">
        <v>41243</v>
      </c>
      <c r="T2" s="20" t="s">
        <v>235</v>
      </c>
      <c r="U2" s="7">
        <v>41256</v>
      </c>
      <c r="V2" s="6" t="s">
        <v>240</v>
      </c>
      <c r="W2" s="6"/>
      <c r="X2" s="1"/>
      <c r="Y2" s="13" t="s">
        <v>241</v>
      </c>
    </row>
    <row r="3" spans="1:25" ht="25.5">
      <c r="A3" s="24">
        <v>44593</v>
      </c>
      <c r="B3" s="25" t="s">
        <v>242</v>
      </c>
      <c r="C3" s="26">
        <v>14888</v>
      </c>
      <c r="D3" s="27" t="s">
        <v>28</v>
      </c>
      <c r="E3" s="27" t="s">
        <v>243</v>
      </c>
      <c r="F3" s="27" t="s">
        <v>244</v>
      </c>
      <c r="G3" s="27" t="s">
        <v>31</v>
      </c>
      <c r="H3" s="27" t="s">
        <v>32</v>
      </c>
      <c r="I3" s="27" t="s">
        <v>33</v>
      </c>
      <c r="J3" s="36">
        <v>44561</v>
      </c>
      <c r="K3" s="28">
        <v>44713</v>
      </c>
      <c r="L3" s="121" t="s">
        <v>245</v>
      </c>
      <c r="M3" s="94" t="s">
        <v>246</v>
      </c>
      <c r="N3" s="94" t="s">
        <v>247</v>
      </c>
      <c r="P3" s="30" t="s">
        <v>235</v>
      </c>
      <c r="Q3" s="20" t="s">
        <v>235</v>
      </c>
      <c r="R3" s="23" t="s">
        <v>235</v>
      </c>
      <c r="S3" s="21">
        <v>44558</v>
      </c>
      <c r="T3" s="20"/>
      <c r="U3" s="21">
        <v>44561</v>
      </c>
      <c r="V3" s="29" t="s">
        <v>240</v>
      </c>
      <c r="W3" s="23"/>
      <c r="X3" s="27" t="s">
        <v>45</v>
      </c>
      <c r="Y3" s="13" t="s">
        <v>248</v>
      </c>
    </row>
    <row r="4" spans="1:25" ht="25.5">
      <c r="A4" s="24">
        <v>44593</v>
      </c>
      <c r="B4" s="25" t="s">
        <v>249</v>
      </c>
      <c r="C4" s="26">
        <v>112503</v>
      </c>
      <c r="D4" s="27" t="s">
        <v>28</v>
      </c>
      <c r="E4" s="27" t="s">
        <v>77</v>
      </c>
      <c r="F4" s="27" t="s">
        <v>78</v>
      </c>
      <c r="G4" s="27" t="s">
        <v>31</v>
      </c>
      <c r="H4" s="27" t="s">
        <v>32</v>
      </c>
      <c r="I4" s="27" t="s">
        <v>23</v>
      </c>
      <c r="J4" s="36">
        <v>44561</v>
      </c>
      <c r="K4" s="28">
        <v>44743</v>
      </c>
      <c r="L4" s="121" t="s">
        <v>245</v>
      </c>
      <c r="M4" s="94" t="s">
        <v>250</v>
      </c>
      <c r="N4" s="94" t="s">
        <v>98</v>
      </c>
      <c r="P4" s="30" t="s">
        <v>235</v>
      </c>
      <c r="Q4" s="20" t="s">
        <v>235</v>
      </c>
      <c r="R4" s="23" t="s">
        <v>235</v>
      </c>
      <c r="S4" s="21">
        <v>44559</v>
      </c>
      <c r="T4" s="20"/>
      <c r="U4" s="20">
        <v>44566</v>
      </c>
      <c r="V4" s="29" t="s">
        <v>240</v>
      </c>
      <c r="W4" s="23"/>
      <c r="X4" s="27" t="s">
        <v>251</v>
      </c>
      <c r="Y4" s="13" t="s">
        <v>252</v>
      </c>
    </row>
    <row r="5" spans="1:25" ht="25.5">
      <c r="A5" s="24">
        <v>44593</v>
      </c>
      <c r="B5" s="25" t="s">
        <v>253</v>
      </c>
      <c r="C5" s="26">
        <v>112492</v>
      </c>
      <c r="D5" s="27" t="s">
        <v>28</v>
      </c>
      <c r="E5" s="27" t="s">
        <v>77</v>
      </c>
      <c r="F5" s="27" t="s">
        <v>78</v>
      </c>
      <c r="G5" s="27" t="s">
        <v>31</v>
      </c>
      <c r="H5" s="27" t="s">
        <v>32</v>
      </c>
      <c r="I5" s="27" t="s">
        <v>23</v>
      </c>
      <c r="J5" s="36">
        <v>44561</v>
      </c>
      <c r="K5" s="28">
        <v>44743</v>
      </c>
      <c r="L5" s="121" t="s">
        <v>245</v>
      </c>
      <c r="M5" s="94" t="s">
        <v>250</v>
      </c>
      <c r="N5" s="94" t="s">
        <v>98</v>
      </c>
      <c r="P5" s="30" t="s">
        <v>235</v>
      </c>
      <c r="Q5" s="20" t="s">
        <v>235</v>
      </c>
      <c r="R5" s="23" t="s">
        <v>235</v>
      </c>
      <c r="S5" s="21">
        <v>44559</v>
      </c>
      <c r="T5" s="20"/>
      <c r="U5" s="21">
        <v>44566</v>
      </c>
      <c r="V5" s="29" t="s">
        <v>240</v>
      </c>
      <c r="W5" s="23"/>
      <c r="X5" s="27" t="s">
        <v>251</v>
      </c>
      <c r="Y5" s="13" t="s">
        <v>252</v>
      </c>
    </row>
    <row r="6" spans="1:25" ht="25.5">
      <c r="A6" s="24">
        <v>44593</v>
      </c>
      <c r="B6" s="25" t="s">
        <v>254</v>
      </c>
      <c r="C6" s="26">
        <v>121222</v>
      </c>
      <c r="D6" s="27" t="s">
        <v>28</v>
      </c>
      <c r="E6" s="27" t="s">
        <v>255</v>
      </c>
      <c r="F6" s="27" t="s">
        <v>256</v>
      </c>
      <c r="G6" s="27" t="s">
        <v>31</v>
      </c>
      <c r="H6" s="27" t="s">
        <v>32</v>
      </c>
      <c r="I6" s="27" t="s">
        <v>33</v>
      </c>
      <c r="J6" s="36">
        <v>44561</v>
      </c>
      <c r="K6" s="28">
        <v>44713</v>
      </c>
      <c r="L6" s="121" t="s">
        <v>245</v>
      </c>
      <c r="N6" s="94" t="s">
        <v>257</v>
      </c>
      <c r="P6" s="30">
        <v>44554</v>
      </c>
      <c r="Q6" s="20">
        <v>44554</v>
      </c>
      <c r="R6" s="23" t="s">
        <v>239</v>
      </c>
      <c r="S6" s="21">
        <v>44558</v>
      </c>
      <c r="T6" s="20"/>
      <c r="U6" s="21">
        <v>44568</v>
      </c>
      <c r="V6" s="29" t="s">
        <v>240</v>
      </c>
      <c r="W6" s="23"/>
      <c r="X6" s="27" t="s">
        <v>258</v>
      </c>
      <c r="Y6" s="13" t="s">
        <v>259</v>
      </c>
    </row>
    <row r="7" spans="1:25" ht="25.5">
      <c r="A7" s="24">
        <v>44593</v>
      </c>
      <c r="B7" s="25" t="s">
        <v>260</v>
      </c>
      <c r="C7" s="26">
        <v>110604</v>
      </c>
      <c r="D7" s="27" t="s">
        <v>28</v>
      </c>
      <c r="E7" s="27" t="s">
        <v>261</v>
      </c>
      <c r="F7" s="27" t="s">
        <v>262</v>
      </c>
      <c r="G7" s="27" t="s">
        <v>31</v>
      </c>
      <c r="H7" s="27" t="s">
        <v>32</v>
      </c>
      <c r="I7" s="27" t="s">
        <v>33</v>
      </c>
      <c r="J7" s="36">
        <v>44561</v>
      </c>
      <c r="K7" s="28">
        <v>44713</v>
      </c>
      <c r="L7" s="121" t="s">
        <v>263</v>
      </c>
      <c r="M7" s="94" t="s">
        <v>250</v>
      </c>
      <c r="N7" s="94" t="s">
        <v>98</v>
      </c>
      <c r="O7" s="94" t="s">
        <v>73</v>
      </c>
      <c r="P7" s="30" t="s">
        <v>235</v>
      </c>
      <c r="Q7" s="20" t="s">
        <v>235</v>
      </c>
      <c r="R7" s="23" t="s">
        <v>239</v>
      </c>
      <c r="S7" s="21">
        <v>44559</v>
      </c>
      <c r="T7" s="20"/>
      <c r="U7" s="21">
        <v>44565</v>
      </c>
      <c r="V7" s="29" t="s">
        <v>240</v>
      </c>
      <c r="W7" s="23"/>
      <c r="X7" s="27" t="s">
        <v>45</v>
      </c>
      <c r="Y7" s="13" t="s">
        <v>264</v>
      </c>
    </row>
    <row r="8" spans="1:25" ht="25.5">
      <c r="A8" s="24">
        <v>44562</v>
      </c>
      <c r="B8" s="25" t="s">
        <v>265</v>
      </c>
      <c r="C8" s="26">
        <v>633336</v>
      </c>
      <c r="D8" s="27" t="s">
        <v>28</v>
      </c>
      <c r="E8" s="27" t="s">
        <v>266</v>
      </c>
      <c r="F8" s="27" t="s">
        <v>267</v>
      </c>
      <c r="G8" s="27" t="s">
        <v>31</v>
      </c>
      <c r="H8" s="27" t="s">
        <v>32</v>
      </c>
      <c r="I8" s="27" t="s">
        <v>33</v>
      </c>
      <c r="J8" s="36">
        <v>44530</v>
      </c>
      <c r="K8" s="28">
        <v>44682</v>
      </c>
      <c r="L8" s="121" t="s">
        <v>268</v>
      </c>
      <c r="M8" s="94" t="s">
        <v>269</v>
      </c>
      <c r="N8" s="94" t="s">
        <v>270</v>
      </c>
      <c r="O8" s="94" t="s">
        <v>271</v>
      </c>
      <c r="P8" s="30"/>
      <c r="Q8" s="20"/>
      <c r="R8" s="23"/>
      <c r="S8" s="21">
        <v>44531</v>
      </c>
      <c r="T8" s="20">
        <v>44546</v>
      </c>
      <c r="U8" s="21">
        <v>44559</v>
      </c>
      <c r="V8" s="29" t="s">
        <v>240</v>
      </c>
      <c r="W8" s="23"/>
      <c r="X8" s="27" t="s">
        <v>45</v>
      </c>
      <c r="Y8" s="13" t="s">
        <v>272</v>
      </c>
    </row>
    <row r="9" spans="1:25">
      <c r="A9" s="24">
        <v>44562</v>
      </c>
      <c r="B9" s="25" t="s">
        <v>273</v>
      </c>
      <c r="C9" s="26">
        <v>634472</v>
      </c>
      <c r="D9" s="27" t="s">
        <v>28</v>
      </c>
      <c r="E9" s="27" t="s">
        <v>274</v>
      </c>
      <c r="F9" s="27" t="s">
        <v>275</v>
      </c>
      <c r="G9" s="27" t="s">
        <v>31</v>
      </c>
      <c r="H9" s="27" t="s">
        <v>32</v>
      </c>
      <c r="I9" s="27" t="s">
        <v>33</v>
      </c>
      <c r="J9" s="36">
        <v>44530</v>
      </c>
      <c r="K9" s="28">
        <v>44682</v>
      </c>
      <c r="L9" s="121" t="s">
        <v>268</v>
      </c>
      <c r="N9" s="94" t="s">
        <v>276</v>
      </c>
      <c r="P9" s="30"/>
      <c r="Q9" s="20"/>
      <c r="R9" s="23"/>
      <c r="S9" s="21">
        <v>44531</v>
      </c>
      <c r="T9" s="20">
        <v>44546</v>
      </c>
      <c r="U9" s="21">
        <v>44552</v>
      </c>
      <c r="V9" s="29" t="s">
        <v>240</v>
      </c>
      <c r="W9" s="23"/>
      <c r="X9" s="27" t="s">
        <v>45</v>
      </c>
      <c r="Y9" s="13" t="s">
        <v>277</v>
      </c>
    </row>
    <row r="10" spans="1:25" ht="25.5">
      <c r="A10" s="24">
        <v>44531</v>
      </c>
      <c r="B10" s="25" t="s">
        <v>278</v>
      </c>
      <c r="C10" s="26" t="s">
        <v>279</v>
      </c>
      <c r="D10" s="27" t="s">
        <v>76</v>
      </c>
      <c r="E10" s="27" t="s">
        <v>280</v>
      </c>
      <c r="F10" s="27" t="s">
        <v>30</v>
      </c>
      <c r="G10" s="27" t="s">
        <v>31</v>
      </c>
      <c r="H10" s="27" t="s">
        <v>32</v>
      </c>
      <c r="I10" s="27" t="s">
        <v>281</v>
      </c>
      <c r="J10" s="36">
        <v>44500</v>
      </c>
      <c r="K10" s="28">
        <v>44652</v>
      </c>
      <c r="L10" s="121" t="s">
        <v>245</v>
      </c>
      <c r="M10" s="94" t="s">
        <v>282</v>
      </c>
      <c r="N10" s="94" t="s">
        <v>283</v>
      </c>
      <c r="O10" s="94" t="s">
        <v>284</v>
      </c>
      <c r="P10" s="30">
        <v>44495</v>
      </c>
      <c r="Q10" s="20">
        <v>44501</v>
      </c>
      <c r="R10" s="23" t="s">
        <v>239</v>
      </c>
      <c r="S10" s="21">
        <v>44502</v>
      </c>
      <c r="T10" s="20">
        <v>44518</v>
      </c>
      <c r="U10" s="21">
        <v>44573</v>
      </c>
      <c r="V10" s="29" t="s">
        <v>240</v>
      </c>
      <c r="W10" s="23"/>
      <c r="X10" s="27" t="s">
        <v>45</v>
      </c>
      <c r="Y10" s="13" t="s">
        <v>285</v>
      </c>
    </row>
    <row r="11" spans="1:25" ht="25.5">
      <c r="A11" s="24">
        <v>44593</v>
      </c>
      <c r="B11" s="25" t="s">
        <v>286</v>
      </c>
      <c r="C11" s="26">
        <v>126063</v>
      </c>
      <c r="D11" s="27" t="s">
        <v>76</v>
      </c>
      <c r="E11" s="27" t="s">
        <v>287</v>
      </c>
      <c r="F11" s="27" t="s">
        <v>288</v>
      </c>
      <c r="G11" s="27" t="s">
        <v>31</v>
      </c>
      <c r="H11" s="27" t="s">
        <v>32</v>
      </c>
      <c r="I11" s="27" t="s">
        <v>33</v>
      </c>
      <c r="J11" s="36">
        <v>44561</v>
      </c>
      <c r="K11" s="28">
        <v>44743</v>
      </c>
      <c r="L11" s="121" t="s">
        <v>245</v>
      </c>
      <c r="M11" s="94" t="s">
        <v>289</v>
      </c>
      <c r="N11" s="94" t="s">
        <v>290</v>
      </c>
      <c r="O11" s="94" t="s">
        <v>291</v>
      </c>
      <c r="P11" s="30">
        <v>44554</v>
      </c>
      <c r="Q11" s="20">
        <v>44560</v>
      </c>
      <c r="R11" s="23" t="s">
        <v>239</v>
      </c>
      <c r="S11" s="21">
        <v>44559</v>
      </c>
      <c r="T11" s="20"/>
      <c r="U11" s="21"/>
      <c r="V11" s="29" t="s">
        <v>235</v>
      </c>
      <c r="W11" s="23"/>
      <c r="X11" s="27" t="s">
        <v>251</v>
      </c>
      <c r="Y11" s="13" t="s">
        <v>292</v>
      </c>
    </row>
    <row r="12" spans="1:25" ht="25.5">
      <c r="A12" s="24">
        <v>44593</v>
      </c>
      <c r="B12" s="25" t="s">
        <v>293</v>
      </c>
      <c r="C12" s="26">
        <v>127477</v>
      </c>
      <c r="D12" s="27" t="s">
        <v>28</v>
      </c>
      <c r="E12" s="27" t="s">
        <v>255</v>
      </c>
      <c r="F12" s="27" t="s">
        <v>256</v>
      </c>
      <c r="G12" s="27" t="s">
        <v>31</v>
      </c>
      <c r="H12" s="27" t="s">
        <v>32</v>
      </c>
      <c r="I12" s="27" t="s">
        <v>33</v>
      </c>
      <c r="J12" s="36">
        <v>44561</v>
      </c>
      <c r="K12" s="28">
        <v>44713</v>
      </c>
      <c r="L12" s="121" t="s">
        <v>245</v>
      </c>
      <c r="N12" s="94" t="s">
        <v>257</v>
      </c>
      <c r="P12" s="30">
        <v>44554</v>
      </c>
      <c r="Q12" s="20">
        <v>44554</v>
      </c>
      <c r="R12" s="23" t="s">
        <v>239</v>
      </c>
      <c r="S12" s="21">
        <v>44558</v>
      </c>
      <c r="T12" s="20"/>
      <c r="U12" s="21">
        <v>44567</v>
      </c>
      <c r="V12" s="29" t="s">
        <v>240</v>
      </c>
      <c r="W12" s="23"/>
      <c r="X12" s="27" t="s">
        <v>45</v>
      </c>
      <c r="Y12" s="13" t="s">
        <v>259</v>
      </c>
    </row>
    <row r="13" spans="1:25" ht="25.5">
      <c r="A13" s="24">
        <v>44593</v>
      </c>
      <c r="B13" s="25" t="s">
        <v>294</v>
      </c>
      <c r="C13" s="26">
        <v>634008</v>
      </c>
      <c r="D13" s="27" t="s">
        <v>28</v>
      </c>
      <c r="E13" s="27" t="s">
        <v>274</v>
      </c>
      <c r="F13" s="27" t="s">
        <v>275</v>
      </c>
      <c r="G13" s="27" t="s">
        <v>31</v>
      </c>
      <c r="H13" s="27" t="s">
        <v>32</v>
      </c>
      <c r="I13" s="27" t="s">
        <v>33</v>
      </c>
      <c r="J13" s="36">
        <v>44561</v>
      </c>
      <c r="K13" s="28">
        <v>44713</v>
      </c>
      <c r="L13" s="121" t="s">
        <v>245</v>
      </c>
      <c r="M13" s="94" t="s">
        <v>295</v>
      </c>
      <c r="N13" s="94" t="s">
        <v>276</v>
      </c>
      <c r="O13" s="94" t="s">
        <v>296</v>
      </c>
      <c r="P13" s="30" t="s">
        <v>235</v>
      </c>
      <c r="Q13" s="20" t="s">
        <v>235</v>
      </c>
      <c r="R13" s="23" t="s">
        <v>235</v>
      </c>
      <c r="S13" s="21">
        <v>44558</v>
      </c>
      <c r="T13" s="20">
        <v>44574</v>
      </c>
      <c r="U13" s="21">
        <v>44575</v>
      </c>
      <c r="V13" s="29" t="s">
        <v>240</v>
      </c>
      <c r="W13" s="23"/>
      <c r="X13" s="27" t="s">
        <v>258</v>
      </c>
      <c r="Y13" s="13" t="s">
        <v>297</v>
      </c>
    </row>
    <row r="14" spans="1:25" ht="25.5">
      <c r="A14" s="24">
        <v>44593</v>
      </c>
      <c r="B14" s="25" t="s">
        <v>298</v>
      </c>
      <c r="C14" s="26">
        <v>634471</v>
      </c>
      <c r="D14" s="27" t="s">
        <v>28</v>
      </c>
      <c r="E14" s="27" t="s">
        <v>274</v>
      </c>
      <c r="F14" s="27" t="s">
        <v>275</v>
      </c>
      <c r="G14" s="27" t="s">
        <v>31</v>
      </c>
      <c r="H14" s="27" t="s">
        <v>32</v>
      </c>
      <c r="I14" s="27" t="s">
        <v>33</v>
      </c>
      <c r="J14" s="36">
        <v>44561</v>
      </c>
      <c r="K14" s="28">
        <v>44713</v>
      </c>
      <c r="L14" s="121" t="s">
        <v>245</v>
      </c>
      <c r="M14" s="94" t="s">
        <v>295</v>
      </c>
      <c r="N14" s="94" t="s">
        <v>276</v>
      </c>
      <c r="O14" s="94" t="s">
        <v>296</v>
      </c>
      <c r="P14" s="30" t="s">
        <v>235</v>
      </c>
      <c r="Q14" s="20" t="s">
        <v>235</v>
      </c>
      <c r="R14" s="23" t="s">
        <v>235</v>
      </c>
      <c r="S14" s="21">
        <v>44558</v>
      </c>
      <c r="T14" s="20">
        <v>44574</v>
      </c>
      <c r="U14" s="21">
        <v>44575</v>
      </c>
      <c r="V14" s="29" t="s">
        <v>240</v>
      </c>
      <c r="W14" s="23"/>
      <c r="X14" s="27" t="s">
        <v>258</v>
      </c>
      <c r="Y14" s="13" t="s">
        <v>297</v>
      </c>
    </row>
    <row r="15" spans="1:25" ht="25.5">
      <c r="A15" s="24">
        <v>44593</v>
      </c>
      <c r="B15" s="25" t="s">
        <v>299</v>
      </c>
      <c r="C15" s="26">
        <v>634478</v>
      </c>
      <c r="D15" s="27" t="s">
        <v>28</v>
      </c>
      <c r="E15" s="27" t="s">
        <v>274</v>
      </c>
      <c r="F15" s="27" t="s">
        <v>275</v>
      </c>
      <c r="G15" s="27" t="s">
        <v>31</v>
      </c>
      <c r="H15" s="27" t="s">
        <v>32</v>
      </c>
      <c r="I15" s="27" t="s">
        <v>33</v>
      </c>
      <c r="J15" s="36">
        <v>44561</v>
      </c>
      <c r="K15" s="28">
        <v>44713</v>
      </c>
      <c r="L15" s="121" t="s">
        <v>245</v>
      </c>
      <c r="M15" s="94" t="s">
        <v>295</v>
      </c>
      <c r="N15" s="94" t="s">
        <v>276</v>
      </c>
      <c r="O15" s="94" t="s">
        <v>296</v>
      </c>
      <c r="P15" s="30" t="s">
        <v>235</v>
      </c>
      <c r="Q15" s="20" t="s">
        <v>235</v>
      </c>
      <c r="R15" s="23" t="s">
        <v>235</v>
      </c>
      <c r="S15" s="21">
        <v>44558</v>
      </c>
      <c r="T15" s="20">
        <v>44574</v>
      </c>
      <c r="U15" s="21">
        <v>44575</v>
      </c>
      <c r="V15" s="29" t="s">
        <v>240</v>
      </c>
      <c r="W15" s="23"/>
      <c r="X15" s="27" t="s">
        <v>258</v>
      </c>
      <c r="Y15" s="13" t="s">
        <v>297</v>
      </c>
    </row>
    <row r="16" spans="1:25" ht="25.5">
      <c r="A16" s="24">
        <v>44593</v>
      </c>
      <c r="B16" s="25" t="s">
        <v>300</v>
      </c>
      <c r="C16" s="26">
        <v>634477</v>
      </c>
      <c r="D16" s="27" t="s">
        <v>28</v>
      </c>
      <c r="E16" s="27" t="s">
        <v>274</v>
      </c>
      <c r="F16" s="27" t="s">
        <v>275</v>
      </c>
      <c r="G16" s="27" t="s">
        <v>31</v>
      </c>
      <c r="H16" s="27" t="s">
        <v>32</v>
      </c>
      <c r="I16" s="27" t="s">
        <v>33</v>
      </c>
      <c r="J16" s="36">
        <v>44561</v>
      </c>
      <c r="K16" s="28">
        <v>44713</v>
      </c>
      <c r="L16" s="121" t="s">
        <v>245</v>
      </c>
      <c r="M16" s="94" t="s">
        <v>295</v>
      </c>
      <c r="N16" s="94" t="s">
        <v>276</v>
      </c>
      <c r="O16" s="94" t="s">
        <v>296</v>
      </c>
      <c r="P16" s="30" t="s">
        <v>235</v>
      </c>
      <c r="Q16" s="20" t="s">
        <v>235</v>
      </c>
      <c r="R16" s="23" t="s">
        <v>235</v>
      </c>
      <c r="S16" s="21">
        <v>44558</v>
      </c>
      <c r="T16" s="20">
        <v>44574</v>
      </c>
      <c r="U16" s="21">
        <v>44575</v>
      </c>
      <c r="V16" s="29" t="s">
        <v>240</v>
      </c>
      <c r="W16" s="23"/>
      <c r="X16" s="27" t="s">
        <v>258</v>
      </c>
      <c r="Y16" s="13" t="s">
        <v>297</v>
      </c>
    </row>
    <row r="17" spans="1:25" ht="25.5">
      <c r="A17" s="24">
        <v>44593</v>
      </c>
      <c r="B17" s="25" t="s">
        <v>301</v>
      </c>
      <c r="C17" s="26">
        <v>634481</v>
      </c>
      <c r="D17" s="27" t="s">
        <v>28</v>
      </c>
      <c r="E17" s="27" t="s">
        <v>274</v>
      </c>
      <c r="F17" s="27" t="s">
        <v>275</v>
      </c>
      <c r="G17" s="27" t="s">
        <v>31</v>
      </c>
      <c r="H17" s="27" t="s">
        <v>32</v>
      </c>
      <c r="I17" s="27" t="s">
        <v>33</v>
      </c>
      <c r="J17" s="36">
        <v>44561</v>
      </c>
      <c r="K17" s="28">
        <v>44713</v>
      </c>
      <c r="L17" s="121" t="s">
        <v>245</v>
      </c>
      <c r="M17" s="94" t="s">
        <v>295</v>
      </c>
      <c r="N17" s="94" t="s">
        <v>276</v>
      </c>
      <c r="O17" s="94" t="s">
        <v>296</v>
      </c>
      <c r="P17" s="30" t="s">
        <v>235</v>
      </c>
      <c r="Q17" s="20" t="s">
        <v>235</v>
      </c>
      <c r="R17" s="23" t="s">
        <v>235</v>
      </c>
      <c r="S17" s="21">
        <v>44558</v>
      </c>
      <c r="T17" s="20">
        <v>44574</v>
      </c>
      <c r="U17" s="21">
        <v>44575</v>
      </c>
      <c r="V17" s="29" t="s">
        <v>240</v>
      </c>
      <c r="W17" s="23"/>
      <c r="X17" s="27" t="s">
        <v>258</v>
      </c>
      <c r="Y17" s="13" t="s">
        <v>297</v>
      </c>
    </row>
    <row r="18" spans="1:25" ht="25.5">
      <c r="A18" s="24">
        <v>44593</v>
      </c>
      <c r="B18" s="25" t="s">
        <v>302</v>
      </c>
      <c r="C18" s="26">
        <v>115173</v>
      </c>
      <c r="D18" s="27" t="s">
        <v>28</v>
      </c>
      <c r="E18" s="27" t="s">
        <v>303</v>
      </c>
      <c r="F18" s="27" t="s">
        <v>148</v>
      </c>
      <c r="G18" s="27" t="s">
        <v>31</v>
      </c>
      <c r="H18" s="27" t="s">
        <v>32</v>
      </c>
      <c r="I18" s="27" t="s">
        <v>33</v>
      </c>
      <c r="J18" s="36">
        <v>44561</v>
      </c>
      <c r="K18" s="28">
        <v>44713</v>
      </c>
      <c r="L18" s="121" t="s">
        <v>245</v>
      </c>
      <c r="M18" s="94" t="s">
        <v>304</v>
      </c>
      <c r="N18" s="94" t="s">
        <v>305</v>
      </c>
      <c r="O18" s="94" t="s">
        <v>306</v>
      </c>
      <c r="P18" s="30">
        <v>44554</v>
      </c>
      <c r="Q18" s="20">
        <v>44566</v>
      </c>
      <c r="R18" s="23" t="s">
        <v>239</v>
      </c>
      <c r="S18" s="21">
        <v>44566</v>
      </c>
      <c r="T18" s="20"/>
      <c r="U18" s="21">
        <v>44575</v>
      </c>
      <c r="V18" s="29" t="s">
        <v>240</v>
      </c>
      <c r="W18" s="23"/>
      <c r="X18" s="27" t="s">
        <v>251</v>
      </c>
      <c r="Y18" s="13"/>
    </row>
    <row r="19" spans="1:25" ht="25.5">
      <c r="A19" s="24">
        <v>44593</v>
      </c>
      <c r="B19" s="25" t="s">
        <v>307</v>
      </c>
      <c r="C19" s="26">
        <v>3083</v>
      </c>
      <c r="D19" s="27" t="s">
        <v>28</v>
      </c>
      <c r="E19" s="27" t="s">
        <v>287</v>
      </c>
      <c r="F19" s="27" t="s">
        <v>308</v>
      </c>
      <c r="G19" s="27" t="s">
        <v>31</v>
      </c>
      <c r="H19" s="27" t="s">
        <v>32</v>
      </c>
      <c r="I19" s="27" t="s">
        <v>33</v>
      </c>
      <c r="J19" s="36">
        <v>44561</v>
      </c>
      <c r="K19" s="28">
        <v>44713</v>
      </c>
      <c r="L19" s="121" t="s">
        <v>263</v>
      </c>
      <c r="M19" s="94" t="s">
        <v>309</v>
      </c>
      <c r="N19" s="94" t="s">
        <v>310</v>
      </c>
      <c r="O19" s="94" t="s">
        <v>311</v>
      </c>
      <c r="P19" s="30">
        <v>44552</v>
      </c>
      <c r="Q19" s="20">
        <v>44559</v>
      </c>
      <c r="R19" s="23" t="s">
        <v>239</v>
      </c>
      <c r="S19" s="21">
        <v>44565</v>
      </c>
      <c r="T19" s="20"/>
      <c r="U19" s="21">
        <v>44565</v>
      </c>
      <c r="V19" s="29" t="s">
        <v>240</v>
      </c>
      <c r="W19" s="23"/>
      <c r="X19" s="27" t="s">
        <v>45</v>
      </c>
      <c r="Y19" s="13"/>
    </row>
    <row r="20" spans="1:25" ht="25.5">
      <c r="A20" s="24">
        <v>44593</v>
      </c>
      <c r="B20" s="25" t="s">
        <v>312</v>
      </c>
      <c r="C20" s="26">
        <v>110852</v>
      </c>
      <c r="D20" s="27" t="s">
        <v>28</v>
      </c>
      <c r="E20" s="27" t="s">
        <v>255</v>
      </c>
      <c r="F20" s="27" t="s">
        <v>256</v>
      </c>
      <c r="G20" s="27" t="s">
        <v>31</v>
      </c>
      <c r="H20" s="27" t="s">
        <v>32</v>
      </c>
      <c r="I20" s="27" t="s">
        <v>33</v>
      </c>
      <c r="J20" s="36">
        <v>44561</v>
      </c>
      <c r="K20" s="28">
        <v>44713</v>
      </c>
      <c r="L20" s="121" t="s">
        <v>263</v>
      </c>
      <c r="M20" s="94" t="s">
        <v>73</v>
      </c>
      <c r="N20" s="94" t="s">
        <v>72</v>
      </c>
      <c r="O20" s="94" t="s">
        <v>73</v>
      </c>
      <c r="P20" s="30" t="s">
        <v>235</v>
      </c>
      <c r="Q20" s="20" t="s">
        <v>235</v>
      </c>
      <c r="R20" s="23" t="s">
        <v>239</v>
      </c>
      <c r="S20" s="21">
        <v>44565</v>
      </c>
      <c r="T20" s="20"/>
      <c r="U20" s="21">
        <v>44565</v>
      </c>
      <c r="V20" s="29" t="s">
        <v>240</v>
      </c>
      <c r="W20" s="23"/>
      <c r="X20" s="27" t="s">
        <v>45</v>
      </c>
      <c r="Y20" s="13" t="s">
        <v>89</v>
      </c>
    </row>
    <row r="21" spans="1:25" ht="25.5">
      <c r="A21" s="24">
        <v>44593</v>
      </c>
      <c r="B21" s="25" t="s">
        <v>313</v>
      </c>
      <c r="C21" s="26">
        <v>110787</v>
      </c>
      <c r="D21" s="27" t="s">
        <v>28</v>
      </c>
      <c r="E21" s="27" t="s">
        <v>255</v>
      </c>
      <c r="F21" s="27" t="s">
        <v>256</v>
      </c>
      <c r="G21" s="27" t="s">
        <v>31</v>
      </c>
      <c r="H21" s="27" t="s">
        <v>32</v>
      </c>
      <c r="I21" s="27" t="s">
        <v>33</v>
      </c>
      <c r="J21" s="36">
        <v>44561</v>
      </c>
      <c r="K21" s="28">
        <v>44713</v>
      </c>
      <c r="L21" s="121" t="s">
        <v>263</v>
      </c>
      <c r="M21" s="94" t="s">
        <v>73</v>
      </c>
      <c r="N21" s="94" t="s">
        <v>72</v>
      </c>
      <c r="O21" s="94" t="s">
        <v>73</v>
      </c>
      <c r="P21" s="30" t="s">
        <v>235</v>
      </c>
      <c r="Q21" s="20" t="s">
        <v>235</v>
      </c>
      <c r="R21" s="23" t="s">
        <v>239</v>
      </c>
      <c r="S21" s="21">
        <v>44565</v>
      </c>
      <c r="T21" s="20"/>
      <c r="U21" s="21">
        <v>44565</v>
      </c>
      <c r="V21" s="29" t="s">
        <v>240</v>
      </c>
      <c r="W21" s="23"/>
      <c r="X21" s="27" t="s">
        <v>45</v>
      </c>
      <c r="Y21" s="13" t="s">
        <v>89</v>
      </c>
    </row>
    <row r="22" spans="1:25" ht="25.5">
      <c r="A22" s="24">
        <v>44593</v>
      </c>
      <c r="B22" s="25" t="s">
        <v>314</v>
      </c>
      <c r="C22" s="26">
        <v>110844</v>
      </c>
      <c r="D22" s="27" t="s">
        <v>28</v>
      </c>
      <c r="E22" s="27" t="s">
        <v>255</v>
      </c>
      <c r="F22" s="27" t="s">
        <v>256</v>
      </c>
      <c r="G22" s="27" t="s">
        <v>31</v>
      </c>
      <c r="H22" s="27" t="s">
        <v>32</v>
      </c>
      <c r="I22" s="27" t="s">
        <v>33</v>
      </c>
      <c r="J22" s="36">
        <v>44561</v>
      </c>
      <c r="K22" s="28">
        <v>44713</v>
      </c>
      <c r="L22" s="121" t="s">
        <v>263</v>
      </c>
      <c r="M22" s="94" t="s">
        <v>73</v>
      </c>
      <c r="N22" s="94" t="s">
        <v>72</v>
      </c>
      <c r="O22" s="94" t="s">
        <v>73</v>
      </c>
      <c r="P22" s="30" t="s">
        <v>235</v>
      </c>
      <c r="Q22" s="20" t="s">
        <v>235</v>
      </c>
      <c r="R22" s="23" t="s">
        <v>239</v>
      </c>
      <c r="S22" s="21">
        <v>44565</v>
      </c>
      <c r="T22" s="20"/>
      <c r="U22" s="21">
        <v>44565</v>
      </c>
      <c r="V22" s="29" t="s">
        <v>240</v>
      </c>
      <c r="W22" s="23"/>
      <c r="X22" s="27" t="s">
        <v>45</v>
      </c>
      <c r="Y22" s="13" t="s">
        <v>89</v>
      </c>
    </row>
    <row r="23" spans="1:25" ht="25.5">
      <c r="A23" s="24">
        <v>44593</v>
      </c>
      <c r="B23" s="25" t="s">
        <v>315</v>
      </c>
      <c r="C23" s="26" t="s">
        <v>316</v>
      </c>
      <c r="D23" s="27" t="s">
        <v>42</v>
      </c>
      <c r="E23" s="27" t="s">
        <v>317</v>
      </c>
      <c r="F23" s="27" t="s">
        <v>148</v>
      </c>
      <c r="G23" s="27" t="s">
        <v>31</v>
      </c>
      <c r="H23" s="27" t="s">
        <v>32</v>
      </c>
      <c r="I23" s="27" t="s">
        <v>23</v>
      </c>
      <c r="J23" s="36">
        <v>44561</v>
      </c>
      <c r="K23" s="28">
        <v>44713</v>
      </c>
      <c r="L23" s="121" t="s">
        <v>263</v>
      </c>
      <c r="M23" s="94" t="s">
        <v>318</v>
      </c>
      <c r="N23" s="94" t="s">
        <v>319</v>
      </c>
      <c r="O23" s="94" t="s">
        <v>320</v>
      </c>
      <c r="P23" s="30">
        <v>44552</v>
      </c>
      <c r="Q23" s="20">
        <v>44553</v>
      </c>
      <c r="R23" s="23" t="s">
        <v>239</v>
      </c>
      <c r="S23" s="21">
        <v>44565</v>
      </c>
      <c r="T23" s="20"/>
      <c r="U23" s="21">
        <v>44565</v>
      </c>
      <c r="V23" s="29" t="s">
        <v>240</v>
      </c>
      <c r="W23" s="23"/>
      <c r="X23" s="27" t="s">
        <v>251</v>
      </c>
      <c r="Y23" s="13"/>
    </row>
    <row r="24" spans="1:25" ht="25.5">
      <c r="A24" s="24">
        <v>44593</v>
      </c>
      <c r="B24" s="25" t="s">
        <v>321</v>
      </c>
      <c r="C24" s="26">
        <v>110462</v>
      </c>
      <c r="D24" s="27" t="s">
        <v>28</v>
      </c>
      <c r="E24" s="27" t="s">
        <v>243</v>
      </c>
      <c r="F24" s="27" t="s">
        <v>244</v>
      </c>
      <c r="G24" s="27" t="s">
        <v>31</v>
      </c>
      <c r="H24" s="27" t="s">
        <v>32</v>
      </c>
      <c r="I24" s="27" t="s">
        <v>33</v>
      </c>
      <c r="J24" s="36">
        <v>44561</v>
      </c>
      <c r="K24" s="28">
        <v>44713</v>
      </c>
      <c r="L24" s="121" t="s">
        <v>263</v>
      </c>
      <c r="M24" s="94" t="s">
        <v>246</v>
      </c>
      <c r="N24" s="94" t="s">
        <v>247</v>
      </c>
      <c r="O24" s="94" t="s">
        <v>73</v>
      </c>
      <c r="P24" s="30" t="s">
        <v>235</v>
      </c>
      <c r="Q24" s="20" t="s">
        <v>235</v>
      </c>
      <c r="R24" s="23" t="s">
        <v>239</v>
      </c>
      <c r="S24" s="21">
        <v>44565</v>
      </c>
      <c r="T24" s="20"/>
      <c r="U24" s="21">
        <v>44565</v>
      </c>
      <c r="V24" s="29" t="s">
        <v>240</v>
      </c>
      <c r="W24" s="23"/>
      <c r="X24" s="27" t="s">
        <v>45</v>
      </c>
      <c r="Y24" s="13"/>
    </row>
    <row r="25" spans="1:25" ht="25.5">
      <c r="A25" s="24">
        <v>44593</v>
      </c>
      <c r="B25" s="25" t="s">
        <v>322</v>
      </c>
      <c r="C25" s="26">
        <v>115084</v>
      </c>
      <c r="D25" s="27" t="s">
        <v>28</v>
      </c>
      <c r="E25" s="27" t="s">
        <v>243</v>
      </c>
      <c r="F25" s="27" t="s">
        <v>244</v>
      </c>
      <c r="G25" s="27" t="s">
        <v>31</v>
      </c>
      <c r="H25" s="27" t="s">
        <v>32</v>
      </c>
      <c r="I25" s="27" t="s">
        <v>33</v>
      </c>
      <c r="J25" s="36">
        <v>44561</v>
      </c>
      <c r="K25" s="28">
        <v>44713</v>
      </c>
      <c r="L25" s="121" t="s">
        <v>263</v>
      </c>
      <c r="M25" s="94" t="s">
        <v>246</v>
      </c>
      <c r="N25" s="94" t="s">
        <v>247</v>
      </c>
      <c r="O25" s="94" t="s">
        <v>73</v>
      </c>
      <c r="P25" s="30" t="s">
        <v>235</v>
      </c>
      <c r="Q25" s="20" t="s">
        <v>235</v>
      </c>
      <c r="R25" s="23" t="s">
        <v>239</v>
      </c>
      <c r="S25" s="21">
        <v>44565</v>
      </c>
      <c r="T25" s="20"/>
      <c r="U25" s="21">
        <v>44565</v>
      </c>
      <c r="V25" s="29" t="s">
        <v>240</v>
      </c>
      <c r="W25" s="23"/>
      <c r="X25" s="27" t="s">
        <v>45</v>
      </c>
      <c r="Y25" s="13"/>
    </row>
    <row r="26" spans="1:25" ht="25.5">
      <c r="A26" s="24">
        <v>44593</v>
      </c>
      <c r="B26" s="25" t="s">
        <v>323</v>
      </c>
      <c r="C26" s="26">
        <v>115381</v>
      </c>
      <c r="D26" s="27" t="s">
        <v>28</v>
      </c>
      <c r="E26" s="27" t="s">
        <v>255</v>
      </c>
      <c r="F26" s="27" t="s">
        <v>256</v>
      </c>
      <c r="G26" s="27" t="s">
        <v>31</v>
      </c>
      <c r="H26" s="27" t="s">
        <v>32</v>
      </c>
      <c r="I26" s="27" t="s">
        <v>33</v>
      </c>
      <c r="J26" s="36">
        <v>44561</v>
      </c>
      <c r="K26" s="28">
        <v>44713</v>
      </c>
      <c r="L26" s="121" t="s">
        <v>263</v>
      </c>
      <c r="M26" s="94" t="s">
        <v>73</v>
      </c>
      <c r="N26" s="94" t="s">
        <v>72</v>
      </c>
      <c r="O26" s="94" t="s">
        <v>73</v>
      </c>
      <c r="P26" s="30" t="s">
        <v>235</v>
      </c>
      <c r="Q26" s="20" t="s">
        <v>235</v>
      </c>
      <c r="R26" s="23" t="s">
        <v>239</v>
      </c>
      <c r="S26" s="21">
        <v>44565</v>
      </c>
      <c r="T26" s="20"/>
      <c r="U26" s="21">
        <v>44565</v>
      </c>
      <c r="V26" s="29" t="s">
        <v>240</v>
      </c>
      <c r="W26" s="23"/>
      <c r="X26" s="27" t="s">
        <v>45</v>
      </c>
      <c r="Y26" s="13" t="s">
        <v>89</v>
      </c>
    </row>
    <row r="27" spans="1:25" ht="25.5">
      <c r="A27" s="24">
        <v>44593</v>
      </c>
      <c r="B27" s="25" t="s">
        <v>324</v>
      </c>
      <c r="C27" s="26">
        <v>101779</v>
      </c>
      <c r="D27" s="27" t="s">
        <v>76</v>
      </c>
      <c r="E27" s="27" t="s">
        <v>317</v>
      </c>
      <c r="F27" s="27" t="s">
        <v>148</v>
      </c>
      <c r="G27" s="27" t="s">
        <v>31</v>
      </c>
      <c r="H27" s="27" t="s">
        <v>32</v>
      </c>
      <c r="I27" s="27" t="s">
        <v>33</v>
      </c>
      <c r="J27" s="36">
        <v>44561</v>
      </c>
      <c r="K27" s="28">
        <v>44774</v>
      </c>
      <c r="L27" s="121" t="s">
        <v>263</v>
      </c>
      <c r="M27" s="94" t="s">
        <v>304</v>
      </c>
      <c r="N27" s="94" t="s">
        <v>305</v>
      </c>
      <c r="O27" s="94" t="s">
        <v>306</v>
      </c>
      <c r="P27" s="30">
        <v>44552</v>
      </c>
      <c r="Q27" s="20">
        <v>44553</v>
      </c>
      <c r="R27" s="23" t="s">
        <v>239</v>
      </c>
      <c r="S27" s="21">
        <v>44565</v>
      </c>
      <c r="T27" s="20"/>
      <c r="U27" s="21">
        <v>44574</v>
      </c>
      <c r="V27" s="29" t="s">
        <v>240</v>
      </c>
      <c r="W27" s="23"/>
      <c r="X27" s="27" t="s">
        <v>251</v>
      </c>
      <c r="Y27" s="13"/>
    </row>
    <row r="28" spans="1:25" ht="25.5">
      <c r="A28" s="24">
        <v>44593</v>
      </c>
      <c r="B28" s="25" t="s">
        <v>325</v>
      </c>
      <c r="C28" s="26">
        <v>634475</v>
      </c>
      <c r="D28" s="27" t="s">
        <v>28</v>
      </c>
      <c r="E28" s="27" t="s">
        <v>274</v>
      </c>
      <c r="F28" s="27" t="s">
        <v>275</v>
      </c>
      <c r="G28" s="27" t="s">
        <v>31</v>
      </c>
      <c r="H28" s="27" t="s">
        <v>32</v>
      </c>
      <c r="I28" s="27" t="s">
        <v>33</v>
      </c>
      <c r="J28" s="36">
        <v>44561</v>
      </c>
      <c r="K28" s="28">
        <v>44713</v>
      </c>
      <c r="L28" s="121" t="s">
        <v>263</v>
      </c>
      <c r="M28" s="94" t="s">
        <v>295</v>
      </c>
      <c r="N28" s="94" t="s">
        <v>276</v>
      </c>
      <c r="O28" s="94" t="s">
        <v>296</v>
      </c>
      <c r="P28" s="30" t="s">
        <v>235</v>
      </c>
      <c r="Q28" s="20" t="s">
        <v>235</v>
      </c>
      <c r="R28" s="23" t="s">
        <v>239</v>
      </c>
      <c r="S28" s="21">
        <v>44565</v>
      </c>
      <c r="T28" s="20"/>
      <c r="U28" s="21">
        <v>44574</v>
      </c>
      <c r="V28" s="29" t="s">
        <v>240</v>
      </c>
      <c r="W28" s="23"/>
      <c r="X28" s="27" t="s">
        <v>258</v>
      </c>
      <c r="Y28" s="13" t="s">
        <v>277</v>
      </c>
    </row>
    <row r="29" spans="1:25" ht="25.5">
      <c r="A29" s="24">
        <v>44593</v>
      </c>
      <c r="B29" s="25" t="s">
        <v>326</v>
      </c>
      <c r="C29" s="26">
        <v>634483</v>
      </c>
      <c r="D29" s="27" t="s">
        <v>28</v>
      </c>
      <c r="E29" s="27" t="s">
        <v>274</v>
      </c>
      <c r="F29" s="27" t="s">
        <v>275</v>
      </c>
      <c r="G29" s="27" t="s">
        <v>31</v>
      </c>
      <c r="H29" s="27" t="s">
        <v>32</v>
      </c>
      <c r="I29" s="27" t="s">
        <v>33</v>
      </c>
      <c r="J29" s="36">
        <v>44561</v>
      </c>
      <c r="K29" s="28">
        <v>44713</v>
      </c>
      <c r="L29" s="121" t="s">
        <v>263</v>
      </c>
      <c r="M29" s="94" t="s">
        <v>295</v>
      </c>
      <c r="N29" s="94" t="s">
        <v>276</v>
      </c>
      <c r="O29" s="94" t="s">
        <v>296</v>
      </c>
      <c r="P29" s="30" t="s">
        <v>235</v>
      </c>
      <c r="Q29" s="20" t="s">
        <v>235</v>
      </c>
      <c r="R29" s="23" t="s">
        <v>239</v>
      </c>
      <c r="S29" s="21">
        <v>44565</v>
      </c>
      <c r="T29" s="20"/>
      <c r="U29" s="21">
        <v>44574</v>
      </c>
      <c r="V29" s="29" t="s">
        <v>240</v>
      </c>
      <c r="W29" s="23"/>
      <c r="X29" s="27" t="s">
        <v>258</v>
      </c>
      <c r="Y29" s="13" t="s">
        <v>327</v>
      </c>
    </row>
    <row r="30" spans="1:25" ht="25.5">
      <c r="A30" s="24">
        <v>44593</v>
      </c>
      <c r="B30" s="25" t="s">
        <v>328</v>
      </c>
      <c r="C30" s="26">
        <v>112482</v>
      </c>
      <c r="D30" s="27" t="s">
        <v>28</v>
      </c>
      <c r="E30" s="27" t="s">
        <v>77</v>
      </c>
      <c r="F30" s="27" t="s">
        <v>78</v>
      </c>
      <c r="G30" s="27" t="s">
        <v>31</v>
      </c>
      <c r="H30" s="27" t="s">
        <v>32</v>
      </c>
      <c r="I30" s="27" t="s">
        <v>23</v>
      </c>
      <c r="J30" s="36">
        <v>44561</v>
      </c>
      <c r="K30" s="28">
        <v>44743</v>
      </c>
      <c r="L30" s="121" t="s">
        <v>263</v>
      </c>
      <c r="M30" s="94" t="s">
        <v>250</v>
      </c>
      <c r="N30" s="94" t="s">
        <v>98</v>
      </c>
      <c r="O30" s="94" t="s">
        <v>73</v>
      </c>
      <c r="P30" s="30" t="s">
        <v>235</v>
      </c>
      <c r="Q30" s="20" t="s">
        <v>235</v>
      </c>
      <c r="R30" s="23" t="s">
        <v>239</v>
      </c>
      <c r="S30" s="21">
        <v>44559</v>
      </c>
      <c r="T30" s="20"/>
      <c r="U30" s="21">
        <v>44566</v>
      </c>
      <c r="V30" s="29" t="s">
        <v>240</v>
      </c>
      <c r="W30" s="23"/>
      <c r="X30" s="27" t="s">
        <v>251</v>
      </c>
      <c r="Y30" s="13"/>
    </row>
    <row r="31" spans="1:25" ht="25.5">
      <c r="A31" s="24">
        <v>44593</v>
      </c>
      <c r="B31" s="25" t="s">
        <v>329</v>
      </c>
      <c r="C31" s="26">
        <v>111212</v>
      </c>
      <c r="D31" s="27" t="s">
        <v>28</v>
      </c>
      <c r="E31" s="27" t="s">
        <v>330</v>
      </c>
      <c r="F31" s="27" t="s">
        <v>331</v>
      </c>
      <c r="G31" s="27" t="s">
        <v>31</v>
      </c>
      <c r="H31" s="27" t="s">
        <v>32</v>
      </c>
      <c r="I31" s="27" t="s">
        <v>23</v>
      </c>
      <c r="J31" s="36">
        <v>44561</v>
      </c>
      <c r="K31" s="28">
        <v>44743</v>
      </c>
      <c r="L31" s="121" t="s">
        <v>263</v>
      </c>
      <c r="M31" s="94" t="s">
        <v>332</v>
      </c>
      <c r="N31" s="94" t="s">
        <v>333</v>
      </c>
      <c r="O31" s="94" t="s">
        <v>334</v>
      </c>
      <c r="P31" s="30" t="s">
        <v>235</v>
      </c>
      <c r="Q31" s="20" t="s">
        <v>235</v>
      </c>
      <c r="R31" s="23" t="s">
        <v>239</v>
      </c>
      <c r="S31" s="21">
        <v>44565</v>
      </c>
      <c r="T31" s="20"/>
      <c r="U31" s="21"/>
      <c r="V31" s="29" t="s">
        <v>235</v>
      </c>
      <c r="W31" s="23"/>
      <c r="X31" s="27" t="s">
        <v>251</v>
      </c>
      <c r="Y31" s="13" t="s">
        <v>335</v>
      </c>
    </row>
    <row r="32" spans="1:25" ht="25.5">
      <c r="A32" s="24">
        <v>44531</v>
      </c>
      <c r="B32" s="25" t="s">
        <v>336</v>
      </c>
      <c r="C32" s="26">
        <v>38619</v>
      </c>
      <c r="D32" s="27" t="s">
        <v>76</v>
      </c>
      <c r="E32" s="27" t="s">
        <v>243</v>
      </c>
      <c r="F32" s="27" t="s">
        <v>337</v>
      </c>
      <c r="G32" s="27" t="s">
        <v>31</v>
      </c>
      <c r="H32" s="27" t="s">
        <v>32</v>
      </c>
      <c r="I32" s="27" t="s">
        <v>33</v>
      </c>
      <c r="J32" s="36">
        <v>44500</v>
      </c>
      <c r="K32" s="28">
        <v>44652</v>
      </c>
      <c r="L32" s="121" t="s">
        <v>268</v>
      </c>
      <c r="M32" s="94" t="s">
        <v>338</v>
      </c>
      <c r="N32" s="94" t="s">
        <v>339</v>
      </c>
      <c r="P32" s="30">
        <v>44495</v>
      </c>
      <c r="Q32" s="20"/>
      <c r="R32" s="120">
        <v>44500</v>
      </c>
      <c r="S32" s="21">
        <v>44509</v>
      </c>
      <c r="T32" s="20"/>
      <c r="U32" s="21" t="s">
        <v>73</v>
      </c>
      <c r="V32" s="29" t="s">
        <v>235</v>
      </c>
      <c r="W32" s="23"/>
      <c r="X32" s="27" t="s">
        <v>45</v>
      </c>
      <c r="Y32" s="13" t="s">
        <v>340</v>
      </c>
    </row>
    <row r="33" spans="1:25" ht="25.5">
      <c r="A33" s="24">
        <v>44593</v>
      </c>
      <c r="B33" s="25" t="s">
        <v>341</v>
      </c>
      <c r="C33" s="26">
        <v>115459</v>
      </c>
      <c r="D33" s="27" t="s">
        <v>28</v>
      </c>
      <c r="E33" s="27" t="s">
        <v>303</v>
      </c>
      <c r="F33" s="27" t="s">
        <v>148</v>
      </c>
      <c r="G33" s="27" t="s">
        <v>31</v>
      </c>
      <c r="H33" s="27" t="s">
        <v>32</v>
      </c>
      <c r="I33" s="27" t="s">
        <v>33</v>
      </c>
      <c r="J33" s="36">
        <v>44561</v>
      </c>
      <c r="K33" s="28">
        <v>44713</v>
      </c>
      <c r="L33" s="121" t="s">
        <v>245</v>
      </c>
      <c r="M33" s="94" t="s">
        <v>304</v>
      </c>
      <c r="N33" s="94" t="s">
        <v>305</v>
      </c>
      <c r="O33" s="94" t="s">
        <v>306</v>
      </c>
      <c r="P33" s="30">
        <v>44554</v>
      </c>
      <c r="Q33" s="20">
        <v>44566</v>
      </c>
      <c r="R33" s="23" t="s">
        <v>239</v>
      </c>
      <c r="S33" s="21">
        <v>44566</v>
      </c>
      <c r="T33" s="20"/>
      <c r="U33" s="21">
        <v>44209</v>
      </c>
      <c r="V33" s="29" t="s">
        <v>240</v>
      </c>
      <c r="W33" s="23"/>
      <c r="X33" s="27" t="s">
        <v>251</v>
      </c>
      <c r="Y33" s="13"/>
    </row>
    <row r="34" spans="1:25" ht="25.5">
      <c r="A34" s="24">
        <v>44593</v>
      </c>
      <c r="B34" s="25" t="s">
        <v>342</v>
      </c>
      <c r="C34" s="26">
        <v>614415</v>
      </c>
      <c r="D34" s="27" t="s">
        <v>42</v>
      </c>
      <c r="E34" s="27" t="s">
        <v>343</v>
      </c>
      <c r="F34" s="27" t="s">
        <v>212</v>
      </c>
      <c r="G34" s="27" t="s">
        <v>31</v>
      </c>
      <c r="H34" s="27" t="s">
        <v>32</v>
      </c>
      <c r="I34" s="27" t="s">
        <v>33</v>
      </c>
      <c r="J34" s="36">
        <v>44561</v>
      </c>
      <c r="K34" s="28">
        <v>44743</v>
      </c>
      <c r="L34" s="121" t="s">
        <v>245</v>
      </c>
      <c r="M34" s="94" t="s">
        <v>344</v>
      </c>
      <c r="N34" s="94" t="s">
        <v>345</v>
      </c>
      <c r="O34" s="94" t="s">
        <v>346</v>
      </c>
      <c r="P34" s="30">
        <v>44554</v>
      </c>
      <c r="Q34" s="20">
        <v>44560</v>
      </c>
      <c r="R34" s="23" t="s">
        <v>239</v>
      </c>
      <c r="S34" s="21">
        <v>44559</v>
      </c>
      <c r="T34" s="20">
        <v>44579</v>
      </c>
      <c r="U34" s="21">
        <v>44581</v>
      </c>
      <c r="V34" s="29" t="s">
        <v>240</v>
      </c>
      <c r="W34" s="23"/>
      <c r="X34" s="27" t="s">
        <v>251</v>
      </c>
      <c r="Y34" s="13"/>
    </row>
    <row r="35" spans="1:25" ht="25.5">
      <c r="A35" s="24">
        <v>44593</v>
      </c>
      <c r="B35" s="25" t="s">
        <v>347</v>
      </c>
      <c r="C35" s="26">
        <v>89667</v>
      </c>
      <c r="D35" s="27" t="s">
        <v>28</v>
      </c>
      <c r="E35" s="27" t="s">
        <v>348</v>
      </c>
      <c r="F35" s="27" t="s">
        <v>275</v>
      </c>
      <c r="G35" s="27" t="s">
        <v>31</v>
      </c>
      <c r="H35" s="27" t="s">
        <v>32</v>
      </c>
      <c r="I35" s="27" t="s">
        <v>33</v>
      </c>
      <c r="J35" s="36">
        <v>44561</v>
      </c>
      <c r="K35" s="28">
        <v>44713</v>
      </c>
      <c r="L35" s="121" t="s">
        <v>245</v>
      </c>
      <c r="M35" s="94" t="s">
        <v>349</v>
      </c>
      <c r="N35" s="94" t="s">
        <v>350</v>
      </c>
      <c r="O35" s="94" t="s">
        <v>351</v>
      </c>
      <c r="P35" s="30">
        <v>44554</v>
      </c>
      <c r="Q35" s="20">
        <v>44560</v>
      </c>
      <c r="R35" s="23" t="s">
        <v>239</v>
      </c>
      <c r="S35" s="21">
        <v>44559</v>
      </c>
      <c r="T35" s="20">
        <v>44579</v>
      </c>
      <c r="U35" s="21">
        <v>44580</v>
      </c>
      <c r="V35" s="29" t="s">
        <v>240</v>
      </c>
      <c r="W35" s="23"/>
      <c r="X35" s="27" t="s">
        <v>45</v>
      </c>
      <c r="Y35" s="13" t="s">
        <v>352</v>
      </c>
    </row>
    <row r="36" spans="1:25">
      <c r="A36" s="24">
        <v>44593</v>
      </c>
      <c r="B36" s="25" t="s">
        <v>353</v>
      </c>
      <c r="C36" s="26">
        <v>127642</v>
      </c>
      <c r="D36" s="27" t="s">
        <v>28</v>
      </c>
      <c r="E36" s="27" t="s">
        <v>354</v>
      </c>
      <c r="F36" s="27"/>
      <c r="G36" s="27" t="s">
        <v>31</v>
      </c>
      <c r="H36" s="27" t="s">
        <v>32</v>
      </c>
      <c r="I36" s="27" t="s">
        <v>33</v>
      </c>
      <c r="J36" s="36">
        <v>44561</v>
      </c>
      <c r="K36" s="28">
        <v>44713</v>
      </c>
      <c r="L36" s="121" t="s">
        <v>245</v>
      </c>
      <c r="N36" s="94" t="s">
        <v>270</v>
      </c>
      <c r="P36" s="30" t="s">
        <v>235</v>
      </c>
      <c r="Q36" s="20" t="s">
        <v>235</v>
      </c>
      <c r="R36" s="23" t="s">
        <v>235</v>
      </c>
      <c r="S36" s="21">
        <v>44558</v>
      </c>
      <c r="T36" s="20"/>
      <c r="U36" s="21">
        <v>44583</v>
      </c>
      <c r="V36" s="29" t="s">
        <v>240</v>
      </c>
      <c r="W36" s="23"/>
      <c r="X36" s="27" t="s">
        <v>45</v>
      </c>
      <c r="Y36" s="13" t="s">
        <v>355</v>
      </c>
    </row>
    <row r="37" spans="1:25" ht="25.5">
      <c r="A37" s="24">
        <v>44621</v>
      </c>
      <c r="B37" s="25" t="s">
        <v>356</v>
      </c>
      <c r="C37" s="26">
        <v>110847</v>
      </c>
      <c r="D37" s="27" t="s">
        <v>42</v>
      </c>
      <c r="E37" s="27" t="s">
        <v>357</v>
      </c>
      <c r="F37" s="27" t="s">
        <v>358</v>
      </c>
      <c r="G37" s="27" t="s">
        <v>31</v>
      </c>
      <c r="H37" s="27" t="s">
        <v>32</v>
      </c>
      <c r="I37" s="27" t="s">
        <v>33</v>
      </c>
      <c r="J37" s="36">
        <v>44592</v>
      </c>
      <c r="K37" s="28">
        <v>44743</v>
      </c>
      <c r="L37" s="121" t="s">
        <v>245</v>
      </c>
      <c r="N37" s="94" t="s">
        <v>359</v>
      </c>
      <c r="P37" s="30">
        <v>44591</v>
      </c>
      <c r="Q37" s="20">
        <v>44595</v>
      </c>
      <c r="R37" s="23" t="s">
        <v>239</v>
      </c>
      <c r="S37" s="21">
        <v>44599</v>
      </c>
      <c r="T37" s="20"/>
      <c r="U37" s="21">
        <v>44599</v>
      </c>
      <c r="V37" s="29" t="s">
        <v>240</v>
      </c>
      <c r="W37" s="23"/>
      <c r="X37" s="27" t="s">
        <v>45</v>
      </c>
      <c r="Y37" s="13" t="s">
        <v>360</v>
      </c>
    </row>
    <row r="38" spans="1:25">
      <c r="A38" s="24">
        <v>44621</v>
      </c>
      <c r="B38" s="25" t="s">
        <v>361</v>
      </c>
      <c r="C38" s="26">
        <v>119858</v>
      </c>
      <c r="D38" s="27" t="s">
        <v>42</v>
      </c>
      <c r="E38" s="27" t="s">
        <v>362</v>
      </c>
      <c r="F38" s="27" t="s">
        <v>363</v>
      </c>
      <c r="G38" s="27" t="s">
        <v>31</v>
      </c>
      <c r="H38" s="27" t="s">
        <v>32</v>
      </c>
      <c r="I38" s="27" t="s">
        <v>33</v>
      </c>
      <c r="J38" s="36">
        <v>44592</v>
      </c>
      <c r="K38" s="28">
        <v>44743</v>
      </c>
      <c r="L38" s="121" t="s">
        <v>245</v>
      </c>
      <c r="N38" s="94" t="s">
        <v>364</v>
      </c>
      <c r="P38" s="30" t="s">
        <v>235</v>
      </c>
      <c r="Q38" s="20" t="s">
        <v>235</v>
      </c>
      <c r="R38" s="23" t="s">
        <v>235</v>
      </c>
      <c r="S38" s="21">
        <v>44599</v>
      </c>
      <c r="T38" s="20"/>
      <c r="U38" s="21">
        <v>44599</v>
      </c>
      <c r="V38" s="29" t="s">
        <v>240</v>
      </c>
      <c r="W38" s="23"/>
      <c r="X38" s="27" t="s">
        <v>365</v>
      </c>
      <c r="Y38" s="13"/>
    </row>
    <row r="39" spans="1:25">
      <c r="A39" s="24">
        <v>44621</v>
      </c>
      <c r="B39" s="25" t="s">
        <v>366</v>
      </c>
      <c r="C39" s="26">
        <v>127800</v>
      </c>
      <c r="D39" s="27" t="s">
        <v>42</v>
      </c>
      <c r="E39" s="27" t="s">
        <v>330</v>
      </c>
      <c r="F39" s="27" t="s">
        <v>367</v>
      </c>
      <c r="G39" s="27" t="s">
        <v>31</v>
      </c>
      <c r="H39" s="27" t="s">
        <v>32</v>
      </c>
      <c r="I39" s="27" t="s">
        <v>33</v>
      </c>
      <c r="J39" s="36">
        <v>44592</v>
      </c>
      <c r="K39" s="28">
        <v>44743</v>
      </c>
      <c r="L39" s="121" t="s">
        <v>245</v>
      </c>
      <c r="P39" s="30" t="s">
        <v>235</v>
      </c>
      <c r="Q39" s="20" t="s">
        <v>235</v>
      </c>
      <c r="R39" s="23" t="s">
        <v>235</v>
      </c>
      <c r="S39" s="21"/>
      <c r="T39" s="20"/>
      <c r="U39" s="21">
        <v>44599</v>
      </c>
      <c r="V39" s="29" t="s">
        <v>240</v>
      </c>
      <c r="W39" s="23"/>
      <c r="X39" s="27" t="s">
        <v>45</v>
      </c>
      <c r="Y39" s="13" t="s">
        <v>368</v>
      </c>
    </row>
    <row r="40" spans="1:25" ht="25.5">
      <c r="A40" s="24">
        <v>44621</v>
      </c>
      <c r="B40" s="25" t="s">
        <v>369</v>
      </c>
      <c r="C40" s="26">
        <v>109419</v>
      </c>
      <c r="D40" s="27" t="s">
        <v>28</v>
      </c>
      <c r="E40" s="27" t="s">
        <v>370</v>
      </c>
      <c r="F40" s="27" t="s">
        <v>371</v>
      </c>
      <c r="G40" s="27" t="s">
        <v>31</v>
      </c>
      <c r="H40" s="27" t="s">
        <v>32</v>
      </c>
      <c r="I40" s="27" t="s">
        <v>23</v>
      </c>
      <c r="J40" s="36">
        <v>44592</v>
      </c>
      <c r="K40" s="28">
        <v>44743</v>
      </c>
      <c r="L40" s="121" t="s">
        <v>245</v>
      </c>
      <c r="M40" s="94" t="s">
        <v>372</v>
      </c>
      <c r="N40" s="94" t="s">
        <v>373</v>
      </c>
      <c r="O40" s="94" t="s">
        <v>374</v>
      </c>
      <c r="P40" s="30">
        <v>44591</v>
      </c>
      <c r="Q40" s="30">
        <v>44595</v>
      </c>
      <c r="R40" s="30" t="s">
        <v>239</v>
      </c>
      <c r="S40" s="21">
        <v>44599</v>
      </c>
      <c r="T40" s="20"/>
      <c r="U40" s="21"/>
      <c r="V40" s="29" t="s">
        <v>235</v>
      </c>
      <c r="W40" s="23"/>
      <c r="X40" s="27" t="s">
        <v>365</v>
      </c>
      <c r="Y40" s="13" t="s">
        <v>375</v>
      </c>
    </row>
    <row r="41" spans="1:25" ht="51">
      <c r="A41" s="24">
        <v>44621</v>
      </c>
      <c r="B41" s="25" t="s">
        <v>376</v>
      </c>
      <c r="C41" s="26">
        <v>129714</v>
      </c>
      <c r="D41" s="27" t="s">
        <v>42</v>
      </c>
      <c r="E41" s="27" t="s">
        <v>377</v>
      </c>
      <c r="F41" s="27" t="s">
        <v>378</v>
      </c>
      <c r="G41" s="27" t="s">
        <v>31</v>
      </c>
      <c r="H41" s="27" t="s">
        <v>32</v>
      </c>
      <c r="I41" s="27" t="s">
        <v>33</v>
      </c>
      <c r="J41" s="36">
        <v>44592</v>
      </c>
      <c r="K41" s="28">
        <v>44743</v>
      </c>
      <c r="L41" s="121" t="s">
        <v>245</v>
      </c>
      <c r="M41" s="94" t="s">
        <v>379</v>
      </c>
      <c r="N41" s="94" t="s">
        <v>380</v>
      </c>
      <c r="P41" s="30">
        <v>44591</v>
      </c>
      <c r="Q41" s="20">
        <v>44597</v>
      </c>
      <c r="R41" s="23" t="s">
        <v>239</v>
      </c>
      <c r="S41" s="21">
        <v>44599</v>
      </c>
      <c r="T41" s="20"/>
      <c r="U41" s="21">
        <v>44601</v>
      </c>
      <c r="V41" s="29" t="s">
        <v>240</v>
      </c>
      <c r="W41" s="23"/>
      <c r="X41" s="27" t="s">
        <v>45</v>
      </c>
      <c r="Y41" s="13"/>
    </row>
    <row r="42" spans="1:25" ht="25.5">
      <c r="A42" s="24">
        <v>44621</v>
      </c>
      <c r="B42" s="25" t="s">
        <v>381</v>
      </c>
      <c r="C42" s="26">
        <v>127952</v>
      </c>
      <c r="D42" s="27" t="s">
        <v>42</v>
      </c>
      <c r="E42" s="27" t="s">
        <v>255</v>
      </c>
      <c r="F42" s="27" t="s">
        <v>256</v>
      </c>
      <c r="G42" s="27" t="s">
        <v>31</v>
      </c>
      <c r="H42" s="27" t="s">
        <v>32</v>
      </c>
      <c r="I42" s="27" t="s">
        <v>33</v>
      </c>
      <c r="J42" s="36">
        <v>44592</v>
      </c>
      <c r="K42" s="28">
        <v>44743</v>
      </c>
      <c r="L42" s="121" t="s">
        <v>245</v>
      </c>
      <c r="M42" s="94" t="s">
        <v>382</v>
      </c>
      <c r="N42" s="94" t="s">
        <v>383</v>
      </c>
      <c r="P42" s="30" t="s">
        <v>235</v>
      </c>
      <c r="Q42" s="20" t="s">
        <v>235</v>
      </c>
      <c r="R42" s="23" t="s">
        <v>235</v>
      </c>
      <c r="S42" s="21">
        <v>44599</v>
      </c>
      <c r="T42" s="20"/>
      <c r="U42" s="21">
        <v>44600</v>
      </c>
      <c r="V42" s="29" t="s">
        <v>240</v>
      </c>
      <c r="W42" s="23"/>
      <c r="X42" s="27" t="s">
        <v>45</v>
      </c>
      <c r="Y42" s="13" t="s">
        <v>259</v>
      </c>
    </row>
    <row r="43" spans="1:25" ht="25.5">
      <c r="A43" s="24">
        <v>44621</v>
      </c>
      <c r="B43" s="25" t="s">
        <v>384</v>
      </c>
      <c r="C43" s="26">
        <v>103767</v>
      </c>
      <c r="D43" s="27" t="s">
        <v>28</v>
      </c>
      <c r="E43" s="27" t="s">
        <v>362</v>
      </c>
      <c r="F43" s="27" t="s">
        <v>363</v>
      </c>
      <c r="G43" s="27" t="s">
        <v>31</v>
      </c>
      <c r="H43" s="27" t="s">
        <v>32</v>
      </c>
      <c r="I43" s="27" t="s">
        <v>33</v>
      </c>
      <c r="J43" s="36">
        <v>44592</v>
      </c>
      <c r="K43" s="28">
        <v>44743</v>
      </c>
      <c r="L43" s="121" t="s">
        <v>245</v>
      </c>
      <c r="M43" s="94" t="s">
        <v>250</v>
      </c>
      <c r="N43" s="94" t="s">
        <v>98</v>
      </c>
      <c r="P43" s="30" t="s">
        <v>235</v>
      </c>
      <c r="Q43" s="30" t="s">
        <v>235</v>
      </c>
      <c r="R43" s="30" t="s">
        <v>235</v>
      </c>
      <c r="S43" s="21">
        <v>44599</v>
      </c>
      <c r="T43" s="20"/>
      <c r="U43" s="21">
        <v>44600</v>
      </c>
      <c r="V43" s="29" t="s">
        <v>240</v>
      </c>
      <c r="W43" s="23"/>
      <c r="X43" s="27" t="s">
        <v>365</v>
      </c>
      <c r="Y43" s="13" t="s">
        <v>385</v>
      </c>
    </row>
    <row r="44" spans="1:25">
      <c r="A44" s="24">
        <v>44621</v>
      </c>
      <c r="B44" s="25" t="s">
        <v>386</v>
      </c>
      <c r="C44" s="26">
        <v>119870</v>
      </c>
      <c r="D44" s="27" t="s">
        <v>42</v>
      </c>
      <c r="E44" s="27" t="s">
        <v>70</v>
      </c>
      <c r="F44" s="27" t="s">
        <v>387</v>
      </c>
      <c r="G44" s="27" t="s">
        <v>31</v>
      </c>
      <c r="H44" s="27" t="s">
        <v>32</v>
      </c>
      <c r="I44" s="27" t="s">
        <v>33</v>
      </c>
      <c r="J44" s="36">
        <v>44592</v>
      </c>
      <c r="K44" s="28">
        <v>44743</v>
      </c>
      <c r="L44" s="121" t="s">
        <v>245</v>
      </c>
      <c r="N44" s="94" t="s">
        <v>388</v>
      </c>
      <c r="P44" s="30">
        <v>44591</v>
      </c>
      <c r="Q44" s="20">
        <v>44593</v>
      </c>
      <c r="R44" s="23" t="s">
        <v>239</v>
      </c>
      <c r="S44" s="21">
        <v>44599</v>
      </c>
      <c r="T44" s="20"/>
      <c r="U44" s="21">
        <v>44599</v>
      </c>
      <c r="V44" s="29" t="s">
        <v>240</v>
      </c>
      <c r="W44" s="23"/>
      <c r="X44" s="27" t="s">
        <v>365</v>
      </c>
      <c r="Y44" s="13"/>
    </row>
    <row r="45" spans="1:25" ht="25.5">
      <c r="A45" s="24">
        <v>44621</v>
      </c>
      <c r="B45" s="25" t="s">
        <v>389</v>
      </c>
      <c r="C45" s="26">
        <v>106825</v>
      </c>
      <c r="D45" s="27" t="s">
        <v>42</v>
      </c>
      <c r="E45" s="27" t="s">
        <v>255</v>
      </c>
      <c r="F45" s="27" t="s">
        <v>256</v>
      </c>
      <c r="G45" s="27" t="s">
        <v>31</v>
      </c>
      <c r="H45" s="27" t="s">
        <v>32</v>
      </c>
      <c r="I45" s="27" t="s">
        <v>33</v>
      </c>
      <c r="J45" s="36">
        <v>44592</v>
      </c>
      <c r="K45" s="28">
        <v>44743</v>
      </c>
      <c r="L45" s="121" t="s">
        <v>245</v>
      </c>
      <c r="N45" s="94" t="s">
        <v>72</v>
      </c>
      <c r="P45" s="30" t="s">
        <v>235</v>
      </c>
      <c r="Q45" s="30" t="s">
        <v>235</v>
      </c>
      <c r="R45" s="30" t="s">
        <v>235</v>
      </c>
      <c r="S45" s="21">
        <v>44599</v>
      </c>
      <c r="T45" s="20"/>
      <c r="U45" s="21">
        <v>44599</v>
      </c>
      <c r="V45" s="29" t="s">
        <v>240</v>
      </c>
      <c r="W45" s="23"/>
      <c r="X45" s="27" t="s">
        <v>45</v>
      </c>
      <c r="Y45" s="13" t="s">
        <v>390</v>
      </c>
    </row>
    <row r="46" spans="1:25" ht="25.5">
      <c r="A46" s="24">
        <v>44621</v>
      </c>
      <c r="B46" s="25" t="s">
        <v>391</v>
      </c>
      <c r="C46" s="26">
        <v>111404</v>
      </c>
      <c r="D46" s="27" t="s">
        <v>28</v>
      </c>
      <c r="E46" s="27" t="s">
        <v>70</v>
      </c>
      <c r="F46" s="27" t="s">
        <v>392</v>
      </c>
      <c r="G46" s="27" t="s">
        <v>31</v>
      </c>
      <c r="H46" s="27" t="s">
        <v>32</v>
      </c>
      <c r="I46" s="27" t="s">
        <v>33</v>
      </c>
      <c r="J46" s="36">
        <v>44592</v>
      </c>
      <c r="K46" s="28">
        <v>44774</v>
      </c>
      <c r="L46" s="121" t="s">
        <v>245</v>
      </c>
      <c r="N46" s="94" t="s">
        <v>72</v>
      </c>
      <c r="P46" s="30" t="s">
        <v>235</v>
      </c>
      <c r="Q46" s="30" t="s">
        <v>235</v>
      </c>
      <c r="R46" s="30" t="s">
        <v>235</v>
      </c>
      <c r="S46" s="21">
        <v>44599</v>
      </c>
      <c r="T46" s="20"/>
      <c r="U46" s="21">
        <v>44599</v>
      </c>
      <c r="V46" s="29" t="s">
        <v>240</v>
      </c>
      <c r="W46" s="23"/>
      <c r="X46" s="27" t="s">
        <v>365</v>
      </c>
      <c r="Y46" s="13" t="s">
        <v>89</v>
      </c>
    </row>
    <row r="47" spans="1:25" ht="25.5">
      <c r="A47" s="24">
        <v>44621</v>
      </c>
      <c r="B47" s="25" t="s">
        <v>393</v>
      </c>
      <c r="C47" s="26">
        <v>110886</v>
      </c>
      <c r="D47" s="27" t="s">
        <v>42</v>
      </c>
      <c r="E47" s="27" t="s">
        <v>255</v>
      </c>
      <c r="F47" s="27" t="s">
        <v>256</v>
      </c>
      <c r="G47" s="27" t="s">
        <v>31</v>
      </c>
      <c r="H47" s="27" t="s">
        <v>32</v>
      </c>
      <c r="I47" s="27" t="s">
        <v>33</v>
      </c>
      <c r="J47" s="36">
        <v>44592</v>
      </c>
      <c r="K47" s="28">
        <v>44743</v>
      </c>
      <c r="L47" s="121" t="s">
        <v>245</v>
      </c>
      <c r="N47" s="94" t="s">
        <v>72</v>
      </c>
      <c r="P47" s="30" t="s">
        <v>235</v>
      </c>
      <c r="Q47" s="30" t="s">
        <v>235</v>
      </c>
      <c r="R47" s="30" t="s">
        <v>235</v>
      </c>
      <c r="S47" s="21">
        <v>44599</v>
      </c>
      <c r="T47" s="20"/>
      <c r="U47" s="21">
        <v>44599</v>
      </c>
      <c r="V47" s="29" t="s">
        <v>240</v>
      </c>
      <c r="W47" s="23"/>
      <c r="X47" s="27" t="s">
        <v>45</v>
      </c>
      <c r="Y47" s="13" t="s">
        <v>390</v>
      </c>
    </row>
    <row r="48" spans="1:25" ht="25.5">
      <c r="A48" s="24">
        <v>44621</v>
      </c>
      <c r="B48" s="25" t="s">
        <v>394</v>
      </c>
      <c r="C48" s="26">
        <v>110752</v>
      </c>
      <c r="D48" s="27" t="s">
        <v>42</v>
      </c>
      <c r="E48" s="27" t="s">
        <v>255</v>
      </c>
      <c r="F48" s="27" t="s">
        <v>256</v>
      </c>
      <c r="G48" s="27" t="s">
        <v>31</v>
      </c>
      <c r="H48" s="27" t="s">
        <v>32</v>
      </c>
      <c r="I48" s="27" t="s">
        <v>33</v>
      </c>
      <c r="J48" s="36">
        <v>44592</v>
      </c>
      <c r="K48" s="28">
        <v>44743</v>
      </c>
      <c r="L48" s="121" t="s">
        <v>245</v>
      </c>
      <c r="N48" s="94" t="s">
        <v>72</v>
      </c>
      <c r="P48" s="30" t="s">
        <v>235</v>
      </c>
      <c r="Q48" s="30" t="s">
        <v>235</v>
      </c>
      <c r="R48" s="30" t="s">
        <v>235</v>
      </c>
      <c r="S48" s="21">
        <v>44599</v>
      </c>
      <c r="T48" s="20"/>
      <c r="U48" s="21">
        <v>44599</v>
      </c>
      <c r="V48" s="29" t="s">
        <v>240</v>
      </c>
      <c r="W48" s="23"/>
      <c r="X48" s="27" t="s">
        <v>45</v>
      </c>
      <c r="Y48" s="13" t="s">
        <v>390</v>
      </c>
    </row>
    <row r="49" spans="1:25" ht="25.5">
      <c r="A49" s="24">
        <v>44621</v>
      </c>
      <c r="B49" s="25" t="s">
        <v>395</v>
      </c>
      <c r="C49" s="26">
        <v>109673</v>
      </c>
      <c r="D49" s="27" t="s">
        <v>42</v>
      </c>
      <c r="E49" s="27" t="s">
        <v>255</v>
      </c>
      <c r="F49" s="27" t="s">
        <v>256</v>
      </c>
      <c r="G49" s="27" t="s">
        <v>31</v>
      </c>
      <c r="H49" s="27" t="s">
        <v>32</v>
      </c>
      <c r="I49" s="27" t="s">
        <v>33</v>
      </c>
      <c r="J49" s="36">
        <v>44592</v>
      </c>
      <c r="K49" s="28">
        <v>44743</v>
      </c>
      <c r="L49" s="121" t="s">
        <v>245</v>
      </c>
      <c r="N49" s="94" t="s">
        <v>72</v>
      </c>
      <c r="P49" s="30" t="s">
        <v>235</v>
      </c>
      <c r="Q49" s="30" t="s">
        <v>235</v>
      </c>
      <c r="R49" s="30" t="s">
        <v>235</v>
      </c>
      <c r="S49" s="21">
        <v>44599</v>
      </c>
      <c r="T49" s="20"/>
      <c r="U49" s="21">
        <v>44599</v>
      </c>
      <c r="V49" s="29" t="s">
        <v>240</v>
      </c>
      <c r="W49" s="23"/>
      <c r="X49" s="27" t="s">
        <v>45</v>
      </c>
      <c r="Y49" s="13" t="s">
        <v>390</v>
      </c>
    </row>
    <row r="50" spans="1:25" ht="25.5">
      <c r="A50" s="24">
        <v>44621</v>
      </c>
      <c r="B50" s="25" t="s">
        <v>396</v>
      </c>
      <c r="C50" s="26">
        <v>106966</v>
      </c>
      <c r="D50" s="27" t="s">
        <v>42</v>
      </c>
      <c r="E50" s="27" t="s">
        <v>255</v>
      </c>
      <c r="F50" s="27" t="s">
        <v>256</v>
      </c>
      <c r="G50" s="27" t="s">
        <v>31</v>
      </c>
      <c r="H50" s="27" t="s">
        <v>32</v>
      </c>
      <c r="I50" s="27" t="s">
        <v>33</v>
      </c>
      <c r="J50" s="36">
        <v>44592</v>
      </c>
      <c r="K50" s="28">
        <v>44743</v>
      </c>
      <c r="L50" s="121" t="s">
        <v>245</v>
      </c>
      <c r="N50" s="94" t="s">
        <v>72</v>
      </c>
      <c r="P50" s="30" t="s">
        <v>235</v>
      </c>
      <c r="Q50" s="30" t="s">
        <v>235</v>
      </c>
      <c r="R50" s="30" t="s">
        <v>235</v>
      </c>
      <c r="S50" s="21">
        <v>44599</v>
      </c>
      <c r="T50" s="20"/>
      <c r="U50" s="21">
        <v>44599</v>
      </c>
      <c r="V50" s="29" t="s">
        <v>240</v>
      </c>
      <c r="W50" s="23"/>
      <c r="X50" s="27" t="s">
        <v>45</v>
      </c>
      <c r="Y50" s="13" t="s">
        <v>390</v>
      </c>
    </row>
    <row r="51" spans="1:25" ht="25.5">
      <c r="A51" s="24">
        <v>44621</v>
      </c>
      <c r="B51" s="25" t="s">
        <v>397</v>
      </c>
      <c r="C51" s="26">
        <v>103449</v>
      </c>
      <c r="D51" s="27" t="s">
        <v>42</v>
      </c>
      <c r="E51" s="27" t="s">
        <v>255</v>
      </c>
      <c r="F51" s="27" t="s">
        <v>256</v>
      </c>
      <c r="G51" s="27" t="s">
        <v>31</v>
      </c>
      <c r="H51" s="27" t="s">
        <v>32</v>
      </c>
      <c r="I51" s="27" t="s">
        <v>33</v>
      </c>
      <c r="J51" s="36">
        <v>44592</v>
      </c>
      <c r="K51" s="28">
        <v>44743</v>
      </c>
      <c r="L51" s="121" t="s">
        <v>245</v>
      </c>
      <c r="N51" s="94" t="s">
        <v>72</v>
      </c>
      <c r="P51" s="30" t="s">
        <v>235</v>
      </c>
      <c r="Q51" s="30" t="s">
        <v>235</v>
      </c>
      <c r="R51" s="30" t="s">
        <v>235</v>
      </c>
      <c r="S51" s="21">
        <v>44599</v>
      </c>
      <c r="T51" s="20"/>
      <c r="U51" s="21">
        <v>44599</v>
      </c>
      <c r="V51" s="29" t="s">
        <v>240</v>
      </c>
      <c r="W51" s="23"/>
      <c r="X51" s="27" t="s">
        <v>45</v>
      </c>
      <c r="Y51" s="13" t="s">
        <v>390</v>
      </c>
    </row>
    <row r="52" spans="1:25" ht="25.5">
      <c r="A52" s="24">
        <v>44621</v>
      </c>
      <c r="B52" s="25" t="s">
        <v>398</v>
      </c>
      <c r="C52" s="26">
        <v>128018</v>
      </c>
      <c r="D52" s="27" t="s">
        <v>42</v>
      </c>
      <c r="E52" s="27" t="s">
        <v>70</v>
      </c>
      <c r="F52" s="27" t="s">
        <v>378</v>
      </c>
      <c r="G52" s="27" t="s">
        <v>31</v>
      </c>
      <c r="H52" s="27" t="s">
        <v>32</v>
      </c>
      <c r="I52" s="27" t="s">
        <v>33</v>
      </c>
      <c r="J52" s="36">
        <v>44592</v>
      </c>
      <c r="K52" s="28">
        <v>44743</v>
      </c>
      <c r="L52" s="121" t="s">
        <v>245</v>
      </c>
      <c r="N52" s="94" t="s">
        <v>72</v>
      </c>
      <c r="P52" s="30" t="s">
        <v>235</v>
      </c>
      <c r="Q52" s="30" t="s">
        <v>235</v>
      </c>
      <c r="R52" s="30" t="s">
        <v>235</v>
      </c>
      <c r="S52" s="21">
        <v>44599</v>
      </c>
      <c r="T52" s="20"/>
      <c r="U52" s="21">
        <v>44599</v>
      </c>
      <c r="V52" s="29" t="s">
        <v>240</v>
      </c>
      <c r="W52" s="23"/>
      <c r="X52" s="27" t="s">
        <v>45</v>
      </c>
      <c r="Y52" s="13" t="s">
        <v>390</v>
      </c>
    </row>
    <row r="53" spans="1:25" ht="25.5">
      <c r="A53" s="24">
        <v>44621</v>
      </c>
      <c r="B53" s="25" t="s">
        <v>399</v>
      </c>
      <c r="C53" s="26">
        <v>103398</v>
      </c>
      <c r="D53" s="27" t="s">
        <v>42</v>
      </c>
      <c r="E53" s="27" t="s">
        <v>255</v>
      </c>
      <c r="F53" s="27" t="s">
        <v>256</v>
      </c>
      <c r="G53" s="27" t="s">
        <v>31</v>
      </c>
      <c r="H53" s="27" t="s">
        <v>32</v>
      </c>
      <c r="I53" s="27" t="s">
        <v>33</v>
      </c>
      <c r="J53" s="36">
        <v>44592</v>
      </c>
      <c r="K53" s="28">
        <v>44743</v>
      </c>
      <c r="L53" s="121" t="s">
        <v>245</v>
      </c>
      <c r="N53" s="94" t="s">
        <v>72</v>
      </c>
      <c r="P53" s="30" t="s">
        <v>235</v>
      </c>
      <c r="Q53" s="30" t="s">
        <v>235</v>
      </c>
      <c r="R53" s="30" t="s">
        <v>235</v>
      </c>
      <c r="S53" s="21">
        <v>44599</v>
      </c>
      <c r="T53" s="20"/>
      <c r="U53" s="21">
        <v>44599</v>
      </c>
      <c r="V53" s="29" t="s">
        <v>240</v>
      </c>
      <c r="W53" s="23"/>
      <c r="X53" s="27" t="s">
        <v>45</v>
      </c>
      <c r="Y53" s="13" t="s">
        <v>390</v>
      </c>
    </row>
    <row r="54" spans="1:25" ht="25.5">
      <c r="A54" s="24">
        <v>44621</v>
      </c>
      <c r="B54" s="25" t="s">
        <v>400</v>
      </c>
      <c r="C54" s="26">
        <v>128014</v>
      </c>
      <c r="D54" s="27" t="s">
        <v>42</v>
      </c>
      <c r="E54" s="27" t="s">
        <v>70</v>
      </c>
      <c r="F54" s="27" t="s">
        <v>378</v>
      </c>
      <c r="G54" s="27" t="s">
        <v>31</v>
      </c>
      <c r="H54" s="27" t="s">
        <v>32</v>
      </c>
      <c r="I54" s="27" t="s">
        <v>33</v>
      </c>
      <c r="J54" s="36">
        <v>44592</v>
      </c>
      <c r="K54" s="28">
        <v>44743</v>
      </c>
      <c r="L54" s="121" t="s">
        <v>245</v>
      </c>
      <c r="N54" s="94" t="s">
        <v>72</v>
      </c>
      <c r="P54" s="30" t="s">
        <v>235</v>
      </c>
      <c r="Q54" s="30" t="s">
        <v>235</v>
      </c>
      <c r="R54" s="30" t="s">
        <v>235</v>
      </c>
      <c r="S54" s="21">
        <v>44599</v>
      </c>
      <c r="T54" s="20"/>
      <c r="U54" s="21">
        <v>44599</v>
      </c>
      <c r="V54" s="29" t="s">
        <v>240</v>
      </c>
      <c r="W54" s="23"/>
      <c r="X54" s="27" t="s">
        <v>45</v>
      </c>
      <c r="Y54" s="13" t="s">
        <v>390</v>
      </c>
    </row>
    <row r="55" spans="1:25" ht="25.5">
      <c r="A55" s="24">
        <v>44621</v>
      </c>
      <c r="B55" s="25" t="s">
        <v>401</v>
      </c>
      <c r="C55" s="26">
        <v>128015</v>
      </c>
      <c r="D55" s="27" t="s">
        <v>42</v>
      </c>
      <c r="E55" s="27" t="s">
        <v>70</v>
      </c>
      <c r="F55" s="27" t="s">
        <v>378</v>
      </c>
      <c r="G55" s="27" t="s">
        <v>31</v>
      </c>
      <c r="H55" s="27" t="s">
        <v>32</v>
      </c>
      <c r="I55" s="27" t="s">
        <v>33</v>
      </c>
      <c r="J55" s="36">
        <v>44592</v>
      </c>
      <c r="K55" s="28">
        <v>44743</v>
      </c>
      <c r="L55" s="121" t="s">
        <v>245</v>
      </c>
      <c r="N55" s="94" t="s">
        <v>72</v>
      </c>
      <c r="P55" s="30" t="s">
        <v>235</v>
      </c>
      <c r="Q55" s="30" t="s">
        <v>235</v>
      </c>
      <c r="R55" s="30" t="s">
        <v>235</v>
      </c>
      <c r="S55" s="21">
        <v>44599</v>
      </c>
      <c r="T55" s="20"/>
      <c r="U55" s="21">
        <v>44599</v>
      </c>
      <c r="V55" s="29" t="s">
        <v>240</v>
      </c>
      <c r="W55" s="23"/>
      <c r="X55" s="27" t="s">
        <v>45</v>
      </c>
      <c r="Y55" s="13" t="s">
        <v>89</v>
      </c>
    </row>
    <row r="56" spans="1:25" ht="25.5">
      <c r="A56" s="24">
        <v>44621</v>
      </c>
      <c r="B56" s="25" t="s">
        <v>402</v>
      </c>
      <c r="C56" s="26">
        <v>128349</v>
      </c>
      <c r="D56" s="27" t="s">
        <v>42</v>
      </c>
      <c r="E56" s="27" t="s">
        <v>70</v>
      </c>
      <c r="F56" s="27" t="s">
        <v>378</v>
      </c>
      <c r="G56" s="27" t="s">
        <v>31</v>
      </c>
      <c r="H56" s="27" t="s">
        <v>32</v>
      </c>
      <c r="I56" s="27" t="s">
        <v>33</v>
      </c>
      <c r="J56" s="36">
        <v>44592</v>
      </c>
      <c r="K56" s="28">
        <v>44743</v>
      </c>
      <c r="L56" s="121" t="s">
        <v>245</v>
      </c>
      <c r="N56" s="94" t="s">
        <v>72</v>
      </c>
      <c r="P56" s="30" t="s">
        <v>235</v>
      </c>
      <c r="Q56" s="30" t="s">
        <v>235</v>
      </c>
      <c r="R56" s="30" t="s">
        <v>235</v>
      </c>
      <c r="S56" s="21">
        <v>44596</v>
      </c>
      <c r="T56" s="20"/>
      <c r="U56" s="21">
        <v>44599</v>
      </c>
      <c r="V56" s="29" t="s">
        <v>240</v>
      </c>
      <c r="W56" s="23"/>
      <c r="X56" s="27" t="s">
        <v>45</v>
      </c>
      <c r="Y56" s="13" t="s">
        <v>89</v>
      </c>
    </row>
    <row r="57" spans="1:25" ht="25.5">
      <c r="A57" s="24">
        <v>44621</v>
      </c>
      <c r="B57" s="25" t="s">
        <v>403</v>
      </c>
      <c r="C57" s="26">
        <v>128281</v>
      </c>
      <c r="D57" s="27" t="s">
        <v>42</v>
      </c>
      <c r="E57" s="27" t="s">
        <v>70</v>
      </c>
      <c r="F57" s="27" t="s">
        <v>378</v>
      </c>
      <c r="G57" s="27" t="s">
        <v>31</v>
      </c>
      <c r="H57" s="27" t="s">
        <v>32</v>
      </c>
      <c r="I57" s="27" t="s">
        <v>33</v>
      </c>
      <c r="J57" s="36">
        <v>44592</v>
      </c>
      <c r="K57" s="28">
        <v>44743</v>
      </c>
      <c r="L57" s="121" t="s">
        <v>245</v>
      </c>
      <c r="N57" s="94" t="s">
        <v>72</v>
      </c>
      <c r="P57" s="30" t="s">
        <v>235</v>
      </c>
      <c r="Q57" s="30" t="s">
        <v>235</v>
      </c>
      <c r="R57" s="30" t="s">
        <v>235</v>
      </c>
      <c r="S57" s="21">
        <v>44596</v>
      </c>
      <c r="T57" s="20"/>
      <c r="U57" s="21">
        <v>44596</v>
      </c>
      <c r="V57" s="29" t="s">
        <v>240</v>
      </c>
      <c r="W57" s="23"/>
      <c r="X57" s="27" t="s">
        <v>45</v>
      </c>
      <c r="Y57" s="13" t="s">
        <v>390</v>
      </c>
    </row>
    <row r="58" spans="1:25" ht="25.5">
      <c r="A58" s="24">
        <v>44621</v>
      </c>
      <c r="B58" s="25" t="s">
        <v>404</v>
      </c>
      <c r="C58" s="26">
        <v>128404</v>
      </c>
      <c r="D58" s="27" t="s">
        <v>42</v>
      </c>
      <c r="E58" s="27" t="s">
        <v>70</v>
      </c>
      <c r="F58" s="27" t="s">
        <v>378</v>
      </c>
      <c r="G58" s="27" t="s">
        <v>31</v>
      </c>
      <c r="H58" s="27" t="s">
        <v>32</v>
      </c>
      <c r="I58" s="27" t="s">
        <v>33</v>
      </c>
      <c r="J58" s="36">
        <v>44592</v>
      </c>
      <c r="K58" s="28">
        <v>44743</v>
      </c>
      <c r="L58" s="121" t="s">
        <v>245</v>
      </c>
      <c r="N58" s="94" t="s">
        <v>72</v>
      </c>
      <c r="P58" s="30" t="s">
        <v>235</v>
      </c>
      <c r="Q58" s="30" t="s">
        <v>235</v>
      </c>
      <c r="R58" s="30" t="s">
        <v>235</v>
      </c>
      <c r="S58" s="21">
        <v>44599</v>
      </c>
      <c r="T58" s="20"/>
      <c r="U58" s="21">
        <v>44599</v>
      </c>
      <c r="V58" s="29" t="s">
        <v>240</v>
      </c>
      <c r="W58" s="23"/>
      <c r="X58" s="27" t="s">
        <v>45</v>
      </c>
      <c r="Y58" s="13" t="s">
        <v>390</v>
      </c>
    </row>
    <row r="59" spans="1:25" ht="25.5">
      <c r="A59" s="24">
        <v>44621</v>
      </c>
      <c r="B59" s="25" t="s">
        <v>405</v>
      </c>
      <c r="C59" s="26">
        <v>104404</v>
      </c>
      <c r="D59" s="27" t="s">
        <v>28</v>
      </c>
      <c r="E59" s="27" t="s">
        <v>77</v>
      </c>
      <c r="F59" s="27" t="s">
        <v>78</v>
      </c>
      <c r="G59" s="27" t="s">
        <v>31</v>
      </c>
      <c r="H59" s="27" t="s">
        <v>32</v>
      </c>
      <c r="I59" s="27" t="s">
        <v>23</v>
      </c>
      <c r="J59" s="36">
        <v>44592</v>
      </c>
      <c r="K59" s="28">
        <v>44743</v>
      </c>
      <c r="L59" s="121" t="s">
        <v>245</v>
      </c>
      <c r="M59" s="94" t="s">
        <v>250</v>
      </c>
      <c r="N59" s="94" t="s">
        <v>98</v>
      </c>
      <c r="P59" s="30" t="s">
        <v>235</v>
      </c>
      <c r="Q59" s="30" t="s">
        <v>235</v>
      </c>
      <c r="R59" s="30" t="s">
        <v>235</v>
      </c>
      <c r="S59" s="21">
        <v>44599</v>
      </c>
      <c r="T59" s="20"/>
      <c r="U59" s="21">
        <v>44600</v>
      </c>
      <c r="V59" s="29" t="s">
        <v>240</v>
      </c>
      <c r="W59" s="23"/>
      <c r="X59" s="27" t="s">
        <v>365</v>
      </c>
      <c r="Y59" s="13" t="s">
        <v>385</v>
      </c>
    </row>
    <row r="60" spans="1:25" ht="25.5">
      <c r="A60" s="24">
        <v>44621</v>
      </c>
      <c r="B60" s="25" t="s">
        <v>406</v>
      </c>
      <c r="C60" s="26">
        <v>128050</v>
      </c>
      <c r="D60" s="27" t="s">
        <v>42</v>
      </c>
      <c r="E60" s="27" t="s">
        <v>357</v>
      </c>
      <c r="F60" s="27" t="s">
        <v>358</v>
      </c>
      <c r="G60" s="27" t="s">
        <v>31</v>
      </c>
      <c r="H60" s="27" t="s">
        <v>32</v>
      </c>
      <c r="I60" s="27" t="s">
        <v>33</v>
      </c>
      <c r="J60" s="36">
        <v>44592</v>
      </c>
      <c r="K60" s="28">
        <v>44743</v>
      </c>
      <c r="L60" s="121" t="s">
        <v>245</v>
      </c>
      <c r="N60" s="94" t="s">
        <v>388</v>
      </c>
      <c r="P60" s="30">
        <v>44591</v>
      </c>
      <c r="Q60" s="20">
        <v>44595</v>
      </c>
      <c r="R60" s="23" t="s">
        <v>239</v>
      </c>
      <c r="S60" s="21">
        <v>44599</v>
      </c>
      <c r="T60" s="20"/>
      <c r="U60" s="21">
        <v>44599</v>
      </c>
      <c r="V60" s="29" t="s">
        <v>240</v>
      </c>
      <c r="W60" s="23"/>
      <c r="X60" s="27" t="s">
        <v>45</v>
      </c>
      <c r="Y60" s="13" t="s">
        <v>407</v>
      </c>
    </row>
    <row r="61" spans="1:25" ht="25.5">
      <c r="A61" s="24">
        <v>44621</v>
      </c>
      <c r="B61" s="25" t="s">
        <v>408</v>
      </c>
      <c r="C61" s="26">
        <v>103422</v>
      </c>
      <c r="D61" s="27" t="s">
        <v>42</v>
      </c>
      <c r="E61" s="27" t="s">
        <v>255</v>
      </c>
      <c r="F61" s="27" t="s">
        <v>256</v>
      </c>
      <c r="G61" s="27" t="s">
        <v>31</v>
      </c>
      <c r="H61" s="27" t="s">
        <v>32</v>
      </c>
      <c r="I61" s="27" t="s">
        <v>33</v>
      </c>
      <c r="J61" s="36">
        <v>44592</v>
      </c>
      <c r="K61" s="28">
        <v>44743</v>
      </c>
      <c r="L61" s="121" t="s">
        <v>263</v>
      </c>
      <c r="N61" s="94" t="s">
        <v>364</v>
      </c>
      <c r="P61" s="30" t="s">
        <v>235</v>
      </c>
      <c r="Q61" s="20" t="s">
        <v>235</v>
      </c>
      <c r="R61" s="6" t="s">
        <v>239</v>
      </c>
      <c r="S61" s="21">
        <v>44589</v>
      </c>
      <c r="T61" s="20"/>
      <c r="U61" s="21">
        <v>44589</v>
      </c>
      <c r="V61" s="29" t="s">
        <v>240</v>
      </c>
      <c r="W61" s="23"/>
      <c r="X61" s="27" t="s">
        <v>45</v>
      </c>
      <c r="Y61" s="13" t="s">
        <v>409</v>
      </c>
    </row>
    <row r="62" spans="1:25" ht="25.5">
      <c r="A62" s="24">
        <v>44621</v>
      </c>
      <c r="B62" s="25" t="s">
        <v>410</v>
      </c>
      <c r="C62" s="26">
        <v>114457</v>
      </c>
      <c r="D62" s="27" t="s">
        <v>42</v>
      </c>
      <c r="E62" s="27" t="s">
        <v>377</v>
      </c>
      <c r="F62" s="27" t="s">
        <v>256</v>
      </c>
      <c r="G62" s="27" t="s">
        <v>31</v>
      </c>
      <c r="H62" s="27" t="s">
        <v>32</v>
      </c>
      <c r="I62" s="27" t="s">
        <v>33</v>
      </c>
      <c r="J62" s="36">
        <v>44592</v>
      </c>
      <c r="K62" s="28">
        <v>44743</v>
      </c>
      <c r="L62" s="121" t="s">
        <v>263</v>
      </c>
      <c r="N62" s="94" t="s">
        <v>364</v>
      </c>
      <c r="P62" s="30" t="s">
        <v>235</v>
      </c>
      <c r="Q62" s="20" t="s">
        <v>235</v>
      </c>
      <c r="R62" s="6" t="s">
        <v>239</v>
      </c>
      <c r="S62" s="21">
        <v>44589</v>
      </c>
      <c r="T62" s="20"/>
      <c r="U62" s="21">
        <v>44589</v>
      </c>
      <c r="V62" s="29" t="s">
        <v>240</v>
      </c>
      <c r="W62" s="23"/>
      <c r="X62" s="27" t="s">
        <v>45</v>
      </c>
      <c r="Y62" s="13" t="s">
        <v>411</v>
      </c>
    </row>
    <row r="63" spans="1:25" ht="89.25">
      <c r="A63" s="24">
        <v>44621</v>
      </c>
      <c r="B63" s="25" t="s">
        <v>412</v>
      </c>
      <c r="C63" s="26">
        <v>115360</v>
      </c>
      <c r="D63" s="27" t="s">
        <v>42</v>
      </c>
      <c r="E63" s="27" t="s">
        <v>413</v>
      </c>
      <c r="F63" s="27" t="s">
        <v>414</v>
      </c>
      <c r="G63" s="27" t="s">
        <v>31</v>
      </c>
      <c r="H63" s="27" t="s">
        <v>32</v>
      </c>
      <c r="I63" s="27" t="s">
        <v>33</v>
      </c>
      <c r="J63" s="36">
        <v>44592</v>
      </c>
      <c r="K63" s="28">
        <v>44743</v>
      </c>
      <c r="L63" s="121" t="s">
        <v>263</v>
      </c>
      <c r="M63" s="94" t="s">
        <v>415</v>
      </c>
      <c r="N63" s="94" t="s">
        <v>43</v>
      </c>
      <c r="O63" s="94" t="s">
        <v>416</v>
      </c>
      <c r="P63" s="30" t="s">
        <v>235</v>
      </c>
      <c r="Q63" s="20" t="s">
        <v>235</v>
      </c>
      <c r="R63" s="6" t="s">
        <v>239</v>
      </c>
      <c r="S63" s="21">
        <v>44589</v>
      </c>
      <c r="T63" s="20"/>
      <c r="U63" s="21">
        <v>44589</v>
      </c>
      <c r="V63" s="29" t="s">
        <v>240</v>
      </c>
      <c r="W63" s="23"/>
      <c r="X63" s="27" t="s">
        <v>45</v>
      </c>
      <c r="Y63" s="13" t="s">
        <v>417</v>
      </c>
    </row>
    <row r="64" spans="1:25" ht="25.5">
      <c r="A64" s="24">
        <v>44621</v>
      </c>
      <c r="B64" s="25" t="s">
        <v>418</v>
      </c>
      <c r="C64" s="26">
        <v>115744</v>
      </c>
      <c r="D64" s="27" t="s">
        <v>42</v>
      </c>
      <c r="E64" s="27" t="s">
        <v>377</v>
      </c>
      <c r="F64" s="27" t="s">
        <v>256</v>
      </c>
      <c r="G64" s="27" t="s">
        <v>31</v>
      </c>
      <c r="H64" s="27" t="s">
        <v>32</v>
      </c>
      <c r="I64" s="27" t="s">
        <v>33</v>
      </c>
      <c r="J64" s="36">
        <v>44592</v>
      </c>
      <c r="K64" s="28">
        <v>44743</v>
      </c>
      <c r="L64" s="121" t="s">
        <v>263</v>
      </c>
      <c r="N64" s="94" t="s">
        <v>364</v>
      </c>
      <c r="P64" s="30" t="s">
        <v>235</v>
      </c>
      <c r="Q64" s="20" t="s">
        <v>235</v>
      </c>
      <c r="R64" s="6" t="s">
        <v>239</v>
      </c>
      <c r="S64" s="21">
        <v>44589</v>
      </c>
      <c r="T64" s="20"/>
      <c r="U64" s="21">
        <v>44589</v>
      </c>
      <c r="V64" s="29" t="s">
        <v>240</v>
      </c>
      <c r="W64" s="23"/>
      <c r="X64" s="27" t="s">
        <v>45</v>
      </c>
      <c r="Y64" s="13" t="s">
        <v>411</v>
      </c>
    </row>
    <row r="65" spans="1:25" ht="25.5">
      <c r="A65" s="24">
        <v>44621</v>
      </c>
      <c r="B65" s="25" t="s">
        <v>419</v>
      </c>
      <c r="C65" s="26">
        <v>121583</v>
      </c>
      <c r="D65" s="27" t="s">
        <v>42</v>
      </c>
      <c r="E65" s="27" t="s">
        <v>255</v>
      </c>
      <c r="F65" s="27" t="s">
        <v>256</v>
      </c>
      <c r="G65" s="27" t="s">
        <v>31</v>
      </c>
      <c r="H65" s="27" t="s">
        <v>32</v>
      </c>
      <c r="I65" s="27" t="s">
        <v>33</v>
      </c>
      <c r="J65" s="36">
        <v>44592</v>
      </c>
      <c r="K65" s="28">
        <v>44743</v>
      </c>
      <c r="L65" s="121" t="s">
        <v>263</v>
      </c>
      <c r="N65" s="94" t="s">
        <v>364</v>
      </c>
      <c r="P65" s="30" t="s">
        <v>235</v>
      </c>
      <c r="Q65" s="30" t="s">
        <v>235</v>
      </c>
      <c r="R65" s="23" t="s">
        <v>239</v>
      </c>
      <c r="S65" s="21">
        <v>44592</v>
      </c>
      <c r="T65" s="20"/>
      <c r="U65" s="21">
        <v>44592</v>
      </c>
      <c r="V65" s="29" t="s">
        <v>240</v>
      </c>
      <c r="W65" s="23"/>
      <c r="X65" s="27" t="s">
        <v>45</v>
      </c>
      <c r="Y65" s="13" t="s">
        <v>409</v>
      </c>
    </row>
    <row r="66" spans="1:25" ht="89.25">
      <c r="A66" s="24">
        <v>44621</v>
      </c>
      <c r="B66" s="25" t="s">
        <v>420</v>
      </c>
      <c r="C66" s="26">
        <v>121370</v>
      </c>
      <c r="D66" s="27" t="s">
        <v>42</v>
      </c>
      <c r="E66" s="27" t="s">
        <v>413</v>
      </c>
      <c r="F66" s="27" t="s">
        <v>414</v>
      </c>
      <c r="G66" s="27" t="s">
        <v>31</v>
      </c>
      <c r="H66" s="27" t="s">
        <v>32</v>
      </c>
      <c r="I66" s="27" t="s">
        <v>33</v>
      </c>
      <c r="J66" s="36">
        <v>44592</v>
      </c>
      <c r="K66" s="28">
        <v>44743</v>
      </c>
      <c r="L66" s="121" t="s">
        <v>263</v>
      </c>
      <c r="M66" s="94" t="s">
        <v>415</v>
      </c>
      <c r="N66" s="94" t="s">
        <v>416</v>
      </c>
      <c r="O66" s="94" t="s">
        <v>43</v>
      </c>
      <c r="P66" s="30" t="s">
        <v>235</v>
      </c>
      <c r="Q66" s="30" t="s">
        <v>235</v>
      </c>
      <c r="R66" s="23" t="s">
        <v>239</v>
      </c>
      <c r="S66" s="21">
        <v>44592</v>
      </c>
      <c r="T66" s="20"/>
      <c r="U66" s="21">
        <v>44593</v>
      </c>
      <c r="V66" s="29" t="s">
        <v>240</v>
      </c>
      <c r="W66" s="23"/>
      <c r="X66" s="27" t="s">
        <v>45</v>
      </c>
      <c r="Y66" s="13" t="s">
        <v>417</v>
      </c>
    </row>
    <row r="67" spans="1:25" ht="25.5">
      <c r="A67" s="24">
        <v>44621</v>
      </c>
      <c r="B67" s="25" t="s">
        <v>421</v>
      </c>
      <c r="C67" s="26">
        <v>632443</v>
      </c>
      <c r="D67" s="27" t="s">
        <v>42</v>
      </c>
      <c r="E67" s="27" t="s">
        <v>317</v>
      </c>
      <c r="F67" s="27" t="s">
        <v>148</v>
      </c>
      <c r="G67" s="27" t="s">
        <v>31</v>
      </c>
      <c r="H67" s="27" t="s">
        <v>32</v>
      </c>
      <c r="I67" s="27" t="s">
        <v>33</v>
      </c>
      <c r="J67" s="36">
        <v>44592</v>
      </c>
      <c r="K67" s="28">
        <v>44743</v>
      </c>
      <c r="L67" s="121" t="s">
        <v>263</v>
      </c>
      <c r="M67" s="94" t="s">
        <v>304</v>
      </c>
      <c r="N67" s="94" t="s">
        <v>305</v>
      </c>
      <c r="O67" s="94" t="s">
        <v>422</v>
      </c>
      <c r="P67" s="30">
        <v>44581</v>
      </c>
      <c r="Q67" s="30">
        <v>44581</v>
      </c>
      <c r="R67" s="23" t="s">
        <v>239</v>
      </c>
      <c r="S67" s="21">
        <v>44592</v>
      </c>
      <c r="T67" s="20"/>
      <c r="U67" s="21">
        <v>44593</v>
      </c>
      <c r="V67" s="29" t="s">
        <v>240</v>
      </c>
      <c r="W67" s="23"/>
      <c r="X67" s="27" t="s">
        <v>365</v>
      </c>
      <c r="Y67" s="13"/>
    </row>
    <row r="68" spans="1:25" ht="25.5">
      <c r="A68" s="24">
        <v>44621</v>
      </c>
      <c r="B68" s="25" t="s">
        <v>423</v>
      </c>
      <c r="C68" s="26">
        <v>121052</v>
      </c>
      <c r="D68" s="27" t="s">
        <v>42</v>
      </c>
      <c r="E68" s="27" t="s">
        <v>317</v>
      </c>
      <c r="F68" s="27" t="s">
        <v>148</v>
      </c>
      <c r="G68" s="27" t="s">
        <v>31</v>
      </c>
      <c r="H68" s="27" t="s">
        <v>32</v>
      </c>
      <c r="I68" s="27" t="s">
        <v>33</v>
      </c>
      <c r="J68" s="36">
        <v>44592</v>
      </c>
      <c r="K68" s="28">
        <v>44743</v>
      </c>
      <c r="L68" s="121" t="s">
        <v>263</v>
      </c>
      <c r="M68" s="94" t="s">
        <v>304</v>
      </c>
      <c r="N68" s="94" t="s">
        <v>305</v>
      </c>
      <c r="O68" s="94" t="s">
        <v>424</v>
      </c>
      <c r="P68" s="30">
        <v>44580</v>
      </c>
      <c r="Q68" s="20">
        <v>44581</v>
      </c>
      <c r="R68" s="23" t="s">
        <v>239</v>
      </c>
      <c r="S68" s="21">
        <v>44592</v>
      </c>
      <c r="T68" s="20"/>
      <c r="U68" s="21">
        <v>44593</v>
      </c>
      <c r="V68" s="29" t="s">
        <v>240</v>
      </c>
      <c r="W68" s="23"/>
      <c r="X68" s="27" t="s">
        <v>365</v>
      </c>
      <c r="Y68" s="13"/>
    </row>
    <row r="69" spans="1:25" ht="25.5">
      <c r="A69" s="24">
        <v>44621</v>
      </c>
      <c r="B69" s="25" t="s">
        <v>425</v>
      </c>
      <c r="C69" s="26">
        <v>121291</v>
      </c>
      <c r="D69" s="27" t="s">
        <v>42</v>
      </c>
      <c r="E69" s="27" t="s">
        <v>377</v>
      </c>
      <c r="F69" s="27" t="s">
        <v>256</v>
      </c>
      <c r="G69" s="27" t="s">
        <v>31</v>
      </c>
      <c r="H69" s="27" t="s">
        <v>32</v>
      </c>
      <c r="I69" s="27" t="s">
        <v>33</v>
      </c>
      <c r="J69" s="36">
        <v>44592</v>
      </c>
      <c r="K69" s="28">
        <v>44743</v>
      </c>
      <c r="L69" s="121" t="s">
        <v>263</v>
      </c>
      <c r="M69" s="94" t="s">
        <v>426</v>
      </c>
      <c r="N69" s="94" t="s">
        <v>427</v>
      </c>
      <c r="P69" s="30" t="s">
        <v>235</v>
      </c>
      <c r="Q69" s="20" t="s">
        <v>235</v>
      </c>
      <c r="R69" s="6" t="s">
        <v>239</v>
      </c>
      <c r="S69" s="21">
        <v>44589</v>
      </c>
      <c r="T69" s="20"/>
      <c r="U69" s="21">
        <v>44594</v>
      </c>
      <c r="V69" s="29" t="s">
        <v>240</v>
      </c>
      <c r="W69" s="23"/>
      <c r="X69" s="27" t="s">
        <v>45</v>
      </c>
      <c r="Y69" s="13" t="s">
        <v>409</v>
      </c>
    </row>
    <row r="70" spans="1:25" ht="25.5">
      <c r="A70" s="24">
        <v>44621</v>
      </c>
      <c r="B70" s="25" t="s">
        <v>428</v>
      </c>
      <c r="C70" s="26">
        <v>128011</v>
      </c>
      <c r="D70" s="27" t="s">
        <v>42</v>
      </c>
      <c r="E70" s="27" t="s">
        <v>70</v>
      </c>
      <c r="F70" s="27" t="s">
        <v>378</v>
      </c>
      <c r="G70" s="27" t="s">
        <v>31</v>
      </c>
      <c r="H70" s="27" t="s">
        <v>32</v>
      </c>
      <c r="I70" s="27" t="s">
        <v>33</v>
      </c>
      <c r="J70" s="36">
        <v>44592</v>
      </c>
      <c r="K70" s="28">
        <v>44743</v>
      </c>
      <c r="L70" s="121" t="s">
        <v>263</v>
      </c>
      <c r="N70" s="94" t="s">
        <v>72</v>
      </c>
      <c r="P70" s="30" t="s">
        <v>235</v>
      </c>
      <c r="Q70" s="30" t="s">
        <v>235</v>
      </c>
      <c r="R70" s="6" t="s">
        <v>239</v>
      </c>
      <c r="S70" s="21">
        <v>44593</v>
      </c>
      <c r="T70" s="20"/>
      <c r="U70" s="21">
        <v>44594</v>
      </c>
      <c r="V70" s="29" t="s">
        <v>240</v>
      </c>
      <c r="W70" s="23"/>
      <c r="X70" s="27" t="s">
        <v>45</v>
      </c>
      <c r="Y70" s="13" t="s">
        <v>89</v>
      </c>
    </row>
    <row r="71" spans="1:25" ht="25.5">
      <c r="A71" s="24">
        <v>44621</v>
      </c>
      <c r="B71" s="25" t="s">
        <v>429</v>
      </c>
      <c r="C71" s="26">
        <v>128019</v>
      </c>
      <c r="D71" s="27" t="s">
        <v>42</v>
      </c>
      <c r="E71" s="27" t="s">
        <v>70</v>
      </c>
      <c r="F71" s="27" t="s">
        <v>378</v>
      </c>
      <c r="G71" s="27" t="s">
        <v>31</v>
      </c>
      <c r="H71" s="27" t="s">
        <v>32</v>
      </c>
      <c r="I71" s="27" t="s">
        <v>33</v>
      </c>
      <c r="J71" s="36">
        <v>44592</v>
      </c>
      <c r="K71" s="28">
        <v>44743</v>
      </c>
      <c r="L71" s="121" t="s">
        <v>263</v>
      </c>
      <c r="N71" s="94" t="s">
        <v>72</v>
      </c>
      <c r="P71" s="30" t="s">
        <v>235</v>
      </c>
      <c r="Q71" s="30" t="s">
        <v>235</v>
      </c>
      <c r="R71" s="6" t="s">
        <v>239</v>
      </c>
      <c r="S71" s="21">
        <v>44593</v>
      </c>
      <c r="T71" s="20"/>
      <c r="U71" s="21">
        <v>44594</v>
      </c>
      <c r="V71" s="29" t="s">
        <v>240</v>
      </c>
      <c r="W71" s="23"/>
      <c r="X71" s="27" t="s">
        <v>45</v>
      </c>
      <c r="Y71" s="13" t="s">
        <v>89</v>
      </c>
    </row>
    <row r="72" spans="1:25" ht="25.5">
      <c r="A72" s="24">
        <v>44621</v>
      </c>
      <c r="B72" s="25" t="s">
        <v>430</v>
      </c>
      <c r="C72" s="26">
        <v>128035</v>
      </c>
      <c r="D72" s="27" t="s">
        <v>42</v>
      </c>
      <c r="E72" s="27" t="s">
        <v>70</v>
      </c>
      <c r="F72" s="27" t="s">
        <v>378</v>
      </c>
      <c r="G72" s="27" t="s">
        <v>31</v>
      </c>
      <c r="H72" s="27" t="s">
        <v>32</v>
      </c>
      <c r="I72" s="27" t="s">
        <v>33</v>
      </c>
      <c r="J72" s="36">
        <v>44592</v>
      </c>
      <c r="K72" s="28">
        <v>44743</v>
      </c>
      <c r="L72" s="121" t="s">
        <v>263</v>
      </c>
      <c r="N72" s="94" t="s">
        <v>72</v>
      </c>
      <c r="P72" s="30" t="s">
        <v>235</v>
      </c>
      <c r="Q72" s="30" t="s">
        <v>235</v>
      </c>
      <c r="R72" s="6" t="s">
        <v>239</v>
      </c>
      <c r="S72" s="21">
        <v>44593</v>
      </c>
      <c r="T72" s="20"/>
      <c r="U72" s="21">
        <v>44594</v>
      </c>
      <c r="V72" s="29" t="s">
        <v>240</v>
      </c>
      <c r="W72" s="23"/>
      <c r="X72" s="27" t="s">
        <v>45</v>
      </c>
      <c r="Y72" s="13" t="s">
        <v>89</v>
      </c>
    </row>
    <row r="73" spans="1:25" ht="25.5">
      <c r="A73" s="24">
        <v>44621</v>
      </c>
      <c r="B73" s="25" t="s">
        <v>431</v>
      </c>
      <c r="C73" s="26">
        <v>128098</v>
      </c>
      <c r="D73" s="27" t="s">
        <v>42</v>
      </c>
      <c r="E73" s="27" t="s">
        <v>70</v>
      </c>
      <c r="F73" s="27" t="s">
        <v>378</v>
      </c>
      <c r="G73" s="27" t="s">
        <v>31</v>
      </c>
      <c r="H73" s="27" t="s">
        <v>32</v>
      </c>
      <c r="I73" s="27" t="s">
        <v>33</v>
      </c>
      <c r="J73" s="36">
        <v>44592</v>
      </c>
      <c r="K73" s="28">
        <v>44743</v>
      </c>
      <c r="L73" s="121" t="s">
        <v>263</v>
      </c>
      <c r="N73" s="94" t="s">
        <v>72</v>
      </c>
      <c r="P73" s="30" t="s">
        <v>235</v>
      </c>
      <c r="Q73" s="30" t="s">
        <v>235</v>
      </c>
      <c r="R73" s="6" t="s">
        <v>239</v>
      </c>
      <c r="S73" s="21">
        <v>44593</v>
      </c>
      <c r="T73" s="20"/>
      <c r="U73" s="21">
        <v>44594</v>
      </c>
      <c r="V73" s="29" t="s">
        <v>240</v>
      </c>
      <c r="W73" s="23"/>
      <c r="X73" s="27" t="s">
        <v>45</v>
      </c>
      <c r="Y73" s="13" t="s">
        <v>89</v>
      </c>
    </row>
    <row r="74" spans="1:25" ht="25.5">
      <c r="A74" s="24">
        <v>44621</v>
      </c>
      <c r="B74" s="25" t="s">
        <v>432</v>
      </c>
      <c r="C74" s="26">
        <v>128187</v>
      </c>
      <c r="D74" s="27" t="s">
        <v>42</v>
      </c>
      <c r="E74" s="27" t="s">
        <v>70</v>
      </c>
      <c r="F74" s="27" t="s">
        <v>378</v>
      </c>
      <c r="G74" s="27" t="s">
        <v>31</v>
      </c>
      <c r="H74" s="27" t="s">
        <v>32</v>
      </c>
      <c r="I74" s="27" t="s">
        <v>33</v>
      </c>
      <c r="J74" s="36">
        <v>44592</v>
      </c>
      <c r="K74" s="28">
        <v>44743</v>
      </c>
      <c r="L74" s="121" t="s">
        <v>263</v>
      </c>
      <c r="N74" s="94" t="s">
        <v>72</v>
      </c>
      <c r="P74" s="30" t="s">
        <v>235</v>
      </c>
      <c r="Q74" s="30" t="s">
        <v>235</v>
      </c>
      <c r="R74" s="6" t="s">
        <v>239</v>
      </c>
      <c r="S74" s="21">
        <v>44593</v>
      </c>
      <c r="T74" s="20"/>
      <c r="U74" s="21">
        <v>44594</v>
      </c>
      <c r="V74" s="29" t="s">
        <v>240</v>
      </c>
      <c r="W74" s="23"/>
      <c r="X74" s="27" t="s">
        <v>45</v>
      </c>
      <c r="Y74" s="13" t="s">
        <v>89</v>
      </c>
    </row>
    <row r="75" spans="1:25" ht="25.5">
      <c r="A75" s="24">
        <v>44621</v>
      </c>
      <c r="B75" s="25" t="s">
        <v>433</v>
      </c>
      <c r="C75" s="26">
        <v>128188</v>
      </c>
      <c r="D75" s="27" t="s">
        <v>42</v>
      </c>
      <c r="E75" s="27" t="s">
        <v>70</v>
      </c>
      <c r="F75" s="27" t="s">
        <v>378</v>
      </c>
      <c r="G75" s="27" t="s">
        <v>31</v>
      </c>
      <c r="H75" s="27" t="s">
        <v>32</v>
      </c>
      <c r="I75" s="27" t="s">
        <v>33</v>
      </c>
      <c r="J75" s="36">
        <v>44592</v>
      </c>
      <c r="K75" s="28">
        <v>44743</v>
      </c>
      <c r="L75" s="121" t="s">
        <v>263</v>
      </c>
      <c r="N75" s="94" t="s">
        <v>72</v>
      </c>
      <c r="P75" s="30" t="s">
        <v>235</v>
      </c>
      <c r="Q75" s="30" t="s">
        <v>235</v>
      </c>
      <c r="R75" s="6" t="s">
        <v>239</v>
      </c>
      <c r="S75" s="21">
        <v>44593</v>
      </c>
      <c r="T75" s="20"/>
      <c r="U75" s="21">
        <v>44594</v>
      </c>
      <c r="V75" s="29" t="s">
        <v>240</v>
      </c>
      <c r="W75" s="23"/>
      <c r="X75" s="27" t="s">
        <v>45</v>
      </c>
      <c r="Y75" s="13" t="s">
        <v>89</v>
      </c>
    </row>
    <row r="76" spans="1:25" ht="76.5">
      <c r="A76" s="24">
        <v>44593</v>
      </c>
      <c r="B76" s="25" t="s">
        <v>434</v>
      </c>
      <c r="C76" s="26">
        <v>112865</v>
      </c>
      <c r="D76" s="27" t="s">
        <v>28</v>
      </c>
      <c r="E76" s="27" t="s">
        <v>287</v>
      </c>
      <c r="F76" s="27" t="s">
        <v>288</v>
      </c>
      <c r="G76" s="27" t="s">
        <v>31</v>
      </c>
      <c r="H76" s="27" t="s">
        <v>32</v>
      </c>
      <c r="I76" s="27" t="s">
        <v>33</v>
      </c>
      <c r="J76" s="36">
        <v>44561</v>
      </c>
      <c r="K76" s="28">
        <v>44713</v>
      </c>
      <c r="L76" s="121" t="s">
        <v>245</v>
      </c>
      <c r="M76" s="94" t="s">
        <v>435</v>
      </c>
      <c r="N76" s="94" t="s">
        <v>436</v>
      </c>
      <c r="P76" s="30">
        <v>44554</v>
      </c>
      <c r="Q76" s="20">
        <v>44560</v>
      </c>
      <c r="R76" s="23" t="s">
        <v>239</v>
      </c>
      <c r="S76" s="21">
        <v>44587</v>
      </c>
      <c r="T76" s="20">
        <v>44599</v>
      </c>
      <c r="U76" s="21">
        <v>44602</v>
      </c>
      <c r="V76" s="29" t="s">
        <v>240</v>
      </c>
      <c r="W76" s="23"/>
      <c r="X76" s="27" t="s">
        <v>251</v>
      </c>
      <c r="Y76" s="13" t="s">
        <v>437</v>
      </c>
    </row>
    <row r="77" spans="1:25" ht="38.25">
      <c r="A77" s="24">
        <v>44621</v>
      </c>
      <c r="B77" s="25" t="s">
        <v>438</v>
      </c>
      <c r="C77" s="26">
        <v>127945</v>
      </c>
      <c r="D77" s="27" t="s">
        <v>42</v>
      </c>
      <c r="E77" s="27" t="s">
        <v>439</v>
      </c>
      <c r="F77" s="27" t="s">
        <v>440</v>
      </c>
      <c r="G77" s="27" t="s">
        <v>31</v>
      </c>
      <c r="H77" s="27" t="s">
        <v>32</v>
      </c>
      <c r="I77" s="27" t="s">
        <v>33</v>
      </c>
      <c r="J77" s="36">
        <v>44592</v>
      </c>
      <c r="K77" s="28">
        <v>44743</v>
      </c>
      <c r="L77" s="121" t="s">
        <v>245</v>
      </c>
      <c r="M77" s="94" t="s">
        <v>441</v>
      </c>
      <c r="N77" s="94" t="s">
        <v>442</v>
      </c>
      <c r="P77" s="30">
        <v>44599</v>
      </c>
      <c r="Q77" s="20">
        <v>44601</v>
      </c>
      <c r="R77" s="23" t="s">
        <v>239</v>
      </c>
      <c r="S77" s="21">
        <v>44601</v>
      </c>
      <c r="T77" s="20"/>
      <c r="U77" s="21">
        <v>44602</v>
      </c>
      <c r="V77" s="29" t="s">
        <v>240</v>
      </c>
      <c r="W77" s="23"/>
      <c r="X77" s="27" t="s">
        <v>45</v>
      </c>
      <c r="Y77" s="13" t="s">
        <v>443</v>
      </c>
    </row>
    <row r="78" spans="1:25">
      <c r="A78" s="24">
        <v>44621</v>
      </c>
      <c r="B78" s="25" t="s">
        <v>444</v>
      </c>
      <c r="C78" s="26">
        <v>128042</v>
      </c>
      <c r="D78" s="27" t="s">
        <v>42</v>
      </c>
      <c r="E78" s="27" t="s">
        <v>255</v>
      </c>
      <c r="F78" s="27" t="s">
        <v>378</v>
      </c>
      <c r="G78" s="27" t="s">
        <v>31</v>
      </c>
      <c r="H78" s="27" t="s">
        <v>32</v>
      </c>
      <c r="I78" s="27" t="s">
        <v>33</v>
      </c>
      <c r="J78" s="36">
        <v>44592</v>
      </c>
      <c r="K78" s="28">
        <v>44743</v>
      </c>
      <c r="L78" s="121" t="s">
        <v>245</v>
      </c>
      <c r="N78" s="94" t="s">
        <v>257</v>
      </c>
      <c r="P78" s="30">
        <v>44591</v>
      </c>
      <c r="Q78" s="20">
        <v>44594</v>
      </c>
      <c r="R78" s="23" t="s">
        <v>239</v>
      </c>
      <c r="S78" s="21">
        <v>44599</v>
      </c>
      <c r="T78" s="20"/>
      <c r="U78" s="21">
        <v>44602</v>
      </c>
      <c r="V78" s="29" t="s">
        <v>240</v>
      </c>
      <c r="W78" s="23"/>
      <c r="X78" s="27" t="s">
        <v>45</v>
      </c>
      <c r="Y78" s="13" t="s">
        <v>445</v>
      </c>
    </row>
    <row r="79" spans="1:25" ht="25.5">
      <c r="A79" s="24">
        <v>44621</v>
      </c>
      <c r="B79" s="25" t="s">
        <v>446</v>
      </c>
      <c r="C79" s="26">
        <v>128099</v>
      </c>
      <c r="D79" s="27" t="s">
        <v>42</v>
      </c>
      <c r="E79" s="27" t="s">
        <v>70</v>
      </c>
      <c r="F79" s="27" t="s">
        <v>378</v>
      </c>
      <c r="G79" s="27" t="s">
        <v>31</v>
      </c>
      <c r="H79" s="27" t="s">
        <v>32</v>
      </c>
      <c r="I79" s="27" t="s">
        <v>33</v>
      </c>
      <c r="J79" s="36">
        <v>44592</v>
      </c>
      <c r="K79" s="28">
        <v>44743</v>
      </c>
      <c r="L79" s="121" t="s">
        <v>263</v>
      </c>
      <c r="N79" s="94" t="s">
        <v>72</v>
      </c>
      <c r="P79" s="30" t="s">
        <v>235</v>
      </c>
      <c r="Q79" s="30" t="s">
        <v>235</v>
      </c>
      <c r="R79" s="6" t="s">
        <v>239</v>
      </c>
      <c r="S79" s="21">
        <v>44593</v>
      </c>
      <c r="T79" s="20"/>
      <c r="U79" s="21">
        <v>44594</v>
      </c>
      <c r="V79" s="29" t="s">
        <v>240</v>
      </c>
      <c r="W79" s="23"/>
      <c r="X79" s="27" t="s">
        <v>45</v>
      </c>
      <c r="Y79" s="13" t="s">
        <v>89</v>
      </c>
    </row>
    <row r="80" spans="1:25" ht="25.5">
      <c r="A80" s="24">
        <v>44621</v>
      </c>
      <c r="B80" s="25" t="s">
        <v>447</v>
      </c>
      <c r="C80" s="26">
        <v>128231</v>
      </c>
      <c r="D80" s="27" t="s">
        <v>42</v>
      </c>
      <c r="E80" s="27" t="s">
        <v>70</v>
      </c>
      <c r="F80" s="27" t="s">
        <v>378</v>
      </c>
      <c r="G80" s="27" t="s">
        <v>31</v>
      </c>
      <c r="H80" s="27" t="s">
        <v>32</v>
      </c>
      <c r="I80" s="27" t="s">
        <v>33</v>
      </c>
      <c r="J80" s="36">
        <v>44592</v>
      </c>
      <c r="K80" s="28">
        <v>44743</v>
      </c>
      <c r="L80" s="121" t="s">
        <v>263</v>
      </c>
      <c r="N80" s="94" t="s">
        <v>72</v>
      </c>
      <c r="P80" s="30" t="s">
        <v>235</v>
      </c>
      <c r="Q80" s="30" t="s">
        <v>235</v>
      </c>
      <c r="R80" s="6" t="s">
        <v>239</v>
      </c>
      <c r="S80" s="21">
        <v>44593</v>
      </c>
      <c r="T80" s="20"/>
      <c r="U80" s="21">
        <v>44594</v>
      </c>
      <c r="V80" s="29" t="s">
        <v>240</v>
      </c>
      <c r="W80" s="23"/>
      <c r="X80" s="27" t="s">
        <v>45</v>
      </c>
      <c r="Y80" s="13" t="s">
        <v>448</v>
      </c>
    </row>
    <row r="81" spans="1:25" ht="25.5">
      <c r="A81" s="24">
        <v>44621</v>
      </c>
      <c r="B81" s="25" t="s">
        <v>449</v>
      </c>
      <c r="C81" s="26">
        <v>111016</v>
      </c>
      <c r="D81" s="27" t="s">
        <v>42</v>
      </c>
      <c r="E81" s="27" t="s">
        <v>255</v>
      </c>
      <c r="F81" s="27" t="s">
        <v>256</v>
      </c>
      <c r="G81" s="27" t="s">
        <v>31</v>
      </c>
      <c r="H81" s="27" t="s">
        <v>32</v>
      </c>
      <c r="I81" s="27" t="s">
        <v>33</v>
      </c>
      <c r="J81" s="36">
        <v>44592</v>
      </c>
      <c r="K81" s="28">
        <v>44743</v>
      </c>
      <c r="L81" s="121" t="s">
        <v>263</v>
      </c>
      <c r="N81" s="94" t="s">
        <v>72</v>
      </c>
      <c r="P81" s="30" t="s">
        <v>235</v>
      </c>
      <c r="Q81" s="30" t="s">
        <v>235</v>
      </c>
      <c r="R81" s="6" t="s">
        <v>239</v>
      </c>
      <c r="S81" s="21">
        <v>44594</v>
      </c>
      <c r="T81" s="20"/>
      <c r="U81" s="21">
        <v>44594</v>
      </c>
      <c r="V81" s="29" t="s">
        <v>240</v>
      </c>
      <c r="W81" s="23"/>
      <c r="X81" s="27" t="s">
        <v>45</v>
      </c>
      <c r="Y81" s="13" t="s">
        <v>450</v>
      </c>
    </row>
    <row r="82" spans="1:25" ht="25.5">
      <c r="A82" s="24">
        <v>44621</v>
      </c>
      <c r="B82" s="25" t="s">
        <v>451</v>
      </c>
      <c r="C82" s="26">
        <v>115501</v>
      </c>
      <c r="D82" s="27" t="s">
        <v>42</v>
      </c>
      <c r="E82" s="27" t="s">
        <v>255</v>
      </c>
      <c r="F82" s="27" t="s">
        <v>256</v>
      </c>
      <c r="G82" s="27" t="s">
        <v>31</v>
      </c>
      <c r="H82" s="27" t="s">
        <v>32</v>
      </c>
      <c r="I82" s="27" t="s">
        <v>33</v>
      </c>
      <c r="J82" s="36">
        <v>44592</v>
      </c>
      <c r="K82" s="28">
        <v>44743</v>
      </c>
      <c r="L82" s="121" t="s">
        <v>263</v>
      </c>
      <c r="N82" s="94" t="s">
        <v>72</v>
      </c>
      <c r="P82" s="30" t="s">
        <v>235</v>
      </c>
      <c r="Q82" s="30" t="s">
        <v>235</v>
      </c>
      <c r="R82" s="6" t="s">
        <v>239</v>
      </c>
      <c r="S82" s="21">
        <v>44594</v>
      </c>
      <c r="T82" s="20"/>
      <c r="U82" s="21">
        <v>44594</v>
      </c>
      <c r="V82" s="29" t="s">
        <v>240</v>
      </c>
      <c r="W82" s="23"/>
      <c r="X82" s="27" t="s">
        <v>45</v>
      </c>
      <c r="Y82" s="13" t="s">
        <v>450</v>
      </c>
    </row>
    <row r="83" spans="1:25" ht="25.5">
      <c r="A83" s="24">
        <v>44621</v>
      </c>
      <c r="B83" s="25" t="s">
        <v>452</v>
      </c>
      <c r="C83" s="26">
        <v>615193</v>
      </c>
      <c r="D83" s="27" t="s">
        <v>42</v>
      </c>
      <c r="E83" s="27" t="s">
        <v>255</v>
      </c>
      <c r="F83" s="27" t="s">
        <v>256</v>
      </c>
      <c r="G83" s="27" t="s">
        <v>31</v>
      </c>
      <c r="H83" s="27" t="s">
        <v>32</v>
      </c>
      <c r="I83" s="27" t="s">
        <v>33</v>
      </c>
      <c r="J83" s="36">
        <v>44592</v>
      </c>
      <c r="K83" s="28">
        <v>44743</v>
      </c>
      <c r="L83" s="121" t="s">
        <v>263</v>
      </c>
      <c r="N83" s="94" t="s">
        <v>72</v>
      </c>
      <c r="P83" s="30" t="s">
        <v>235</v>
      </c>
      <c r="Q83" s="30" t="s">
        <v>235</v>
      </c>
      <c r="R83" s="6" t="s">
        <v>239</v>
      </c>
      <c r="S83" s="21">
        <v>44594</v>
      </c>
      <c r="T83" s="20"/>
      <c r="U83" s="21">
        <v>44594</v>
      </c>
      <c r="V83" s="29" t="s">
        <v>240</v>
      </c>
      <c r="W83" s="23"/>
      <c r="X83" s="27" t="s">
        <v>45</v>
      </c>
      <c r="Y83" s="13" t="s">
        <v>450</v>
      </c>
    </row>
    <row r="84" spans="1:25" ht="25.5">
      <c r="A84" s="24">
        <v>44621</v>
      </c>
      <c r="B84" s="25" t="s">
        <v>453</v>
      </c>
      <c r="C84" s="26">
        <v>615202</v>
      </c>
      <c r="D84" s="27" t="s">
        <v>42</v>
      </c>
      <c r="E84" s="27" t="s">
        <v>70</v>
      </c>
      <c r="F84" s="27" t="s">
        <v>71</v>
      </c>
      <c r="G84" s="27" t="s">
        <v>31</v>
      </c>
      <c r="H84" s="27" t="s">
        <v>32</v>
      </c>
      <c r="I84" s="27" t="s">
        <v>33</v>
      </c>
      <c r="J84" s="36">
        <v>44592</v>
      </c>
      <c r="K84" s="28">
        <v>44774</v>
      </c>
      <c r="L84" s="121" t="s">
        <v>263</v>
      </c>
      <c r="N84" s="94" t="s">
        <v>72</v>
      </c>
      <c r="P84" s="30" t="s">
        <v>235</v>
      </c>
      <c r="Q84" s="30" t="s">
        <v>235</v>
      </c>
      <c r="R84" s="6" t="s">
        <v>239</v>
      </c>
      <c r="S84" s="21">
        <v>44594</v>
      </c>
      <c r="T84" s="20"/>
      <c r="U84" s="21">
        <v>44594</v>
      </c>
      <c r="V84" s="29" t="s">
        <v>240</v>
      </c>
      <c r="W84" s="23"/>
      <c r="X84" s="27" t="s">
        <v>45</v>
      </c>
      <c r="Y84" s="13" t="s">
        <v>89</v>
      </c>
    </row>
    <row r="85" spans="1:25" ht="25.5">
      <c r="A85" s="24">
        <v>44621</v>
      </c>
      <c r="B85" s="25" t="s">
        <v>454</v>
      </c>
      <c r="C85" s="26">
        <v>632449</v>
      </c>
      <c r="D85" s="27" t="s">
        <v>42</v>
      </c>
      <c r="E85" s="27" t="s">
        <v>147</v>
      </c>
      <c r="F85" s="27" t="s">
        <v>455</v>
      </c>
      <c r="G85" s="27" t="s">
        <v>31</v>
      </c>
      <c r="H85" s="27" t="s">
        <v>32</v>
      </c>
      <c r="I85" s="27" t="s">
        <v>33</v>
      </c>
      <c r="J85" s="36">
        <v>44592</v>
      </c>
      <c r="K85" s="28">
        <v>44743</v>
      </c>
      <c r="L85" s="121" t="s">
        <v>263</v>
      </c>
      <c r="M85" s="94" t="s">
        <v>304</v>
      </c>
      <c r="N85" s="94" t="s">
        <v>305</v>
      </c>
      <c r="O85" s="94" t="s">
        <v>422</v>
      </c>
      <c r="P85" s="30">
        <v>44581</v>
      </c>
      <c r="Q85" s="20">
        <v>44582</v>
      </c>
      <c r="R85" s="23" t="s">
        <v>239</v>
      </c>
      <c r="S85" s="21">
        <v>44592</v>
      </c>
      <c r="T85" s="20"/>
      <c r="U85" s="21"/>
      <c r="V85" s="29" t="s">
        <v>235</v>
      </c>
      <c r="W85" s="23"/>
      <c r="X85" s="27" t="s">
        <v>45</v>
      </c>
      <c r="Y85" s="13" t="s">
        <v>456</v>
      </c>
    </row>
    <row r="86" spans="1:25" ht="25.5">
      <c r="A86" s="24">
        <v>44621</v>
      </c>
      <c r="B86" s="25" t="s">
        <v>457</v>
      </c>
      <c r="C86" s="26">
        <v>116511</v>
      </c>
      <c r="D86" s="27" t="s">
        <v>42</v>
      </c>
      <c r="E86" s="27" t="s">
        <v>317</v>
      </c>
      <c r="F86" s="27" t="s">
        <v>148</v>
      </c>
      <c r="G86" s="27" t="s">
        <v>31</v>
      </c>
      <c r="H86" s="27" t="s">
        <v>32</v>
      </c>
      <c r="I86" s="27" t="s">
        <v>33</v>
      </c>
      <c r="J86" s="36">
        <v>44592</v>
      </c>
      <c r="K86" s="28">
        <v>44743</v>
      </c>
      <c r="L86" s="121" t="s">
        <v>263</v>
      </c>
      <c r="M86" s="94" t="s">
        <v>304</v>
      </c>
      <c r="N86" s="94" t="s">
        <v>305</v>
      </c>
      <c r="O86" s="94" t="s">
        <v>424</v>
      </c>
      <c r="P86" s="30">
        <v>44580</v>
      </c>
      <c r="Q86" s="20">
        <v>44581</v>
      </c>
      <c r="R86" s="23" t="s">
        <v>239</v>
      </c>
      <c r="S86" s="21">
        <v>44592</v>
      </c>
      <c r="T86" s="20"/>
      <c r="U86" s="21">
        <v>44596</v>
      </c>
      <c r="V86" s="29" t="s">
        <v>240</v>
      </c>
      <c r="W86" s="23"/>
      <c r="X86" s="27" t="s">
        <v>365</v>
      </c>
      <c r="Y86" s="13"/>
    </row>
    <row r="87" spans="1:25" ht="25.5">
      <c r="A87" s="24">
        <v>44621</v>
      </c>
      <c r="B87" s="25" t="s">
        <v>458</v>
      </c>
      <c r="C87" s="26">
        <v>77989</v>
      </c>
      <c r="D87" s="27" t="s">
        <v>28</v>
      </c>
      <c r="E87" s="27" t="s">
        <v>215</v>
      </c>
      <c r="F87" s="27" t="s">
        <v>216</v>
      </c>
      <c r="G87" s="27" t="s">
        <v>31</v>
      </c>
      <c r="H87" s="27" t="s">
        <v>32</v>
      </c>
      <c r="I87" s="27" t="s">
        <v>33</v>
      </c>
      <c r="J87" s="36">
        <v>44592</v>
      </c>
      <c r="K87" s="28">
        <v>44743</v>
      </c>
      <c r="L87" s="121" t="s">
        <v>263</v>
      </c>
      <c r="M87" s="94" t="s">
        <v>459</v>
      </c>
      <c r="N87" s="94" t="s">
        <v>460</v>
      </c>
      <c r="O87" s="94" t="s">
        <v>461</v>
      </c>
      <c r="P87" s="30">
        <v>44587</v>
      </c>
      <c r="Q87" s="20">
        <v>44588</v>
      </c>
      <c r="R87" s="23" t="s">
        <v>239</v>
      </c>
      <c r="S87" s="21">
        <v>44592</v>
      </c>
      <c r="T87" s="20"/>
      <c r="U87" s="21">
        <v>44600</v>
      </c>
      <c r="V87" s="29" t="s">
        <v>240</v>
      </c>
      <c r="W87" s="23"/>
      <c r="X87" s="27" t="s">
        <v>365</v>
      </c>
      <c r="Y87" s="13"/>
    </row>
    <row r="88" spans="1:25" ht="25.5">
      <c r="A88" s="24">
        <v>44621</v>
      </c>
      <c r="B88" s="25" t="s">
        <v>462</v>
      </c>
      <c r="C88" s="26">
        <v>127680</v>
      </c>
      <c r="D88" s="27" t="s">
        <v>42</v>
      </c>
      <c r="E88" s="27" t="s">
        <v>463</v>
      </c>
      <c r="F88" s="27" t="s">
        <v>440</v>
      </c>
      <c r="G88" s="27" t="s">
        <v>31</v>
      </c>
      <c r="H88" s="27" t="s">
        <v>32</v>
      </c>
      <c r="I88" s="27" t="s">
        <v>33</v>
      </c>
      <c r="J88" s="36">
        <v>44592</v>
      </c>
      <c r="K88" s="28">
        <v>44743</v>
      </c>
      <c r="L88" s="121" t="s">
        <v>263</v>
      </c>
      <c r="N88" s="94" t="s">
        <v>464</v>
      </c>
      <c r="P88" s="30" t="s">
        <v>235</v>
      </c>
      <c r="Q88" s="30" t="s">
        <v>235</v>
      </c>
      <c r="R88" s="6" t="s">
        <v>239</v>
      </c>
      <c r="S88" s="21">
        <v>44592</v>
      </c>
      <c r="T88" s="20"/>
      <c r="U88" s="21">
        <v>44594</v>
      </c>
      <c r="V88" s="29" t="s">
        <v>240</v>
      </c>
      <c r="W88" s="23"/>
      <c r="X88" s="27" t="s">
        <v>45</v>
      </c>
      <c r="Y88" s="13" t="s">
        <v>465</v>
      </c>
    </row>
    <row r="89" spans="1:25" ht="25.5">
      <c r="A89" s="24">
        <v>44621</v>
      </c>
      <c r="B89" s="25" t="s">
        <v>466</v>
      </c>
      <c r="C89" s="26">
        <v>632436</v>
      </c>
      <c r="D89" s="27" t="s">
        <v>42</v>
      </c>
      <c r="E89" s="27" t="s">
        <v>147</v>
      </c>
      <c r="F89" s="27" t="s">
        <v>455</v>
      </c>
      <c r="G89" s="27" t="s">
        <v>31</v>
      </c>
      <c r="H89" s="27" t="s">
        <v>32</v>
      </c>
      <c r="I89" s="27" t="s">
        <v>33</v>
      </c>
      <c r="J89" s="36">
        <v>44592</v>
      </c>
      <c r="K89" s="28">
        <v>44743</v>
      </c>
      <c r="L89" s="121" t="s">
        <v>263</v>
      </c>
      <c r="M89" s="94" t="s">
        <v>304</v>
      </c>
      <c r="N89" s="94" t="s">
        <v>305</v>
      </c>
      <c r="O89" s="94" t="s">
        <v>422</v>
      </c>
      <c r="P89" s="30">
        <v>44581</v>
      </c>
      <c r="Q89" s="20">
        <v>44582</v>
      </c>
      <c r="R89" s="23" t="s">
        <v>239</v>
      </c>
      <c r="S89" s="21">
        <v>44592</v>
      </c>
      <c r="T89" s="20"/>
      <c r="U89" s="21">
        <v>44592</v>
      </c>
      <c r="V89" s="29" t="s">
        <v>240</v>
      </c>
      <c r="W89" s="23"/>
      <c r="X89" s="27" t="s">
        <v>45</v>
      </c>
      <c r="Y89" s="13" t="s">
        <v>467</v>
      </c>
    </row>
    <row r="90" spans="1:25" ht="25.5">
      <c r="A90" s="24">
        <v>44621</v>
      </c>
      <c r="B90" s="25" t="s">
        <v>468</v>
      </c>
      <c r="C90" s="26">
        <v>115579</v>
      </c>
      <c r="D90" s="27" t="s">
        <v>42</v>
      </c>
      <c r="E90" s="27" t="s">
        <v>255</v>
      </c>
      <c r="F90" s="27" t="s">
        <v>256</v>
      </c>
      <c r="G90" s="27" t="s">
        <v>31</v>
      </c>
      <c r="H90" s="27" t="s">
        <v>32</v>
      </c>
      <c r="I90" s="27" t="s">
        <v>33</v>
      </c>
      <c r="J90" s="36">
        <v>44592</v>
      </c>
      <c r="K90" s="28">
        <v>44743</v>
      </c>
      <c r="L90" s="121" t="s">
        <v>263</v>
      </c>
      <c r="N90" s="94" t="s">
        <v>72</v>
      </c>
      <c r="P90" s="30" t="s">
        <v>235</v>
      </c>
      <c r="Q90" s="30" t="s">
        <v>235</v>
      </c>
      <c r="R90" s="6" t="s">
        <v>239</v>
      </c>
      <c r="S90" s="21">
        <v>44594</v>
      </c>
      <c r="T90" s="20"/>
      <c r="U90" s="21">
        <v>44594</v>
      </c>
      <c r="V90" s="29" t="s">
        <v>240</v>
      </c>
      <c r="W90" s="23"/>
      <c r="X90" s="27" t="s">
        <v>45</v>
      </c>
      <c r="Y90" s="13" t="s">
        <v>448</v>
      </c>
    </row>
    <row r="91" spans="1:25" ht="25.5">
      <c r="A91" s="24">
        <v>44621</v>
      </c>
      <c r="B91" s="25" t="s">
        <v>469</v>
      </c>
      <c r="C91" s="26">
        <v>111426</v>
      </c>
      <c r="D91" s="27" t="s">
        <v>42</v>
      </c>
      <c r="E91" s="27" t="s">
        <v>317</v>
      </c>
      <c r="F91" s="27" t="s">
        <v>148</v>
      </c>
      <c r="G91" s="27" t="s">
        <v>31</v>
      </c>
      <c r="H91" s="27" t="s">
        <v>32</v>
      </c>
      <c r="I91" s="27" t="s">
        <v>33</v>
      </c>
      <c r="J91" s="36">
        <v>44592</v>
      </c>
      <c r="K91" s="28">
        <v>44743</v>
      </c>
      <c r="L91" s="121" t="s">
        <v>245</v>
      </c>
      <c r="M91" s="94" t="s">
        <v>304</v>
      </c>
      <c r="N91" s="94" t="s">
        <v>305</v>
      </c>
      <c r="O91" s="94" t="s">
        <v>306</v>
      </c>
      <c r="P91" s="30">
        <v>44591</v>
      </c>
      <c r="Q91" s="20">
        <v>44592</v>
      </c>
      <c r="R91" s="23" t="s">
        <v>239</v>
      </c>
      <c r="S91" s="21">
        <v>44599</v>
      </c>
      <c r="T91" s="20"/>
      <c r="U91" s="21">
        <v>44607</v>
      </c>
      <c r="V91" s="29" t="s">
        <v>240</v>
      </c>
      <c r="W91" s="23"/>
      <c r="X91" s="27" t="s">
        <v>365</v>
      </c>
      <c r="Y91" s="13"/>
    </row>
    <row r="92" spans="1:25" ht="25.5">
      <c r="A92" s="24">
        <v>44621</v>
      </c>
      <c r="B92" s="25" t="s">
        <v>470</v>
      </c>
      <c r="C92" s="26">
        <v>115733</v>
      </c>
      <c r="D92" s="27" t="s">
        <v>42</v>
      </c>
      <c r="E92" s="27" t="s">
        <v>471</v>
      </c>
      <c r="F92" s="27" t="s">
        <v>148</v>
      </c>
      <c r="G92" s="27" t="s">
        <v>31</v>
      </c>
      <c r="H92" s="27" t="s">
        <v>32</v>
      </c>
      <c r="I92" s="27" t="s">
        <v>33</v>
      </c>
      <c r="J92" s="36">
        <v>44592</v>
      </c>
      <c r="K92" s="28">
        <v>44743</v>
      </c>
      <c r="L92" s="121" t="s">
        <v>245</v>
      </c>
      <c r="M92" s="94" t="s">
        <v>250</v>
      </c>
      <c r="N92" s="94" t="s">
        <v>98</v>
      </c>
      <c r="P92" s="30" t="s">
        <v>235</v>
      </c>
      <c r="Q92" s="30" t="s">
        <v>235</v>
      </c>
      <c r="R92" s="30" t="s">
        <v>235</v>
      </c>
      <c r="S92" s="21">
        <v>44599</v>
      </c>
      <c r="T92" s="20"/>
      <c r="U92" s="21">
        <v>44606</v>
      </c>
      <c r="V92" s="29" t="s">
        <v>240</v>
      </c>
      <c r="W92" s="23"/>
      <c r="X92" s="27" t="s">
        <v>365</v>
      </c>
      <c r="Y92" s="13" t="s">
        <v>385</v>
      </c>
    </row>
    <row r="93" spans="1:25" ht="25.5">
      <c r="A93" s="24">
        <v>44621</v>
      </c>
      <c r="B93" s="25" t="s">
        <v>472</v>
      </c>
      <c r="C93" s="26">
        <v>109815</v>
      </c>
      <c r="D93" s="27" t="s">
        <v>42</v>
      </c>
      <c r="E93" s="27" t="s">
        <v>261</v>
      </c>
      <c r="F93" s="27" t="s">
        <v>262</v>
      </c>
      <c r="G93" s="27" t="s">
        <v>31</v>
      </c>
      <c r="H93" s="27" t="s">
        <v>32</v>
      </c>
      <c r="I93" s="27" t="s">
        <v>33</v>
      </c>
      <c r="J93" s="36">
        <v>44592</v>
      </c>
      <c r="K93" s="28">
        <v>44743</v>
      </c>
      <c r="L93" s="121" t="s">
        <v>245</v>
      </c>
      <c r="M93" s="94" t="s">
        <v>250</v>
      </c>
      <c r="N93" s="94" t="s">
        <v>98</v>
      </c>
      <c r="P93" s="30" t="s">
        <v>235</v>
      </c>
      <c r="Q93" s="30" t="s">
        <v>235</v>
      </c>
      <c r="R93" s="30" t="s">
        <v>235</v>
      </c>
      <c r="S93" s="21">
        <v>44599</v>
      </c>
      <c r="T93" s="20">
        <v>44615</v>
      </c>
      <c r="U93" s="21">
        <v>44615</v>
      </c>
      <c r="V93" s="29" t="s">
        <v>240</v>
      </c>
      <c r="W93" s="23"/>
      <c r="X93" s="27" t="s">
        <v>45</v>
      </c>
      <c r="Y93" s="13" t="s">
        <v>473</v>
      </c>
    </row>
    <row r="94" spans="1:25" ht="25.5">
      <c r="A94" s="24">
        <v>44621</v>
      </c>
      <c r="B94" s="25" t="s">
        <v>474</v>
      </c>
      <c r="C94" s="26">
        <v>126663</v>
      </c>
      <c r="D94" s="27" t="s">
        <v>42</v>
      </c>
      <c r="E94" s="27" t="s">
        <v>303</v>
      </c>
      <c r="F94" s="27" t="s">
        <v>148</v>
      </c>
      <c r="G94" s="27" t="s">
        <v>31</v>
      </c>
      <c r="H94" s="27" t="s">
        <v>32</v>
      </c>
      <c r="I94" s="27" t="s">
        <v>33</v>
      </c>
      <c r="J94" s="36">
        <v>44592</v>
      </c>
      <c r="K94" s="28">
        <v>44774</v>
      </c>
      <c r="L94" s="121" t="s">
        <v>245</v>
      </c>
      <c r="M94" s="94" t="s">
        <v>250</v>
      </c>
      <c r="N94" s="94" t="s">
        <v>98</v>
      </c>
      <c r="P94" s="30" t="s">
        <v>235</v>
      </c>
      <c r="Q94" s="30" t="s">
        <v>235</v>
      </c>
      <c r="R94" s="30" t="s">
        <v>235</v>
      </c>
      <c r="S94" s="21">
        <v>44599</v>
      </c>
      <c r="T94" s="20">
        <v>44615</v>
      </c>
      <c r="U94" s="21">
        <v>44615</v>
      </c>
      <c r="V94" s="29" t="s">
        <v>240</v>
      </c>
      <c r="W94" s="23"/>
      <c r="X94" s="27" t="s">
        <v>365</v>
      </c>
      <c r="Y94" s="13" t="s">
        <v>385</v>
      </c>
    </row>
    <row r="95" spans="1:25" ht="25.5">
      <c r="A95" s="24">
        <v>44621</v>
      </c>
      <c r="B95" s="25" t="s">
        <v>475</v>
      </c>
      <c r="C95" s="26">
        <v>78220</v>
      </c>
      <c r="D95" s="27" t="s">
        <v>42</v>
      </c>
      <c r="E95" s="27" t="s">
        <v>362</v>
      </c>
      <c r="F95" s="27" t="s">
        <v>363</v>
      </c>
      <c r="G95" s="27" t="s">
        <v>31</v>
      </c>
      <c r="H95" s="27" t="s">
        <v>32</v>
      </c>
      <c r="I95" s="27" t="s">
        <v>33</v>
      </c>
      <c r="J95" s="36">
        <v>44592</v>
      </c>
      <c r="K95" s="28">
        <v>44743</v>
      </c>
      <c r="L95" s="121" t="s">
        <v>263</v>
      </c>
      <c r="M95" s="94" t="s">
        <v>476</v>
      </c>
      <c r="N95" s="94" t="s">
        <v>477</v>
      </c>
      <c r="P95" s="30">
        <v>44581</v>
      </c>
      <c r="Q95" s="30">
        <v>44581</v>
      </c>
      <c r="R95" s="23" t="s">
        <v>239</v>
      </c>
      <c r="S95" s="21">
        <v>44592</v>
      </c>
      <c r="T95" s="20">
        <v>44609</v>
      </c>
      <c r="U95" s="21">
        <v>44616</v>
      </c>
      <c r="V95" s="29" t="s">
        <v>240</v>
      </c>
      <c r="W95" s="23"/>
      <c r="X95" s="27" t="s">
        <v>45</v>
      </c>
      <c r="Y95" s="13"/>
    </row>
    <row r="96" spans="1:25" ht="25.5">
      <c r="A96" s="24">
        <v>44621</v>
      </c>
      <c r="B96" s="25" t="s">
        <v>478</v>
      </c>
      <c r="C96" s="26">
        <v>93994</v>
      </c>
      <c r="D96" s="27" t="s">
        <v>42</v>
      </c>
      <c r="E96" s="27" t="s">
        <v>479</v>
      </c>
      <c r="F96" s="27" t="s">
        <v>480</v>
      </c>
      <c r="G96" s="27" t="s">
        <v>31</v>
      </c>
      <c r="H96" s="27" t="s">
        <v>32</v>
      </c>
      <c r="I96" s="27" t="s">
        <v>33</v>
      </c>
      <c r="J96" s="36">
        <v>44592</v>
      </c>
      <c r="K96" s="28">
        <v>44743</v>
      </c>
      <c r="L96" s="121" t="s">
        <v>263</v>
      </c>
      <c r="M96" s="94" t="s">
        <v>481</v>
      </c>
      <c r="N96" s="94" t="s">
        <v>482</v>
      </c>
      <c r="P96" s="30">
        <v>44580</v>
      </c>
      <c r="Q96" s="30">
        <v>44581</v>
      </c>
      <c r="R96" s="23" t="s">
        <v>239</v>
      </c>
      <c r="S96" s="21">
        <v>44592</v>
      </c>
      <c r="T96" s="20">
        <v>44609</v>
      </c>
      <c r="U96" s="21">
        <v>44616</v>
      </c>
      <c r="V96" s="29" t="s">
        <v>240</v>
      </c>
      <c r="W96" s="23"/>
      <c r="X96" s="27" t="s">
        <v>365</v>
      </c>
      <c r="Y96" s="13"/>
    </row>
    <row r="97" spans="1:25" ht="25.5">
      <c r="A97" s="24">
        <v>44652</v>
      </c>
      <c r="B97" s="25" t="s">
        <v>483</v>
      </c>
      <c r="C97" s="26">
        <v>130106</v>
      </c>
      <c r="D97" s="27" t="s">
        <v>28</v>
      </c>
      <c r="E97" s="27" t="s">
        <v>377</v>
      </c>
      <c r="F97" s="27"/>
      <c r="G97" s="27" t="s">
        <v>31</v>
      </c>
      <c r="H97" s="27" t="s">
        <v>32</v>
      </c>
      <c r="I97" s="27" t="s">
        <v>33</v>
      </c>
      <c r="J97" s="36">
        <v>44620</v>
      </c>
      <c r="K97" s="28">
        <v>44774</v>
      </c>
      <c r="L97" s="121" t="s">
        <v>484</v>
      </c>
      <c r="N97" s="94" t="s">
        <v>364</v>
      </c>
      <c r="P97" s="30" t="s">
        <v>235</v>
      </c>
      <c r="Q97" s="20" t="s">
        <v>235</v>
      </c>
      <c r="R97" s="23" t="s">
        <v>235</v>
      </c>
      <c r="S97" s="21">
        <v>44620</v>
      </c>
      <c r="T97" s="20"/>
      <c r="U97" s="21">
        <v>44621</v>
      </c>
      <c r="V97" s="29" t="s">
        <v>485</v>
      </c>
      <c r="W97" s="23" t="s">
        <v>486</v>
      </c>
      <c r="X97" s="27" t="s">
        <v>45</v>
      </c>
      <c r="Y97" s="13" t="s">
        <v>487</v>
      </c>
    </row>
    <row r="98" spans="1:25" ht="25.5">
      <c r="A98" s="24">
        <v>44652</v>
      </c>
      <c r="B98" s="105" t="s">
        <v>488</v>
      </c>
      <c r="C98" s="26">
        <v>40825</v>
      </c>
      <c r="D98" s="27" t="s">
        <v>28</v>
      </c>
      <c r="E98" s="27" t="s">
        <v>147</v>
      </c>
      <c r="F98" s="27"/>
      <c r="G98" s="27" t="s">
        <v>31</v>
      </c>
      <c r="H98" s="27" t="s">
        <v>32</v>
      </c>
      <c r="I98" s="27" t="s">
        <v>33</v>
      </c>
      <c r="J98" s="36">
        <v>44620</v>
      </c>
      <c r="K98" s="28">
        <v>44774</v>
      </c>
      <c r="L98" s="121" t="s">
        <v>484</v>
      </c>
      <c r="M98" s="94" t="s">
        <v>304</v>
      </c>
      <c r="N98" s="94" t="s">
        <v>489</v>
      </c>
      <c r="O98" s="94" t="s">
        <v>422</v>
      </c>
      <c r="P98" s="30">
        <v>44617</v>
      </c>
      <c r="Q98" s="20">
        <v>44620</v>
      </c>
      <c r="R98" s="23" t="s">
        <v>239</v>
      </c>
      <c r="S98" s="21">
        <v>44620</v>
      </c>
      <c r="T98" s="20"/>
      <c r="U98" s="21">
        <v>44621</v>
      </c>
      <c r="V98" s="29" t="s">
        <v>485</v>
      </c>
      <c r="W98" s="23" t="s">
        <v>486</v>
      </c>
      <c r="X98" s="27" t="s">
        <v>365</v>
      </c>
      <c r="Y98" s="13"/>
    </row>
    <row r="99" spans="1:25" ht="25.5">
      <c r="A99" s="24">
        <v>44652</v>
      </c>
      <c r="B99" s="25" t="s">
        <v>490</v>
      </c>
      <c r="C99" s="26">
        <v>116093</v>
      </c>
      <c r="D99" s="27" t="s">
        <v>28</v>
      </c>
      <c r="E99" s="27" t="s">
        <v>255</v>
      </c>
      <c r="F99" s="27"/>
      <c r="G99" s="27" t="s">
        <v>31</v>
      </c>
      <c r="H99" s="27" t="s">
        <v>32</v>
      </c>
      <c r="I99" s="27" t="s">
        <v>33</v>
      </c>
      <c r="J99" s="36">
        <v>44620</v>
      </c>
      <c r="K99" s="28">
        <v>44774</v>
      </c>
      <c r="L99" s="121" t="s">
        <v>484</v>
      </c>
      <c r="N99" s="94" t="s">
        <v>72</v>
      </c>
      <c r="P99" s="30" t="s">
        <v>235</v>
      </c>
      <c r="Q99" s="20" t="s">
        <v>235</v>
      </c>
      <c r="R99" s="23" t="s">
        <v>235</v>
      </c>
      <c r="S99" s="21">
        <v>44620</v>
      </c>
      <c r="T99" s="20"/>
      <c r="U99" s="21">
        <v>44621</v>
      </c>
      <c r="V99" s="29" t="s">
        <v>485</v>
      </c>
      <c r="W99" s="23" t="s">
        <v>486</v>
      </c>
      <c r="X99" s="27" t="s">
        <v>45</v>
      </c>
      <c r="Y99" s="13" t="s">
        <v>491</v>
      </c>
    </row>
    <row r="100" spans="1:25" ht="25.5">
      <c r="A100" s="24">
        <v>44652</v>
      </c>
      <c r="B100" s="25" t="s">
        <v>175</v>
      </c>
      <c r="C100" s="26">
        <v>128148</v>
      </c>
      <c r="D100" s="27" t="s">
        <v>28</v>
      </c>
      <c r="E100" s="27" t="s">
        <v>261</v>
      </c>
      <c r="F100" s="27"/>
      <c r="G100" s="27" t="s">
        <v>31</v>
      </c>
      <c r="H100" s="27" t="s">
        <v>32</v>
      </c>
      <c r="I100" s="27" t="s">
        <v>33</v>
      </c>
      <c r="J100" s="36">
        <v>44620</v>
      </c>
      <c r="K100" s="28">
        <v>44774</v>
      </c>
      <c r="L100" s="121" t="s">
        <v>484</v>
      </c>
      <c r="M100" s="94" t="s">
        <v>250</v>
      </c>
      <c r="N100" s="94" t="s">
        <v>98</v>
      </c>
      <c r="P100" s="30" t="s">
        <v>235</v>
      </c>
      <c r="Q100" s="20" t="s">
        <v>235</v>
      </c>
      <c r="R100" s="23" t="s">
        <v>235</v>
      </c>
      <c r="S100" s="21">
        <v>44620</v>
      </c>
      <c r="T100" s="20"/>
      <c r="U100" s="21">
        <v>44627</v>
      </c>
      <c r="V100" s="29" t="s">
        <v>485</v>
      </c>
      <c r="W100" s="23" t="s">
        <v>486</v>
      </c>
      <c r="X100" s="27" t="s">
        <v>45</v>
      </c>
      <c r="Y100" s="13" t="s">
        <v>492</v>
      </c>
    </row>
    <row r="101" spans="1:25" ht="51">
      <c r="A101" s="24">
        <v>44652</v>
      </c>
      <c r="B101" s="125" t="s">
        <v>493</v>
      </c>
      <c r="C101" s="26">
        <v>99408</v>
      </c>
      <c r="D101" s="27" t="s">
        <v>28</v>
      </c>
      <c r="E101" s="27" t="s">
        <v>494</v>
      </c>
      <c r="F101" s="27"/>
      <c r="G101" s="27" t="s">
        <v>31</v>
      </c>
      <c r="H101" s="27" t="s">
        <v>32</v>
      </c>
      <c r="I101" s="27" t="s">
        <v>33</v>
      </c>
      <c r="J101" s="36">
        <v>44620</v>
      </c>
      <c r="K101" s="28">
        <v>44774</v>
      </c>
      <c r="L101" s="121" t="s">
        <v>484</v>
      </c>
      <c r="N101" s="94" t="s">
        <v>464</v>
      </c>
      <c r="P101" s="30" t="s">
        <v>235</v>
      </c>
      <c r="Q101" s="20" t="s">
        <v>235</v>
      </c>
      <c r="R101" s="23" t="s">
        <v>235</v>
      </c>
      <c r="S101" s="21">
        <v>44620</v>
      </c>
      <c r="T101" s="20"/>
      <c r="U101" s="21">
        <v>44628</v>
      </c>
      <c r="V101" s="29" t="s">
        <v>485</v>
      </c>
      <c r="W101" s="23" t="s">
        <v>486</v>
      </c>
      <c r="X101" s="27" t="s">
        <v>495</v>
      </c>
      <c r="Y101" s="13" t="s">
        <v>496</v>
      </c>
    </row>
    <row r="102" spans="1:25" ht="25.5">
      <c r="A102" s="24">
        <v>44652</v>
      </c>
      <c r="B102" s="25" t="s">
        <v>497</v>
      </c>
      <c r="C102" s="26">
        <v>103807</v>
      </c>
      <c r="D102" s="27" t="s">
        <v>28</v>
      </c>
      <c r="E102" s="27" t="s">
        <v>274</v>
      </c>
      <c r="F102" s="27"/>
      <c r="G102" s="27" t="s">
        <v>31</v>
      </c>
      <c r="H102" s="27" t="s">
        <v>32</v>
      </c>
      <c r="I102" s="27" t="s">
        <v>33</v>
      </c>
      <c r="J102" s="36">
        <v>44620</v>
      </c>
      <c r="K102" s="28">
        <v>44774</v>
      </c>
      <c r="L102" s="121" t="s">
        <v>484</v>
      </c>
      <c r="M102" s="94" t="s">
        <v>498</v>
      </c>
      <c r="N102" s="94" t="s">
        <v>276</v>
      </c>
      <c r="P102" s="30" t="s">
        <v>235</v>
      </c>
      <c r="Q102" s="20" t="s">
        <v>235</v>
      </c>
      <c r="R102" s="23" t="s">
        <v>235</v>
      </c>
      <c r="S102" s="21">
        <v>44620</v>
      </c>
      <c r="T102" s="20"/>
      <c r="U102" s="21">
        <v>44629</v>
      </c>
      <c r="V102" s="29" t="s">
        <v>485</v>
      </c>
      <c r="W102" s="23" t="s">
        <v>486</v>
      </c>
      <c r="X102" s="27" t="s">
        <v>45</v>
      </c>
      <c r="Y102" s="13" t="s">
        <v>499</v>
      </c>
    </row>
    <row r="103" spans="1:25" ht="25.5">
      <c r="A103" s="24">
        <v>44652</v>
      </c>
      <c r="B103" s="25" t="s">
        <v>500</v>
      </c>
      <c r="C103" s="26">
        <v>111250</v>
      </c>
      <c r="D103" s="27" t="s">
        <v>28</v>
      </c>
      <c r="E103" s="27" t="s">
        <v>274</v>
      </c>
      <c r="F103" s="27"/>
      <c r="G103" s="27" t="s">
        <v>31</v>
      </c>
      <c r="H103" s="27" t="s">
        <v>32</v>
      </c>
      <c r="I103" s="27" t="s">
        <v>33</v>
      </c>
      <c r="J103" s="36">
        <v>44620</v>
      </c>
      <c r="K103" s="28">
        <v>44774</v>
      </c>
      <c r="L103" s="121" t="s">
        <v>484</v>
      </c>
      <c r="M103" s="94" t="s">
        <v>498</v>
      </c>
      <c r="N103" s="94" t="s">
        <v>276</v>
      </c>
      <c r="P103" s="30" t="s">
        <v>235</v>
      </c>
      <c r="Q103" s="20" t="s">
        <v>235</v>
      </c>
      <c r="R103" s="23" t="s">
        <v>235</v>
      </c>
      <c r="S103" s="21">
        <v>44620</v>
      </c>
      <c r="T103" s="20"/>
      <c r="U103" s="21">
        <v>44629</v>
      </c>
      <c r="V103" s="29" t="s">
        <v>485</v>
      </c>
      <c r="W103" s="23" t="s">
        <v>486</v>
      </c>
      <c r="X103" s="27" t="s">
        <v>45</v>
      </c>
      <c r="Y103" s="13" t="s">
        <v>499</v>
      </c>
    </row>
    <row r="104" spans="1:25">
      <c r="A104" s="24">
        <v>44652</v>
      </c>
      <c r="B104" s="25" t="s">
        <v>501</v>
      </c>
      <c r="C104" s="26">
        <v>128511</v>
      </c>
      <c r="D104" s="27" t="s">
        <v>28</v>
      </c>
      <c r="E104" s="27" t="s">
        <v>354</v>
      </c>
      <c r="F104" s="27" t="s">
        <v>502</v>
      </c>
      <c r="G104" s="27" t="s">
        <v>31</v>
      </c>
      <c r="H104" s="27" t="s">
        <v>32</v>
      </c>
      <c r="I104" s="27" t="s">
        <v>33</v>
      </c>
      <c r="J104" s="36">
        <v>44620</v>
      </c>
      <c r="K104" s="28">
        <v>44774</v>
      </c>
      <c r="L104" s="121" t="s">
        <v>245</v>
      </c>
      <c r="M104" s="94" t="s">
        <v>269</v>
      </c>
      <c r="N104" s="94" t="s">
        <v>270</v>
      </c>
      <c r="P104" s="30" t="s">
        <v>235</v>
      </c>
      <c r="Q104" s="20" t="s">
        <v>235</v>
      </c>
      <c r="R104" s="23" t="s">
        <v>235</v>
      </c>
      <c r="S104" s="21">
        <v>44624</v>
      </c>
      <c r="T104" s="20"/>
      <c r="U104" s="21">
        <v>44625</v>
      </c>
      <c r="V104" s="29" t="s">
        <v>240</v>
      </c>
      <c r="W104" s="23"/>
      <c r="X104" s="27" t="s">
        <v>45</v>
      </c>
      <c r="Y104" s="13" t="s">
        <v>503</v>
      </c>
    </row>
    <row r="105" spans="1:25">
      <c r="A105" s="24">
        <v>44652</v>
      </c>
      <c r="B105" s="25" t="s">
        <v>504</v>
      </c>
      <c r="C105" s="26">
        <v>103728</v>
      </c>
      <c r="D105" s="27" t="s">
        <v>28</v>
      </c>
      <c r="E105" s="27" t="s">
        <v>255</v>
      </c>
      <c r="F105" s="27" t="s">
        <v>256</v>
      </c>
      <c r="G105" s="27" t="s">
        <v>31</v>
      </c>
      <c r="H105" s="27" t="s">
        <v>32</v>
      </c>
      <c r="I105" s="27" t="s">
        <v>33</v>
      </c>
      <c r="J105" s="36">
        <v>44620</v>
      </c>
      <c r="K105" s="28">
        <v>44774</v>
      </c>
      <c r="L105" s="121" t="s">
        <v>245</v>
      </c>
      <c r="N105" s="94" t="s">
        <v>91</v>
      </c>
      <c r="P105" s="30" t="s">
        <v>235</v>
      </c>
      <c r="Q105" s="30" t="s">
        <v>235</v>
      </c>
      <c r="R105" s="30" t="s">
        <v>235</v>
      </c>
      <c r="S105" s="21">
        <v>44624</v>
      </c>
      <c r="T105" s="20"/>
      <c r="U105" s="21">
        <v>44628</v>
      </c>
      <c r="V105" s="29" t="s">
        <v>240</v>
      </c>
      <c r="W105" s="23"/>
      <c r="X105" s="27" t="s">
        <v>45</v>
      </c>
      <c r="Y105" s="13" t="s">
        <v>411</v>
      </c>
    </row>
    <row r="106" spans="1:25" ht="25.5">
      <c r="A106" s="24">
        <v>44652</v>
      </c>
      <c r="B106" s="25" t="s">
        <v>505</v>
      </c>
      <c r="C106" s="26">
        <v>107132</v>
      </c>
      <c r="D106" s="27" t="s">
        <v>28</v>
      </c>
      <c r="E106" s="27" t="s">
        <v>357</v>
      </c>
      <c r="F106" s="27" t="s">
        <v>358</v>
      </c>
      <c r="G106" s="27" t="s">
        <v>31</v>
      </c>
      <c r="H106" s="27" t="s">
        <v>32</v>
      </c>
      <c r="I106" s="27" t="s">
        <v>33</v>
      </c>
      <c r="J106" s="36">
        <v>44620</v>
      </c>
      <c r="K106" s="28">
        <v>44774</v>
      </c>
      <c r="L106" s="121" t="s">
        <v>245</v>
      </c>
      <c r="M106" s="94" t="s">
        <v>250</v>
      </c>
      <c r="N106" s="94" t="s">
        <v>98</v>
      </c>
      <c r="P106" s="30" t="s">
        <v>235</v>
      </c>
      <c r="Q106" s="30" t="s">
        <v>235</v>
      </c>
      <c r="R106" s="30" t="s">
        <v>235</v>
      </c>
      <c r="S106" s="21">
        <v>44624</v>
      </c>
      <c r="T106" s="20"/>
      <c r="U106" s="21">
        <v>44624</v>
      </c>
      <c r="V106" s="29" t="s">
        <v>240</v>
      </c>
      <c r="W106" s="23"/>
      <c r="X106" s="27" t="s">
        <v>45</v>
      </c>
      <c r="Y106" s="13" t="s">
        <v>506</v>
      </c>
    </row>
    <row r="107" spans="1:25" ht="25.5">
      <c r="A107" s="24">
        <v>44652</v>
      </c>
      <c r="B107" s="25" t="s">
        <v>507</v>
      </c>
      <c r="C107" s="26">
        <v>122008</v>
      </c>
      <c r="D107" s="27" t="s">
        <v>28</v>
      </c>
      <c r="E107" s="27" t="s">
        <v>255</v>
      </c>
      <c r="F107" s="27" t="s">
        <v>256</v>
      </c>
      <c r="G107" s="27" t="s">
        <v>31</v>
      </c>
      <c r="H107" s="27" t="s">
        <v>32</v>
      </c>
      <c r="I107" s="27" t="s">
        <v>33</v>
      </c>
      <c r="J107" s="36">
        <v>44620</v>
      </c>
      <c r="K107" s="28">
        <v>44774</v>
      </c>
      <c r="L107" s="121" t="s">
        <v>245</v>
      </c>
      <c r="M107" s="94" t="s">
        <v>426</v>
      </c>
      <c r="N107" s="94" t="s">
        <v>427</v>
      </c>
      <c r="P107" s="30" t="s">
        <v>235</v>
      </c>
      <c r="Q107" s="20" t="s">
        <v>235</v>
      </c>
      <c r="R107" s="23" t="s">
        <v>235</v>
      </c>
      <c r="S107" s="21">
        <v>44624</v>
      </c>
      <c r="T107" s="20"/>
      <c r="U107" s="21">
        <v>44627</v>
      </c>
      <c r="V107" s="29" t="s">
        <v>240</v>
      </c>
      <c r="W107" s="23"/>
      <c r="X107" s="27" t="s">
        <v>45</v>
      </c>
      <c r="Y107" s="13" t="s">
        <v>508</v>
      </c>
    </row>
    <row r="108" spans="1:25" ht="25.5">
      <c r="A108" s="24">
        <v>44652</v>
      </c>
      <c r="B108" s="25" t="s">
        <v>509</v>
      </c>
      <c r="C108" s="26">
        <v>128350</v>
      </c>
      <c r="D108" s="27" t="s">
        <v>28</v>
      </c>
      <c r="E108" s="27" t="s">
        <v>255</v>
      </c>
      <c r="F108" s="27" t="s">
        <v>256</v>
      </c>
      <c r="G108" s="27" t="s">
        <v>31</v>
      </c>
      <c r="H108" s="27" t="s">
        <v>32</v>
      </c>
      <c r="I108" s="27" t="s">
        <v>33</v>
      </c>
      <c r="J108" s="36">
        <v>44620</v>
      </c>
      <c r="K108" s="28">
        <v>44774</v>
      </c>
      <c r="L108" s="121" t="s">
        <v>245</v>
      </c>
      <c r="M108" s="94" t="s">
        <v>426</v>
      </c>
      <c r="N108" s="94" t="s">
        <v>427</v>
      </c>
      <c r="P108" s="30" t="s">
        <v>235</v>
      </c>
      <c r="Q108" s="20" t="s">
        <v>235</v>
      </c>
      <c r="R108" s="23" t="s">
        <v>235</v>
      </c>
      <c r="S108" s="21">
        <v>44624</v>
      </c>
      <c r="T108" s="20"/>
      <c r="U108" s="21">
        <v>44627</v>
      </c>
      <c r="V108" s="29" t="s">
        <v>240</v>
      </c>
      <c r="W108" s="23"/>
      <c r="X108" s="27" t="s">
        <v>45</v>
      </c>
      <c r="Y108" s="13" t="s">
        <v>409</v>
      </c>
    </row>
    <row r="109" spans="1:25" ht="25.5">
      <c r="A109" s="24">
        <v>44652</v>
      </c>
      <c r="B109" s="25" t="s">
        <v>510</v>
      </c>
      <c r="C109" s="26">
        <v>122066</v>
      </c>
      <c r="D109" s="27" t="s">
        <v>28</v>
      </c>
      <c r="E109" s="27" t="s">
        <v>255</v>
      </c>
      <c r="F109" s="27" t="s">
        <v>256</v>
      </c>
      <c r="G109" s="27" t="s">
        <v>31</v>
      </c>
      <c r="H109" s="27" t="s">
        <v>32</v>
      </c>
      <c r="I109" s="27" t="s">
        <v>33</v>
      </c>
      <c r="J109" s="36">
        <v>44620</v>
      </c>
      <c r="K109" s="28">
        <v>44774</v>
      </c>
      <c r="L109" s="121" t="s">
        <v>245</v>
      </c>
      <c r="M109" s="94" t="s">
        <v>426</v>
      </c>
      <c r="N109" s="94" t="s">
        <v>427</v>
      </c>
      <c r="P109" s="30" t="s">
        <v>235</v>
      </c>
      <c r="Q109" s="20" t="s">
        <v>235</v>
      </c>
      <c r="R109" s="23" t="s">
        <v>235</v>
      </c>
      <c r="S109" s="21">
        <v>44624</v>
      </c>
      <c r="T109" s="20"/>
      <c r="U109" s="21">
        <v>44627</v>
      </c>
      <c r="V109" s="29" t="s">
        <v>240</v>
      </c>
      <c r="W109" s="23"/>
      <c r="X109" s="27" t="s">
        <v>45</v>
      </c>
      <c r="Y109" s="13" t="s">
        <v>508</v>
      </c>
    </row>
    <row r="110" spans="1:25" ht="25.5">
      <c r="A110" s="24">
        <v>44652</v>
      </c>
      <c r="B110" s="25" t="s">
        <v>511</v>
      </c>
      <c r="C110" s="26">
        <v>634195</v>
      </c>
      <c r="D110" s="27" t="s">
        <v>28</v>
      </c>
      <c r="E110" s="27" t="s">
        <v>512</v>
      </c>
      <c r="F110" s="27" t="s">
        <v>513</v>
      </c>
      <c r="G110" s="27" t="s">
        <v>31</v>
      </c>
      <c r="H110" s="27" t="s">
        <v>32</v>
      </c>
      <c r="I110" s="27" t="s">
        <v>33</v>
      </c>
      <c r="J110" s="36">
        <v>44620</v>
      </c>
      <c r="K110" s="28">
        <v>44774</v>
      </c>
      <c r="L110" s="121" t="s">
        <v>245</v>
      </c>
      <c r="M110" s="94" t="s">
        <v>514</v>
      </c>
      <c r="N110" s="94" t="s">
        <v>515</v>
      </c>
      <c r="P110" s="30">
        <v>44620</v>
      </c>
      <c r="Q110" s="20">
        <v>44622</v>
      </c>
      <c r="R110" s="23" t="s">
        <v>239</v>
      </c>
      <c r="S110" s="21">
        <v>44624</v>
      </c>
      <c r="T110" s="20"/>
      <c r="U110" s="21">
        <v>44624</v>
      </c>
      <c r="V110" s="29" t="s">
        <v>240</v>
      </c>
      <c r="W110" s="23"/>
      <c r="X110" s="27" t="s">
        <v>45</v>
      </c>
      <c r="Y110" s="13" t="s">
        <v>516</v>
      </c>
    </row>
    <row r="111" spans="1:25" ht="25.5">
      <c r="A111" s="24">
        <v>44652</v>
      </c>
      <c r="B111" s="25" t="s">
        <v>517</v>
      </c>
      <c r="C111" s="26">
        <v>40584</v>
      </c>
      <c r="D111" s="27" t="s">
        <v>28</v>
      </c>
      <c r="E111" s="27" t="s">
        <v>255</v>
      </c>
      <c r="F111" s="27" t="s">
        <v>256</v>
      </c>
      <c r="G111" s="27" t="s">
        <v>31</v>
      </c>
      <c r="H111" s="27" t="s">
        <v>32</v>
      </c>
      <c r="I111" s="27" t="s">
        <v>33</v>
      </c>
      <c r="J111" s="36">
        <v>44620</v>
      </c>
      <c r="K111" s="28">
        <v>44774</v>
      </c>
      <c r="L111" s="121" t="s">
        <v>245</v>
      </c>
      <c r="N111" s="94" t="s">
        <v>91</v>
      </c>
      <c r="P111" s="30" t="s">
        <v>235</v>
      </c>
      <c r="Q111" s="30" t="s">
        <v>235</v>
      </c>
      <c r="R111" s="30" t="s">
        <v>235</v>
      </c>
      <c r="S111" s="21">
        <v>44624</v>
      </c>
      <c r="T111" s="20"/>
      <c r="U111" s="21">
        <v>44628</v>
      </c>
      <c r="V111" s="29" t="s">
        <v>240</v>
      </c>
      <c r="W111" s="23"/>
      <c r="X111" s="27" t="s">
        <v>45</v>
      </c>
      <c r="Y111" s="13" t="s">
        <v>518</v>
      </c>
    </row>
    <row r="112" spans="1:25" ht="25.5">
      <c r="A112" s="24">
        <v>44652</v>
      </c>
      <c r="B112" s="25" t="s">
        <v>519</v>
      </c>
      <c r="C112" s="26">
        <v>79585</v>
      </c>
      <c r="D112" s="27" t="s">
        <v>28</v>
      </c>
      <c r="E112" s="27" t="s">
        <v>255</v>
      </c>
      <c r="F112" s="27" t="s">
        <v>256</v>
      </c>
      <c r="G112" s="27" t="s">
        <v>31</v>
      </c>
      <c r="H112" s="27" t="s">
        <v>32</v>
      </c>
      <c r="I112" s="27" t="s">
        <v>33</v>
      </c>
      <c r="J112" s="36">
        <v>44620</v>
      </c>
      <c r="K112" s="28">
        <v>44774</v>
      </c>
      <c r="L112" s="121" t="s">
        <v>245</v>
      </c>
      <c r="N112" s="94" t="s">
        <v>72</v>
      </c>
      <c r="P112" s="30" t="s">
        <v>235</v>
      </c>
      <c r="Q112" s="30" t="s">
        <v>235</v>
      </c>
      <c r="R112" s="30" t="s">
        <v>235</v>
      </c>
      <c r="S112" s="21">
        <v>44624</v>
      </c>
      <c r="T112" s="20"/>
      <c r="U112" s="21">
        <v>44624</v>
      </c>
      <c r="V112" s="29" t="s">
        <v>240</v>
      </c>
      <c r="W112" s="23"/>
      <c r="X112" s="27" t="s">
        <v>45</v>
      </c>
      <c r="Y112" s="13" t="s">
        <v>520</v>
      </c>
    </row>
    <row r="113" spans="1:25" ht="25.5">
      <c r="A113" s="24">
        <v>44652</v>
      </c>
      <c r="B113" s="25" t="s">
        <v>521</v>
      </c>
      <c r="C113" s="26">
        <v>87986</v>
      </c>
      <c r="D113" s="27" t="s">
        <v>28</v>
      </c>
      <c r="E113" s="27" t="s">
        <v>255</v>
      </c>
      <c r="F113" s="27" t="s">
        <v>256</v>
      </c>
      <c r="G113" s="27" t="s">
        <v>31</v>
      </c>
      <c r="H113" s="27" t="s">
        <v>32</v>
      </c>
      <c r="I113" s="27" t="s">
        <v>33</v>
      </c>
      <c r="J113" s="36">
        <v>44620</v>
      </c>
      <c r="K113" s="28">
        <v>44774</v>
      </c>
      <c r="L113" s="121" t="s">
        <v>245</v>
      </c>
      <c r="N113" s="94" t="s">
        <v>72</v>
      </c>
      <c r="P113" s="30" t="s">
        <v>235</v>
      </c>
      <c r="Q113" s="30" t="s">
        <v>235</v>
      </c>
      <c r="R113" s="30" t="s">
        <v>235</v>
      </c>
      <c r="S113" s="21">
        <v>44624</v>
      </c>
      <c r="T113" s="20"/>
      <c r="U113" s="21">
        <v>44624</v>
      </c>
      <c r="V113" s="29" t="s">
        <v>240</v>
      </c>
      <c r="W113" s="23"/>
      <c r="X113" s="27" t="s">
        <v>45</v>
      </c>
      <c r="Y113" s="13" t="s">
        <v>520</v>
      </c>
    </row>
    <row r="114" spans="1:25" ht="25.5">
      <c r="A114" s="24">
        <v>44652</v>
      </c>
      <c r="B114" s="25" t="s">
        <v>522</v>
      </c>
      <c r="C114" s="26">
        <v>111473</v>
      </c>
      <c r="D114" s="27" t="s">
        <v>28</v>
      </c>
      <c r="E114" s="27" t="s">
        <v>255</v>
      </c>
      <c r="F114" s="27" t="s">
        <v>256</v>
      </c>
      <c r="G114" s="27" t="s">
        <v>31</v>
      </c>
      <c r="H114" s="27" t="s">
        <v>32</v>
      </c>
      <c r="I114" s="27" t="s">
        <v>33</v>
      </c>
      <c r="J114" s="36">
        <v>44620</v>
      </c>
      <c r="K114" s="28">
        <v>44774</v>
      </c>
      <c r="L114" s="121" t="s">
        <v>245</v>
      </c>
      <c r="N114" s="94" t="s">
        <v>72</v>
      </c>
      <c r="P114" s="30" t="s">
        <v>235</v>
      </c>
      <c r="Q114" s="30" t="s">
        <v>235</v>
      </c>
      <c r="R114" s="30" t="s">
        <v>235</v>
      </c>
      <c r="S114" s="21">
        <v>44624</v>
      </c>
      <c r="T114" s="20"/>
      <c r="U114" s="21">
        <v>44624</v>
      </c>
      <c r="V114" s="29" t="s">
        <v>240</v>
      </c>
      <c r="W114" s="23"/>
      <c r="X114" s="27" t="s">
        <v>45</v>
      </c>
      <c r="Y114" s="13" t="s">
        <v>520</v>
      </c>
    </row>
    <row r="115" spans="1:25" ht="25.5">
      <c r="A115" s="24">
        <v>44652</v>
      </c>
      <c r="B115" s="25" t="s">
        <v>523</v>
      </c>
      <c r="C115" s="26">
        <v>121525</v>
      </c>
      <c r="D115" s="27" t="s">
        <v>28</v>
      </c>
      <c r="E115" s="27" t="s">
        <v>255</v>
      </c>
      <c r="F115" s="27" t="s">
        <v>256</v>
      </c>
      <c r="G115" s="27" t="s">
        <v>31</v>
      </c>
      <c r="H115" s="27" t="s">
        <v>32</v>
      </c>
      <c r="I115" s="27" t="s">
        <v>33</v>
      </c>
      <c r="J115" s="36">
        <v>44620</v>
      </c>
      <c r="K115" s="28">
        <v>44774</v>
      </c>
      <c r="L115" s="121" t="s">
        <v>263</v>
      </c>
      <c r="N115" s="94" t="s">
        <v>72</v>
      </c>
      <c r="P115" s="30" t="s">
        <v>235</v>
      </c>
      <c r="Q115" s="30" t="s">
        <v>235</v>
      </c>
      <c r="R115" s="23" t="s">
        <v>239</v>
      </c>
      <c r="S115" s="21">
        <v>44623</v>
      </c>
      <c r="T115" s="20"/>
      <c r="U115" s="21">
        <v>44623</v>
      </c>
      <c r="V115" s="29" t="s">
        <v>240</v>
      </c>
      <c r="W115" s="23"/>
      <c r="X115" s="27" t="s">
        <v>45</v>
      </c>
      <c r="Y115" s="13" t="s">
        <v>89</v>
      </c>
    </row>
    <row r="116" spans="1:25" ht="25.5">
      <c r="A116" s="24">
        <v>44652</v>
      </c>
      <c r="B116" s="25" t="s">
        <v>524</v>
      </c>
      <c r="C116" s="26">
        <v>54610</v>
      </c>
      <c r="D116" s="27" t="s">
        <v>28</v>
      </c>
      <c r="E116" s="27" t="s">
        <v>377</v>
      </c>
      <c r="F116" s="27" t="s">
        <v>256</v>
      </c>
      <c r="G116" s="27" t="s">
        <v>31</v>
      </c>
      <c r="H116" s="27" t="s">
        <v>32</v>
      </c>
      <c r="I116" s="27" t="s">
        <v>33</v>
      </c>
      <c r="J116" s="36">
        <v>44620</v>
      </c>
      <c r="K116" s="28">
        <v>44774</v>
      </c>
      <c r="L116" s="121" t="s">
        <v>263</v>
      </c>
      <c r="N116" s="94" t="s">
        <v>364</v>
      </c>
      <c r="P116" s="30" t="s">
        <v>235</v>
      </c>
      <c r="Q116" s="20" t="s">
        <v>235</v>
      </c>
      <c r="R116" s="23" t="s">
        <v>239</v>
      </c>
      <c r="S116" s="21">
        <v>44622</v>
      </c>
      <c r="T116" s="20"/>
      <c r="U116" s="21">
        <v>44623</v>
      </c>
      <c r="V116" s="29" t="s">
        <v>240</v>
      </c>
      <c r="W116" s="23"/>
      <c r="X116" s="27" t="s">
        <v>45</v>
      </c>
      <c r="Y116" s="13" t="s">
        <v>411</v>
      </c>
    </row>
    <row r="117" spans="1:25" ht="89.25">
      <c r="A117" s="24">
        <v>44652</v>
      </c>
      <c r="B117" s="25" t="s">
        <v>525</v>
      </c>
      <c r="C117" s="26">
        <v>128577</v>
      </c>
      <c r="D117" s="27" t="s">
        <v>28</v>
      </c>
      <c r="E117" s="27" t="s">
        <v>526</v>
      </c>
      <c r="F117" s="27" t="s">
        <v>414</v>
      </c>
      <c r="G117" s="27" t="s">
        <v>31</v>
      </c>
      <c r="H117" s="27" t="s">
        <v>32</v>
      </c>
      <c r="I117" s="27" t="s">
        <v>33</v>
      </c>
      <c r="J117" s="36">
        <v>44620</v>
      </c>
      <c r="K117" s="28">
        <v>44774</v>
      </c>
      <c r="L117" s="121" t="s">
        <v>245</v>
      </c>
      <c r="M117" s="94" t="s">
        <v>415</v>
      </c>
      <c r="N117" s="94" t="s">
        <v>43</v>
      </c>
      <c r="O117" s="94" t="s">
        <v>416</v>
      </c>
      <c r="P117" s="30" t="s">
        <v>235</v>
      </c>
      <c r="Q117" s="30" t="s">
        <v>235</v>
      </c>
      <c r="R117" s="30" t="s">
        <v>235</v>
      </c>
      <c r="S117" s="21">
        <v>44629</v>
      </c>
      <c r="T117" s="20"/>
      <c r="U117" s="21">
        <v>44631</v>
      </c>
      <c r="V117" s="29" t="s">
        <v>240</v>
      </c>
      <c r="W117" s="23"/>
      <c r="X117" s="27" t="s">
        <v>45</v>
      </c>
      <c r="Y117" s="13" t="s">
        <v>417</v>
      </c>
    </row>
    <row r="118" spans="1:25" ht="89.25">
      <c r="A118" s="24">
        <v>44652</v>
      </c>
      <c r="B118" s="25" t="s">
        <v>527</v>
      </c>
      <c r="C118" s="26">
        <v>128604</v>
      </c>
      <c r="D118" s="27" t="s">
        <v>28</v>
      </c>
      <c r="E118" s="27" t="s">
        <v>413</v>
      </c>
      <c r="F118" s="27"/>
      <c r="G118" s="27" t="s">
        <v>31</v>
      </c>
      <c r="H118" s="27" t="s">
        <v>32</v>
      </c>
      <c r="I118" s="27" t="s">
        <v>33</v>
      </c>
      <c r="J118" s="36">
        <v>44620</v>
      </c>
      <c r="K118" s="28">
        <v>44774</v>
      </c>
      <c r="L118" s="121" t="s">
        <v>245</v>
      </c>
      <c r="M118" s="94" t="s">
        <v>415</v>
      </c>
      <c r="N118" s="94" t="s">
        <v>43</v>
      </c>
      <c r="O118" s="94" t="s">
        <v>416</v>
      </c>
      <c r="P118" s="30" t="s">
        <v>235</v>
      </c>
      <c r="Q118" s="20" t="s">
        <v>235</v>
      </c>
      <c r="R118" s="23" t="s">
        <v>235</v>
      </c>
      <c r="S118" s="21">
        <v>44629</v>
      </c>
      <c r="T118" s="20"/>
      <c r="U118" s="21">
        <v>44631</v>
      </c>
      <c r="V118" s="29" t="s">
        <v>240</v>
      </c>
      <c r="W118" s="23"/>
      <c r="X118" s="27" t="s">
        <v>45</v>
      </c>
      <c r="Y118" s="13" t="s">
        <v>417</v>
      </c>
    </row>
    <row r="119" spans="1:25" ht="25.5">
      <c r="A119" s="24">
        <v>44652</v>
      </c>
      <c r="B119" s="25" t="s">
        <v>528</v>
      </c>
      <c r="C119" s="26">
        <v>632430</v>
      </c>
      <c r="D119" s="27" t="s">
        <v>28</v>
      </c>
      <c r="E119" s="27" t="s">
        <v>317</v>
      </c>
      <c r="F119" s="27" t="s">
        <v>148</v>
      </c>
      <c r="G119" s="27" t="s">
        <v>31</v>
      </c>
      <c r="H119" s="27" t="s">
        <v>32</v>
      </c>
      <c r="I119" s="27" t="s">
        <v>33</v>
      </c>
      <c r="J119" s="36">
        <v>44620</v>
      </c>
      <c r="K119" s="28">
        <v>44774</v>
      </c>
      <c r="L119" s="121" t="s">
        <v>245</v>
      </c>
      <c r="M119" s="94" t="s">
        <v>304</v>
      </c>
      <c r="N119" s="94" t="s">
        <v>305</v>
      </c>
      <c r="O119" s="94" t="s">
        <v>306</v>
      </c>
      <c r="P119" s="30">
        <v>44620</v>
      </c>
      <c r="Q119" s="20">
        <v>44622</v>
      </c>
      <c r="R119" s="23" t="s">
        <v>239</v>
      </c>
      <c r="S119" s="21">
        <v>44624</v>
      </c>
      <c r="T119" s="20"/>
      <c r="U119" s="21">
        <v>44631</v>
      </c>
      <c r="V119" s="29" t="s">
        <v>240</v>
      </c>
      <c r="W119" s="23"/>
      <c r="X119" s="27" t="s">
        <v>365</v>
      </c>
      <c r="Y119" s="13"/>
    </row>
    <row r="120" spans="1:25">
      <c r="A120" s="24">
        <v>44652</v>
      </c>
      <c r="B120" s="25" t="s">
        <v>529</v>
      </c>
      <c r="C120" s="26">
        <v>115794</v>
      </c>
      <c r="D120" s="27" t="s">
        <v>28</v>
      </c>
      <c r="E120" s="27" t="s">
        <v>530</v>
      </c>
      <c r="F120" s="27" t="s">
        <v>78</v>
      </c>
      <c r="G120" s="27" t="s">
        <v>31</v>
      </c>
      <c r="H120" s="27" t="s">
        <v>32</v>
      </c>
      <c r="I120" s="27" t="s">
        <v>33</v>
      </c>
      <c r="J120" s="36">
        <v>44620</v>
      </c>
      <c r="K120" s="28">
        <v>44774</v>
      </c>
      <c r="L120" s="121" t="s">
        <v>245</v>
      </c>
      <c r="M120" s="94" t="s">
        <v>531</v>
      </c>
      <c r="N120" s="94" t="s">
        <v>532</v>
      </c>
      <c r="P120" s="30">
        <v>44620</v>
      </c>
      <c r="Q120" s="20">
        <v>44621</v>
      </c>
      <c r="R120" s="23" t="s">
        <v>239</v>
      </c>
      <c r="S120" s="21">
        <v>44624</v>
      </c>
      <c r="T120" s="20"/>
      <c r="U120" s="21">
        <v>44630</v>
      </c>
      <c r="V120" s="29" t="s">
        <v>240</v>
      </c>
      <c r="W120" s="23"/>
      <c r="X120" s="27" t="s">
        <v>495</v>
      </c>
      <c r="Y120" s="13"/>
    </row>
    <row r="121" spans="1:25" ht="25.5">
      <c r="A121" s="24">
        <v>44652</v>
      </c>
      <c r="B121" s="25" t="s">
        <v>533</v>
      </c>
      <c r="C121" s="26">
        <v>121930</v>
      </c>
      <c r="D121" s="27" t="s">
        <v>28</v>
      </c>
      <c r="E121" s="27" t="s">
        <v>255</v>
      </c>
      <c r="F121" s="27" t="s">
        <v>256</v>
      </c>
      <c r="G121" s="27" t="s">
        <v>31</v>
      </c>
      <c r="H121" s="27" t="s">
        <v>32</v>
      </c>
      <c r="I121" s="27" t="s">
        <v>33</v>
      </c>
      <c r="J121" s="36">
        <v>44620</v>
      </c>
      <c r="K121" s="28">
        <v>44774</v>
      </c>
      <c r="L121" s="121" t="s">
        <v>263</v>
      </c>
      <c r="N121" s="94" t="s">
        <v>72</v>
      </c>
      <c r="P121" s="30" t="s">
        <v>235</v>
      </c>
      <c r="Q121" s="30" t="s">
        <v>235</v>
      </c>
      <c r="R121" s="23" t="s">
        <v>239</v>
      </c>
      <c r="S121" s="21">
        <v>44623</v>
      </c>
      <c r="T121" s="20"/>
      <c r="U121" s="21">
        <v>44624</v>
      </c>
      <c r="V121" s="29" t="s">
        <v>240</v>
      </c>
      <c r="W121" s="23"/>
      <c r="X121" s="27" t="s">
        <v>45</v>
      </c>
      <c r="Y121" s="13" t="s">
        <v>89</v>
      </c>
    </row>
    <row r="122" spans="1:25" ht="25.5">
      <c r="A122" s="24">
        <v>44652</v>
      </c>
      <c r="B122" s="25" t="s">
        <v>534</v>
      </c>
      <c r="C122" s="26">
        <v>4939</v>
      </c>
      <c r="D122" s="27" t="s">
        <v>28</v>
      </c>
      <c r="E122" s="27" t="s">
        <v>70</v>
      </c>
      <c r="F122" s="27" t="s">
        <v>71</v>
      </c>
      <c r="G122" s="27" t="s">
        <v>31</v>
      </c>
      <c r="H122" s="27" t="s">
        <v>32</v>
      </c>
      <c r="I122" s="27" t="s">
        <v>33</v>
      </c>
      <c r="J122" s="36">
        <v>44620</v>
      </c>
      <c r="K122" s="28">
        <v>44774</v>
      </c>
      <c r="L122" s="121" t="s">
        <v>263</v>
      </c>
      <c r="N122" s="94" t="s">
        <v>72</v>
      </c>
      <c r="P122" s="30" t="s">
        <v>235</v>
      </c>
      <c r="Q122" s="30" t="s">
        <v>235</v>
      </c>
      <c r="R122" s="23" t="s">
        <v>239</v>
      </c>
      <c r="S122" s="21">
        <v>44623</v>
      </c>
      <c r="T122" s="20"/>
      <c r="U122" s="21">
        <v>44624</v>
      </c>
      <c r="V122" s="29" t="s">
        <v>240</v>
      </c>
      <c r="W122" s="23"/>
      <c r="X122" s="27" t="s">
        <v>365</v>
      </c>
      <c r="Y122" s="13" t="s">
        <v>89</v>
      </c>
    </row>
    <row r="123" spans="1:25" ht="25.5">
      <c r="A123" s="24">
        <v>44652</v>
      </c>
      <c r="B123" s="25" t="s">
        <v>535</v>
      </c>
      <c r="C123" s="26">
        <v>40466</v>
      </c>
      <c r="D123" s="27" t="s">
        <v>28</v>
      </c>
      <c r="E123" s="27" t="s">
        <v>255</v>
      </c>
      <c r="F123" s="27" t="s">
        <v>256</v>
      </c>
      <c r="G123" s="27" t="s">
        <v>31</v>
      </c>
      <c r="H123" s="27" t="s">
        <v>32</v>
      </c>
      <c r="I123" s="27" t="s">
        <v>33</v>
      </c>
      <c r="J123" s="36">
        <v>44620</v>
      </c>
      <c r="K123" s="28">
        <v>44774</v>
      </c>
      <c r="L123" s="121" t="s">
        <v>263</v>
      </c>
      <c r="N123" s="94" t="s">
        <v>72</v>
      </c>
      <c r="P123" s="30" t="s">
        <v>235</v>
      </c>
      <c r="Q123" s="30" t="s">
        <v>235</v>
      </c>
      <c r="R123" s="23" t="s">
        <v>239</v>
      </c>
      <c r="S123" s="21">
        <v>44623</v>
      </c>
      <c r="T123" s="20"/>
      <c r="U123" s="21">
        <v>44624</v>
      </c>
      <c r="V123" s="29" t="s">
        <v>485</v>
      </c>
      <c r="W123" s="23"/>
      <c r="X123" s="27" t="s">
        <v>45</v>
      </c>
      <c r="Y123" s="13" t="s">
        <v>520</v>
      </c>
    </row>
    <row r="124" spans="1:25" ht="25.5">
      <c r="A124" s="24">
        <v>44652</v>
      </c>
      <c r="B124" s="25" t="s">
        <v>536</v>
      </c>
      <c r="C124" s="26">
        <v>40514</v>
      </c>
      <c r="D124" s="27" t="s">
        <v>28</v>
      </c>
      <c r="E124" s="27" t="s">
        <v>255</v>
      </c>
      <c r="F124" s="27" t="s">
        <v>256</v>
      </c>
      <c r="G124" s="27" t="s">
        <v>31</v>
      </c>
      <c r="H124" s="27" t="s">
        <v>32</v>
      </c>
      <c r="I124" s="27" t="s">
        <v>33</v>
      </c>
      <c r="J124" s="36">
        <v>44620</v>
      </c>
      <c r="K124" s="28">
        <v>44774</v>
      </c>
      <c r="L124" s="121" t="s">
        <v>263</v>
      </c>
      <c r="N124" s="94" t="s">
        <v>72</v>
      </c>
      <c r="P124" s="30" t="s">
        <v>235</v>
      </c>
      <c r="Q124" s="30" t="s">
        <v>235</v>
      </c>
      <c r="R124" s="23" t="s">
        <v>239</v>
      </c>
      <c r="S124" s="21">
        <v>44623</v>
      </c>
      <c r="T124" s="20"/>
      <c r="U124" s="21">
        <v>44624</v>
      </c>
      <c r="V124" s="29" t="s">
        <v>240</v>
      </c>
      <c r="W124" s="23"/>
      <c r="X124" s="27" t="s">
        <v>45</v>
      </c>
      <c r="Y124" s="13" t="s">
        <v>520</v>
      </c>
    </row>
    <row r="125" spans="1:25" ht="25.5">
      <c r="A125" s="24">
        <v>44652</v>
      </c>
      <c r="B125" s="25" t="s">
        <v>537</v>
      </c>
      <c r="C125" s="26">
        <v>121671</v>
      </c>
      <c r="D125" s="27" t="s">
        <v>28</v>
      </c>
      <c r="E125" s="27" t="s">
        <v>255</v>
      </c>
      <c r="F125" s="27" t="s">
        <v>256</v>
      </c>
      <c r="G125" s="27" t="s">
        <v>31</v>
      </c>
      <c r="H125" s="27" t="s">
        <v>32</v>
      </c>
      <c r="I125" s="27" t="s">
        <v>33</v>
      </c>
      <c r="J125" s="36">
        <v>44620</v>
      </c>
      <c r="K125" s="28">
        <v>44774</v>
      </c>
      <c r="L125" s="121" t="s">
        <v>263</v>
      </c>
      <c r="M125" s="94" t="s">
        <v>426</v>
      </c>
      <c r="N125" s="94" t="s">
        <v>427</v>
      </c>
      <c r="P125" s="30" t="s">
        <v>235</v>
      </c>
      <c r="Q125" s="20" t="s">
        <v>235</v>
      </c>
      <c r="R125" s="23" t="s">
        <v>239</v>
      </c>
      <c r="S125" s="21">
        <v>44623</v>
      </c>
      <c r="T125" s="20"/>
      <c r="U125" s="21">
        <v>44627</v>
      </c>
      <c r="V125" s="29" t="s">
        <v>240</v>
      </c>
      <c r="W125" s="23"/>
      <c r="X125" s="27" t="s">
        <v>45</v>
      </c>
      <c r="Y125" s="13" t="s">
        <v>409</v>
      </c>
    </row>
    <row r="126" spans="1:25" ht="25.5">
      <c r="A126" s="24">
        <v>44652</v>
      </c>
      <c r="B126" s="25" t="s">
        <v>538</v>
      </c>
      <c r="C126" s="26">
        <v>122001</v>
      </c>
      <c r="D126" s="27" t="s">
        <v>28</v>
      </c>
      <c r="E126" s="27" t="s">
        <v>255</v>
      </c>
      <c r="F126" s="27" t="s">
        <v>256</v>
      </c>
      <c r="G126" s="27" t="s">
        <v>31</v>
      </c>
      <c r="H126" s="27" t="s">
        <v>32</v>
      </c>
      <c r="I126" s="27" t="s">
        <v>33</v>
      </c>
      <c r="J126" s="36">
        <v>44620</v>
      </c>
      <c r="K126" s="28">
        <v>44774</v>
      </c>
      <c r="L126" s="121" t="s">
        <v>263</v>
      </c>
      <c r="M126" s="94" t="s">
        <v>426</v>
      </c>
      <c r="N126" s="94" t="s">
        <v>427</v>
      </c>
      <c r="P126" s="30" t="s">
        <v>235</v>
      </c>
      <c r="Q126" s="20" t="s">
        <v>235</v>
      </c>
      <c r="R126" s="23" t="s">
        <v>239</v>
      </c>
      <c r="S126" s="21">
        <v>44623</v>
      </c>
      <c r="T126" s="20"/>
      <c r="U126" s="21">
        <v>44627</v>
      </c>
      <c r="V126" s="29" t="s">
        <v>240</v>
      </c>
      <c r="W126" s="23"/>
      <c r="X126" s="27" t="s">
        <v>45</v>
      </c>
      <c r="Y126" s="13" t="s">
        <v>409</v>
      </c>
    </row>
    <row r="127" spans="1:25" ht="25.5">
      <c r="A127" s="24">
        <v>44652</v>
      </c>
      <c r="B127" s="25" t="s">
        <v>539</v>
      </c>
      <c r="C127" s="26">
        <v>128435</v>
      </c>
      <c r="D127" s="27" t="s">
        <v>28</v>
      </c>
      <c r="E127" s="27" t="s">
        <v>255</v>
      </c>
      <c r="F127" s="27" t="s">
        <v>256</v>
      </c>
      <c r="G127" s="27" t="s">
        <v>31</v>
      </c>
      <c r="H127" s="27" t="s">
        <v>32</v>
      </c>
      <c r="I127" s="27" t="s">
        <v>33</v>
      </c>
      <c r="J127" s="36">
        <v>44620</v>
      </c>
      <c r="K127" s="28">
        <v>44774</v>
      </c>
      <c r="L127" s="121" t="s">
        <v>263</v>
      </c>
      <c r="M127" s="94" t="s">
        <v>426</v>
      </c>
      <c r="N127" s="94" t="s">
        <v>427</v>
      </c>
      <c r="P127" s="30" t="s">
        <v>235</v>
      </c>
      <c r="Q127" s="20" t="s">
        <v>235</v>
      </c>
      <c r="R127" s="23" t="s">
        <v>239</v>
      </c>
      <c r="S127" s="21">
        <v>44623</v>
      </c>
      <c r="T127" s="20"/>
      <c r="U127" s="21">
        <v>44627</v>
      </c>
      <c r="V127" s="29" t="s">
        <v>240</v>
      </c>
      <c r="W127" s="23"/>
      <c r="X127" s="27" t="s">
        <v>45</v>
      </c>
      <c r="Y127" s="13" t="s">
        <v>409</v>
      </c>
    </row>
    <row r="128" spans="1:25" ht="25.5">
      <c r="A128" s="24">
        <v>44652</v>
      </c>
      <c r="B128" s="25" t="s">
        <v>540</v>
      </c>
      <c r="C128" s="26">
        <v>122002</v>
      </c>
      <c r="D128" s="27" t="s">
        <v>28</v>
      </c>
      <c r="E128" s="27" t="s">
        <v>255</v>
      </c>
      <c r="F128" s="27" t="s">
        <v>256</v>
      </c>
      <c r="G128" s="27" t="s">
        <v>31</v>
      </c>
      <c r="H128" s="27" t="s">
        <v>32</v>
      </c>
      <c r="I128" s="27" t="s">
        <v>33</v>
      </c>
      <c r="J128" s="36">
        <v>44620</v>
      </c>
      <c r="K128" s="28">
        <v>44774</v>
      </c>
      <c r="L128" s="121" t="s">
        <v>263</v>
      </c>
      <c r="M128" s="94" t="s">
        <v>426</v>
      </c>
      <c r="N128" s="94" t="s">
        <v>427</v>
      </c>
      <c r="P128" s="30" t="s">
        <v>235</v>
      </c>
      <c r="Q128" s="20" t="s">
        <v>235</v>
      </c>
      <c r="R128" s="23" t="s">
        <v>239</v>
      </c>
      <c r="S128" s="21">
        <v>44623</v>
      </c>
      <c r="T128" s="20"/>
      <c r="U128" s="21">
        <v>44627</v>
      </c>
      <c r="V128" s="29" t="s">
        <v>240</v>
      </c>
      <c r="W128" s="23"/>
      <c r="X128" s="27" t="s">
        <v>45</v>
      </c>
      <c r="Y128" s="13" t="s">
        <v>409</v>
      </c>
    </row>
    <row r="129" spans="1:25" ht="25.5">
      <c r="A129" s="24">
        <v>44652</v>
      </c>
      <c r="B129" s="25" t="s">
        <v>541</v>
      </c>
      <c r="C129" s="26">
        <v>128083</v>
      </c>
      <c r="D129" s="27" t="s">
        <v>28</v>
      </c>
      <c r="E129" s="27" t="s">
        <v>255</v>
      </c>
      <c r="F129" s="27" t="s">
        <v>71</v>
      </c>
      <c r="G129" s="27" t="s">
        <v>31</v>
      </c>
      <c r="H129" s="27" t="s">
        <v>32</v>
      </c>
      <c r="I129" s="27" t="s">
        <v>33</v>
      </c>
      <c r="J129" s="36">
        <v>44620</v>
      </c>
      <c r="K129" s="28">
        <v>44774</v>
      </c>
      <c r="L129" s="121" t="s">
        <v>263</v>
      </c>
      <c r="M129" s="94" t="s">
        <v>426</v>
      </c>
      <c r="N129" s="94" t="s">
        <v>427</v>
      </c>
      <c r="P129" s="30" t="s">
        <v>235</v>
      </c>
      <c r="Q129" s="20" t="s">
        <v>235</v>
      </c>
      <c r="R129" s="23" t="s">
        <v>239</v>
      </c>
      <c r="S129" s="21">
        <v>44623</v>
      </c>
      <c r="T129" s="20"/>
      <c r="U129" s="21">
        <v>44627</v>
      </c>
      <c r="V129" s="29" t="s">
        <v>240</v>
      </c>
      <c r="W129" s="23"/>
      <c r="X129" s="27" t="s">
        <v>365</v>
      </c>
      <c r="Y129" s="13"/>
    </row>
    <row r="130" spans="1:25" ht="25.5">
      <c r="A130" s="24">
        <v>44621</v>
      </c>
      <c r="B130" s="25" t="s">
        <v>542</v>
      </c>
      <c r="C130" s="26">
        <v>107766</v>
      </c>
      <c r="D130" s="27" t="s">
        <v>28</v>
      </c>
      <c r="E130" s="27" t="s">
        <v>543</v>
      </c>
      <c r="F130" s="27" t="s">
        <v>212</v>
      </c>
      <c r="G130" s="27" t="s">
        <v>31</v>
      </c>
      <c r="H130" s="27" t="s">
        <v>32</v>
      </c>
      <c r="I130" s="27" t="s">
        <v>33</v>
      </c>
      <c r="J130" s="36">
        <v>44592</v>
      </c>
      <c r="K130" s="28">
        <v>44743</v>
      </c>
      <c r="L130" s="121" t="s">
        <v>263</v>
      </c>
      <c r="M130" s="94" t="s">
        <v>544</v>
      </c>
      <c r="N130" s="94" t="s">
        <v>545</v>
      </c>
      <c r="O130" s="94" t="s">
        <v>546</v>
      </c>
      <c r="P130" s="30">
        <v>44580</v>
      </c>
      <c r="Q130" s="20">
        <v>44581</v>
      </c>
      <c r="R130" s="23" t="s">
        <v>239</v>
      </c>
      <c r="S130" s="21">
        <v>44592</v>
      </c>
      <c r="T130" s="20">
        <v>44609</v>
      </c>
      <c r="U130" s="21">
        <v>44631</v>
      </c>
      <c r="V130" s="29" t="s">
        <v>240</v>
      </c>
      <c r="W130" s="23"/>
      <c r="X130" s="27" t="s">
        <v>365</v>
      </c>
      <c r="Y130" s="13"/>
    </row>
    <row r="131" spans="1:25">
      <c r="A131" s="24">
        <v>44652</v>
      </c>
      <c r="B131" s="25" t="s">
        <v>547</v>
      </c>
      <c r="C131" s="26">
        <v>21697</v>
      </c>
      <c r="D131" s="27" t="s">
        <v>28</v>
      </c>
      <c r="E131" s="27" t="s">
        <v>548</v>
      </c>
      <c r="F131" s="27" t="s">
        <v>549</v>
      </c>
      <c r="G131" s="27" t="s">
        <v>31</v>
      </c>
      <c r="H131" s="27" t="s">
        <v>32</v>
      </c>
      <c r="I131" s="27" t="s">
        <v>33</v>
      </c>
      <c r="J131" s="36">
        <v>44620</v>
      </c>
      <c r="K131" s="28">
        <v>44805</v>
      </c>
      <c r="L131" s="121" t="s">
        <v>245</v>
      </c>
      <c r="M131" s="94" t="s">
        <v>550</v>
      </c>
      <c r="N131" s="94" t="s">
        <v>551</v>
      </c>
      <c r="P131" s="30">
        <v>44620</v>
      </c>
      <c r="Q131" s="20">
        <v>44628</v>
      </c>
      <c r="R131" s="23" t="s">
        <v>239</v>
      </c>
      <c r="S131" s="21">
        <v>44629</v>
      </c>
      <c r="T131" s="20"/>
      <c r="U131" s="21"/>
      <c r="V131" s="29" t="s">
        <v>235</v>
      </c>
      <c r="W131" s="23"/>
      <c r="X131" s="27" t="s">
        <v>365</v>
      </c>
      <c r="Y131" s="13"/>
    </row>
    <row r="132" spans="1:25" ht="89.25">
      <c r="A132" s="24">
        <v>44652</v>
      </c>
      <c r="B132" s="25" t="s">
        <v>47</v>
      </c>
      <c r="C132" s="26">
        <v>121975</v>
      </c>
      <c r="D132" s="27" t="s">
        <v>28</v>
      </c>
      <c r="E132" s="27" t="s">
        <v>413</v>
      </c>
      <c r="F132" s="27"/>
      <c r="G132" s="27" t="s">
        <v>31</v>
      </c>
      <c r="H132" s="27" t="s">
        <v>32</v>
      </c>
      <c r="I132" s="27" t="s">
        <v>33</v>
      </c>
      <c r="J132" s="36">
        <v>44620</v>
      </c>
      <c r="K132" s="28">
        <v>44774</v>
      </c>
      <c r="L132" s="121" t="s">
        <v>245</v>
      </c>
      <c r="M132" s="94" t="s">
        <v>415</v>
      </c>
      <c r="N132" s="94" t="s">
        <v>416</v>
      </c>
      <c r="O132" s="94" t="s">
        <v>43</v>
      </c>
      <c r="P132" s="30" t="s">
        <v>235</v>
      </c>
      <c r="Q132" s="30" t="s">
        <v>235</v>
      </c>
      <c r="R132" s="30" t="s">
        <v>235</v>
      </c>
      <c r="S132" s="21">
        <v>44629</v>
      </c>
      <c r="T132" s="20"/>
      <c r="U132" s="21">
        <v>44631</v>
      </c>
      <c r="V132" s="29" t="s">
        <v>240</v>
      </c>
      <c r="W132" s="23"/>
      <c r="X132" s="27" t="s">
        <v>45</v>
      </c>
      <c r="Y132" s="13" t="s">
        <v>417</v>
      </c>
    </row>
    <row r="133" spans="1:25">
      <c r="A133" s="24">
        <v>44652</v>
      </c>
      <c r="B133" s="25" t="s">
        <v>552</v>
      </c>
      <c r="C133" s="26">
        <v>128591</v>
      </c>
      <c r="D133" s="27" t="s">
        <v>28</v>
      </c>
      <c r="E133" s="27" t="s">
        <v>255</v>
      </c>
      <c r="F133" s="27" t="s">
        <v>256</v>
      </c>
      <c r="G133" s="27" t="s">
        <v>31</v>
      </c>
      <c r="H133" s="27" t="s">
        <v>32</v>
      </c>
      <c r="I133" s="27" t="s">
        <v>33</v>
      </c>
      <c r="J133" s="36">
        <v>44620</v>
      </c>
      <c r="K133" s="28">
        <v>44774</v>
      </c>
      <c r="L133" s="121" t="s">
        <v>245</v>
      </c>
      <c r="N133" s="94" t="s">
        <v>257</v>
      </c>
      <c r="P133" s="30">
        <v>44620</v>
      </c>
      <c r="Q133" s="20">
        <v>44622</v>
      </c>
      <c r="R133" s="23" t="s">
        <v>239</v>
      </c>
      <c r="S133" s="21">
        <v>44624</v>
      </c>
      <c r="T133" s="20"/>
      <c r="U133" s="21">
        <v>44637</v>
      </c>
      <c r="V133" s="29" t="s">
        <v>240</v>
      </c>
      <c r="W133" s="23"/>
      <c r="X133" s="27" t="s">
        <v>45</v>
      </c>
      <c r="Y133" s="13"/>
    </row>
    <row r="134" spans="1:25" ht="25.5">
      <c r="A134" s="24">
        <v>44652</v>
      </c>
      <c r="B134" s="25" t="s">
        <v>553</v>
      </c>
      <c r="C134" s="26">
        <v>121932</v>
      </c>
      <c r="D134" s="27" t="s">
        <v>28</v>
      </c>
      <c r="E134" s="27" t="s">
        <v>255</v>
      </c>
      <c r="F134" s="27" t="s">
        <v>256</v>
      </c>
      <c r="G134" s="27" t="s">
        <v>31</v>
      </c>
      <c r="H134" s="27" t="s">
        <v>32</v>
      </c>
      <c r="I134" s="27" t="s">
        <v>33</v>
      </c>
      <c r="J134" s="36">
        <v>44620</v>
      </c>
      <c r="K134" s="28">
        <v>44774</v>
      </c>
      <c r="L134" s="121" t="s">
        <v>263</v>
      </c>
      <c r="N134" s="94" t="s">
        <v>364</v>
      </c>
      <c r="P134" s="30" t="s">
        <v>235</v>
      </c>
      <c r="Q134" s="20" t="s">
        <v>235</v>
      </c>
      <c r="R134" s="23" t="s">
        <v>239</v>
      </c>
      <c r="S134" s="21">
        <v>44623</v>
      </c>
      <c r="T134" s="20"/>
      <c r="U134" s="21">
        <v>44628</v>
      </c>
      <c r="V134" s="29" t="s">
        <v>240</v>
      </c>
      <c r="W134" s="23"/>
      <c r="X134" s="27" t="s">
        <v>45</v>
      </c>
      <c r="Y134" s="13" t="s">
        <v>411</v>
      </c>
    </row>
    <row r="135" spans="1:25" ht="25.5">
      <c r="A135" s="24">
        <v>44652</v>
      </c>
      <c r="B135" s="25" t="s">
        <v>554</v>
      </c>
      <c r="C135" s="26">
        <v>121931</v>
      </c>
      <c r="D135" s="27" t="s">
        <v>28</v>
      </c>
      <c r="E135" s="27" t="s">
        <v>255</v>
      </c>
      <c r="F135" s="27" t="s">
        <v>256</v>
      </c>
      <c r="G135" s="27" t="s">
        <v>31</v>
      </c>
      <c r="H135" s="27" t="s">
        <v>32</v>
      </c>
      <c r="I135" s="27" t="s">
        <v>33</v>
      </c>
      <c r="J135" s="36">
        <v>44620</v>
      </c>
      <c r="K135" s="28">
        <v>44774</v>
      </c>
      <c r="L135" s="121" t="s">
        <v>263</v>
      </c>
      <c r="N135" s="94" t="s">
        <v>364</v>
      </c>
      <c r="P135" s="30" t="s">
        <v>235</v>
      </c>
      <c r="Q135" s="20" t="s">
        <v>235</v>
      </c>
      <c r="R135" s="23" t="s">
        <v>239</v>
      </c>
      <c r="S135" s="21">
        <v>44623</v>
      </c>
      <c r="T135" s="20"/>
      <c r="U135" s="21">
        <v>44628</v>
      </c>
      <c r="V135" s="29" t="s">
        <v>485</v>
      </c>
      <c r="W135" s="23"/>
      <c r="X135" s="27" t="s">
        <v>45</v>
      </c>
      <c r="Y135" s="13" t="s">
        <v>411</v>
      </c>
    </row>
    <row r="136" spans="1:25" ht="25.5">
      <c r="A136" s="24">
        <v>44652</v>
      </c>
      <c r="B136" s="25" t="s">
        <v>555</v>
      </c>
      <c r="C136" s="26">
        <v>129814</v>
      </c>
      <c r="D136" s="27" t="s">
        <v>28</v>
      </c>
      <c r="E136" s="27" t="s">
        <v>362</v>
      </c>
      <c r="F136" s="27" t="s">
        <v>71</v>
      </c>
      <c r="G136" s="27" t="s">
        <v>31</v>
      </c>
      <c r="H136" s="27" t="s">
        <v>32</v>
      </c>
      <c r="I136" s="27" t="s">
        <v>33</v>
      </c>
      <c r="J136" s="36">
        <v>44620</v>
      </c>
      <c r="K136" s="28">
        <v>44774</v>
      </c>
      <c r="L136" s="121" t="s">
        <v>263</v>
      </c>
      <c r="N136" s="94" t="s">
        <v>91</v>
      </c>
      <c r="P136" s="30" t="s">
        <v>235</v>
      </c>
      <c r="Q136" s="20" t="s">
        <v>235</v>
      </c>
      <c r="R136" s="23" t="s">
        <v>239</v>
      </c>
      <c r="S136" s="21">
        <v>44623</v>
      </c>
      <c r="T136" s="20"/>
      <c r="U136" s="21">
        <v>44627</v>
      </c>
      <c r="V136" s="29" t="s">
        <v>240</v>
      </c>
      <c r="W136" s="23"/>
      <c r="X136" s="27" t="s">
        <v>365</v>
      </c>
      <c r="Y136" s="13"/>
    </row>
    <row r="137" spans="1:25" ht="25.5">
      <c r="A137" s="24">
        <v>44652</v>
      </c>
      <c r="B137" s="25" t="s">
        <v>556</v>
      </c>
      <c r="C137" s="26">
        <v>116420</v>
      </c>
      <c r="D137" s="27" t="s">
        <v>28</v>
      </c>
      <c r="E137" s="27" t="s">
        <v>147</v>
      </c>
      <c r="F137" s="27" t="s">
        <v>455</v>
      </c>
      <c r="G137" s="27" t="s">
        <v>31</v>
      </c>
      <c r="H137" s="27" t="s">
        <v>32</v>
      </c>
      <c r="I137" s="27" t="s">
        <v>33</v>
      </c>
      <c r="J137" s="36">
        <v>44620</v>
      </c>
      <c r="K137" s="28">
        <v>44805</v>
      </c>
      <c r="L137" s="121" t="s">
        <v>263</v>
      </c>
      <c r="M137" s="94" t="s">
        <v>304</v>
      </c>
      <c r="N137" s="94" t="s">
        <v>305</v>
      </c>
      <c r="O137" s="94" t="s">
        <v>422</v>
      </c>
      <c r="P137" s="30">
        <v>44614</v>
      </c>
      <c r="Q137" s="20">
        <v>44615</v>
      </c>
      <c r="R137" s="23" t="s">
        <v>239</v>
      </c>
      <c r="S137" s="21">
        <v>44623</v>
      </c>
      <c r="T137" s="20"/>
      <c r="U137" s="21">
        <v>44627</v>
      </c>
      <c r="V137" s="29" t="s">
        <v>485</v>
      </c>
      <c r="W137" s="23"/>
      <c r="X137" s="27" t="s">
        <v>45</v>
      </c>
      <c r="Y137" s="13" t="s">
        <v>557</v>
      </c>
    </row>
    <row r="138" spans="1:25" ht="25.5">
      <c r="A138" s="24">
        <v>44652</v>
      </c>
      <c r="B138" s="25" t="s">
        <v>558</v>
      </c>
      <c r="C138" s="26">
        <v>111839</v>
      </c>
      <c r="D138" s="27" t="s">
        <v>28</v>
      </c>
      <c r="E138" s="27" t="s">
        <v>147</v>
      </c>
      <c r="F138" s="27" t="s">
        <v>455</v>
      </c>
      <c r="G138" s="27" t="s">
        <v>31</v>
      </c>
      <c r="H138" s="27" t="s">
        <v>32</v>
      </c>
      <c r="I138" s="27" t="s">
        <v>33</v>
      </c>
      <c r="J138" s="36">
        <v>44620</v>
      </c>
      <c r="K138" s="28">
        <v>44774</v>
      </c>
      <c r="L138" s="121" t="s">
        <v>263</v>
      </c>
      <c r="M138" s="94" t="s">
        <v>304</v>
      </c>
      <c r="N138" s="94" t="s">
        <v>305</v>
      </c>
      <c r="O138" s="94" t="s">
        <v>422</v>
      </c>
      <c r="P138" s="30">
        <v>44614</v>
      </c>
      <c r="Q138" s="20">
        <v>44615</v>
      </c>
      <c r="R138" s="23" t="s">
        <v>239</v>
      </c>
      <c r="S138" s="21">
        <v>44622</v>
      </c>
      <c r="T138" s="20"/>
      <c r="U138" s="21">
        <v>44627</v>
      </c>
      <c r="V138" s="29" t="s">
        <v>240</v>
      </c>
      <c r="W138" s="23"/>
      <c r="X138" s="27" t="s">
        <v>45</v>
      </c>
      <c r="Y138" s="13" t="s">
        <v>557</v>
      </c>
    </row>
    <row r="139" spans="1:25" ht="89.25">
      <c r="A139" s="24">
        <v>44652</v>
      </c>
      <c r="B139" s="25" t="s">
        <v>559</v>
      </c>
      <c r="C139" s="26">
        <v>111095</v>
      </c>
      <c r="D139" s="27" t="s">
        <v>28</v>
      </c>
      <c r="E139" s="27" t="s">
        <v>413</v>
      </c>
      <c r="F139" s="27" t="s">
        <v>414</v>
      </c>
      <c r="G139" s="27" t="s">
        <v>31</v>
      </c>
      <c r="H139" s="27" t="s">
        <v>32</v>
      </c>
      <c r="I139" s="27" t="s">
        <v>33</v>
      </c>
      <c r="J139" s="36">
        <v>44620</v>
      </c>
      <c r="K139" s="28">
        <v>44774</v>
      </c>
      <c r="L139" s="121" t="s">
        <v>263</v>
      </c>
      <c r="M139" s="94" t="s">
        <v>415</v>
      </c>
      <c r="N139" s="94" t="s">
        <v>43</v>
      </c>
      <c r="O139" s="94" t="s">
        <v>416</v>
      </c>
      <c r="P139" s="30">
        <v>44614</v>
      </c>
      <c r="Q139" s="20">
        <v>44615</v>
      </c>
      <c r="R139" s="23" t="s">
        <v>239</v>
      </c>
      <c r="S139" s="21">
        <v>44622</v>
      </c>
      <c r="T139" s="20"/>
      <c r="U139" s="21">
        <v>44629</v>
      </c>
      <c r="V139" s="29" t="s">
        <v>240</v>
      </c>
      <c r="W139" s="23"/>
      <c r="X139" s="27" t="s">
        <v>45</v>
      </c>
      <c r="Y139" s="13" t="s">
        <v>560</v>
      </c>
    </row>
    <row r="140" spans="1:25" ht="89.25">
      <c r="A140" s="24">
        <v>44652</v>
      </c>
      <c r="B140" s="25" t="s">
        <v>561</v>
      </c>
      <c r="C140" s="26">
        <v>111452</v>
      </c>
      <c r="D140" s="27" t="s">
        <v>28</v>
      </c>
      <c r="E140" s="27" t="s">
        <v>413</v>
      </c>
      <c r="F140" s="27" t="s">
        <v>414</v>
      </c>
      <c r="G140" s="27" t="s">
        <v>31</v>
      </c>
      <c r="H140" s="27" t="s">
        <v>32</v>
      </c>
      <c r="I140" s="27" t="s">
        <v>33</v>
      </c>
      <c r="J140" s="36">
        <v>44620</v>
      </c>
      <c r="K140" s="28">
        <v>44774</v>
      </c>
      <c r="L140" s="121" t="s">
        <v>263</v>
      </c>
      <c r="M140" s="94" t="s">
        <v>415</v>
      </c>
      <c r="N140" s="94" t="s">
        <v>43</v>
      </c>
      <c r="O140" s="94" t="s">
        <v>416</v>
      </c>
      <c r="P140" s="30" t="s">
        <v>235</v>
      </c>
      <c r="Q140" s="20" t="s">
        <v>235</v>
      </c>
      <c r="R140" s="23" t="s">
        <v>239</v>
      </c>
      <c r="S140" s="21">
        <v>44622</v>
      </c>
      <c r="T140" s="20"/>
      <c r="U140" s="21">
        <v>44629</v>
      </c>
      <c r="V140" s="29" t="s">
        <v>240</v>
      </c>
      <c r="W140" s="23"/>
      <c r="X140" s="27" t="s">
        <v>45</v>
      </c>
      <c r="Y140" s="13" t="s">
        <v>417</v>
      </c>
    </row>
    <row r="141" spans="1:25" ht="89.25">
      <c r="A141" s="24">
        <v>44652</v>
      </c>
      <c r="B141" s="25" t="s">
        <v>46</v>
      </c>
      <c r="C141" s="26">
        <v>116123</v>
      </c>
      <c r="D141" s="27" t="s">
        <v>28</v>
      </c>
      <c r="E141" s="27" t="s">
        <v>413</v>
      </c>
      <c r="F141" s="27" t="s">
        <v>414</v>
      </c>
      <c r="G141" s="27" t="s">
        <v>31</v>
      </c>
      <c r="H141" s="27" t="s">
        <v>32</v>
      </c>
      <c r="I141" s="27" t="s">
        <v>33</v>
      </c>
      <c r="J141" s="36">
        <v>44620</v>
      </c>
      <c r="K141" s="28">
        <v>44774</v>
      </c>
      <c r="L141" s="121" t="s">
        <v>263</v>
      </c>
      <c r="M141" s="94" t="s">
        <v>415</v>
      </c>
      <c r="N141" s="94" t="s">
        <v>43</v>
      </c>
      <c r="O141" s="94" t="s">
        <v>416</v>
      </c>
      <c r="P141" s="30" t="s">
        <v>235</v>
      </c>
      <c r="Q141" s="20" t="s">
        <v>235</v>
      </c>
      <c r="R141" s="23" t="s">
        <v>239</v>
      </c>
      <c r="S141" s="21">
        <v>44622</v>
      </c>
      <c r="T141" s="20"/>
      <c r="U141" s="21">
        <v>44629</v>
      </c>
      <c r="V141" s="29" t="s">
        <v>240</v>
      </c>
      <c r="W141" s="23"/>
      <c r="X141" s="27" t="s">
        <v>45</v>
      </c>
      <c r="Y141" s="13" t="s">
        <v>417</v>
      </c>
    </row>
    <row r="142" spans="1:25" ht="89.25">
      <c r="A142" s="24">
        <v>44652</v>
      </c>
      <c r="B142" s="25" t="s">
        <v>562</v>
      </c>
      <c r="C142" s="26">
        <v>116143</v>
      </c>
      <c r="D142" s="27" t="s">
        <v>28</v>
      </c>
      <c r="E142" s="27" t="s">
        <v>413</v>
      </c>
      <c r="F142" s="27" t="s">
        <v>414</v>
      </c>
      <c r="G142" s="27" t="s">
        <v>31</v>
      </c>
      <c r="H142" s="27" t="s">
        <v>32</v>
      </c>
      <c r="I142" s="27" t="s">
        <v>33</v>
      </c>
      <c r="J142" s="36">
        <v>44620</v>
      </c>
      <c r="K142" s="28">
        <v>44774</v>
      </c>
      <c r="L142" s="121" t="s">
        <v>263</v>
      </c>
      <c r="M142" s="94" t="s">
        <v>415</v>
      </c>
      <c r="N142" s="94" t="s">
        <v>43</v>
      </c>
      <c r="O142" s="94" t="s">
        <v>416</v>
      </c>
      <c r="P142" s="30" t="s">
        <v>235</v>
      </c>
      <c r="Q142" s="20" t="s">
        <v>235</v>
      </c>
      <c r="R142" s="23" t="s">
        <v>239</v>
      </c>
      <c r="S142" s="21">
        <v>44623</v>
      </c>
      <c r="T142" s="20"/>
      <c r="U142" s="21">
        <v>44629</v>
      </c>
      <c r="V142" s="29" t="s">
        <v>240</v>
      </c>
      <c r="W142" s="23"/>
      <c r="X142" s="27" t="s">
        <v>45</v>
      </c>
      <c r="Y142" s="13" t="s">
        <v>417</v>
      </c>
    </row>
    <row r="143" spans="1:25" ht="25.5">
      <c r="A143" s="24">
        <v>44652</v>
      </c>
      <c r="B143" s="25" t="s">
        <v>563</v>
      </c>
      <c r="C143" s="26">
        <v>107329</v>
      </c>
      <c r="D143" s="27" t="s">
        <v>28</v>
      </c>
      <c r="E143" s="27" t="s">
        <v>362</v>
      </c>
      <c r="F143" s="27" t="s">
        <v>363</v>
      </c>
      <c r="G143" s="27" t="s">
        <v>31</v>
      </c>
      <c r="H143" s="27" t="s">
        <v>32</v>
      </c>
      <c r="I143" s="27" t="s">
        <v>33</v>
      </c>
      <c r="J143" s="36">
        <v>44620</v>
      </c>
      <c r="K143" s="28">
        <v>44774</v>
      </c>
      <c r="L143" s="121" t="s">
        <v>263</v>
      </c>
      <c r="P143" s="30">
        <v>44617</v>
      </c>
      <c r="Q143" s="20"/>
      <c r="R143" s="23"/>
      <c r="S143" s="21"/>
      <c r="T143" s="20"/>
      <c r="U143" s="21">
        <v>44631</v>
      </c>
      <c r="V143" s="29" t="s">
        <v>240</v>
      </c>
      <c r="W143" s="23"/>
      <c r="X143" s="27" t="s">
        <v>365</v>
      </c>
      <c r="Y143" s="13"/>
    </row>
    <row r="144" spans="1:25" ht="25.5">
      <c r="A144" s="24">
        <v>44652</v>
      </c>
      <c r="B144" s="25" t="s">
        <v>564</v>
      </c>
      <c r="C144" s="26">
        <v>116026</v>
      </c>
      <c r="D144" s="27" t="s">
        <v>28</v>
      </c>
      <c r="E144" s="27" t="s">
        <v>377</v>
      </c>
      <c r="F144" s="27" t="s">
        <v>256</v>
      </c>
      <c r="G144" s="27" t="s">
        <v>31</v>
      </c>
      <c r="H144" s="27" t="s">
        <v>32</v>
      </c>
      <c r="I144" s="27" t="s">
        <v>33</v>
      </c>
      <c r="J144" s="36">
        <v>44620</v>
      </c>
      <c r="K144" s="28">
        <v>44774</v>
      </c>
      <c r="L144" s="121" t="s">
        <v>263</v>
      </c>
      <c r="N144" s="94" t="s">
        <v>364</v>
      </c>
      <c r="P144" s="30" t="s">
        <v>235</v>
      </c>
      <c r="Q144" s="20" t="s">
        <v>235</v>
      </c>
      <c r="R144" s="23" t="s">
        <v>239</v>
      </c>
      <c r="S144" s="21">
        <v>44622</v>
      </c>
      <c r="T144" s="20"/>
      <c r="U144" s="21">
        <v>44625</v>
      </c>
      <c r="V144" s="29" t="s">
        <v>240</v>
      </c>
      <c r="W144" s="23"/>
      <c r="X144" s="27" t="s">
        <v>45</v>
      </c>
      <c r="Y144" s="13" t="s">
        <v>411</v>
      </c>
    </row>
    <row r="145" spans="1:25" ht="25.5">
      <c r="A145" s="24">
        <v>44652</v>
      </c>
      <c r="B145" s="25" t="s">
        <v>565</v>
      </c>
      <c r="C145" s="26">
        <v>128593</v>
      </c>
      <c r="D145" s="27" t="s">
        <v>28</v>
      </c>
      <c r="E145" s="27" t="s">
        <v>255</v>
      </c>
      <c r="F145" s="27" t="s">
        <v>256</v>
      </c>
      <c r="G145" s="27" t="s">
        <v>31</v>
      </c>
      <c r="H145" s="27" t="s">
        <v>32</v>
      </c>
      <c r="I145" s="27" t="s">
        <v>33</v>
      </c>
      <c r="J145" s="36">
        <v>44620</v>
      </c>
      <c r="K145" s="28">
        <v>44774</v>
      </c>
      <c r="L145" s="121" t="s">
        <v>263</v>
      </c>
      <c r="N145" s="94" t="s">
        <v>72</v>
      </c>
      <c r="P145" s="30" t="s">
        <v>235</v>
      </c>
      <c r="Q145" s="30" t="s">
        <v>235</v>
      </c>
      <c r="R145" s="23" t="s">
        <v>239</v>
      </c>
      <c r="S145" s="21">
        <v>44623</v>
      </c>
      <c r="T145" s="20"/>
      <c r="U145" s="21">
        <v>44624</v>
      </c>
      <c r="V145" s="29" t="s">
        <v>240</v>
      </c>
      <c r="W145" s="23"/>
      <c r="X145" s="27" t="s">
        <v>45</v>
      </c>
      <c r="Y145" s="13" t="s">
        <v>89</v>
      </c>
    </row>
    <row r="146" spans="1:25" ht="25.5">
      <c r="A146" s="24">
        <v>44652</v>
      </c>
      <c r="B146" s="25" t="s">
        <v>566</v>
      </c>
      <c r="C146" s="26">
        <v>21664</v>
      </c>
      <c r="D146" s="27" t="s">
        <v>28</v>
      </c>
      <c r="E146" s="27" t="s">
        <v>330</v>
      </c>
      <c r="F146" s="27" t="s">
        <v>549</v>
      </c>
      <c r="G146" s="27" t="s">
        <v>31</v>
      </c>
      <c r="H146" s="27" t="s">
        <v>32</v>
      </c>
      <c r="I146" s="27" t="s">
        <v>33</v>
      </c>
      <c r="J146" s="36">
        <v>44620</v>
      </c>
      <c r="K146" s="28">
        <v>44774</v>
      </c>
      <c r="L146" s="121" t="s">
        <v>263</v>
      </c>
      <c r="M146" s="94" t="s">
        <v>567</v>
      </c>
      <c r="N146" s="94" t="s">
        <v>568</v>
      </c>
      <c r="P146" s="30">
        <v>44617</v>
      </c>
      <c r="Q146" s="20">
        <v>44628</v>
      </c>
      <c r="R146" s="23" t="s">
        <v>239</v>
      </c>
      <c r="S146" s="21">
        <v>44630</v>
      </c>
      <c r="T146" s="20"/>
      <c r="U146" s="21">
        <v>44638</v>
      </c>
      <c r="V146" s="29" t="s">
        <v>240</v>
      </c>
      <c r="W146" s="23"/>
      <c r="X146" s="27" t="s">
        <v>365</v>
      </c>
      <c r="Y146" s="13"/>
    </row>
    <row r="147" spans="1:25">
      <c r="A147" s="24">
        <v>44652</v>
      </c>
      <c r="B147" s="25" t="s">
        <v>569</v>
      </c>
      <c r="C147" s="26">
        <v>112854</v>
      </c>
      <c r="D147" s="27" t="s">
        <v>28</v>
      </c>
      <c r="E147" s="27" t="s">
        <v>362</v>
      </c>
      <c r="F147" s="27" t="s">
        <v>378</v>
      </c>
      <c r="G147" s="27" t="s">
        <v>31</v>
      </c>
      <c r="H147" s="27" t="s">
        <v>32</v>
      </c>
      <c r="I147" s="27" t="s">
        <v>33</v>
      </c>
      <c r="J147" s="36">
        <v>44620</v>
      </c>
      <c r="K147" s="28">
        <v>44774</v>
      </c>
      <c r="L147" s="121" t="s">
        <v>245</v>
      </c>
      <c r="M147" s="94" t="s">
        <v>570</v>
      </c>
      <c r="N147" s="94" t="s">
        <v>571</v>
      </c>
      <c r="P147" s="30">
        <v>44620</v>
      </c>
      <c r="Q147" s="20">
        <v>44621</v>
      </c>
      <c r="R147" s="23" t="s">
        <v>239</v>
      </c>
      <c r="S147" s="21">
        <v>44623</v>
      </c>
      <c r="T147" s="20">
        <v>44640</v>
      </c>
      <c r="U147" s="21">
        <v>44638</v>
      </c>
      <c r="V147" s="29" t="s">
        <v>240</v>
      </c>
      <c r="W147" s="23"/>
      <c r="X147" s="27" t="s">
        <v>45</v>
      </c>
      <c r="Y147" s="13"/>
    </row>
    <row r="148" spans="1:25" ht="25.5">
      <c r="A148" s="24">
        <v>44621</v>
      </c>
      <c r="B148" s="25" t="s">
        <v>228</v>
      </c>
      <c r="C148" s="26">
        <v>110151</v>
      </c>
      <c r="D148" s="27" t="s">
        <v>28</v>
      </c>
      <c r="E148" s="27" t="s">
        <v>77</v>
      </c>
      <c r="F148" s="27" t="s">
        <v>78</v>
      </c>
      <c r="G148" s="27" t="s">
        <v>31</v>
      </c>
      <c r="H148" s="27" t="s">
        <v>32</v>
      </c>
      <c r="I148" s="27" t="s">
        <v>23</v>
      </c>
      <c r="J148" s="36">
        <v>44592</v>
      </c>
      <c r="K148" s="28">
        <v>44743</v>
      </c>
      <c r="L148" s="121" t="s">
        <v>245</v>
      </c>
      <c r="M148" s="94" t="s">
        <v>250</v>
      </c>
      <c r="N148" s="94" t="s">
        <v>98</v>
      </c>
      <c r="P148" s="30" t="s">
        <v>235</v>
      </c>
      <c r="Q148" s="30" t="s">
        <v>235</v>
      </c>
      <c r="R148" s="30" t="s">
        <v>235</v>
      </c>
      <c r="S148" s="21">
        <v>44599</v>
      </c>
      <c r="T148" s="20">
        <v>44615</v>
      </c>
      <c r="U148" s="21"/>
      <c r="V148" s="29" t="s">
        <v>235</v>
      </c>
      <c r="W148" s="23"/>
      <c r="X148" s="27" t="s">
        <v>365</v>
      </c>
      <c r="Y148" s="13" t="s">
        <v>572</v>
      </c>
    </row>
    <row r="149" spans="1:25" ht="25.5">
      <c r="A149" s="24">
        <v>44652</v>
      </c>
      <c r="B149" s="25" t="s">
        <v>81</v>
      </c>
      <c r="C149" s="26" t="s">
        <v>82</v>
      </c>
      <c r="D149" s="27" t="s">
        <v>28</v>
      </c>
      <c r="E149" s="27" t="s">
        <v>573</v>
      </c>
      <c r="F149" s="27" t="s">
        <v>78</v>
      </c>
      <c r="G149" s="27" t="s">
        <v>31</v>
      </c>
      <c r="H149" s="27" t="s">
        <v>32</v>
      </c>
      <c r="I149" s="27" t="s">
        <v>33</v>
      </c>
      <c r="J149" s="36">
        <v>44620</v>
      </c>
      <c r="K149" s="28">
        <v>44927</v>
      </c>
      <c r="L149" s="121" t="s">
        <v>245</v>
      </c>
      <c r="M149" s="94" t="s">
        <v>574</v>
      </c>
      <c r="N149" s="94" t="s">
        <v>575</v>
      </c>
      <c r="O149" s="94" t="s">
        <v>576</v>
      </c>
      <c r="P149" s="30">
        <v>44620</v>
      </c>
      <c r="Q149" s="20">
        <v>44622</v>
      </c>
      <c r="R149" s="23" t="s">
        <v>239</v>
      </c>
      <c r="S149" s="21">
        <v>44623</v>
      </c>
      <c r="T149" s="20">
        <v>44640</v>
      </c>
      <c r="U149" s="21">
        <v>44644</v>
      </c>
      <c r="V149" s="29" t="s">
        <v>240</v>
      </c>
      <c r="W149" s="23"/>
      <c r="X149" s="27" t="s">
        <v>365</v>
      </c>
      <c r="Y149" s="13" t="s">
        <v>577</v>
      </c>
    </row>
    <row r="150" spans="1:25">
      <c r="A150" s="24">
        <v>44652</v>
      </c>
      <c r="B150" s="25" t="s">
        <v>75</v>
      </c>
      <c r="C150" s="26">
        <v>31626</v>
      </c>
      <c r="D150" s="27" t="s">
        <v>76</v>
      </c>
      <c r="E150" s="27" t="s">
        <v>77</v>
      </c>
      <c r="F150" s="27" t="s">
        <v>78</v>
      </c>
      <c r="G150" s="27" t="s">
        <v>31</v>
      </c>
      <c r="H150" s="27" t="s">
        <v>32</v>
      </c>
      <c r="I150" s="27" t="s">
        <v>33</v>
      </c>
      <c r="J150" s="36">
        <v>44620</v>
      </c>
      <c r="K150" s="28">
        <v>44774</v>
      </c>
      <c r="L150" s="121" t="s">
        <v>245</v>
      </c>
      <c r="M150" s="94" t="s">
        <v>578</v>
      </c>
      <c r="N150" s="94" t="s">
        <v>579</v>
      </c>
      <c r="O150" s="94" t="s">
        <v>580</v>
      </c>
      <c r="P150" s="30">
        <v>44620</v>
      </c>
      <c r="Q150" s="20">
        <v>44621</v>
      </c>
      <c r="R150" s="23" t="s">
        <v>239</v>
      </c>
      <c r="S150" s="21">
        <v>44623</v>
      </c>
      <c r="T150" s="20">
        <v>44640</v>
      </c>
      <c r="U150" s="21">
        <v>44645</v>
      </c>
      <c r="V150" s="29" t="s">
        <v>240</v>
      </c>
      <c r="W150" s="23"/>
      <c r="X150" s="27" t="s">
        <v>365</v>
      </c>
      <c r="Y150" s="13"/>
    </row>
    <row r="151" spans="1:25" ht="25.5">
      <c r="A151" s="24">
        <v>44682</v>
      </c>
      <c r="B151" s="25" t="s">
        <v>163</v>
      </c>
      <c r="C151" s="26">
        <v>112316</v>
      </c>
      <c r="D151" s="27" t="s">
        <v>28</v>
      </c>
      <c r="E151" s="27" t="s">
        <v>261</v>
      </c>
      <c r="F151" s="27" t="s">
        <v>455</v>
      </c>
      <c r="G151" s="27" t="s">
        <v>31</v>
      </c>
      <c r="H151" s="27" t="s">
        <v>32</v>
      </c>
      <c r="I151" s="27" t="s">
        <v>33</v>
      </c>
      <c r="J151" s="36">
        <v>44651</v>
      </c>
      <c r="K151" s="28">
        <v>44805</v>
      </c>
      <c r="L151" s="121" t="s">
        <v>245</v>
      </c>
      <c r="M151" s="94" t="s">
        <v>250</v>
      </c>
      <c r="N151" s="94" t="s">
        <v>98</v>
      </c>
      <c r="P151" s="30" t="s">
        <v>235</v>
      </c>
      <c r="Q151" s="20" t="s">
        <v>235</v>
      </c>
      <c r="R151" s="23" t="s">
        <v>235</v>
      </c>
      <c r="S151" s="21">
        <v>44646</v>
      </c>
      <c r="T151" s="20"/>
      <c r="U151" s="21">
        <v>44649</v>
      </c>
      <c r="V151" s="29" t="s">
        <v>240</v>
      </c>
      <c r="W151" s="23"/>
      <c r="X151" s="27" t="s">
        <v>45</v>
      </c>
      <c r="Y151" s="13" t="s">
        <v>581</v>
      </c>
    </row>
    <row r="152" spans="1:25" ht="25.5">
      <c r="A152" s="24">
        <v>44682</v>
      </c>
      <c r="B152" s="25" t="s">
        <v>145</v>
      </c>
      <c r="C152" s="26">
        <v>112493</v>
      </c>
      <c r="D152" s="27" t="s">
        <v>28</v>
      </c>
      <c r="E152" s="27" t="s">
        <v>77</v>
      </c>
      <c r="F152" s="27" t="s">
        <v>78</v>
      </c>
      <c r="G152" s="27" t="s">
        <v>31</v>
      </c>
      <c r="H152" s="27" t="s">
        <v>32</v>
      </c>
      <c r="I152" s="27" t="s">
        <v>23</v>
      </c>
      <c r="J152" s="36">
        <v>44651</v>
      </c>
      <c r="K152" s="28">
        <v>44835</v>
      </c>
      <c r="L152" s="121" t="s">
        <v>245</v>
      </c>
      <c r="M152" s="94" t="s">
        <v>250</v>
      </c>
      <c r="N152" s="94" t="s">
        <v>98</v>
      </c>
      <c r="P152" s="30" t="s">
        <v>235</v>
      </c>
      <c r="Q152" s="20" t="s">
        <v>235</v>
      </c>
      <c r="R152" s="23" t="s">
        <v>235</v>
      </c>
      <c r="S152" s="21">
        <v>44646</v>
      </c>
      <c r="T152" s="20"/>
      <c r="U152" s="21">
        <v>44649</v>
      </c>
      <c r="V152" s="29" t="s">
        <v>240</v>
      </c>
      <c r="W152" s="23"/>
      <c r="X152" s="27" t="s">
        <v>365</v>
      </c>
      <c r="Y152" s="13" t="s">
        <v>582</v>
      </c>
    </row>
    <row r="153" spans="1:25" ht="25.5">
      <c r="A153" s="24">
        <v>44682</v>
      </c>
      <c r="B153" s="25" t="s">
        <v>106</v>
      </c>
      <c r="C153" s="26">
        <v>129062</v>
      </c>
      <c r="D153" s="27" t="s">
        <v>28</v>
      </c>
      <c r="E153" s="27" t="s">
        <v>255</v>
      </c>
      <c r="F153" s="27" t="s">
        <v>256</v>
      </c>
      <c r="G153" s="27" t="s">
        <v>31</v>
      </c>
      <c r="H153" s="27" t="s">
        <v>32</v>
      </c>
      <c r="I153" s="27" t="s">
        <v>33</v>
      </c>
      <c r="J153" s="36">
        <v>44651</v>
      </c>
      <c r="K153" s="28">
        <v>44805</v>
      </c>
      <c r="L153" s="121" t="s">
        <v>245</v>
      </c>
      <c r="N153" s="94" t="s">
        <v>72</v>
      </c>
      <c r="P153" s="30" t="s">
        <v>235</v>
      </c>
      <c r="Q153" s="30" t="s">
        <v>235</v>
      </c>
      <c r="R153" s="23" t="s">
        <v>235</v>
      </c>
      <c r="S153" s="21">
        <v>44646</v>
      </c>
      <c r="T153" s="20"/>
      <c r="U153" s="21">
        <v>44649</v>
      </c>
      <c r="V153" s="29" t="s">
        <v>240</v>
      </c>
      <c r="W153" s="23"/>
      <c r="X153" s="27" t="s">
        <v>45</v>
      </c>
      <c r="Y153" s="13" t="s">
        <v>89</v>
      </c>
    </row>
    <row r="154" spans="1:25" ht="25.5">
      <c r="A154" s="24">
        <v>44682</v>
      </c>
      <c r="B154" s="25" t="s">
        <v>583</v>
      </c>
      <c r="C154" s="26">
        <v>123729</v>
      </c>
      <c r="D154" s="27" t="s">
        <v>28</v>
      </c>
      <c r="E154" s="27" t="s">
        <v>147</v>
      </c>
      <c r="F154" s="27" t="s">
        <v>455</v>
      </c>
      <c r="G154" s="27" t="s">
        <v>31</v>
      </c>
      <c r="H154" s="27" t="s">
        <v>32</v>
      </c>
      <c r="I154" s="27" t="s">
        <v>33</v>
      </c>
      <c r="J154" s="36">
        <v>44651</v>
      </c>
      <c r="K154" s="28">
        <v>44835</v>
      </c>
      <c r="L154" s="121" t="s">
        <v>245</v>
      </c>
      <c r="M154" s="94" t="s">
        <v>304</v>
      </c>
      <c r="N154" s="94" t="s">
        <v>305</v>
      </c>
      <c r="O154" s="94" t="s">
        <v>306</v>
      </c>
      <c r="P154" s="30">
        <v>44642</v>
      </c>
      <c r="Q154" s="20">
        <v>44642</v>
      </c>
      <c r="R154" s="23" t="s">
        <v>239</v>
      </c>
      <c r="S154" s="21">
        <v>44646</v>
      </c>
      <c r="T154" s="20"/>
      <c r="U154" s="21">
        <v>44649</v>
      </c>
      <c r="V154" s="29" t="s">
        <v>240</v>
      </c>
      <c r="W154" s="23"/>
      <c r="X154" s="27" t="s">
        <v>45</v>
      </c>
      <c r="Y154" s="13"/>
    </row>
    <row r="155" spans="1:25" ht="89.25">
      <c r="A155" s="24">
        <v>44682</v>
      </c>
      <c r="B155" s="25" t="s">
        <v>584</v>
      </c>
      <c r="C155" s="26">
        <v>122424</v>
      </c>
      <c r="D155" s="27" t="s">
        <v>28</v>
      </c>
      <c r="E155" s="27" t="s">
        <v>413</v>
      </c>
      <c r="F155" s="27" t="s">
        <v>414</v>
      </c>
      <c r="G155" s="27" t="s">
        <v>31</v>
      </c>
      <c r="H155" s="27" t="s">
        <v>32</v>
      </c>
      <c r="I155" s="27" t="s">
        <v>33</v>
      </c>
      <c r="J155" s="36">
        <v>44651</v>
      </c>
      <c r="K155" s="28">
        <v>44805</v>
      </c>
      <c r="L155" s="121" t="s">
        <v>245</v>
      </c>
      <c r="M155" s="94" t="s">
        <v>415</v>
      </c>
      <c r="N155" s="94" t="s">
        <v>43</v>
      </c>
      <c r="O155" s="94" t="s">
        <v>416</v>
      </c>
      <c r="P155" s="30" t="s">
        <v>235</v>
      </c>
      <c r="Q155" s="20" t="s">
        <v>235</v>
      </c>
      <c r="R155" s="23" t="s">
        <v>235</v>
      </c>
      <c r="S155" s="21">
        <v>44646</v>
      </c>
      <c r="T155" s="20"/>
      <c r="U155" s="21">
        <v>44648</v>
      </c>
      <c r="V155" s="29" t="s">
        <v>240</v>
      </c>
      <c r="W155" s="23"/>
      <c r="X155" s="27" t="s">
        <v>45</v>
      </c>
      <c r="Y155" s="13" t="s">
        <v>417</v>
      </c>
    </row>
    <row r="156" spans="1:25" ht="25.5">
      <c r="A156" s="24">
        <v>44682</v>
      </c>
      <c r="B156" s="25" t="s">
        <v>585</v>
      </c>
      <c r="C156" s="26">
        <v>124735</v>
      </c>
      <c r="D156" s="27" t="s">
        <v>28</v>
      </c>
      <c r="E156" s="27" t="s">
        <v>255</v>
      </c>
      <c r="F156" s="27" t="s">
        <v>256</v>
      </c>
      <c r="G156" s="27" t="s">
        <v>31</v>
      </c>
      <c r="H156" s="27" t="s">
        <v>32</v>
      </c>
      <c r="I156" s="27" t="s">
        <v>33</v>
      </c>
      <c r="J156" s="36">
        <v>44651</v>
      </c>
      <c r="K156" s="28">
        <v>44835</v>
      </c>
      <c r="L156" s="121" t="s">
        <v>245</v>
      </c>
      <c r="N156" s="94" t="s">
        <v>72</v>
      </c>
      <c r="P156" s="30" t="s">
        <v>235</v>
      </c>
      <c r="Q156" s="30" t="s">
        <v>235</v>
      </c>
      <c r="R156" s="23" t="s">
        <v>235</v>
      </c>
      <c r="S156" s="21">
        <v>44646</v>
      </c>
      <c r="T156" s="20"/>
      <c r="U156" s="21">
        <v>44648</v>
      </c>
      <c r="V156" s="29" t="s">
        <v>240</v>
      </c>
      <c r="W156" s="23"/>
      <c r="X156" s="27" t="s">
        <v>45</v>
      </c>
      <c r="Y156" s="13" t="s">
        <v>586</v>
      </c>
    </row>
    <row r="157" spans="1:25" ht="89.25">
      <c r="A157" s="24">
        <v>44682</v>
      </c>
      <c r="B157" s="25" t="s">
        <v>587</v>
      </c>
      <c r="C157" s="26">
        <v>122363</v>
      </c>
      <c r="D157" s="27" t="s">
        <v>28</v>
      </c>
      <c r="E157" s="27" t="s">
        <v>413</v>
      </c>
      <c r="F157" s="27" t="s">
        <v>414</v>
      </c>
      <c r="G157" s="27" t="s">
        <v>31</v>
      </c>
      <c r="H157" s="27" t="s">
        <v>32</v>
      </c>
      <c r="I157" s="27" t="s">
        <v>33</v>
      </c>
      <c r="J157" s="36">
        <v>44651</v>
      </c>
      <c r="K157" s="28">
        <v>44805</v>
      </c>
      <c r="L157" s="121" t="s">
        <v>245</v>
      </c>
      <c r="M157" s="94" t="s">
        <v>415</v>
      </c>
      <c r="N157" s="94" t="s">
        <v>43</v>
      </c>
      <c r="O157" s="94" t="s">
        <v>416</v>
      </c>
      <c r="P157" s="30" t="s">
        <v>235</v>
      </c>
      <c r="Q157" s="20" t="s">
        <v>235</v>
      </c>
      <c r="R157" s="23" t="s">
        <v>235</v>
      </c>
      <c r="S157" s="21">
        <v>44646</v>
      </c>
      <c r="T157" s="20"/>
      <c r="U157" s="21">
        <v>44648</v>
      </c>
      <c r="V157" s="29" t="s">
        <v>240</v>
      </c>
      <c r="W157" s="23"/>
      <c r="X157" s="27" t="s">
        <v>45</v>
      </c>
      <c r="Y157" s="13" t="s">
        <v>417</v>
      </c>
    </row>
    <row r="158" spans="1:25" ht="25.5">
      <c r="A158" s="24">
        <v>44682</v>
      </c>
      <c r="B158" s="25" t="s">
        <v>588</v>
      </c>
      <c r="C158" s="26">
        <v>22175</v>
      </c>
      <c r="D158" s="27" t="s">
        <v>28</v>
      </c>
      <c r="E158" s="27" t="s">
        <v>589</v>
      </c>
      <c r="F158" s="27" t="s">
        <v>480</v>
      </c>
      <c r="G158" s="27" t="s">
        <v>31</v>
      </c>
      <c r="H158" s="27" t="s">
        <v>32</v>
      </c>
      <c r="I158" s="27" t="s">
        <v>33</v>
      </c>
      <c r="J158" s="36">
        <v>44651</v>
      </c>
      <c r="K158" s="28">
        <v>44805</v>
      </c>
      <c r="L158" s="121" t="s">
        <v>245</v>
      </c>
      <c r="M158" s="94" t="s">
        <v>590</v>
      </c>
      <c r="N158" s="94" t="s">
        <v>591</v>
      </c>
      <c r="P158" s="30">
        <v>44642</v>
      </c>
      <c r="Q158" s="20">
        <v>44642</v>
      </c>
      <c r="R158" s="23" t="s">
        <v>239</v>
      </c>
      <c r="S158" s="21">
        <v>44646</v>
      </c>
      <c r="T158" s="20"/>
      <c r="U158" s="21" t="s">
        <v>73</v>
      </c>
      <c r="V158" s="29" t="s">
        <v>235</v>
      </c>
      <c r="W158" s="23"/>
      <c r="X158" s="27" t="s">
        <v>365</v>
      </c>
      <c r="Y158" s="13" t="s">
        <v>592</v>
      </c>
    </row>
    <row r="159" spans="1:25" ht="89.25">
      <c r="A159" s="24">
        <v>44682</v>
      </c>
      <c r="B159" s="25" t="s">
        <v>593</v>
      </c>
      <c r="C159" s="26">
        <v>128737</v>
      </c>
      <c r="D159" s="27" t="s">
        <v>28</v>
      </c>
      <c r="E159" s="27" t="s">
        <v>526</v>
      </c>
      <c r="F159" s="27" t="s">
        <v>414</v>
      </c>
      <c r="G159" s="27" t="s">
        <v>31</v>
      </c>
      <c r="H159" s="27" t="s">
        <v>32</v>
      </c>
      <c r="I159" s="27" t="s">
        <v>33</v>
      </c>
      <c r="J159" s="36">
        <v>44651</v>
      </c>
      <c r="K159" s="28">
        <v>44805</v>
      </c>
      <c r="L159" s="121" t="s">
        <v>245</v>
      </c>
      <c r="M159" s="94" t="s">
        <v>415</v>
      </c>
      <c r="N159" s="94" t="s">
        <v>43</v>
      </c>
      <c r="O159" s="94" t="s">
        <v>416</v>
      </c>
      <c r="P159" s="30" t="s">
        <v>235</v>
      </c>
      <c r="Q159" s="20" t="s">
        <v>235</v>
      </c>
      <c r="R159" s="23" t="s">
        <v>235</v>
      </c>
      <c r="S159" s="21">
        <v>44646</v>
      </c>
      <c r="T159" s="20"/>
      <c r="U159" s="21">
        <v>44650</v>
      </c>
      <c r="V159" s="29" t="s">
        <v>240</v>
      </c>
      <c r="W159" s="23"/>
      <c r="X159" s="27" t="s">
        <v>45</v>
      </c>
      <c r="Y159" s="13" t="s">
        <v>594</v>
      </c>
    </row>
    <row r="160" spans="1:25" ht="89.25">
      <c r="A160" s="24">
        <v>44682</v>
      </c>
      <c r="B160" s="25" t="s">
        <v>595</v>
      </c>
      <c r="C160" s="26">
        <v>63727</v>
      </c>
      <c r="D160" s="27" t="s">
        <v>28</v>
      </c>
      <c r="E160" s="27" t="s">
        <v>413</v>
      </c>
      <c r="F160" s="27" t="s">
        <v>414</v>
      </c>
      <c r="G160" s="27" t="s">
        <v>31</v>
      </c>
      <c r="H160" s="27" t="s">
        <v>32</v>
      </c>
      <c r="I160" s="27" t="s">
        <v>33</v>
      </c>
      <c r="J160" s="36">
        <v>44651</v>
      </c>
      <c r="K160" s="28">
        <v>44805</v>
      </c>
      <c r="L160" s="121" t="s">
        <v>263</v>
      </c>
      <c r="M160" s="94" t="s">
        <v>415</v>
      </c>
      <c r="N160" s="94" t="s">
        <v>43</v>
      </c>
      <c r="O160" s="94" t="s">
        <v>416</v>
      </c>
      <c r="P160" s="30" t="s">
        <v>235</v>
      </c>
      <c r="Q160" s="20" t="s">
        <v>235</v>
      </c>
      <c r="R160" s="23" t="s">
        <v>239</v>
      </c>
      <c r="S160" s="21">
        <v>44650</v>
      </c>
      <c r="T160" s="20"/>
      <c r="U160" s="21">
        <v>44651</v>
      </c>
      <c r="V160" s="29" t="s">
        <v>240</v>
      </c>
      <c r="W160" s="23"/>
      <c r="X160" s="27" t="s">
        <v>45</v>
      </c>
      <c r="Y160" s="13" t="s">
        <v>417</v>
      </c>
    </row>
    <row r="161" spans="1:25" ht="89.25">
      <c r="A161" s="24">
        <v>44682</v>
      </c>
      <c r="B161" s="25" t="s">
        <v>596</v>
      </c>
      <c r="C161" s="26">
        <v>116347</v>
      </c>
      <c r="D161" s="27" t="s">
        <v>28</v>
      </c>
      <c r="E161" s="27" t="s">
        <v>413</v>
      </c>
      <c r="F161" s="27" t="s">
        <v>414</v>
      </c>
      <c r="G161" s="27" t="s">
        <v>31</v>
      </c>
      <c r="H161" s="27" t="s">
        <v>32</v>
      </c>
      <c r="I161" s="27" t="s">
        <v>33</v>
      </c>
      <c r="J161" s="36">
        <v>44651</v>
      </c>
      <c r="K161" s="28">
        <v>44805</v>
      </c>
      <c r="L161" s="121" t="s">
        <v>263</v>
      </c>
      <c r="M161" s="94" t="s">
        <v>415</v>
      </c>
      <c r="N161" s="94" t="s">
        <v>43</v>
      </c>
      <c r="O161" s="94" t="s">
        <v>416</v>
      </c>
      <c r="P161" s="30" t="s">
        <v>235</v>
      </c>
      <c r="Q161" s="20" t="s">
        <v>235</v>
      </c>
      <c r="R161" s="23" t="s">
        <v>239</v>
      </c>
      <c r="S161" s="21">
        <v>44650</v>
      </c>
      <c r="T161" s="20"/>
      <c r="U161" s="21">
        <v>44651</v>
      </c>
      <c r="V161" s="29" t="s">
        <v>240</v>
      </c>
      <c r="W161" s="23"/>
      <c r="X161" s="27" t="s">
        <v>45</v>
      </c>
      <c r="Y161" s="13" t="s">
        <v>417</v>
      </c>
    </row>
    <row r="162" spans="1:25" ht="25.5">
      <c r="A162" s="24">
        <v>44682</v>
      </c>
      <c r="B162" s="25" t="s">
        <v>597</v>
      </c>
      <c r="C162" s="26">
        <v>116637</v>
      </c>
      <c r="D162" s="27" t="s">
        <v>28</v>
      </c>
      <c r="E162" s="27" t="s">
        <v>255</v>
      </c>
      <c r="F162" s="27" t="s">
        <v>256</v>
      </c>
      <c r="G162" s="27" t="s">
        <v>31</v>
      </c>
      <c r="H162" s="27" t="s">
        <v>32</v>
      </c>
      <c r="I162" s="27" t="s">
        <v>33</v>
      </c>
      <c r="J162" s="36">
        <v>44651</v>
      </c>
      <c r="K162" s="28">
        <v>44805</v>
      </c>
      <c r="L162" s="121" t="s">
        <v>263</v>
      </c>
      <c r="N162" s="94" t="s">
        <v>72</v>
      </c>
      <c r="P162" s="30" t="s">
        <v>235</v>
      </c>
      <c r="Q162" s="20" t="s">
        <v>235</v>
      </c>
      <c r="R162" s="23" t="s">
        <v>239</v>
      </c>
      <c r="S162" s="21">
        <v>44650</v>
      </c>
      <c r="T162" s="20"/>
      <c r="U162" s="21">
        <v>44650</v>
      </c>
      <c r="V162" s="29" t="s">
        <v>240</v>
      </c>
      <c r="W162" s="23"/>
      <c r="X162" s="27" t="s">
        <v>45</v>
      </c>
      <c r="Y162" s="13" t="s">
        <v>448</v>
      </c>
    </row>
    <row r="163" spans="1:25" ht="25.5">
      <c r="A163" s="24">
        <v>44682</v>
      </c>
      <c r="B163" s="25" t="s">
        <v>598</v>
      </c>
      <c r="C163" s="26">
        <v>116711</v>
      </c>
      <c r="D163" s="27" t="s">
        <v>28</v>
      </c>
      <c r="E163" s="27" t="s">
        <v>377</v>
      </c>
      <c r="F163" s="27" t="s">
        <v>256</v>
      </c>
      <c r="G163" s="27" t="s">
        <v>31</v>
      </c>
      <c r="H163" s="27" t="s">
        <v>32</v>
      </c>
      <c r="I163" s="27" t="s">
        <v>33</v>
      </c>
      <c r="J163" s="36">
        <v>44651</v>
      </c>
      <c r="K163" s="28">
        <v>44805</v>
      </c>
      <c r="L163" s="121" t="s">
        <v>263</v>
      </c>
      <c r="N163" s="94" t="s">
        <v>364</v>
      </c>
      <c r="P163" s="30" t="s">
        <v>235</v>
      </c>
      <c r="Q163" s="20" t="s">
        <v>235</v>
      </c>
      <c r="R163" s="23" t="s">
        <v>239</v>
      </c>
      <c r="S163" s="21">
        <v>44650</v>
      </c>
      <c r="T163" s="20"/>
      <c r="U163" s="21">
        <v>44651</v>
      </c>
      <c r="V163" s="29" t="s">
        <v>240</v>
      </c>
      <c r="W163" s="23"/>
      <c r="X163" s="27" t="s">
        <v>45</v>
      </c>
      <c r="Y163" s="13" t="s">
        <v>411</v>
      </c>
    </row>
    <row r="164" spans="1:25" ht="89.25">
      <c r="A164" s="24">
        <v>44682</v>
      </c>
      <c r="B164" s="25" t="s">
        <v>599</v>
      </c>
      <c r="C164" s="26">
        <v>122078</v>
      </c>
      <c r="D164" s="27" t="s">
        <v>28</v>
      </c>
      <c r="E164" s="27" t="s">
        <v>413</v>
      </c>
      <c r="F164" s="27" t="s">
        <v>414</v>
      </c>
      <c r="G164" s="27" t="s">
        <v>31</v>
      </c>
      <c r="H164" s="27" t="s">
        <v>32</v>
      </c>
      <c r="I164" s="27" t="s">
        <v>33</v>
      </c>
      <c r="J164" s="36">
        <v>44651</v>
      </c>
      <c r="K164" s="28">
        <v>44805</v>
      </c>
      <c r="L164" s="121" t="s">
        <v>263</v>
      </c>
      <c r="M164" s="94" t="s">
        <v>415</v>
      </c>
      <c r="N164" s="94" t="s">
        <v>43</v>
      </c>
      <c r="O164" s="94" t="s">
        <v>416</v>
      </c>
      <c r="P164" s="30" t="s">
        <v>235</v>
      </c>
      <c r="Q164" s="20" t="s">
        <v>235</v>
      </c>
      <c r="R164" s="23" t="s">
        <v>239</v>
      </c>
      <c r="S164" s="21">
        <v>44650</v>
      </c>
      <c r="T164" s="20"/>
      <c r="U164" s="21">
        <v>44651</v>
      </c>
      <c r="V164" s="29" t="s">
        <v>240</v>
      </c>
      <c r="W164" s="23"/>
      <c r="X164" s="27" t="s">
        <v>45</v>
      </c>
      <c r="Y164" s="13" t="s">
        <v>417</v>
      </c>
    </row>
    <row r="165" spans="1:25" ht="89.25">
      <c r="A165" s="24">
        <v>44682</v>
      </c>
      <c r="B165" s="25" t="s">
        <v>103</v>
      </c>
      <c r="C165" s="26">
        <v>122153</v>
      </c>
      <c r="D165" s="27" t="s">
        <v>28</v>
      </c>
      <c r="E165" s="27" t="s">
        <v>413</v>
      </c>
      <c r="F165" s="27" t="s">
        <v>414</v>
      </c>
      <c r="G165" s="27" t="s">
        <v>31</v>
      </c>
      <c r="H165" s="27" t="s">
        <v>32</v>
      </c>
      <c r="I165" s="27" t="s">
        <v>33</v>
      </c>
      <c r="J165" s="36">
        <v>44651</v>
      </c>
      <c r="K165" s="28">
        <v>44805</v>
      </c>
      <c r="L165" s="121" t="s">
        <v>263</v>
      </c>
      <c r="M165" s="94" t="s">
        <v>415</v>
      </c>
      <c r="N165" s="94" t="s">
        <v>43</v>
      </c>
      <c r="O165" s="94" t="s">
        <v>416</v>
      </c>
      <c r="P165" s="30" t="s">
        <v>235</v>
      </c>
      <c r="Q165" s="20" t="s">
        <v>235</v>
      </c>
      <c r="R165" s="23" t="s">
        <v>239</v>
      </c>
      <c r="S165" s="21">
        <v>44650</v>
      </c>
      <c r="T165" s="20"/>
      <c r="U165" s="21">
        <v>44651</v>
      </c>
      <c r="V165" s="29" t="s">
        <v>240</v>
      </c>
      <c r="W165" s="23"/>
      <c r="X165" s="27" t="s">
        <v>45</v>
      </c>
      <c r="Y165" s="13" t="s">
        <v>417</v>
      </c>
    </row>
    <row r="166" spans="1:25" ht="89.25">
      <c r="A166" s="24">
        <v>44682</v>
      </c>
      <c r="B166" s="25" t="s">
        <v>600</v>
      </c>
      <c r="C166" s="26">
        <v>122232</v>
      </c>
      <c r="D166" s="27" t="s">
        <v>28</v>
      </c>
      <c r="E166" s="27" t="s">
        <v>413</v>
      </c>
      <c r="F166" s="27" t="s">
        <v>414</v>
      </c>
      <c r="G166" s="27" t="s">
        <v>31</v>
      </c>
      <c r="H166" s="27" t="s">
        <v>32</v>
      </c>
      <c r="I166" s="27" t="s">
        <v>33</v>
      </c>
      <c r="J166" s="36">
        <v>44651</v>
      </c>
      <c r="K166" s="28">
        <v>44805</v>
      </c>
      <c r="L166" s="121" t="s">
        <v>263</v>
      </c>
      <c r="M166" s="94" t="s">
        <v>415</v>
      </c>
      <c r="N166" s="94" t="s">
        <v>43</v>
      </c>
      <c r="O166" s="94" t="s">
        <v>416</v>
      </c>
      <c r="P166" s="30" t="s">
        <v>235</v>
      </c>
      <c r="Q166" s="20" t="s">
        <v>235</v>
      </c>
      <c r="R166" s="23" t="s">
        <v>239</v>
      </c>
      <c r="S166" s="21">
        <v>44650</v>
      </c>
      <c r="T166" s="20"/>
      <c r="U166" s="21">
        <v>44651</v>
      </c>
      <c r="V166" s="29" t="s">
        <v>240</v>
      </c>
      <c r="W166" s="23"/>
      <c r="X166" s="27" t="s">
        <v>45</v>
      </c>
      <c r="Y166" s="13" t="s">
        <v>417</v>
      </c>
    </row>
    <row r="167" spans="1:25" ht="89.25">
      <c r="A167" s="24">
        <v>44682</v>
      </c>
      <c r="B167" s="25" t="s">
        <v>601</v>
      </c>
      <c r="C167" s="26">
        <v>128965</v>
      </c>
      <c r="D167" s="27" t="s">
        <v>28</v>
      </c>
      <c r="E167" s="27" t="s">
        <v>526</v>
      </c>
      <c r="F167" s="27" t="s">
        <v>414</v>
      </c>
      <c r="G167" s="27" t="s">
        <v>31</v>
      </c>
      <c r="H167" s="27" t="s">
        <v>32</v>
      </c>
      <c r="I167" s="27" t="s">
        <v>33</v>
      </c>
      <c r="J167" s="36">
        <v>44651</v>
      </c>
      <c r="K167" s="28">
        <v>44805</v>
      </c>
      <c r="L167" s="121" t="s">
        <v>484</v>
      </c>
      <c r="M167" s="94" t="s">
        <v>415</v>
      </c>
      <c r="N167" s="94" t="s">
        <v>43</v>
      </c>
      <c r="O167" s="94" t="s">
        <v>416</v>
      </c>
      <c r="P167" s="30" t="s">
        <v>235</v>
      </c>
      <c r="Q167" s="20" t="s">
        <v>235</v>
      </c>
      <c r="R167" s="23" t="s">
        <v>235</v>
      </c>
      <c r="S167" s="21">
        <v>44651</v>
      </c>
      <c r="T167" s="20"/>
      <c r="U167" s="21">
        <v>44652</v>
      </c>
      <c r="V167" s="29" t="s">
        <v>485</v>
      </c>
      <c r="W167" s="23" t="s">
        <v>486</v>
      </c>
      <c r="X167" s="27" t="s">
        <v>45</v>
      </c>
      <c r="Y167" s="13" t="s">
        <v>602</v>
      </c>
    </row>
    <row r="168" spans="1:25" ht="38.25">
      <c r="A168" s="24">
        <v>44682</v>
      </c>
      <c r="B168" s="25" t="s">
        <v>603</v>
      </c>
      <c r="C168" s="26">
        <v>130011</v>
      </c>
      <c r="D168" s="27" t="s">
        <v>28</v>
      </c>
      <c r="E168" s="27" t="s">
        <v>604</v>
      </c>
      <c r="F168" s="27" t="s">
        <v>256</v>
      </c>
      <c r="G168" s="27" t="s">
        <v>31</v>
      </c>
      <c r="H168" s="27" t="s">
        <v>32</v>
      </c>
      <c r="I168" s="27" t="s">
        <v>33</v>
      </c>
      <c r="J168" s="36">
        <v>44651</v>
      </c>
      <c r="K168" s="28">
        <v>44805</v>
      </c>
      <c r="L168" s="121" t="s">
        <v>484</v>
      </c>
      <c r="N168" s="94" t="s">
        <v>72</v>
      </c>
      <c r="P168" s="30" t="s">
        <v>235</v>
      </c>
      <c r="Q168" s="20" t="s">
        <v>235</v>
      </c>
      <c r="R168" s="23" t="s">
        <v>235</v>
      </c>
      <c r="S168" s="21">
        <v>44651</v>
      </c>
      <c r="T168" s="20"/>
      <c r="U168" s="21">
        <v>44655</v>
      </c>
      <c r="V168" s="29" t="s">
        <v>485</v>
      </c>
      <c r="W168" s="23" t="s">
        <v>486</v>
      </c>
      <c r="X168" s="27" t="s">
        <v>45</v>
      </c>
      <c r="Y168" s="13" t="s">
        <v>605</v>
      </c>
    </row>
    <row r="169" spans="1:25" ht="89.25">
      <c r="A169" s="24">
        <v>44682</v>
      </c>
      <c r="B169" s="25" t="s">
        <v>606</v>
      </c>
      <c r="C169" s="26">
        <v>632492</v>
      </c>
      <c r="D169" s="27" t="s">
        <v>28</v>
      </c>
      <c r="E169" s="27" t="s">
        <v>413</v>
      </c>
      <c r="F169" s="27" t="s">
        <v>414</v>
      </c>
      <c r="G169" s="27" t="s">
        <v>31</v>
      </c>
      <c r="H169" s="27" t="s">
        <v>32</v>
      </c>
      <c r="I169" s="27" t="s">
        <v>33</v>
      </c>
      <c r="J169" s="36">
        <v>44651</v>
      </c>
      <c r="K169" s="28">
        <v>44805</v>
      </c>
      <c r="L169" s="121" t="s">
        <v>484</v>
      </c>
      <c r="M169" s="94" t="s">
        <v>415</v>
      </c>
      <c r="N169" s="94" t="s">
        <v>43</v>
      </c>
      <c r="O169" s="94" t="s">
        <v>416</v>
      </c>
      <c r="P169" s="30" t="s">
        <v>235</v>
      </c>
      <c r="Q169" s="20" t="s">
        <v>235</v>
      </c>
      <c r="R169" s="23" t="s">
        <v>235</v>
      </c>
      <c r="S169" s="21">
        <v>44651</v>
      </c>
      <c r="T169" s="20"/>
      <c r="U169" s="21">
        <v>44652</v>
      </c>
      <c r="V169" s="29" t="s">
        <v>485</v>
      </c>
      <c r="W169" s="23" t="s">
        <v>486</v>
      </c>
      <c r="X169" s="27" t="s">
        <v>45</v>
      </c>
      <c r="Y169" s="13" t="s">
        <v>602</v>
      </c>
    </row>
    <row r="170" spans="1:25" ht="25.5">
      <c r="A170" s="24">
        <v>44682</v>
      </c>
      <c r="B170" s="25" t="s">
        <v>607</v>
      </c>
      <c r="C170" s="26">
        <v>75910</v>
      </c>
      <c r="D170" s="27" t="s">
        <v>28</v>
      </c>
      <c r="E170" s="27" t="s">
        <v>147</v>
      </c>
      <c r="F170" s="27" t="s">
        <v>455</v>
      </c>
      <c r="G170" s="27" t="s">
        <v>31</v>
      </c>
      <c r="H170" s="27" t="s">
        <v>32</v>
      </c>
      <c r="I170" s="27" t="s">
        <v>33</v>
      </c>
      <c r="J170" s="36">
        <v>44651</v>
      </c>
      <c r="K170" s="28">
        <v>44805</v>
      </c>
      <c r="L170" s="121" t="s">
        <v>484</v>
      </c>
      <c r="M170" s="94" t="s">
        <v>304</v>
      </c>
      <c r="N170" s="94" t="s">
        <v>305</v>
      </c>
      <c r="O170" s="94" t="s">
        <v>306</v>
      </c>
      <c r="P170" s="30">
        <v>44638</v>
      </c>
      <c r="Q170" s="20">
        <v>44641</v>
      </c>
      <c r="R170" s="23" t="s">
        <v>239</v>
      </c>
      <c r="S170" s="21">
        <v>44651</v>
      </c>
      <c r="T170" s="20"/>
      <c r="U170" s="21">
        <v>44652</v>
      </c>
      <c r="V170" s="29" t="s">
        <v>485</v>
      </c>
      <c r="W170" s="23" t="s">
        <v>486</v>
      </c>
      <c r="X170" s="27" t="s">
        <v>45</v>
      </c>
      <c r="Y170" s="13" t="s">
        <v>608</v>
      </c>
    </row>
    <row r="171" spans="1:25" ht="38.25">
      <c r="A171" s="24">
        <v>44682</v>
      </c>
      <c r="B171" s="25" t="s">
        <v>609</v>
      </c>
      <c r="C171" s="26">
        <v>59271</v>
      </c>
      <c r="D171" s="27" t="s">
        <v>28</v>
      </c>
      <c r="E171" s="27" t="s">
        <v>463</v>
      </c>
      <c r="F171" s="27" t="s">
        <v>440</v>
      </c>
      <c r="G171" s="27" t="s">
        <v>31</v>
      </c>
      <c r="H171" s="27" t="s">
        <v>32</v>
      </c>
      <c r="I171" s="27" t="s">
        <v>33</v>
      </c>
      <c r="J171" s="36">
        <v>44651</v>
      </c>
      <c r="K171" s="28">
        <v>44835</v>
      </c>
      <c r="L171" s="121" t="s">
        <v>484</v>
      </c>
      <c r="N171" s="94" t="s">
        <v>464</v>
      </c>
      <c r="P171" s="30" t="s">
        <v>235</v>
      </c>
      <c r="Q171" s="20" t="s">
        <v>235</v>
      </c>
      <c r="R171" s="23" t="s">
        <v>235</v>
      </c>
      <c r="S171" s="21">
        <v>44651</v>
      </c>
      <c r="T171" s="20"/>
      <c r="U171" s="21">
        <v>44655</v>
      </c>
      <c r="V171" s="29" t="s">
        <v>485</v>
      </c>
      <c r="W171" s="23" t="s">
        <v>486</v>
      </c>
      <c r="X171" s="27" t="s">
        <v>45</v>
      </c>
      <c r="Y171" s="13" t="s">
        <v>610</v>
      </c>
    </row>
    <row r="172" spans="1:25" ht="38.25">
      <c r="A172" s="24">
        <v>44682</v>
      </c>
      <c r="B172" s="25" t="s">
        <v>88</v>
      </c>
      <c r="C172" s="26">
        <v>103875</v>
      </c>
      <c r="D172" s="27" t="s">
        <v>28</v>
      </c>
      <c r="E172" s="27" t="s">
        <v>604</v>
      </c>
      <c r="F172" s="27" t="s">
        <v>256</v>
      </c>
      <c r="G172" s="27" t="s">
        <v>31</v>
      </c>
      <c r="H172" s="27" t="s">
        <v>32</v>
      </c>
      <c r="I172" s="27" t="s">
        <v>33</v>
      </c>
      <c r="J172" s="36">
        <v>44651</v>
      </c>
      <c r="K172" s="28">
        <v>44805</v>
      </c>
      <c r="L172" s="121" t="s">
        <v>484</v>
      </c>
      <c r="N172" s="94" t="s">
        <v>72</v>
      </c>
      <c r="P172" s="30" t="s">
        <v>235</v>
      </c>
      <c r="Q172" s="20" t="s">
        <v>235</v>
      </c>
      <c r="R172" s="23" t="s">
        <v>235</v>
      </c>
      <c r="S172" s="21">
        <v>44651</v>
      </c>
      <c r="T172" s="20"/>
      <c r="U172" s="21">
        <v>44652</v>
      </c>
      <c r="V172" s="29" t="s">
        <v>485</v>
      </c>
      <c r="W172" s="23" t="s">
        <v>486</v>
      </c>
      <c r="X172" s="27" t="s">
        <v>45</v>
      </c>
      <c r="Y172" s="13" t="s">
        <v>611</v>
      </c>
    </row>
    <row r="173" spans="1:25">
      <c r="A173" s="24">
        <v>44682</v>
      </c>
      <c r="B173" s="25" t="s">
        <v>612</v>
      </c>
      <c r="C173" s="26">
        <v>127339</v>
      </c>
      <c r="D173" s="27" t="s">
        <v>28</v>
      </c>
      <c r="E173" s="27" t="s">
        <v>548</v>
      </c>
      <c r="F173" s="27" t="s">
        <v>549</v>
      </c>
      <c r="G173" s="27" t="s">
        <v>31</v>
      </c>
      <c r="H173" s="27" t="s">
        <v>32</v>
      </c>
      <c r="I173" s="27" t="s">
        <v>33</v>
      </c>
      <c r="J173" s="36">
        <v>44651</v>
      </c>
      <c r="K173" s="28">
        <v>44805</v>
      </c>
      <c r="L173" s="121" t="s">
        <v>484</v>
      </c>
      <c r="M173" s="94" t="s">
        <v>613</v>
      </c>
      <c r="N173" s="94" t="s">
        <v>614</v>
      </c>
      <c r="P173" s="30">
        <v>44638</v>
      </c>
      <c r="Q173" s="20">
        <v>44649</v>
      </c>
      <c r="R173" s="23" t="s">
        <v>239</v>
      </c>
      <c r="S173" s="21">
        <v>44651</v>
      </c>
      <c r="T173" s="20"/>
      <c r="U173" s="21">
        <v>44652</v>
      </c>
      <c r="V173" s="29" t="s">
        <v>485</v>
      </c>
      <c r="W173" s="23" t="s">
        <v>486</v>
      </c>
      <c r="X173" s="27" t="s">
        <v>365</v>
      </c>
      <c r="Y173" s="13"/>
    </row>
    <row r="174" spans="1:25" ht="38.25">
      <c r="A174" s="24">
        <v>44682</v>
      </c>
      <c r="B174" s="25" t="s">
        <v>615</v>
      </c>
      <c r="C174" s="26">
        <v>633818</v>
      </c>
      <c r="D174" s="27" t="s">
        <v>28</v>
      </c>
      <c r="E174" s="27" t="s">
        <v>255</v>
      </c>
      <c r="F174" s="27" t="s">
        <v>256</v>
      </c>
      <c r="G174" s="27" t="s">
        <v>31</v>
      </c>
      <c r="H174" s="27" t="s">
        <v>32</v>
      </c>
      <c r="I174" s="27" t="s">
        <v>33</v>
      </c>
      <c r="J174" s="36">
        <v>44651</v>
      </c>
      <c r="K174" s="28">
        <v>44805</v>
      </c>
      <c r="L174" s="121" t="s">
        <v>484</v>
      </c>
      <c r="N174" s="94" t="s">
        <v>72</v>
      </c>
      <c r="P174" s="30" t="s">
        <v>235</v>
      </c>
      <c r="Q174" s="20" t="s">
        <v>235</v>
      </c>
      <c r="R174" s="23" t="s">
        <v>235</v>
      </c>
      <c r="S174" s="21">
        <v>44651</v>
      </c>
      <c r="T174" s="20"/>
      <c r="U174" s="21">
        <v>44652</v>
      </c>
      <c r="V174" s="29" t="s">
        <v>485</v>
      </c>
      <c r="W174" s="23" t="s">
        <v>486</v>
      </c>
      <c r="X174" s="27" t="s">
        <v>45</v>
      </c>
      <c r="Y174" s="13" t="s">
        <v>605</v>
      </c>
    </row>
    <row r="175" spans="1:25" ht="25.5">
      <c r="A175" s="24">
        <v>44682</v>
      </c>
      <c r="B175" s="25" t="s">
        <v>144</v>
      </c>
      <c r="C175" s="26">
        <v>632945</v>
      </c>
      <c r="D175" s="27" t="s">
        <v>42</v>
      </c>
      <c r="E175" s="27" t="s">
        <v>77</v>
      </c>
      <c r="F175" s="27" t="s">
        <v>78</v>
      </c>
      <c r="G175" s="27" t="s">
        <v>31</v>
      </c>
      <c r="H175" s="27" t="s">
        <v>32</v>
      </c>
      <c r="I175" s="27" t="s">
        <v>33</v>
      </c>
      <c r="J175" s="36">
        <v>44651</v>
      </c>
      <c r="K175" s="28">
        <v>44835</v>
      </c>
      <c r="L175" s="121" t="s">
        <v>484</v>
      </c>
      <c r="N175" s="94" t="s">
        <v>616</v>
      </c>
      <c r="P175" s="30">
        <v>44638</v>
      </c>
      <c r="Q175" s="20">
        <v>44641</v>
      </c>
      <c r="R175" s="23" t="s">
        <v>239</v>
      </c>
      <c r="S175" s="21">
        <v>44651</v>
      </c>
      <c r="T175" s="20"/>
      <c r="U175" s="21">
        <v>44655</v>
      </c>
      <c r="V175" s="29" t="s">
        <v>485</v>
      </c>
      <c r="W175" s="23" t="s">
        <v>486</v>
      </c>
      <c r="X175" s="27" t="s">
        <v>365</v>
      </c>
      <c r="Y175" s="13"/>
    </row>
    <row r="176" spans="1:25" ht="25.5">
      <c r="A176" s="24">
        <v>44682</v>
      </c>
      <c r="B176" s="25" t="s">
        <v>146</v>
      </c>
      <c r="C176" s="26">
        <v>632450</v>
      </c>
      <c r="D176" s="27" t="s">
        <v>28</v>
      </c>
      <c r="E176" s="27" t="s">
        <v>147</v>
      </c>
      <c r="F176" s="27" t="s">
        <v>148</v>
      </c>
      <c r="G176" s="27" t="s">
        <v>31</v>
      </c>
      <c r="H176" s="27" t="s">
        <v>32</v>
      </c>
      <c r="I176" s="27" t="s">
        <v>33</v>
      </c>
      <c r="J176" s="36">
        <v>44651</v>
      </c>
      <c r="K176" s="28">
        <v>44835</v>
      </c>
      <c r="L176" s="121" t="s">
        <v>484</v>
      </c>
      <c r="M176" s="94" t="s">
        <v>304</v>
      </c>
      <c r="N176" s="94" t="s">
        <v>305</v>
      </c>
      <c r="O176" s="94" t="s">
        <v>306</v>
      </c>
      <c r="P176" s="30">
        <v>44642</v>
      </c>
      <c r="Q176" s="20">
        <v>44643</v>
      </c>
      <c r="R176" s="23" t="s">
        <v>239</v>
      </c>
      <c r="S176" s="21">
        <v>44651</v>
      </c>
      <c r="T176" s="20"/>
      <c r="U176" s="21">
        <v>44652</v>
      </c>
      <c r="V176" s="29" t="s">
        <v>485</v>
      </c>
      <c r="W176" s="23" t="s">
        <v>486</v>
      </c>
      <c r="X176" s="27" t="s">
        <v>365</v>
      </c>
      <c r="Y176" s="13" t="s">
        <v>617</v>
      </c>
    </row>
    <row r="177" spans="1:25" ht="25.5">
      <c r="A177" s="24">
        <v>44682</v>
      </c>
      <c r="B177" s="25" t="s">
        <v>150</v>
      </c>
      <c r="C177" s="26">
        <v>106538</v>
      </c>
      <c r="D177" s="27" t="s">
        <v>28</v>
      </c>
      <c r="E177" s="27" t="s">
        <v>147</v>
      </c>
      <c r="F177" s="27" t="s">
        <v>148</v>
      </c>
      <c r="G177" s="27" t="s">
        <v>31</v>
      </c>
      <c r="H177" s="27" t="s">
        <v>32</v>
      </c>
      <c r="I177" s="27" t="s">
        <v>33</v>
      </c>
      <c r="J177" s="36">
        <v>44651</v>
      </c>
      <c r="K177" s="28">
        <v>44835</v>
      </c>
      <c r="L177" s="121" t="s">
        <v>484</v>
      </c>
      <c r="M177" s="94" t="s">
        <v>304</v>
      </c>
      <c r="N177" s="94" t="s">
        <v>305</v>
      </c>
      <c r="O177" s="94" t="s">
        <v>306</v>
      </c>
      <c r="P177" s="30">
        <v>44642</v>
      </c>
      <c r="Q177" s="20">
        <v>44643</v>
      </c>
      <c r="R177" s="23" t="s">
        <v>239</v>
      </c>
      <c r="S177" s="21">
        <v>44651</v>
      </c>
      <c r="T177" s="20"/>
      <c r="U177" s="21">
        <v>44655</v>
      </c>
      <c r="V177" s="29" t="s">
        <v>485</v>
      </c>
      <c r="W177" s="23" t="s">
        <v>486</v>
      </c>
      <c r="X177" s="27" t="s">
        <v>365</v>
      </c>
      <c r="Y177" s="13" t="s">
        <v>617</v>
      </c>
    </row>
    <row r="178" spans="1:25" ht="25.5">
      <c r="A178" s="24">
        <v>44682</v>
      </c>
      <c r="B178" s="25" t="s">
        <v>97</v>
      </c>
      <c r="C178" s="26">
        <v>116217</v>
      </c>
      <c r="D178" s="27" t="s">
        <v>28</v>
      </c>
      <c r="E178" s="27" t="s">
        <v>618</v>
      </c>
      <c r="F178" s="27" t="s">
        <v>148</v>
      </c>
      <c r="G178" s="27" t="s">
        <v>31</v>
      </c>
      <c r="H178" s="27" t="s">
        <v>32</v>
      </c>
      <c r="I178" s="27" t="s">
        <v>33</v>
      </c>
      <c r="J178" s="36">
        <v>44651</v>
      </c>
      <c r="K178" s="28">
        <v>44805</v>
      </c>
      <c r="L178" s="121" t="s">
        <v>245</v>
      </c>
      <c r="M178" s="94" t="s">
        <v>250</v>
      </c>
      <c r="N178" s="94" t="s">
        <v>98</v>
      </c>
      <c r="P178" s="30" t="s">
        <v>235</v>
      </c>
      <c r="Q178" s="20" t="s">
        <v>235</v>
      </c>
      <c r="R178" s="23" t="s">
        <v>235</v>
      </c>
      <c r="S178" s="21">
        <v>44646</v>
      </c>
      <c r="T178" s="20"/>
      <c r="U178" s="21">
        <v>44655</v>
      </c>
      <c r="V178" s="29" t="s">
        <v>240</v>
      </c>
      <c r="W178" s="23"/>
      <c r="X178" s="27" t="s">
        <v>365</v>
      </c>
      <c r="Y178" s="13" t="s">
        <v>582</v>
      </c>
    </row>
    <row r="179" spans="1:25" ht="25.5">
      <c r="A179" s="24">
        <v>44682</v>
      </c>
      <c r="B179" s="25" t="s">
        <v>619</v>
      </c>
      <c r="C179" s="26">
        <v>116079</v>
      </c>
      <c r="D179" s="27" t="s">
        <v>28</v>
      </c>
      <c r="E179" s="27" t="s">
        <v>77</v>
      </c>
      <c r="F179" s="27" t="s">
        <v>78</v>
      </c>
      <c r="G179" s="27" t="s">
        <v>31</v>
      </c>
      <c r="H179" s="27" t="s">
        <v>32</v>
      </c>
      <c r="I179" s="27" t="s">
        <v>33</v>
      </c>
      <c r="J179" s="36">
        <v>44651</v>
      </c>
      <c r="K179" s="28">
        <v>44835</v>
      </c>
      <c r="L179" s="121" t="s">
        <v>245</v>
      </c>
      <c r="M179" s="94" t="s">
        <v>250</v>
      </c>
      <c r="N179" s="94" t="s">
        <v>98</v>
      </c>
      <c r="P179" s="30" t="s">
        <v>235</v>
      </c>
      <c r="Q179" s="20" t="s">
        <v>235</v>
      </c>
      <c r="R179" s="23" t="s">
        <v>235</v>
      </c>
      <c r="S179" s="21">
        <v>44646</v>
      </c>
      <c r="T179" s="20"/>
      <c r="U179" s="21">
        <v>44655</v>
      </c>
      <c r="V179" s="29" t="s">
        <v>240</v>
      </c>
      <c r="W179" s="23"/>
      <c r="X179" s="27" t="s">
        <v>365</v>
      </c>
      <c r="Y179" s="13" t="s">
        <v>582</v>
      </c>
    </row>
    <row r="180" spans="1:25" ht="25.5">
      <c r="A180" s="24">
        <v>44682</v>
      </c>
      <c r="B180" s="25" t="s">
        <v>620</v>
      </c>
      <c r="C180" s="26">
        <v>112491</v>
      </c>
      <c r="D180" s="27" t="s">
        <v>28</v>
      </c>
      <c r="E180" s="27" t="s">
        <v>77</v>
      </c>
      <c r="F180" s="27" t="s">
        <v>78</v>
      </c>
      <c r="G180" s="27" t="s">
        <v>31</v>
      </c>
      <c r="H180" s="27" t="s">
        <v>32</v>
      </c>
      <c r="I180" s="27" t="s">
        <v>23</v>
      </c>
      <c r="J180" s="36">
        <v>44651</v>
      </c>
      <c r="K180" s="28">
        <v>44835</v>
      </c>
      <c r="L180" s="121" t="s">
        <v>245</v>
      </c>
      <c r="M180" s="94" t="s">
        <v>250</v>
      </c>
      <c r="N180" s="94" t="s">
        <v>98</v>
      </c>
      <c r="P180" s="30" t="s">
        <v>235</v>
      </c>
      <c r="Q180" s="20" t="s">
        <v>235</v>
      </c>
      <c r="R180" s="23" t="s">
        <v>235</v>
      </c>
      <c r="S180" s="21">
        <v>44646</v>
      </c>
      <c r="T180" s="20"/>
      <c r="U180" s="21">
        <v>44655</v>
      </c>
      <c r="V180" s="29" t="s">
        <v>240</v>
      </c>
      <c r="W180" s="23"/>
      <c r="X180" s="27" t="s">
        <v>365</v>
      </c>
      <c r="Y180" s="13" t="s">
        <v>582</v>
      </c>
    </row>
    <row r="181" spans="1:25" ht="89.25">
      <c r="A181" s="24">
        <v>44682</v>
      </c>
      <c r="B181" s="25" t="s">
        <v>621</v>
      </c>
      <c r="C181" s="26">
        <v>122362</v>
      </c>
      <c r="D181" s="27" t="s">
        <v>28</v>
      </c>
      <c r="E181" s="27" t="s">
        <v>413</v>
      </c>
      <c r="F181" s="27" t="s">
        <v>414</v>
      </c>
      <c r="G181" s="27" t="s">
        <v>31</v>
      </c>
      <c r="H181" s="27" t="s">
        <v>32</v>
      </c>
      <c r="I181" s="27" t="s">
        <v>33</v>
      </c>
      <c r="J181" s="36">
        <v>44651</v>
      </c>
      <c r="K181" s="28">
        <v>44805</v>
      </c>
      <c r="L181" s="121" t="s">
        <v>263</v>
      </c>
      <c r="M181" s="94" t="s">
        <v>415</v>
      </c>
      <c r="N181" s="94" t="s">
        <v>43</v>
      </c>
      <c r="O181" s="94" t="s">
        <v>416</v>
      </c>
      <c r="P181" s="30" t="s">
        <v>235</v>
      </c>
      <c r="Q181" s="20" t="s">
        <v>235</v>
      </c>
      <c r="R181" s="23" t="s">
        <v>239</v>
      </c>
      <c r="S181" s="21">
        <v>44650</v>
      </c>
      <c r="T181" s="20"/>
      <c r="U181" s="21">
        <v>44651</v>
      </c>
      <c r="V181" s="29" t="s">
        <v>240</v>
      </c>
      <c r="W181" s="23"/>
      <c r="X181" s="27" t="s">
        <v>45</v>
      </c>
      <c r="Y181" s="13" t="s">
        <v>417</v>
      </c>
    </row>
    <row r="182" spans="1:25" ht="25.5">
      <c r="A182" s="24">
        <v>44682</v>
      </c>
      <c r="B182" s="25" t="s">
        <v>100</v>
      </c>
      <c r="C182" s="26">
        <v>118615</v>
      </c>
      <c r="D182" s="27" t="s">
        <v>28</v>
      </c>
      <c r="E182" s="27" t="s">
        <v>618</v>
      </c>
      <c r="F182" s="27" t="s">
        <v>148</v>
      </c>
      <c r="G182" s="27" t="s">
        <v>31</v>
      </c>
      <c r="H182" s="27" t="s">
        <v>32</v>
      </c>
      <c r="I182" s="27" t="s">
        <v>33</v>
      </c>
      <c r="J182" s="36">
        <v>44651</v>
      </c>
      <c r="K182" s="28">
        <v>44835</v>
      </c>
      <c r="L182" s="121" t="s">
        <v>263</v>
      </c>
      <c r="M182" s="94" t="s">
        <v>318</v>
      </c>
      <c r="N182" s="94" t="s">
        <v>319</v>
      </c>
      <c r="O182" s="94" t="s">
        <v>320</v>
      </c>
      <c r="P182" s="30">
        <v>44648</v>
      </c>
      <c r="Q182" s="20">
        <v>44648</v>
      </c>
      <c r="R182" s="23" t="s">
        <v>239</v>
      </c>
      <c r="S182" s="21"/>
      <c r="T182" s="20"/>
      <c r="U182" s="21">
        <v>44651</v>
      </c>
      <c r="V182" s="29" t="s">
        <v>240</v>
      </c>
      <c r="W182" s="23"/>
      <c r="X182" s="27" t="s">
        <v>365</v>
      </c>
      <c r="Y182" s="13"/>
    </row>
    <row r="183" spans="1:25" ht="25.5">
      <c r="A183" s="24">
        <v>44682</v>
      </c>
      <c r="B183" s="25" t="s">
        <v>622</v>
      </c>
      <c r="C183" s="26">
        <v>126659</v>
      </c>
      <c r="D183" s="27" t="s">
        <v>28</v>
      </c>
      <c r="E183" s="27" t="s">
        <v>147</v>
      </c>
      <c r="F183" s="27" t="s">
        <v>148</v>
      </c>
      <c r="G183" s="27" t="s">
        <v>31</v>
      </c>
      <c r="H183" s="27" t="s">
        <v>32</v>
      </c>
      <c r="I183" s="27" t="s">
        <v>33</v>
      </c>
      <c r="J183" s="36">
        <v>44651</v>
      </c>
      <c r="K183" s="28">
        <v>44805</v>
      </c>
      <c r="L183" s="121" t="s">
        <v>263</v>
      </c>
      <c r="M183" s="94" t="s">
        <v>304</v>
      </c>
      <c r="N183" s="94" t="s">
        <v>305</v>
      </c>
      <c r="O183" s="94" t="s">
        <v>306</v>
      </c>
      <c r="P183" s="30">
        <v>44649</v>
      </c>
      <c r="Q183" s="20">
        <v>44650</v>
      </c>
      <c r="R183" s="23" t="s">
        <v>239</v>
      </c>
      <c r="S183" s="21">
        <v>44650</v>
      </c>
      <c r="T183" s="20"/>
      <c r="U183" s="21">
        <v>44652</v>
      </c>
      <c r="V183" s="29" t="s">
        <v>240</v>
      </c>
      <c r="W183" s="23"/>
      <c r="X183" s="27" t="s">
        <v>365</v>
      </c>
      <c r="Y183" s="13" t="s">
        <v>623</v>
      </c>
    </row>
    <row r="184" spans="1:25" ht="38.25">
      <c r="A184" s="24">
        <v>44682</v>
      </c>
      <c r="B184" s="25" t="s">
        <v>624</v>
      </c>
      <c r="C184" s="26">
        <v>129030</v>
      </c>
      <c r="D184" s="27" t="s">
        <v>28</v>
      </c>
      <c r="E184" s="27" t="s">
        <v>255</v>
      </c>
      <c r="F184" s="27" t="s">
        <v>256</v>
      </c>
      <c r="G184" s="27" t="s">
        <v>31</v>
      </c>
      <c r="H184" s="27" t="s">
        <v>32</v>
      </c>
      <c r="I184" s="27" t="s">
        <v>33</v>
      </c>
      <c r="J184" s="36">
        <v>44651</v>
      </c>
      <c r="K184" s="28">
        <v>44805</v>
      </c>
      <c r="L184" s="121" t="s">
        <v>484</v>
      </c>
      <c r="M184" s="94" t="s">
        <v>426</v>
      </c>
      <c r="N184" s="94" t="s">
        <v>625</v>
      </c>
      <c r="P184" s="30" t="s">
        <v>235</v>
      </c>
      <c r="Q184" s="20" t="s">
        <v>235</v>
      </c>
      <c r="R184" s="23" t="s">
        <v>235</v>
      </c>
      <c r="S184" s="21">
        <v>44651</v>
      </c>
      <c r="T184" s="20"/>
      <c r="U184" s="21">
        <v>44656</v>
      </c>
      <c r="V184" s="29" t="s">
        <v>485</v>
      </c>
      <c r="W184" s="23" t="s">
        <v>486</v>
      </c>
      <c r="X184" s="27" t="s">
        <v>45</v>
      </c>
      <c r="Y184" s="13" t="s">
        <v>626</v>
      </c>
    </row>
    <row r="185" spans="1:25" ht="63.75">
      <c r="A185" s="24">
        <v>44682</v>
      </c>
      <c r="B185" s="25" t="s">
        <v>627</v>
      </c>
      <c r="C185" s="26">
        <v>665333</v>
      </c>
      <c r="D185" s="27" t="s">
        <v>28</v>
      </c>
      <c r="E185" s="27" t="s">
        <v>413</v>
      </c>
      <c r="F185" s="27" t="s">
        <v>414</v>
      </c>
      <c r="G185" s="27" t="s">
        <v>31</v>
      </c>
      <c r="H185" s="27" t="s">
        <v>32</v>
      </c>
      <c r="I185" s="27" t="s">
        <v>33</v>
      </c>
      <c r="J185" s="36">
        <v>44651</v>
      </c>
      <c r="K185" s="28">
        <v>44805</v>
      </c>
      <c r="L185" s="121" t="s">
        <v>484</v>
      </c>
      <c r="P185" s="30">
        <v>44638</v>
      </c>
      <c r="Q185" s="20"/>
      <c r="R185" s="23" t="s">
        <v>44</v>
      </c>
      <c r="S185" s="21"/>
      <c r="T185" s="20"/>
      <c r="U185" s="21">
        <v>44656</v>
      </c>
      <c r="V185" s="29" t="s">
        <v>240</v>
      </c>
      <c r="W185" s="23"/>
      <c r="X185" s="27" t="s">
        <v>45</v>
      </c>
      <c r="Y185" s="13" t="s">
        <v>628</v>
      </c>
    </row>
    <row r="186" spans="1:25" ht="38.25">
      <c r="A186" s="24">
        <v>44682</v>
      </c>
      <c r="B186" s="25" t="s">
        <v>94</v>
      </c>
      <c r="C186" s="26">
        <v>111684</v>
      </c>
      <c r="D186" s="27" t="s">
        <v>28</v>
      </c>
      <c r="E186" s="27" t="s">
        <v>255</v>
      </c>
      <c r="F186" s="27" t="s">
        <v>256</v>
      </c>
      <c r="G186" s="27" t="s">
        <v>31</v>
      </c>
      <c r="H186" s="27" t="s">
        <v>32</v>
      </c>
      <c r="I186" s="27" t="s">
        <v>33</v>
      </c>
      <c r="J186" s="36">
        <v>44651</v>
      </c>
      <c r="K186" s="28">
        <v>44805</v>
      </c>
      <c r="L186" s="121" t="s">
        <v>263</v>
      </c>
      <c r="M186" s="94" t="s">
        <v>426</v>
      </c>
      <c r="N186" s="94" t="s">
        <v>427</v>
      </c>
      <c r="P186" s="30" t="s">
        <v>235</v>
      </c>
      <c r="Q186" s="20" t="s">
        <v>235</v>
      </c>
      <c r="R186" s="23" t="s">
        <v>239</v>
      </c>
      <c r="S186" s="21">
        <v>44650</v>
      </c>
      <c r="T186" s="20"/>
      <c r="U186" s="21">
        <v>44655</v>
      </c>
      <c r="V186" s="29" t="s">
        <v>240</v>
      </c>
      <c r="W186" s="23"/>
      <c r="X186" s="27" t="s">
        <v>45</v>
      </c>
      <c r="Y186" s="13" t="s">
        <v>629</v>
      </c>
    </row>
    <row r="187" spans="1:25" ht="25.5">
      <c r="A187" s="24">
        <v>44682</v>
      </c>
      <c r="B187" s="25" t="s">
        <v>630</v>
      </c>
      <c r="C187" s="26">
        <v>128850</v>
      </c>
      <c r="D187" s="27" t="s">
        <v>28</v>
      </c>
      <c r="E187" s="27" t="s">
        <v>255</v>
      </c>
      <c r="F187" s="27" t="s">
        <v>71</v>
      </c>
      <c r="G187" s="27" t="s">
        <v>31</v>
      </c>
      <c r="H187" s="27" t="s">
        <v>32</v>
      </c>
      <c r="I187" s="27" t="s">
        <v>33</v>
      </c>
      <c r="J187" s="36">
        <v>44651</v>
      </c>
      <c r="K187" s="28">
        <v>44805</v>
      </c>
      <c r="L187" s="121" t="s">
        <v>263</v>
      </c>
      <c r="M187" s="94" t="s">
        <v>426</v>
      </c>
      <c r="N187" s="94" t="s">
        <v>427</v>
      </c>
      <c r="P187" s="30" t="s">
        <v>235</v>
      </c>
      <c r="Q187" s="20" t="s">
        <v>235</v>
      </c>
      <c r="R187" s="23" t="s">
        <v>239</v>
      </c>
      <c r="S187" s="21">
        <v>44650</v>
      </c>
      <c r="T187" s="20"/>
      <c r="U187" s="21">
        <v>44655</v>
      </c>
      <c r="V187" s="29" t="s">
        <v>240</v>
      </c>
      <c r="W187" s="23"/>
      <c r="X187" s="27" t="s">
        <v>365</v>
      </c>
      <c r="Y187" s="13"/>
    </row>
    <row r="188" spans="1:25" ht="51">
      <c r="A188" s="24">
        <v>44682</v>
      </c>
      <c r="B188" s="25" t="s">
        <v>631</v>
      </c>
      <c r="C188" s="26">
        <v>116239</v>
      </c>
      <c r="D188" s="27" t="s">
        <v>28</v>
      </c>
      <c r="E188" s="27" t="s">
        <v>255</v>
      </c>
      <c r="F188" s="27" t="s">
        <v>256</v>
      </c>
      <c r="G188" s="27" t="s">
        <v>31</v>
      </c>
      <c r="H188" s="27" t="s">
        <v>32</v>
      </c>
      <c r="I188" s="27" t="s">
        <v>33</v>
      </c>
      <c r="J188" s="36">
        <v>44651</v>
      </c>
      <c r="K188" s="28">
        <v>44805</v>
      </c>
      <c r="L188" s="121" t="s">
        <v>263</v>
      </c>
      <c r="N188" s="94" t="s">
        <v>257</v>
      </c>
      <c r="P188" s="30">
        <v>44648</v>
      </c>
      <c r="Q188" s="20">
        <v>44648</v>
      </c>
      <c r="R188" s="23" t="s">
        <v>239</v>
      </c>
      <c r="S188" s="21">
        <v>44650</v>
      </c>
      <c r="T188" s="20"/>
      <c r="U188" s="21">
        <v>44656</v>
      </c>
      <c r="V188" s="29" t="s">
        <v>240</v>
      </c>
      <c r="W188" s="23"/>
      <c r="X188" s="27" t="s">
        <v>45</v>
      </c>
      <c r="Y188" s="13" t="s">
        <v>632</v>
      </c>
    </row>
    <row r="189" spans="1:25" ht="38.25">
      <c r="A189" s="24">
        <v>44682</v>
      </c>
      <c r="B189" s="25" t="s">
        <v>92</v>
      </c>
      <c r="C189" s="26">
        <v>111396</v>
      </c>
      <c r="D189" s="27" t="s">
        <v>28</v>
      </c>
      <c r="E189" s="27" t="s">
        <v>261</v>
      </c>
      <c r="F189" s="27" t="s">
        <v>455</v>
      </c>
      <c r="G189" s="27" t="s">
        <v>31</v>
      </c>
      <c r="H189" s="27" t="s">
        <v>32</v>
      </c>
      <c r="I189" s="27" t="s">
        <v>33</v>
      </c>
      <c r="J189" s="36">
        <v>44651</v>
      </c>
      <c r="K189" s="28">
        <v>44805</v>
      </c>
      <c r="L189" s="121" t="s">
        <v>484</v>
      </c>
      <c r="M189" s="94" t="s">
        <v>250</v>
      </c>
      <c r="N189" s="94" t="s">
        <v>98</v>
      </c>
      <c r="P189" s="30" t="s">
        <v>235</v>
      </c>
      <c r="Q189" s="20" t="s">
        <v>235</v>
      </c>
      <c r="R189" s="23" t="s">
        <v>235</v>
      </c>
      <c r="S189" s="21">
        <v>44646</v>
      </c>
      <c r="T189" s="20"/>
      <c r="U189" s="21">
        <v>44657</v>
      </c>
      <c r="V189" s="29" t="s">
        <v>240</v>
      </c>
      <c r="W189" s="23"/>
      <c r="X189" s="27" t="s">
        <v>45</v>
      </c>
      <c r="Y189" s="13" t="s">
        <v>633</v>
      </c>
    </row>
    <row r="190" spans="1:25">
      <c r="A190" s="24">
        <v>44652</v>
      </c>
      <c r="B190" s="25" t="s">
        <v>634</v>
      </c>
      <c r="C190" s="26">
        <v>119414</v>
      </c>
      <c r="D190" s="27" t="s">
        <v>28</v>
      </c>
      <c r="E190" s="27" t="s">
        <v>548</v>
      </c>
      <c r="F190" s="27" t="s">
        <v>549</v>
      </c>
      <c r="G190" s="27" t="s">
        <v>31</v>
      </c>
      <c r="H190" s="27" t="s">
        <v>32</v>
      </c>
      <c r="I190" s="27" t="s">
        <v>33</v>
      </c>
      <c r="J190" s="36">
        <v>44620</v>
      </c>
      <c r="K190" s="28">
        <v>44774</v>
      </c>
      <c r="L190" s="121" t="s">
        <v>245</v>
      </c>
      <c r="M190" s="94" t="s">
        <v>613</v>
      </c>
      <c r="N190" s="94" t="s">
        <v>614</v>
      </c>
      <c r="P190" s="30">
        <v>44620</v>
      </c>
      <c r="Q190" s="20">
        <v>44641</v>
      </c>
      <c r="R190" s="23" t="s">
        <v>239</v>
      </c>
      <c r="S190" s="21">
        <v>44641</v>
      </c>
      <c r="T190" s="20"/>
      <c r="U190" s="21">
        <v>44657</v>
      </c>
      <c r="V190" s="29" t="s">
        <v>240</v>
      </c>
      <c r="W190" s="23"/>
      <c r="X190" s="27" t="s">
        <v>495</v>
      </c>
      <c r="Y190" s="13"/>
    </row>
    <row r="191" spans="1:25" ht="25.5">
      <c r="A191" s="24">
        <v>44682</v>
      </c>
      <c r="B191" s="25" t="s">
        <v>635</v>
      </c>
      <c r="C191" s="26">
        <v>127344</v>
      </c>
      <c r="D191" s="27" t="s">
        <v>28</v>
      </c>
      <c r="E191" s="27" t="s">
        <v>77</v>
      </c>
      <c r="F191" s="27" t="s">
        <v>78</v>
      </c>
      <c r="G191" s="27" t="s">
        <v>31</v>
      </c>
      <c r="H191" s="27" t="s">
        <v>32</v>
      </c>
      <c r="I191" s="27" t="s">
        <v>33</v>
      </c>
      <c r="J191" s="36">
        <v>44651</v>
      </c>
      <c r="K191" s="28">
        <v>44835</v>
      </c>
      <c r="L191" s="121" t="s">
        <v>245</v>
      </c>
      <c r="M191" s="94" t="s">
        <v>250</v>
      </c>
      <c r="N191" s="94" t="s">
        <v>98</v>
      </c>
      <c r="P191" s="30" t="s">
        <v>235</v>
      </c>
      <c r="Q191" s="20" t="s">
        <v>235</v>
      </c>
      <c r="R191" s="23" t="s">
        <v>235</v>
      </c>
      <c r="S191" s="21">
        <v>44646</v>
      </c>
      <c r="T191" s="20"/>
      <c r="U191" s="21">
        <v>44657</v>
      </c>
      <c r="V191" s="29" t="s">
        <v>240</v>
      </c>
      <c r="W191" s="23"/>
      <c r="X191" s="27" t="s">
        <v>365</v>
      </c>
      <c r="Y191" s="13" t="s">
        <v>582</v>
      </c>
    </row>
    <row r="192" spans="1:25" ht="25.5">
      <c r="A192" s="24">
        <v>44682</v>
      </c>
      <c r="B192" s="25" t="s">
        <v>636</v>
      </c>
      <c r="C192" s="26">
        <v>112437</v>
      </c>
      <c r="D192" s="27" t="s">
        <v>28</v>
      </c>
      <c r="E192" s="27" t="s">
        <v>618</v>
      </c>
      <c r="F192" s="27" t="s">
        <v>148</v>
      </c>
      <c r="G192" s="27" t="s">
        <v>31</v>
      </c>
      <c r="H192" s="27" t="s">
        <v>32</v>
      </c>
      <c r="I192" s="27" t="s">
        <v>33</v>
      </c>
      <c r="J192" s="36">
        <v>44651</v>
      </c>
      <c r="K192" s="28">
        <v>44835</v>
      </c>
      <c r="L192" s="121" t="s">
        <v>263</v>
      </c>
      <c r="M192" s="94" t="s">
        <v>304</v>
      </c>
      <c r="N192" s="94" t="s">
        <v>637</v>
      </c>
      <c r="O192" s="94" t="s">
        <v>305</v>
      </c>
      <c r="P192" s="30">
        <v>44648</v>
      </c>
      <c r="Q192" s="20">
        <v>44657</v>
      </c>
      <c r="R192" s="23" t="s">
        <v>239</v>
      </c>
      <c r="S192" s="21">
        <v>44657</v>
      </c>
      <c r="T192" s="20"/>
      <c r="U192" s="21">
        <v>44659</v>
      </c>
      <c r="V192" s="29" t="s">
        <v>240</v>
      </c>
      <c r="W192" s="23"/>
      <c r="X192" s="27" t="s">
        <v>365</v>
      </c>
      <c r="Y192" s="13"/>
    </row>
    <row r="193" spans="1:25" ht="25.5">
      <c r="A193" s="24">
        <v>44682</v>
      </c>
      <c r="B193" s="25" t="s">
        <v>638</v>
      </c>
      <c r="C193" s="26">
        <v>17137</v>
      </c>
      <c r="D193" s="27" t="s">
        <v>28</v>
      </c>
      <c r="E193" s="27" t="s">
        <v>463</v>
      </c>
      <c r="F193" s="27" t="s">
        <v>440</v>
      </c>
      <c r="G193" s="27" t="s">
        <v>31</v>
      </c>
      <c r="H193" s="27" t="s">
        <v>32</v>
      </c>
      <c r="I193" s="27" t="s">
        <v>33</v>
      </c>
      <c r="J193" s="36">
        <v>44651</v>
      </c>
      <c r="K193" s="28">
        <v>44835</v>
      </c>
      <c r="L193" s="121" t="s">
        <v>263</v>
      </c>
      <c r="N193" s="94" t="s">
        <v>464</v>
      </c>
      <c r="P193" s="30" t="s">
        <v>235</v>
      </c>
      <c r="Q193" s="20" t="s">
        <v>235</v>
      </c>
      <c r="R193" s="23" t="s">
        <v>239</v>
      </c>
      <c r="S193" s="21"/>
      <c r="T193" s="20"/>
      <c r="U193" s="21">
        <v>44652</v>
      </c>
      <c r="V193" s="29" t="s">
        <v>240</v>
      </c>
      <c r="W193" s="23"/>
      <c r="X193" s="27" t="s">
        <v>45</v>
      </c>
      <c r="Y193" s="13" t="s">
        <v>639</v>
      </c>
    </row>
    <row r="194" spans="1:25" ht="25.5">
      <c r="A194" s="24">
        <v>44682</v>
      </c>
      <c r="B194" s="25" t="s">
        <v>640</v>
      </c>
      <c r="C194" s="26">
        <v>116913</v>
      </c>
      <c r="D194" s="27" t="s">
        <v>28</v>
      </c>
      <c r="E194" s="27" t="s">
        <v>255</v>
      </c>
      <c r="F194" s="27" t="s">
        <v>256</v>
      </c>
      <c r="G194" s="27" t="s">
        <v>31</v>
      </c>
      <c r="H194" s="27" t="s">
        <v>32</v>
      </c>
      <c r="I194" s="27" t="s">
        <v>33</v>
      </c>
      <c r="J194" s="36">
        <v>44651</v>
      </c>
      <c r="K194" s="28">
        <v>44805</v>
      </c>
      <c r="L194" s="121" t="s">
        <v>263</v>
      </c>
      <c r="N194" s="94" t="s">
        <v>72</v>
      </c>
      <c r="P194" s="30" t="s">
        <v>235</v>
      </c>
      <c r="Q194" s="20" t="s">
        <v>235</v>
      </c>
      <c r="R194" s="23" t="s">
        <v>239</v>
      </c>
      <c r="S194" s="21">
        <v>44650</v>
      </c>
      <c r="T194" s="20"/>
      <c r="U194" s="21">
        <v>44662</v>
      </c>
      <c r="V194" s="29" t="s">
        <v>240</v>
      </c>
      <c r="W194" s="23"/>
      <c r="X194" s="27" t="s">
        <v>45</v>
      </c>
      <c r="Y194" s="13" t="s">
        <v>448</v>
      </c>
    </row>
    <row r="195" spans="1:25" ht="25.5">
      <c r="A195" s="24">
        <v>44682</v>
      </c>
      <c r="B195" s="25" t="s">
        <v>641</v>
      </c>
      <c r="C195" s="26">
        <v>122373</v>
      </c>
      <c r="D195" s="27" t="s">
        <v>28</v>
      </c>
      <c r="E195" s="27" t="s">
        <v>255</v>
      </c>
      <c r="F195" s="27" t="s">
        <v>256</v>
      </c>
      <c r="G195" s="27" t="s">
        <v>31</v>
      </c>
      <c r="H195" s="27" t="s">
        <v>32</v>
      </c>
      <c r="I195" s="27" t="s">
        <v>33</v>
      </c>
      <c r="J195" s="36">
        <v>44651</v>
      </c>
      <c r="K195" s="28">
        <v>44805</v>
      </c>
      <c r="L195" s="121" t="s">
        <v>263</v>
      </c>
      <c r="N195" s="94" t="s">
        <v>72</v>
      </c>
      <c r="P195" s="30" t="s">
        <v>235</v>
      </c>
      <c r="Q195" s="20" t="s">
        <v>235</v>
      </c>
      <c r="R195" s="23" t="s">
        <v>239</v>
      </c>
      <c r="S195" s="21">
        <v>44650</v>
      </c>
      <c r="T195" s="20"/>
      <c r="U195" s="21">
        <v>44662</v>
      </c>
      <c r="V195" s="29" t="s">
        <v>240</v>
      </c>
      <c r="W195" s="23"/>
      <c r="X195" s="27" t="s">
        <v>45</v>
      </c>
      <c r="Y195" s="13" t="s">
        <v>448</v>
      </c>
    </row>
    <row r="196" spans="1:25" ht="25.5">
      <c r="A196" s="24">
        <v>44682</v>
      </c>
      <c r="B196" s="25" t="s">
        <v>642</v>
      </c>
      <c r="C196" s="26">
        <v>122402</v>
      </c>
      <c r="D196" s="27" t="s">
        <v>28</v>
      </c>
      <c r="E196" s="27" t="s">
        <v>255</v>
      </c>
      <c r="F196" s="27" t="s">
        <v>256</v>
      </c>
      <c r="G196" s="27" t="s">
        <v>31</v>
      </c>
      <c r="H196" s="27" t="s">
        <v>32</v>
      </c>
      <c r="I196" s="27" t="s">
        <v>33</v>
      </c>
      <c r="J196" s="36">
        <v>44651</v>
      </c>
      <c r="K196" s="28">
        <v>44805</v>
      </c>
      <c r="L196" s="121" t="s">
        <v>245</v>
      </c>
      <c r="N196" s="94" t="s">
        <v>72</v>
      </c>
      <c r="P196" s="30" t="s">
        <v>235</v>
      </c>
      <c r="Q196" s="30" t="s">
        <v>235</v>
      </c>
      <c r="R196" s="23" t="s">
        <v>235</v>
      </c>
      <c r="S196" s="21">
        <v>44646</v>
      </c>
      <c r="T196" s="20"/>
      <c r="U196" s="21">
        <v>44663</v>
      </c>
      <c r="V196" s="29" t="s">
        <v>240</v>
      </c>
      <c r="W196" s="23"/>
      <c r="X196" s="27" t="s">
        <v>45</v>
      </c>
      <c r="Y196" s="13" t="s">
        <v>586</v>
      </c>
    </row>
    <row r="197" spans="1:25" ht="25.5">
      <c r="A197" s="24">
        <v>44682</v>
      </c>
      <c r="B197" s="25" t="s">
        <v>643</v>
      </c>
      <c r="C197" s="26">
        <v>114483</v>
      </c>
      <c r="D197" s="27" t="s">
        <v>28</v>
      </c>
      <c r="E197" s="27" t="s">
        <v>644</v>
      </c>
      <c r="F197" s="27" t="s">
        <v>645</v>
      </c>
      <c r="G197" s="27" t="s">
        <v>31</v>
      </c>
      <c r="H197" s="27" t="s">
        <v>32</v>
      </c>
      <c r="I197" s="27" t="s">
        <v>33</v>
      </c>
      <c r="J197" s="36">
        <v>44651</v>
      </c>
      <c r="K197" s="28">
        <v>44805</v>
      </c>
      <c r="L197" s="121" t="s">
        <v>245</v>
      </c>
      <c r="M197" s="94" t="s">
        <v>646</v>
      </c>
      <c r="N197" s="126" t="s">
        <v>647</v>
      </c>
      <c r="O197" s="94" t="s">
        <v>648</v>
      </c>
      <c r="P197" s="30">
        <v>44642</v>
      </c>
      <c r="Q197" s="20">
        <v>44642</v>
      </c>
      <c r="R197" s="23" t="s">
        <v>239</v>
      </c>
      <c r="S197" s="21">
        <v>44646</v>
      </c>
      <c r="T197" s="20"/>
      <c r="U197" s="21">
        <v>44664</v>
      </c>
      <c r="V197" s="29" t="s">
        <v>240</v>
      </c>
      <c r="W197" s="23"/>
      <c r="X197" s="27" t="s">
        <v>365</v>
      </c>
      <c r="Y197" s="13" t="s">
        <v>649</v>
      </c>
    </row>
    <row r="198" spans="1:25" ht="25.5">
      <c r="A198" s="24">
        <v>44682</v>
      </c>
      <c r="B198" s="25" t="s">
        <v>650</v>
      </c>
      <c r="C198" s="26">
        <v>119121</v>
      </c>
      <c r="D198" s="27" t="s">
        <v>28</v>
      </c>
      <c r="E198" s="27" t="s">
        <v>243</v>
      </c>
      <c r="F198" s="27" t="s">
        <v>244</v>
      </c>
      <c r="G198" s="27" t="s">
        <v>31</v>
      </c>
      <c r="H198" s="27" t="s">
        <v>32</v>
      </c>
      <c r="I198" s="27" t="s">
        <v>33</v>
      </c>
      <c r="J198" s="36">
        <v>44651</v>
      </c>
      <c r="K198" s="28">
        <v>44805</v>
      </c>
      <c r="L198" s="121" t="s">
        <v>484</v>
      </c>
      <c r="M198" s="94" t="s">
        <v>651</v>
      </c>
      <c r="N198" s="94" t="s">
        <v>652</v>
      </c>
      <c r="O198" s="94" t="s">
        <v>653</v>
      </c>
      <c r="P198" s="30">
        <v>44638</v>
      </c>
      <c r="Q198" s="20">
        <v>44644</v>
      </c>
      <c r="R198" s="23" t="s">
        <v>239</v>
      </c>
      <c r="S198" s="21">
        <v>44651</v>
      </c>
      <c r="T198" s="20">
        <v>44669</v>
      </c>
      <c r="U198" s="21">
        <v>44670</v>
      </c>
      <c r="V198" s="29" t="s">
        <v>485</v>
      </c>
      <c r="W198" s="23" t="s">
        <v>486</v>
      </c>
      <c r="X198" s="27" t="s">
        <v>45</v>
      </c>
      <c r="Y198" s="13" t="s">
        <v>654</v>
      </c>
    </row>
    <row r="199" spans="1:25" ht="51">
      <c r="A199" s="24">
        <v>44713</v>
      </c>
      <c r="B199" s="25" t="s">
        <v>655</v>
      </c>
      <c r="C199" s="26" t="s">
        <v>656</v>
      </c>
      <c r="D199" s="27" t="s">
        <v>28</v>
      </c>
      <c r="E199" s="27" t="s">
        <v>494</v>
      </c>
      <c r="F199" s="27" t="s">
        <v>657</v>
      </c>
      <c r="G199" s="27" t="s">
        <v>31</v>
      </c>
      <c r="H199" s="27" t="s">
        <v>32</v>
      </c>
      <c r="I199" s="27" t="s">
        <v>33</v>
      </c>
      <c r="J199" s="36">
        <v>44681</v>
      </c>
      <c r="K199" s="28">
        <v>44835</v>
      </c>
      <c r="L199" s="127" t="s">
        <v>484</v>
      </c>
      <c r="M199" s="94" t="s">
        <v>235</v>
      </c>
      <c r="N199" s="94" t="s">
        <v>658</v>
      </c>
      <c r="O199" s="94" t="s">
        <v>235</v>
      </c>
      <c r="P199" s="30">
        <v>44670</v>
      </c>
      <c r="Q199" s="20" t="s">
        <v>235</v>
      </c>
      <c r="R199" s="23" t="s">
        <v>44</v>
      </c>
      <c r="S199" s="21" t="s">
        <v>235</v>
      </c>
      <c r="T199" s="20" t="s">
        <v>235</v>
      </c>
      <c r="U199" s="21" t="s">
        <v>235</v>
      </c>
      <c r="V199" s="29" t="s">
        <v>235</v>
      </c>
      <c r="W199" s="23" t="s">
        <v>235</v>
      </c>
      <c r="X199" s="27" t="s">
        <v>39</v>
      </c>
      <c r="Y199" s="13" t="s">
        <v>659</v>
      </c>
    </row>
    <row r="200" spans="1:25" ht="89.25">
      <c r="A200" s="24">
        <v>44682</v>
      </c>
      <c r="B200" s="25" t="s">
        <v>660</v>
      </c>
      <c r="C200" s="26">
        <v>111640</v>
      </c>
      <c r="D200" s="27" t="s">
        <v>28</v>
      </c>
      <c r="E200" s="128" t="s">
        <v>661</v>
      </c>
      <c r="F200" s="27" t="s">
        <v>662</v>
      </c>
      <c r="G200" s="27" t="s">
        <v>31</v>
      </c>
      <c r="H200" s="27" t="s">
        <v>32</v>
      </c>
      <c r="I200" s="27" t="s">
        <v>33</v>
      </c>
      <c r="J200" s="36">
        <v>44651</v>
      </c>
      <c r="K200" s="28">
        <v>44805</v>
      </c>
      <c r="L200" s="121" t="s">
        <v>484</v>
      </c>
      <c r="M200" s="94" t="s">
        <v>663</v>
      </c>
      <c r="N200" s="94" t="s">
        <v>664</v>
      </c>
      <c r="P200" s="30">
        <v>44638</v>
      </c>
      <c r="Q200" s="20">
        <v>44641</v>
      </c>
      <c r="R200" s="23" t="s">
        <v>239</v>
      </c>
      <c r="S200" s="21">
        <v>44672</v>
      </c>
      <c r="T200" s="20"/>
      <c r="U200" s="21">
        <v>44678</v>
      </c>
      <c r="V200" s="29" t="s">
        <v>485</v>
      </c>
      <c r="W200" s="23" t="s">
        <v>486</v>
      </c>
      <c r="X200" s="27" t="s">
        <v>45</v>
      </c>
      <c r="Y200" s="13" t="s">
        <v>665</v>
      </c>
    </row>
    <row r="201" spans="1:25" ht="38.25">
      <c r="A201" s="24">
        <v>44682</v>
      </c>
      <c r="B201" s="25" t="s">
        <v>666</v>
      </c>
      <c r="C201" s="26">
        <v>633106</v>
      </c>
      <c r="D201" s="27" t="s">
        <v>28</v>
      </c>
      <c r="E201" s="27" t="s">
        <v>618</v>
      </c>
      <c r="F201" s="27" t="s">
        <v>148</v>
      </c>
      <c r="G201" s="27" t="s">
        <v>31</v>
      </c>
      <c r="H201" s="27" t="s">
        <v>32</v>
      </c>
      <c r="I201" s="27" t="s">
        <v>33</v>
      </c>
      <c r="J201" s="36">
        <v>44651</v>
      </c>
      <c r="K201" s="28">
        <v>44805</v>
      </c>
      <c r="L201" s="121" t="s">
        <v>263</v>
      </c>
      <c r="M201" s="94" t="s">
        <v>667</v>
      </c>
      <c r="N201" s="94" t="s">
        <v>668</v>
      </c>
      <c r="P201" s="30">
        <v>44648</v>
      </c>
      <c r="Q201" s="20">
        <v>44670</v>
      </c>
      <c r="R201" s="23" t="s">
        <v>239</v>
      </c>
      <c r="S201" s="21">
        <v>44670</v>
      </c>
      <c r="T201" s="20"/>
      <c r="U201" s="21">
        <v>44677</v>
      </c>
      <c r="V201" s="29" t="s">
        <v>240</v>
      </c>
      <c r="W201" s="23"/>
      <c r="X201" s="27" t="s">
        <v>365</v>
      </c>
      <c r="Y201" s="13"/>
    </row>
    <row r="202" spans="1:25" ht="25.5">
      <c r="A202" s="24">
        <v>44713</v>
      </c>
      <c r="B202" s="25" t="s">
        <v>669</v>
      </c>
      <c r="C202" s="26">
        <v>124674</v>
      </c>
      <c r="D202" s="27" t="s">
        <v>28</v>
      </c>
      <c r="E202" s="27" t="s">
        <v>255</v>
      </c>
      <c r="F202" s="27" t="s">
        <v>256</v>
      </c>
      <c r="G202" s="27" t="s">
        <v>31</v>
      </c>
      <c r="H202" s="27" t="s">
        <v>32</v>
      </c>
      <c r="I202" s="27" t="s">
        <v>33</v>
      </c>
      <c r="J202" s="36">
        <v>44681</v>
      </c>
      <c r="K202" s="28">
        <v>44835</v>
      </c>
      <c r="L202" s="127" t="s">
        <v>670</v>
      </c>
      <c r="N202" s="94" t="s">
        <v>72</v>
      </c>
      <c r="P202" s="30" t="s">
        <v>235</v>
      </c>
      <c r="Q202" s="20" t="s">
        <v>235</v>
      </c>
      <c r="R202" s="23" t="s">
        <v>239</v>
      </c>
      <c r="S202" s="21">
        <v>44676</v>
      </c>
      <c r="T202" s="20"/>
      <c r="U202" s="21">
        <v>44676</v>
      </c>
      <c r="V202" s="29" t="s">
        <v>240</v>
      </c>
      <c r="W202" s="23"/>
      <c r="X202" s="27" t="s">
        <v>45</v>
      </c>
      <c r="Y202" s="13" t="s">
        <v>448</v>
      </c>
    </row>
    <row r="203" spans="1:25" ht="25.5">
      <c r="A203" s="24">
        <v>44713</v>
      </c>
      <c r="B203" s="25" t="s">
        <v>166</v>
      </c>
      <c r="C203" s="26">
        <v>117059</v>
      </c>
      <c r="D203" s="27" t="s">
        <v>28</v>
      </c>
      <c r="E203" s="27" t="s">
        <v>255</v>
      </c>
      <c r="F203" s="27" t="s">
        <v>256</v>
      </c>
      <c r="G203" s="27" t="s">
        <v>31</v>
      </c>
      <c r="H203" s="27" t="s">
        <v>32</v>
      </c>
      <c r="I203" s="27" t="s">
        <v>33</v>
      </c>
      <c r="J203" s="36">
        <v>44681</v>
      </c>
      <c r="K203" s="28">
        <v>44835</v>
      </c>
      <c r="L203" s="127" t="s">
        <v>670</v>
      </c>
      <c r="N203" s="94" t="s">
        <v>72</v>
      </c>
      <c r="P203" s="30" t="s">
        <v>235</v>
      </c>
      <c r="Q203" s="20" t="s">
        <v>235</v>
      </c>
      <c r="R203" s="23" t="s">
        <v>239</v>
      </c>
      <c r="S203" s="21">
        <v>44678</v>
      </c>
      <c r="T203" s="20"/>
      <c r="U203" s="21">
        <v>44676</v>
      </c>
      <c r="V203" s="29" t="s">
        <v>240</v>
      </c>
      <c r="W203" s="23"/>
      <c r="X203" s="27" t="s">
        <v>45</v>
      </c>
      <c r="Y203" s="13" t="s">
        <v>448</v>
      </c>
    </row>
    <row r="204" spans="1:25" ht="25.5">
      <c r="A204" s="24">
        <v>44713</v>
      </c>
      <c r="B204" s="25" t="s">
        <v>671</v>
      </c>
      <c r="C204" s="26">
        <v>117222</v>
      </c>
      <c r="D204" s="27" t="s">
        <v>28</v>
      </c>
      <c r="E204" s="27" t="s">
        <v>255</v>
      </c>
      <c r="F204" s="27" t="s">
        <v>256</v>
      </c>
      <c r="G204" s="27" t="s">
        <v>31</v>
      </c>
      <c r="H204" s="27" t="s">
        <v>32</v>
      </c>
      <c r="I204" s="27" t="s">
        <v>33</v>
      </c>
      <c r="J204" s="36">
        <v>44681</v>
      </c>
      <c r="K204" s="28">
        <v>44835</v>
      </c>
      <c r="L204" s="127" t="s">
        <v>670</v>
      </c>
      <c r="N204" s="94" t="s">
        <v>72</v>
      </c>
      <c r="P204" s="30" t="s">
        <v>235</v>
      </c>
      <c r="Q204" s="20" t="s">
        <v>235</v>
      </c>
      <c r="R204" s="23" t="s">
        <v>239</v>
      </c>
      <c r="S204" s="21">
        <v>44678</v>
      </c>
      <c r="T204" s="20"/>
      <c r="U204" s="21">
        <v>44676</v>
      </c>
      <c r="V204" s="29" t="s">
        <v>240</v>
      </c>
      <c r="W204" s="23"/>
      <c r="X204" s="27" t="s">
        <v>45</v>
      </c>
      <c r="Y204" s="13" t="s">
        <v>448</v>
      </c>
    </row>
    <row r="205" spans="1:25" ht="25.5">
      <c r="A205" s="24">
        <v>44713</v>
      </c>
      <c r="B205" s="25" t="s">
        <v>672</v>
      </c>
      <c r="C205" s="26">
        <v>124675</v>
      </c>
      <c r="D205" s="27" t="s">
        <v>28</v>
      </c>
      <c r="E205" s="27" t="s">
        <v>255</v>
      </c>
      <c r="F205" s="27" t="s">
        <v>256</v>
      </c>
      <c r="G205" s="27" t="s">
        <v>31</v>
      </c>
      <c r="H205" s="27" t="s">
        <v>32</v>
      </c>
      <c r="I205" s="27" t="s">
        <v>33</v>
      </c>
      <c r="J205" s="36">
        <v>44681</v>
      </c>
      <c r="K205" s="28">
        <v>44835</v>
      </c>
      <c r="L205" s="127" t="s">
        <v>670</v>
      </c>
      <c r="N205" s="94" t="s">
        <v>72</v>
      </c>
      <c r="P205" s="30" t="s">
        <v>235</v>
      </c>
      <c r="Q205" s="20" t="s">
        <v>235</v>
      </c>
      <c r="R205" s="23" t="s">
        <v>239</v>
      </c>
      <c r="S205" s="21">
        <v>44676</v>
      </c>
      <c r="T205" s="20"/>
      <c r="U205" s="21">
        <v>44676</v>
      </c>
      <c r="V205" s="29" t="s">
        <v>240</v>
      </c>
      <c r="W205" s="23"/>
      <c r="X205" s="27" t="s">
        <v>45</v>
      </c>
      <c r="Y205" s="13" t="s">
        <v>448</v>
      </c>
    </row>
    <row r="206" spans="1:25" ht="25.5">
      <c r="A206" s="24">
        <v>44713</v>
      </c>
      <c r="B206" s="25" t="s">
        <v>673</v>
      </c>
      <c r="C206" s="26">
        <v>124677</v>
      </c>
      <c r="D206" s="27" t="s">
        <v>28</v>
      </c>
      <c r="E206" s="27" t="s">
        <v>255</v>
      </c>
      <c r="F206" s="27" t="s">
        <v>256</v>
      </c>
      <c r="G206" s="27" t="s">
        <v>31</v>
      </c>
      <c r="H206" s="27" t="s">
        <v>32</v>
      </c>
      <c r="I206" s="27" t="s">
        <v>33</v>
      </c>
      <c r="J206" s="36">
        <v>44681</v>
      </c>
      <c r="K206" s="28">
        <v>44835</v>
      </c>
      <c r="L206" s="127" t="s">
        <v>670</v>
      </c>
      <c r="N206" s="94" t="s">
        <v>72</v>
      </c>
      <c r="P206" s="30" t="s">
        <v>235</v>
      </c>
      <c r="Q206" s="20" t="s">
        <v>235</v>
      </c>
      <c r="R206" s="23" t="s">
        <v>239</v>
      </c>
      <c r="S206" s="21">
        <v>44676</v>
      </c>
      <c r="T206" s="20"/>
      <c r="U206" s="21">
        <v>44676</v>
      </c>
      <c r="V206" s="29" t="s">
        <v>240</v>
      </c>
      <c r="W206" s="23"/>
      <c r="X206" s="27" t="s">
        <v>45</v>
      </c>
      <c r="Y206" s="13" t="s">
        <v>448</v>
      </c>
    </row>
    <row r="207" spans="1:25" ht="25.5">
      <c r="A207" s="24">
        <v>44713</v>
      </c>
      <c r="B207" s="25" t="s">
        <v>171</v>
      </c>
      <c r="C207" s="26">
        <v>124732</v>
      </c>
      <c r="D207" s="27" t="s">
        <v>28</v>
      </c>
      <c r="E207" s="27" t="s">
        <v>255</v>
      </c>
      <c r="F207" s="27" t="s">
        <v>256</v>
      </c>
      <c r="G207" s="27" t="s">
        <v>31</v>
      </c>
      <c r="H207" s="27" t="s">
        <v>32</v>
      </c>
      <c r="I207" s="27" t="s">
        <v>33</v>
      </c>
      <c r="J207" s="36">
        <v>44681</v>
      </c>
      <c r="K207" s="28">
        <v>44835</v>
      </c>
      <c r="L207" s="127" t="s">
        <v>670</v>
      </c>
      <c r="N207" s="94" t="s">
        <v>72</v>
      </c>
      <c r="P207" s="30" t="s">
        <v>235</v>
      </c>
      <c r="Q207" s="20" t="s">
        <v>235</v>
      </c>
      <c r="R207" s="23" t="s">
        <v>239</v>
      </c>
      <c r="S207" s="21">
        <v>44676</v>
      </c>
      <c r="T207" s="20"/>
      <c r="U207" s="21">
        <v>44677</v>
      </c>
      <c r="V207" s="29" t="s">
        <v>240</v>
      </c>
      <c r="W207" s="23"/>
      <c r="X207" s="27" t="s">
        <v>45</v>
      </c>
      <c r="Y207" s="13" t="s">
        <v>448</v>
      </c>
    </row>
    <row r="208" spans="1:25" ht="25.5">
      <c r="A208" s="24">
        <v>44713</v>
      </c>
      <c r="B208" s="25" t="s">
        <v>674</v>
      </c>
      <c r="C208" s="26">
        <v>124733</v>
      </c>
      <c r="D208" s="27" t="s">
        <v>28</v>
      </c>
      <c r="E208" s="27" t="s">
        <v>255</v>
      </c>
      <c r="F208" s="27" t="s">
        <v>256</v>
      </c>
      <c r="G208" s="27" t="s">
        <v>31</v>
      </c>
      <c r="H208" s="27" t="s">
        <v>32</v>
      </c>
      <c r="I208" s="27" t="s">
        <v>33</v>
      </c>
      <c r="J208" s="36">
        <v>44681</v>
      </c>
      <c r="K208" s="28">
        <v>44835</v>
      </c>
      <c r="L208" s="127" t="s">
        <v>670</v>
      </c>
      <c r="N208" s="94" t="s">
        <v>72</v>
      </c>
      <c r="P208" s="30" t="s">
        <v>235</v>
      </c>
      <c r="Q208" s="20" t="s">
        <v>235</v>
      </c>
      <c r="R208" s="23" t="s">
        <v>239</v>
      </c>
      <c r="S208" s="21">
        <v>44676</v>
      </c>
      <c r="T208" s="20"/>
      <c r="U208" s="21">
        <v>44677</v>
      </c>
      <c r="V208" s="29" t="s">
        <v>240</v>
      </c>
      <c r="W208" s="23"/>
      <c r="X208" s="27" t="s">
        <v>45</v>
      </c>
      <c r="Y208" s="13" t="s">
        <v>448</v>
      </c>
    </row>
    <row r="209" spans="1:25" ht="25.5">
      <c r="A209" s="24">
        <v>44713</v>
      </c>
      <c r="B209" s="25" t="s">
        <v>172</v>
      </c>
      <c r="C209" s="26">
        <v>124734</v>
      </c>
      <c r="D209" s="27" t="s">
        <v>28</v>
      </c>
      <c r="E209" s="27" t="s">
        <v>255</v>
      </c>
      <c r="F209" s="27" t="s">
        <v>256</v>
      </c>
      <c r="G209" s="27" t="s">
        <v>31</v>
      </c>
      <c r="H209" s="27" t="s">
        <v>32</v>
      </c>
      <c r="I209" s="27" t="s">
        <v>33</v>
      </c>
      <c r="J209" s="36">
        <v>44681</v>
      </c>
      <c r="K209" s="28">
        <v>44835</v>
      </c>
      <c r="L209" s="127" t="s">
        <v>670</v>
      </c>
      <c r="N209" s="94" t="s">
        <v>72</v>
      </c>
      <c r="P209" s="30" t="s">
        <v>235</v>
      </c>
      <c r="Q209" s="20" t="s">
        <v>235</v>
      </c>
      <c r="R209" s="23" t="s">
        <v>239</v>
      </c>
      <c r="S209" s="21">
        <v>44676</v>
      </c>
      <c r="T209" s="20"/>
      <c r="U209" s="21">
        <v>44677</v>
      </c>
      <c r="V209" s="29" t="s">
        <v>240</v>
      </c>
      <c r="W209" s="23"/>
      <c r="X209" s="27" t="s">
        <v>45</v>
      </c>
      <c r="Y209" s="13" t="s">
        <v>448</v>
      </c>
    </row>
    <row r="210" spans="1:25" ht="25.5">
      <c r="A210" s="24">
        <v>44713</v>
      </c>
      <c r="B210" s="25" t="s">
        <v>675</v>
      </c>
      <c r="C210" s="26">
        <v>124736</v>
      </c>
      <c r="D210" s="27" t="s">
        <v>28</v>
      </c>
      <c r="E210" s="27" t="s">
        <v>255</v>
      </c>
      <c r="F210" s="27" t="s">
        <v>256</v>
      </c>
      <c r="G210" s="27" t="s">
        <v>31</v>
      </c>
      <c r="H210" s="27" t="s">
        <v>32</v>
      </c>
      <c r="I210" s="27" t="s">
        <v>33</v>
      </c>
      <c r="J210" s="36">
        <v>44681</v>
      </c>
      <c r="K210" s="28">
        <v>44835</v>
      </c>
      <c r="L210" s="127" t="s">
        <v>670</v>
      </c>
      <c r="N210" s="94" t="s">
        <v>72</v>
      </c>
      <c r="P210" s="30" t="s">
        <v>235</v>
      </c>
      <c r="Q210" s="20" t="s">
        <v>235</v>
      </c>
      <c r="R210" s="23" t="s">
        <v>239</v>
      </c>
      <c r="S210" s="21">
        <v>44676</v>
      </c>
      <c r="T210" s="20"/>
      <c r="U210" s="21">
        <v>44677</v>
      </c>
      <c r="V210" s="29" t="s">
        <v>240</v>
      </c>
      <c r="W210" s="23"/>
      <c r="X210" s="27" t="s">
        <v>45</v>
      </c>
      <c r="Y210" s="13" t="s">
        <v>448</v>
      </c>
    </row>
    <row r="211" spans="1:25" ht="25.5">
      <c r="A211" s="24">
        <v>44713</v>
      </c>
      <c r="B211" s="25" t="s">
        <v>676</v>
      </c>
      <c r="C211" s="26">
        <v>124737</v>
      </c>
      <c r="D211" s="27" t="s">
        <v>28</v>
      </c>
      <c r="E211" s="27" t="s">
        <v>255</v>
      </c>
      <c r="F211" s="27" t="s">
        <v>256</v>
      </c>
      <c r="G211" s="27" t="s">
        <v>31</v>
      </c>
      <c r="H211" s="27" t="s">
        <v>32</v>
      </c>
      <c r="I211" s="27" t="s">
        <v>33</v>
      </c>
      <c r="J211" s="36">
        <v>44681</v>
      </c>
      <c r="K211" s="28">
        <v>44835</v>
      </c>
      <c r="L211" s="127" t="s">
        <v>670</v>
      </c>
      <c r="N211" s="94" t="s">
        <v>72</v>
      </c>
      <c r="P211" s="30" t="s">
        <v>235</v>
      </c>
      <c r="Q211" s="20" t="s">
        <v>235</v>
      </c>
      <c r="R211" s="23" t="s">
        <v>239</v>
      </c>
      <c r="S211" s="21">
        <v>44676</v>
      </c>
      <c r="T211" s="20"/>
      <c r="U211" s="21">
        <v>44677</v>
      </c>
      <c r="V211" s="29" t="s">
        <v>240</v>
      </c>
      <c r="W211" s="23"/>
      <c r="X211" s="27" t="s">
        <v>45</v>
      </c>
      <c r="Y211" s="13" t="s">
        <v>448</v>
      </c>
    </row>
    <row r="212" spans="1:25" ht="89.25">
      <c r="A212" s="24">
        <v>44713</v>
      </c>
      <c r="B212" s="25" t="s">
        <v>677</v>
      </c>
      <c r="C212" s="26">
        <v>107990</v>
      </c>
      <c r="D212" s="27" t="s">
        <v>28</v>
      </c>
      <c r="E212" s="27" t="s">
        <v>413</v>
      </c>
      <c r="F212" s="27" t="s">
        <v>358</v>
      </c>
      <c r="G212" s="27" t="s">
        <v>31</v>
      </c>
      <c r="H212" s="27" t="s">
        <v>32</v>
      </c>
      <c r="I212" s="27" t="s">
        <v>33</v>
      </c>
      <c r="J212" s="36">
        <v>44681</v>
      </c>
      <c r="K212" s="28">
        <v>44835</v>
      </c>
      <c r="L212" s="127" t="s">
        <v>670</v>
      </c>
      <c r="M212" s="94" t="s">
        <v>415</v>
      </c>
      <c r="N212" s="94" t="s">
        <v>43</v>
      </c>
      <c r="O212" s="94" t="s">
        <v>416</v>
      </c>
      <c r="P212" s="30" t="s">
        <v>235</v>
      </c>
      <c r="Q212" s="20" t="s">
        <v>235</v>
      </c>
      <c r="R212" s="23" t="s">
        <v>239</v>
      </c>
      <c r="S212" s="21">
        <v>44677</v>
      </c>
      <c r="T212" s="20"/>
      <c r="U212" s="21">
        <v>44678</v>
      </c>
      <c r="V212" s="29" t="s">
        <v>240</v>
      </c>
      <c r="W212" s="23"/>
      <c r="X212" s="27" t="s">
        <v>45</v>
      </c>
      <c r="Y212" s="13" t="s">
        <v>417</v>
      </c>
    </row>
    <row r="213" spans="1:25" ht="89.25">
      <c r="A213" s="24">
        <v>44713</v>
      </c>
      <c r="B213" s="25" t="s">
        <v>159</v>
      </c>
      <c r="C213" s="26">
        <v>108051</v>
      </c>
      <c r="D213" s="27" t="s">
        <v>28</v>
      </c>
      <c r="E213" s="27" t="s">
        <v>413</v>
      </c>
      <c r="F213" s="27" t="s">
        <v>358</v>
      </c>
      <c r="G213" s="27" t="s">
        <v>31</v>
      </c>
      <c r="H213" s="27" t="s">
        <v>32</v>
      </c>
      <c r="I213" s="27" t="s">
        <v>33</v>
      </c>
      <c r="J213" s="36">
        <v>44681</v>
      </c>
      <c r="K213" s="28">
        <v>44835</v>
      </c>
      <c r="L213" s="127" t="s">
        <v>670</v>
      </c>
      <c r="M213" s="94" t="s">
        <v>415</v>
      </c>
      <c r="N213" s="94" t="s">
        <v>43</v>
      </c>
      <c r="O213" s="94" t="s">
        <v>416</v>
      </c>
      <c r="P213" s="30" t="s">
        <v>235</v>
      </c>
      <c r="Q213" s="20" t="s">
        <v>235</v>
      </c>
      <c r="R213" s="23" t="s">
        <v>239</v>
      </c>
      <c r="S213" s="21">
        <v>44677</v>
      </c>
      <c r="T213" s="20"/>
      <c r="U213" s="21">
        <v>44678</v>
      </c>
      <c r="V213" s="29" t="s">
        <v>240</v>
      </c>
      <c r="W213" s="23"/>
      <c r="X213" s="27" t="s">
        <v>45</v>
      </c>
      <c r="Y213" s="13" t="s">
        <v>417</v>
      </c>
    </row>
    <row r="214" spans="1:25" ht="89.25">
      <c r="A214" s="24">
        <v>44713</v>
      </c>
      <c r="B214" s="25" t="s">
        <v>678</v>
      </c>
      <c r="C214" s="26">
        <v>112206</v>
      </c>
      <c r="D214" s="27" t="s">
        <v>28</v>
      </c>
      <c r="E214" s="27" t="s">
        <v>413</v>
      </c>
      <c r="F214" s="27" t="s">
        <v>358</v>
      </c>
      <c r="G214" s="27" t="s">
        <v>31</v>
      </c>
      <c r="H214" s="27" t="s">
        <v>32</v>
      </c>
      <c r="I214" s="27" t="s">
        <v>33</v>
      </c>
      <c r="J214" s="36">
        <v>44681</v>
      </c>
      <c r="K214" s="28">
        <v>44835</v>
      </c>
      <c r="L214" s="127" t="s">
        <v>670</v>
      </c>
      <c r="M214" s="94" t="s">
        <v>415</v>
      </c>
      <c r="N214" s="94" t="s">
        <v>43</v>
      </c>
      <c r="O214" s="94" t="s">
        <v>416</v>
      </c>
      <c r="P214" s="30" t="s">
        <v>235</v>
      </c>
      <c r="Q214" s="20" t="s">
        <v>235</v>
      </c>
      <c r="R214" s="23" t="s">
        <v>239</v>
      </c>
      <c r="S214" s="21">
        <v>44677</v>
      </c>
      <c r="T214" s="20"/>
      <c r="U214" s="21">
        <v>44678</v>
      </c>
      <c r="V214" s="29" t="s">
        <v>240</v>
      </c>
      <c r="W214" s="23"/>
      <c r="X214" s="27" t="s">
        <v>45</v>
      </c>
      <c r="Y214" s="13" t="s">
        <v>417</v>
      </c>
    </row>
    <row r="215" spans="1:25" ht="89.25">
      <c r="A215" s="24">
        <v>44713</v>
      </c>
      <c r="B215" s="25" t="s">
        <v>679</v>
      </c>
      <c r="C215" s="26">
        <v>117050</v>
      </c>
      <c r="D215" s="27" t="s">
        <v>28</v>
      </c>
      <c r="E215" s="27" t="s">
        <v>413</v>
      </c>
      <c r="F215" s="27" t="s">
        <v>358</v>
      </c>
      <c r="G215" s="27" t="s">
        <v>31</v>
      </c>
      <c r="H215" s="27" t="s">
        <v>32</v>
      </c>
      <c r="I215" s="27" t="s">
        <v>33</v>
      </c>
      <c r="J215" s="36">
        <v>44681</v>
      </c>
      <c r="K215" s="28">
        <v>44835</v>
      </c>
      <c r="L215" s="127" t="s">
        <v>670</v>
      </c>
      <c r="M215" s="94" t="s">
        <v>415</v>
      </c>
      <c r="N215" s="94" t="s">
        <v>43</v>
      </c>
      <c r="O215" s="94" t="s">
        <v>416</v>
      </c>
      <c r="P215" s="30" t="s">
        <v>235</v>
      </c>
      <c r="Q215" s="20" t="s">
        <v>235</v>
      </c>
      <c r="R215" s="23" t="s">
        <v>239</v>
      </c>
      <c r="S215" s="21">
        <v>44678</v>
      </c>
      <c r="T215" s="20"/>
      <c r="U215" s="21">
        <v>44678</v>
      </c>
      <c r="V215" s="29" t="s">
        <v>240</v>
      </c>
      <c r="W215" s="23"/>
      <c r="X215" s="27" t="s">
        <v>45</v>
      </c>
      <c r="Y215" s="13" t="s">
        <v>417</v>
      </c>
    </row>
    <row r="216" spans="1:25" ht="89.25">
      <c r="A216" s="24">
        <v>44713</v>
      </c>
      <c r="B216" s="25" t="s">
        <v>680</v>
      </c>
      <c r="C216" s="26">
        <v>116943</v>
      </c>
      <c r="D216" s="27" t="s">
        <v>28</v>
      </c>
      <c r="E216" s="27" t="s">
        <v>413</v>
      </c>
      <c r="F216" s="27" t="s">
        <v>358</v>
      </c>
      <c r="G216" s="27" t="s">
        <v>31</v>
      </c>
      <c r="H216" s="27" t="s">
        <v>32</v>
      </c>
      <c r="I216" s="27" t="s">
        <v>33</v>
      </c>
      <c r="J216" s="36">
        <v>44681</v>
      </c>
      <c r="K216" s="28">
        <v>44835</v>
      </c>
      <c r="L216" s="127" t="s">
        <v>670</v>
      </c>
      <c r="M216" s="94" t="s">
        <v>415</v>
      </c>
      <c r="N216" s="94" t="s">
        <v>43</v>
      </c>
      <c r="O216" s="94" t="s">
        <v>416</v>
      </c>
      <c r="P216" s="30" t="s">
        <v>235</v>
      </c>
      <c r="Q216" s="20" t="s">
        <v>235</v>
      </c>
      <c r="R216" s="23" t="s">
        <v>239</v>
      </c>
      <c r="S216" s="21">
        <v>44678</v>
      </c>
      <c r="T216" s="20"/>
      <c r="U216" s="21">
        <v>44678</v>
      </c>
      <c r="V216" s="29" t="s">
        <v>240</v>
      </c>
      <c r="W216" s="23"/>
      <c r="X216" s="27" t="s">
        <v>45</v>
      </c>
      <c r="Y216" s="13" t="s">
        <v>417</v>
      </c>
    </row>
    <row r="217" spans="1:25" ht="89.25">
      <c r="A217" s="24">
        <v>44713</v>
      </c>
      <c r="B217" s="25" t="s">
        <v>681</v>
      </c>
      <c r="C217" s="26">
        <v>117234</v>
      </c>
      <c r="D217" s="27" t="s">
        <v>28</v>
      </c>
      <c r="E217" s="27" t="s">
        <v>413</v>
      </c>
      <c r="F217" s="27" t="s">
        <v>358</v>
      </c>
      <c r="G217" s="27" t="s">
        <v>31</v>
      </c>
      <c r="H217" s="27" t="s">
        <v>32</v>
      </c>
      <c r="I217" s="27" t="s">
        <v>33</v>
      </c>
      <c r="J217" s="36">
        <v>44681</v>
      </c>
      <c r="K217" s="28">
        <v>44835</v>
      </c>
      <c r="L217" s="127" t="s">
        <v>670</v>
      </c>
      <c r="M217" s="94" t="s">
        <v>415</v>
      </c>
      <c r="N217" s="94" t="s">
        <v>43</v>
      </c>
      <c r="O217" s="94" t="s">
        <v>416</v>
      </c>
      <c r="P217" s="30" t="s">
        <v>235</v>
      </c>
      <c r="Q217" s="20" t="s">
        <v>235</v>
      </c>
      <c r="R217" s="23" t="s">
        <v>239</v>
      </c>
      <c r="S217" s="21">
        <v>44678</v>
      </c>
      <c r="T217" s="20"/>
      <c r="U217" s="21">
        <v>44678</v>
      </c>
      <c r="V217" s="29" t="s">
        <v>240</v>
      </c>
      <c r="W217" s="23"/>
      <c r="X217" s="27" t="s">
        <v>45</v>
      </c>
      <c r="Y217" s="13" t="s">
        <v>417</v>
      </c>
    </row>
    <row r="218" spans="1:25" ht="89.25">
      <c r="A218" s="24">
        <v>44713</v>
      </c>
      <c r="B218" s="25" t="s">
        <v>682</v>
      </c>
      <c r="C218" s="26">
        <v>124112</v>
      </c>
      <c r="D218" s="27" t="s">
        <v>28</v>
      </c>
      <c r="E218" s="27" t="s">
        <v>413</v>
      </c>
      <c r="F218" s="27" t="s">
        <v>358</v>
      </c>
      <c r="G218" s="27" t="s">
        <v>31</v>
      </c>
      <c r="H218" s="27" t="s">
        <v>32</v>
      </c>
      <c r="I218" s="27" t="s">
        <v>33</v>
      </c>
      <c r="J218" s="36">
        <v>44681</v>
      </c>
      <c r="K218" s="28">
        <v>44835</v>
      </c>
      <c r="L218" s="127" t="s">
        <v>670</v>
      </c>
      <c r="M218" s="94" t="s">
        <v>415</v>
      </c>
      <c r="N218" s="94" t="s">
        <v>43</v>
      </c>
      <c r="O218" s="94" t="s">
        <v>416</v>
      </c>
      <c r="P218" s="30" t="s">
        <v>235</v>
      </c>
      <c r="Q218" s="20" t="s">
        <v>235</v>
      </c>
      <c r="R218" s="23" t="s">
        <v>239</v>
      </c>
      <c r="S218" s="21">
        <v>44678</v>
      </c>
      <c r="T218" s="20"/>
      <c r="U218" s="21">
        <v>44678</v>
      </c>
      <c r="V218" s="29" t="s">
        <v>240</v>
      </c>
      <c r="W218" s="23"/>
      <c r="X218" s="27" t="s">
        <v>45</v>
      </c>
      <c r="Y218" s="13" t="s">
        <v>417</v>
      </c>
    </row>
    <row r="219" spans="1:25" ht="38.25">
      <c r="A219" s="24">
        <v>44713</v>
      </c>
      <c r="B219" s="25" t="s">
        <v>683</v>
      </c>
      <c r="C219" s="26">
        <v>48842</v>
      </c>
      <c r="D219" s="27" t="s">
        <v>28</v>
      </c>
      <c r="E219" s="27" t="s">
        <v>255</v>
      </c>
      <c r="F219" s="27" t="s">
        <v>256</v>
      </c>
      <c r="G219" s="27" t="s">
        <v>31</v>
      </c>
      <c r="H219" s="27" t="s">
        <v>32</v>
      </c>
      <c r="I219" s="27" t="s">
        <v>33</v>
      </c>
      <c r="J219" s="36">
        <v>44681</v>
      </c>
      <c r="K219" s="28">
        <v>44835</v>
      </c>
      <c r="L219" s="127" t="s">
        <v>484</v>
      </c>
      <c r="N219" s="94" t="s">
        <v>72</v>
      </c>
      <c r="P219" s="30" t="s">
        <v>235</v>
      </c>
      <c r="Q219" s="20" t="s">
        <v>235</v>
      </c>
      <c r="R219" s="23" t="s">
        <v>235</v>
      </c>
      <c r="S219" s="21">
        <v>44680</v>
      </c>
      <c r="T219" s="20"/>
      <c r="U219" s="21">
        <v>44683</v>
      </c>
      <c r="V219" s="29" t="s">
        <v>485</v>
      </c>
      <c r="W219" s="23" t="s">
        <v>486</v>
      </c>
      <c r="X219" s="27" t="s">
        <v>45</v>
      </c>
      <c r="Y219" s="13" t="s">
        <v>684</v>
      </c>
    </row>
    <row r="220" spans="1:25" ht="25.5">
      <c r="A220" s="24">
        <v>44713</v>
      </c>
      <c r="B220" s="25" t="s">
        <v>685</v>
      </c>
      <c r="C220" s="26">
        <v>117215</v>
      </c>
      <c r="D220" s="27" t="s">
        <v>28</v>
      </c>
      <c r="E220" s="27" t="s">
        <v>255</v>
      </c>
      <c r="F220" s="27" t="s">
        <v>256</v>
      </c>
      <c r="G220" s="27" t="s">
        <v>31</v>
      </c>
      <c r="H220" s="27" t="s">
        <v>32</v>
      </c>
      <c r="I220" s="27" t="s">
        <v>33</v>
      </c>
      <c r="J220" s="36">
        <v>44681</v>
      </c>
      <c r="K220" s="28">
        <v>44835</v>
      </c>
      <c r="L220" s="127" t="s">
        <v>484</v>
      </c>
      <c r="N220" s="94" t="s">
        <v>72</v>
      </c>
      <c r="P220" s="30" t="s">
        <v>235</v>
      </c>
      <c r="Q220" s="20" t="s">
        <v>235</v>
      </c>
      <c r="R220" s="23" t="s">
        <v>235</v>
      </c>
      <c r="S220" s="21">
        <v>44680</v>
      </c>
      <c r="T220" s="20"/>
      <c r="U220" s="21">
        <v>44683</v>
      </c>
      <c r="V220" s="29" t="s">
        <v>485</v>
      </c>
      <c r="W220" s="23" t="s">
        <v>486</v>
      </c>
      <c r="X220" s="27" t="s">
        <v>45</v>
      </c>
      <c r="Y220" s="13" t="s">
        <v>89</v>
      </c>
    </row>
    <row r="221" spans="1:25" ht="25.5">
      <c r="A221" s="24">
        <v>44713</v>
      </c>
      <c r="B221" s="25" t="s">
        <v>176</v>
      </c>
      <c r="C221" s="26">
        <v>129117</v>
      </c>
      <c r="D221" s="27" t="s">
        <v>28</v>
      </c>
      <c r="E221" s="27" t="s">
        <v>255</v>
      </c>
      <c r="F221" s="27" t="s">
        <v>256</v>
      </c>
      <c r="G221" s="27" t="s">
        <v>31</v>
      </c>
      <c r="H221" s="27" t="s">
        <v>32</v>
      </c>
      <c r="I221" s="27" t="s">
        <v>33</v>
      </c>
      <c r="J221" s="36">
        <v>44681</v>
      </c>
      <c r="K221" s="28">
        <v>44835</v>
      </c>
      <c r="L221" s="127" t="s">
        <v>484</v>
      </c>
      <c r="N221" s="94" t="s">
        <v>72</v>
      </c>
      <c r="P221" s="30" t="s">
        <v>235</v>
      </c>
      <c r="Q221" s="20" t="s">
        <v>235</v>
      </c>
      <c r="R221" s="23" t="s">
        <v>235</v>
      </c>
      <c r="S221" s="21">
        <v>44680</v>
      </c>
      <c r="T221" s="20"/>
      <c r="U221" s="21">
        <v>44683</v>
      </c>
      <c r="V221" s="29" t="s">
        <v>485</v>
      </c>
      <c r="W221" s="23" t="s">
        <v>486</v>
      </c>
      <c r="X221" s="27" t="s">
        <v>45</v>
      </c>
      <c r="Y221" s="13" t="s">
        <v>89</v>
      </c>
    </row>
    <row r="222" spans="1:25" ht="38.25">
      <c r="A222" s="24">
        <v>44713</v>
      </c>
      <c r="B222" s="25" t="s">
        <v>686</v>
      </c>
      <c r="C222" s="26">
        <v>2576</v>
      </c>
      <c r="D222" s="27" t="s">
        <v>28</v>
      </c>
      <c r="E222" s="27" t="s">
        <v>255</v>
      </c>
      <c r="F222" s="27" t="s">
        <v>256</v>
      </c>
      <c r="G222" s="27" t="s">
        <v>31</v>
      </c>
      <c r="H222" s="27" t="s">
        <v>32</v>
      </c>
      <c r="I222" s="27" t="s">
        <v>33</v>
      </c>
      <c r="J222" s="36">
        <v>44681</v>
      </c>
      <c r="K222" s="28">
        <v>44835</v>
      </c>
      <c r="L222" s="127" t="s">
        <v>484</v>
      </c>
      <c r="N222" s="94" t="s">
        <v>72</v>
      </c>
      <c r="P222" s="30" t="s">
        <v>235</v>
      </c>
      <c r="Q222" s="20" t="s">
        <v>235</v>
      </c>
      <c r="R222" s="23" t="s">
        <v>235</v>
      </c>
      <c r="S222" s="21">
        <v>44680</v>
      </c>
      <c r="T222" s="20"/>
      <c r="U222" s="21">
        <v>44683</v>
      </c>
      <c r="V222" s="29" t="s">
        <v>485</v>
      </c>
      <c r="W222" s="23" t="s">
        <v>486</v>
      </c>
      <c r="X222" s="27" t="s">
        <v>45</v>
      </c>
      <c r="Y222" s="13" t="s">
        <v>684</v>
      </c>
    </row>
    <row r="223" spans="1:25" ht="25.5">
      <c r="A223" s="24">
        <v>44713</v>
      </c>
      <c r="B223" s="25" t="s">
        <v>208</v>
      </c>
      <c r="C223" s="26">
        <v>632764</v>
      </c>
      <c r="D223" s="27" t="s">
        <v>28</v>
      </c>
      <c r="E223" s="27" t="s">
        <v>77</v>
      </c>
      <c r="F223" s="27" t="s">
        <v>78</v>
      </c>
      <c r="G223" s="27" t="s">
        <v>31</v>
      </c>
      <c r="H223" s="27" t="s">
        <v>32</v>
      </c>
      <c r="I223" s="27" t="s">
        <v>33</v>
      </c>
      <c r="J223" s="36">
        <v>44681</v>
      </c>
      <c r="K223" s="28">
        <v>44835</v>
      </c>
      <c r="L223" s="127" t="s">
        <v>484</v>
      </c>
      <c r="M223" s="94" t="s">
        <v>250</v>
      </c>
      <c r="N223" s="94" t="s">
        <v>98</v>
      </c>
      <c r="P223" s="30" t="s">
        <v>235</v>
      </c>
      <c r="Q223" s="20" t="s">
        <v>235</v>
      </c>
      <c r="R223" s="23" t="s">
        <v>235</v>
      </c>
      <c r="S223" s="21">
        <v>44680</v>
      </c>
      <c r="T223" s="20"/>
      <c r="U223" s="21">
        <v>44683</v>
      </c>
      <c r="V223" s="29" t="s">
        <v>485</v>
      </c>
      <c r="W223" s="23" t="s">
        <v>486</v>
      </c>
      <c r="X223" s="27" t="s">
        <v>39</v>
      </c>
      <c r="Y223" s="13" t="s">
        <v>582</v>
      </c>
    </row>
    <row r="224" spans="1:25" ht="38.25">
      <c r="A224" s="24">
        <v>44713</v>
      </c>
      <c r="B224" s="25" t="s">
        <v>156</v>
      </c>
      <c r="C224" s="26">
        <v>104138</v>
      </c>
      <c r="D224" s="27" t="s">
        <v>28</v>
      </c>
      <c r="E224" s="27" t="s">
        <v>261</v>
      </c>
      <c r="F224" s="27" t="s">
        <v>455</v>
      </c>
      <c r="G224" s="27" t="s">
        <v>31</v>
      </c>
      <c r="H224" s="27" t="s">
        <v>32</v>
      </c>
      <c r="I224" s="27" t="s">
        <v>33</v>
      </c>
      <c r="J224" s="36">
        <v>44681</v>
      </c>
      <c r="K224" s="28">
        <v>44835</v>
      </c>
      <c r="L224" s="127" t="s">
        <v>484</v>
      </c>
      <c r="M224" s="94" t="s">
        <v>250</v>
      </c>
      <c r="N224" s="94" t="s">
        <v>98</v>
      </c>
      <c r="P224" s="30" t="s">
        <v>235</v>
      </c>
      <c r="Q224" s="20" t="s">
        <v>235</v>
      </c>
      <c r="R224" s="23" t="s">
        <v>235</v>
      </c>
      <c r="S224" s="21">
        <v>44680</v>
      </c>
      <c r="T224" s="20"/>
      <c r="U224" s="21">
        <v>44683</v>
      </c>
      <c r="V224" s="29" t="s">
        <v>485</v>
      </c>
      <c r="W224" s="23" t="s">
        <v>486</v>
      </c>
      <c r="X224" s="27" t="s">
        <v>45</v>
      </c>
      <c r="Y224" s="13" t="s">
        <v>687</v>
      </c>
    </row>
    <row r="225" spans="1:25" ht="38.25">
      <c r="A225" s="24">
        <v>44713</v>
      </c>
      <c r="B225" s="25" t="s">
        <v>160</v>
      </c>
      <c r="C225" s="26">
        <v>111655</v>
      </c>
      <c r="D225" s="27" t="s">
        <v>28</v>
      </c>
      <c r="E225" s="27" t="s">
        <v>261</v>
      </c>
      <c r="F225" s="27" t="s">
        <v>455</v>
      </c>
      <c r="G225" s="27" t="s">
        <v>31</v>
      </c>
      <c r="H225" s="27" t="s">
        <v>32</v>
      </c>
      <c r="I225" s="27" t="s">
        <v>33</v>
      </c>
      <c r="J225" s="36">
        <v>44681</v>
      </c>
      <c r="K225" s="28">
        <v>44835</v>
      </c>
      <c r="L225" s="127" t="s">
        <v>484</v>
      </c>
      <c r="M225" s="94" t="s">
        <v>250</v>
      </c>
      <c r="N225" s="94" t="s">
        <v>98</v>
      </c>
      <c r="P225" s="30" t="s">
        <v>235</v>
      </c>
      <c r="Q225" s="20" t="s">
        <v>235</v>
      </c>
      <c r="R225" s="23" t="s">
        <v>235</v>
      </c>
      <c r="S225" s="21">
        <v>44680</v>
      </c>
      <c r="T225" s="20"/>
      <c r="U225" s="21">
        <v>44683</v>
      </c>
      <c r="V225" s="29" t="s">
        <v>485</v>
      </c>
      <c r="W225" s="23" t="s">
        <v>486</v>
      </c>
      <c r="X225" s="27" t="s">
        <v>45</v>
      </c>
      <c r="Y225" s="13" t="s">
        <v>687</v>
      </c>
    </row>
    <row r="226" spans="1:25" ht="25.5">
      <c r="A226" s="24">
        <v>44713</v>
      </c>
      <c r="B226" s="25" t="s">
        <v>688</v>
      </c>
      <c r="C226" s="26" t="s">
        <v>689</v>
      </c>
      <c r="D226" s="27" t="s">
        <v>28</v>
      </c>
      <c r="E226" s="27" t="s">
        <v>77</v>
      </c>
      <c r="F226" s="27" t="s">
        <v>78</v>
      </c>
      <c r="G226" s="27" t="s">
        <v>31</v>
      </c>
      <c r="H226" s="27" t="s">
        <v>32</v>
      </c>
      <c r="I226" s="27" t="s">
        <v>23</v>
      </c>
      <c r="J226" s="36">
        <v>44681</v>
      </c>
      <c r="K226" s="28">
        <v>44866</v>
      </c>
      <c r="L226" s="127" t="s">
        <v>484</v>
      </c>
      <c r="M226" s="94" t="s">
        <v>250</v>
      </c>
      <c r="N226" s="94" t="s">
        <v>98</v>
      </c>
      <c r="P226" s="30" t="s">
        <v>235</v>
      </c>
      <c r="Q226" s="20" t="s">
        <v>235</v>
      </c>
      <c r="R226" s="23" t="s">
        <v>235</v>
      </c>
      <c r="S226" s="21">
        <v>44680</v>
      </c>
      <c r="T226" s="20"/>
      <c r="U226" s="21">
        <v>44683</v>
      </c>
      <c r="V226" s="29" t="s">
        <v>485</v>
      </c>
      <c r="W226" s="23" t="s">
        <v>486</v>
      </c>
      <c r="X226" s="27" t="s">
        <v>39</v>
      </c>
      <c r="Y226" s="13" t="s">
        <v>582</v>
      </c>
    </row>
    <row r="227" spans="1:25">
      <c r="A227" s="24">
        <v>44713</v>
      </c>
      <c r="B227" s="25" t="s">
        <v>217</v>
      </c>
      <c r="C227" s="26">
        <v>111438</v>
      </c>
      <c r="D227" s="27" t="s">
        <v>28</v>
      </c>
      <c r="E227" s="27" t="s">
        <v>215</v>
      </c>
      <c r="F227" s="27" t="s">
        <v>216</v>
      </c>
      <c r="G227" s="27" t="s">
        <v>31</v>
      </c>
      <c r="H227" s="27" t="s">
        <v>32</v>
      </c>
      <c r="I227" s="27" t="s">
        <v>23</v>
      </c>
      <c r="J227" s="36">
        <v>44681</v>
      </c>
      <c r="K227" s="28">
        <v>44835</v>
      </c>
      <c r="L227" s="127" t="s">
        <v>484</v>
      </c>
      <c r="M227" s="94" t="s">
        <v>246</v>
      </c>
      <c r="N227" s="94" t="s">
        <v>247</v>
      </c>
      <c r="P227" s="30" t="s">
        <v>235</v>
      </c>
      <c r="Q227" s="20" t="s">
        <v>235</v>
      </c>
      <c r="R227" s="23" t="s">
        <v>235</v>
      </c>
      <c r="S227" s="21">
        <v>44680</v>
      </c>
      <c r="T227" s="20"/>
      <c r="U227" s="21">
        <v>44683</v>
      </c>
      <c r="V227" s="29" t="s">
        <v>485</v>
      </c>
      <c r="W227" s="23" t="s">
        <v>486</v>
      </c>
      <c r="X227" s="27" t="s">
        <v>39</v>
      </c>
      <c r="Y227" s="13" t="s">
        <v>690</v>
      </c>
    </row>
    <row r="228" spans="1:25" ht="38.25">
      <c r="A228" s="24">
        <v>44713</v>
      </c>
      <c r="B228" s="25" t="s">
        <v>691</v>
      </c>
      <c r="C228" s="26">
        <v>101163</v>
      </c>
      <c r="D228" s="27" t="s">
        <v>28</v>
      </c>
      <c r="E228" s="27" t="s">
        <v>147</v>
      </c>
      <c r="F228" s="27" t="s">
        <v>455</v>
      </c>
      <c r="G228" s="27" t="s">
        <v>31</v>
      </c>
      <c r="H228" s="27" t="s">
        <v>32</v>
      </c>
      <c r="I228" s="27" t="s">
        <v>33</v>
      </c>
      <c r="J228" s="36">
        <v>44681</v>
      </c>
      <c r="K228" s="28">
        <v>44835</v>
      </c>
      <c r="L228" s="127" t="s">
        <v>484</v>
      </c>
      <c r="M228" s="94" t="s">
        <v>318</v>
      </c>
      <c r="N228" s="94" t="s">
        <v>319</v>
      </c>
      <c r="O228" s="94" t="s">
        <v>320</v>
      </c>
      <c r="P228" s="30">
        <v>44670</v>
      </c>
      <c r="Q228" s="20">
        <v>44672</v>
      </c>
      <c r="R228" s="23" t="s">
        <v>239</v>
      </c>
      <c r="S228" s="21">
        <v>44680</v>
      </c>
      <c r="T228" s="20"/>
      <c r="U228" s="21">
        <v>44683</v>
      </c>
      <c r="V228" s="29" t="s">
        <v>485</v>
      </c>
      <c r="W228" s="23" t="s">
        <v>486</v>
      </c>
      <c r="X228" s="27" t="s">
        <v>45</v>
      </c>
      <c r="Y228" s="13" t="s">
        <v>692</v>
      </c>
    </row>
    <row r="229" spans="1:25">
      <c r="A229" s="24">
        <v>44713</v>
      </c>
      <c r="B229" s="25" t="s">
        <v>693</v>
      </c>
      <c r="C229" s="26">
        <v>127349</v>
      </c>
      <c r="D229" s="27" t="s">
        <v>28</v>
      </c>
      <c r="E229" s="27" t="s">
        <v>70</v>
      </c>
      <c r="F229" s="27" t="s">
        <v>387</v>
      </c>
      <c r="G229" s="27" t="s">
        <v>31</v>
      </c>
      <c r="H229" s="27" t="s">
        <v>32</v>
      </c>
      <c r="I229" s="27" t="s">
        <v>33</v>
      </c>
      <c r="J229" s="36">
        <v>44681</v>
      </c>
      <c r="K229" s="28">
        <v>44835</v>
      </c>
      <c r="L229" s="127" t="s">
        <v>484</v>
      </c>
      <c r="N229" s="94" t="s">
        <v>388</v>
      </c>
      <c r="P229" s="30">
        <v>44670</v>
      </c>
      <c r="Q229" s="20">
        <v>44671</v>
      </c>
      <c r="R229" s="23" t="s">
        <v>239</v>
      </c>
      <c r="S229" s="21">
        <v>44680</v>
      </c>
      <c r="T229" s="20"/>
      <c r="U229" s="21">
        <v>44683</v>
      </c>
      <c r="V229" s="29" t="s">
        <v>485</v>
      </c>
      <c r="W229" s="23" t="s">
        <v>486</v>
      </c>
      <c r="X229" s="27" t="s">
        <v>39</v>
      </c>
      <c r="Y229" s="13"/>
    </row>
    <row r="230" spans="1:25" ht="25.5">
      <c r="A230" s="24">
        <v>44713</v>
      </c>
      <c r="B230" s="25" t="s">
        <v>694</v>
      </c>
      <c r="C230" s="26">
        <v>112597</v>
      </c>
      <c r="D230" s="27" t="s">
        <v>28</v>
      </c>
      <c r="E230" s="27" t="s">
        <v>695</v>
      </c>
      <c r="F230" s="27"/>
      <c r="G230" s="27" t="s">
        <v>31</v>
      </c>
      <c r="H230" s="27" t="s">
        <v>32</v>
      </c>
      <c r="I230" s="27" t="s">
        <v>33</v>
      </c>
      <c r="J230" s="36">
        <v>44681</v>
      </c>
      <c r="K230" s="28">
        <v>44835</v>
      </c>
      <c r="L230" s="127" t="s">
        <v>696</v>
      </c>
      <c r="M230" s="94" t="s">
        <v>304</v>
      </c>
      <c r="N230" s="94" t="s">
        <v>305</v>
      </c>
      <c r="O230" s="94" t="s">
        <v>306</v>
      </c>
      <c r="P230" s="30">
        <v>44676</v>
      </c>
      <c r="Q230" s="20">
        <v>44678</v>
      </c>
      <c r="R230" s="23" t="s">
        <v>239</v>
      </c>
      <c r="S230" s="21">
        <v>44680</v>
      </c>
      <c r="T230" s="20" t="s">
        <v>235</v>
      </c>
      <c r="U230" s="21">
        <v>44680</v>
      </c>
      <c r="V230" s="29" t="s">
        <v>485</v>
      </c>
      <c r="W230" s="23" t="s">
        <v>486</v>
      </c>
      <c r="X230" s="27" t="s">
        <v>45</v>
      </c>
      <c r="Y230" s="13" t="s">
        <v>697</v>
      </c>
    </row>
    <row r="231" spans="1:25">
      <c r="A231" s="24">
        <v>44713</v>
      </c>
      <c r="B231" s="25" t="s">
        <v>154</v>
      </c>
      <c r="C231" s="26">
        <v>5533</v>
      </c>
      <c r="D231" s="27" t="s">
        <v>28</v>
      </c>
      <c r="E231" s="27" t="s">
        <v>698</v>
      </c>
      <c r="F231" s="27"/>
      <c r="G231" s="27" t="s">
        <v>31</v>
      </c>
      <c r="H231" s="27" t="s">
        <v>32</v>
      </c>
      <c r="I231" s="27" t="s">
        <v>33</v>
      </c>
      <c r="J231" s="36">
        <v>44681</v>
      </c>
      <c r="K231" s="28">
        <v>44835</v>
      </c>
      <c r="L231" s="127" t="s">
        <v>696</v>
      </c>
      <c r="M231" s="94" t="s">
        <v>246</v>
      </c>
      <c r="N231" s="94" t="s">
        <v>699</v>
      </c>
      <c r="O231" s="94" t="s">
        <v>235</v>
      </c>
      <c r="P231" s="30" t="s">
        <v>235</v>
      </c>
      <c r="Q231" s="20" t="s">
        <v>235</v>
      </c>
      <c r="R231" s="23" t="s">
        <v>239</v>
      </c>
      <c r="S231" s="21">
        <v>44680</v>
      </c>
      <c r="T231" s="20"/>
      <c r="U231" s="21">
        <v>44680</v>
      </c>
      <c r="V231" s="29" t="s">
        <v>485</v>
      </c>
      <c r="W231" s="23" t="s">
        <v>486</v>
      </c>
      <c r="X231" s="27" t="s">
        <v>45</v>
      </c>
      <c r="Y231" s="13" t="s">
        <v>700</v>
      </c>
    </row>
    <row r="232" spans="1:25" ht="25.5">
      <c r="A232" s="24">
        <v>44713</v>
      </c>
      <c r="B232" s="25" t="s">
        <v>701</v>
      </c>
      <c r="C232" s="26">
        <v>100760</v>
      </c>
      <c r="D232" s="27" t="s">
        <v>28</v>
      </c>
      <c r="E232" s="27" t="s">
        <v>604</v>
      </c>
      <c r="F232" s="27"/>
      <c r="G232" s="27" t="s">
        <v>31</v>
      </c>
      <c r="H232" s="27" t="s">
        <v>32</v>
      </c>
      <c r="I232" s="27" t="s">
        <v>33</v>
      </c>
      <c r="J232" s="36">
        <v>44681</v>
      </c>
      <c r="K232" s="28">
        <v>44835</v>
      </c>
      <c r="L232" s="127" t="s">
        <v>696</v>
      </c>
      <c r="M232" s="94" t="s">
        <v>235</v>
      </c>
      <c r="N232" s="94" t="s">
        <v>72</v>
      </c>
      <c r="O232" s="94" t="s">
        <v>235</v>
      </c>
      <c r="P232" s="30" t="s">
        <v>235</v>
      </c>
      <c r="Q232" s="20" t="s">
        <v>235</v>
      </c>
      <c r="R232" s="23" t="s">
        <v>239</v>
      </c>
      <c r="S232" s="21">
        <v>44680</v>
      </c>
      <c r="T232" s="20"/>
      <c r="U232" s="21">
        <v>44680</v>
      </c>
      <c r="V232" s="29" t="s">
        <v>485</v>
      </c>
      <c r="W232" s="23" t="s">
        <v>486</v>
      </c>
      <c r="X232" s="27" t="s">
        <v>45</v>
      </c>
      <c r="Y232" s="13" t="s">
        <v>702</v>
      </c>
    </row>
    <row r="233" spans="1:25" ht="25.5">
      <c r="A233" s="24">
        <v>44713</v>
      </c>
      <c r="B233" s="25" t="s">
        <v>703</v>
      </c>
      <c r="C233" s="26">
        <v>107853</v>
      </c>
      <c r="D233" s="27" t="s">
        <v>28</v>
      </c>
      <c r="E233" s="27" t="s">
        <v>604</v>
      </c>
      <c r="F233" s="27"/>
      <c r="G233" s="27" t="s">
        <v>31</v>
      </c>
      <c r="H233" s="27" t="s">
        <v>32</v>
      </c>
      <c r="I233" s="27" t="s">
        <v>33</v>
      </c>
      <c r="J233" s="36">
        <v>44681</v>
      </c>
      <c r="K233" s="28">
        <v>44835</v>
      </c>
      <c r="L233" s="127" t="s">
        <v>696</v>
      </c>
      <c r="M233" s="94" t="s">
        <v>235</v>
      </c>
      <c r="N233" s="94" t="s">
        <v>72</v>
      </c>
      <c r="O233" s="94" t="s">
        <v>235</v>
      </c>
      <c r="P233" s="30" t="s">
        <v>235</v>
      </c>
      <c r="Q233" s="20" t="s">
        <v>235</v>
      </c>
      <c r="R233" s="23" t="s">
        <v>239</v>
      </c>
      <c r="S233" s="21">
        <v>44680</v>
      </c>
      <c r="T233" s="20"/>
      <c r="U233" s="21">
        <v>44680</v>
      </c>
      <c r="V233" s="29" t="s">
        <v>485</v>
      </c>
      <c r="W233" s="23" t="s">
        <v>486</v>
      </c>
      <c r="X233" s="27" t="s">
        <v>45</v>
      </c>
      <c r="Y233" s="13" t="s">
        <v>702</v>
      </c>
    </row>
    <row r="234" spans="1:25" ht="25.5">
      <c r="A234" s="24">
        <v>44713</v>
      </c>
      <c r="B234" s="25" t="s">
        <v>704</v>
      </c>
      <c r="C234" s="26">
        <v>108001</v>
      </c>
      <c r="D234" s="27" t="s">
        <v>28</v>
      </c>
      <c r="E234" s="27" t="s">
        <v>604</v>
      </c>
      <c r="F234" s="27"/>
      <c r="G234" s="27" t="s">
        <v>31</v>
      </c>
      <c r="H234" s="27" t="s">
        <v>32</v>
      </c>
      <c r="I234" s="27" t="s">
        <v>33</v>
      </c>
      <c r="J234" s="36">
        <v>44681</v>
      </c>
      <c r="K234" s="28">
        <v>44835</v>
      </c>
      <c r="L234" s="127" t="s">
        <v>696</v>
      </c>
      <c r="M234" s="94" t="s">
        <v>235</v>
      </c>
      <c r="N234" s="94" t="s">
        <v>72</v>
      </c>
      <c r="O234" s="94" t="s">
        <v>235</v>
      </c>
      <c r="P234" s="30" t="s">
        <v>235</v>
      </c>
      <c r="Q234" s="20" t="s">
        <v>235</v>
      </c>
      <c r="R234" s="23" t="s">
        <v>239</v>
      </c>
      <c r="S234" s="21">
        <v>44680</v>
      </c>
      <c r="T234" s="20"/>
      <c r="U234" s="21">
        <v>44680</v>
      </c>
      <c r="V234" s="29" t="s">
        <v>485</v>
      </c>
      <c r="W234" s="23" t="s">
        <v>486</v>
      </c>
      <c r="X234" s="27" t="s">
        <v>45</v>
      </c>
      <c r="Y234" s="13" t="s">
        <v>702</v>
      </c>
    </row>
    <row r="235" spans="1:25" ht="25.5">
      <c r="A235" s="24">
        <v>44713</v>
      </c>
      <c r="B235" s="25" t="s">
        <v>705</v>
      </c>
      <c r="C235" s="26">
        <v>108003</v>
      </c>
      <c r="D235" s="27" t="s">
        <v>28</v>
      </c>
      <c r="E235" s="27" t="s">
        <v>604</v>
      </c>
      <c r="F235" s="27"/>
      <c r="G235" s="27" t="s">
        <v>31</v>
      </c>
      <c r="H235" s="27" t="s">
        <v>32</v>
      </c>
      <c r="I235" s="27" t="s">
        <v>33</v>
      </c>
      <c r="J235" s="36">
        <v>44681</v>
      </c>
      <c r="K235" s="28">
        <v>44835</v>
      </c>
      <c r="L235" s="127" t="s">
        <v>696</v>
      </c>
      <c r="M235" s="94" t="s">
        <v>235</v>
      </c>
      <c r="N235" s="94" t="s">
        <v>72</v>
      </c>
      <c r="O235" s="94" t="s">
        <v>235</v>
      </c>
      <c r="P235" s="30" t="s">
        <v>235</v>
      </c>
      <c r="Q235" s="20" t="s">
        <v>235</v>
      </c>
      <c r="R235" s="23" t="s">
        <v>239</v>
      </c>
      <c r="S235" s="21">
        <v>44680</v>
      </c>
      <c r="T235" s="20"/>
      <c r="U235" s="21">
        <v>44680</v>
      </c>
      <c r="V235" s="29" t="s">
        <v>485</v>
      </c>
      <c r="W235" s="23" t="s">
        <v>486</v>
      </c>
      <c r="X235" s="27" t="s">
        <v>45</v>
      </c>
      <c r="Y235" s="13" t="s">
        <v>702</v>
      </c>
    </row>
    <row r="236" spans="1:25" ht="25.5">
      <c r="A236" s="24">
        <v>44713</v>
      </c>
      <c r="B236" s="25" t="s">
        <v>706</v>
      </c>
      <c r="C236" s="26">
        <v>108029</v>
      </c>
      <c r="D236" s="27" t="s">
        <v>28</v>
      </c>
      <c r="E236" s="27" t="s">
        <v>604</v>
      </c>
      <c r="F236" s="27"/>
      <c r="G236" s="27" t="s">
        <v>31</v>
      </c>
      <c r="H236" s="27" t="s">
        <v>32</v>
      </c>
      <c r="I236" s="27" t="s">
        <v>33</v>
      </c>
      <c r="J236" s="36">
        <v>44681</v>
      </c>
      <c r="K236" s="28">
        <v>44835</v>
      </c>
      <c r="L236" s="127" t="s">
        <v>696</v>
      </c>
      <c r="M236" s="94" t="s">
        <v>235</v>
      </c>
      <c r="N236" s="94" t="s">
        <v>72</v>
      </c>
      <c r="O236" s="94" t="s">
        <v>235</v>
      </c>
      <c r="P236" s="30" t="s">
        <v>235</v>
      </c>
      <c r="Q236" s="20" t="s">
        <v>235</v>
      </c>
      <c r="R236" s="23" t="s">
        <v>239</v>
      </c>
      <c r="S236" s="21">
        <v>44680</v>
      </c>
      <c r="T236" s="20"/>
      <c r="U236" s="21">
        <v>44680</v>
      </c>
      <c r="V236" s="29" t="s">
        <v>485</v>
      </c>
      <c r="W236" s="23" t="s">
        <v>486</v>
      </c>
      <c r="X236" s="27" t="s">
        <v>45</v>
      </c>
      <c r="Y236" s="13" t="s">
        <v>702</v>
      </c>
    </row>
    <row r="237" spans="1:25" ht="25.5">
      <c r="A237" s="24">
        <v>44713</v>
      </c>
      <c r="B237" s="25" t="s">
        <v>707</v>
      </c>
      <c r="C237" s="26">
        <v>112219</v>
      </c>
      <c r="D237" s="27" t="s">
        <v>28</v>
      </c>
      <c r="E237" s="27" t="s">
        <v>604</v>
      </c>
      <c r="F237" s="27"/>
      <c r="G237" s="27" t="s">
        <v>31</v>
      </c>
      <c r="H237" s="27" t="s">
        <v>32</v>
      </c>
      <c r="I237" s="27" t="s">
        <v>33</v>
      </c>
      <c r="J237" s="36">
        <v>44681</v>
      </c>
      <c r="K237" s="28">
        <v>44835</v>
      </c>
      <c r="L237" s="127" t="s">
        <v>696</v>
      </c>
      <c r="M237" s="94" t="s">
        <v>235</v>
      </c>
      <c r="N237" s="94" t="s">
        <v>72</v>
      </c>
      <c r="O237" s="94" t="s">
        <v>235</v>
      </c>
      <c r="P237" s="30" t="s">
        <v>235</v>
      </c>
      <c r="Q237" s="20" t="s">
        <v>235</v>
      </c>
      <c r="R237" s="23" t="s">
        <v>239</v>
      </c>
      <c r="S237" s="21">
        <v>44680</v>
      </c>
      <c r="T237" s="20"/>
      <c r="U237" s="21">
        <v>44680</v>
      </c>
      <c r="V237" s="29" t="s">
        <v>485</v>
      </c>
      <c r="W237" s="23" t="s">
        <v>486</v>
      </c>
      <c r="X237" s="27" t="s">
        <v>45</v>
      </c>
      <c r="Y237" s="13" t="s">
        <v>702</v>
      </c>
    </row>
    <row r="238" spans="1:25" ht="25.5">
      <c r="A238" s="24">
        <v>44713</v>
      </c>
      <c r="B238" s="25" t="s">
        <v>708</v>
      </c>
      <c r="C238" s="26">
        <v>632896</v>
      </c>
      <c r="D238" s="27" t="s">
        <v>28</v>
      </c>
      <c r="E238" s="27" t="s">
        <v>604</v>
      </c>
      <c r="F238" s="27"/>
      <c r="G238" s="27" t="s">
        <v>31</v>
      </c>
      <c r="H238" s="27" t="s">
        <v>32</v>
      </c>
      <c r="I238" s="27" t="s">
        <v>33</v>
      </c>
      <c r="J238" s="36">
        <v>44681</v>
      </c>
      <c r="K238" s="28">
        <v>44835</v>
      </c>
      <c r="L238" s="127" t="s">
        <v>696</v>
      </c>
      <c r="M238" s="94" t="s">
        <v>235</v>
      </c>
      <c r="N238" s="94" t="s">
        <v>72</v>
      </c>
      <c r="O238" s="94" t="s">
        <v>235</v>
      </c>
      <c r="P238" s="30" t="s">
        <v>235</v>
      </c>
      <c r="Q238" s="20" t="s">
        <v>235</v>
      </c>
      <c r="R238" s="23" t="s">
        <v>239</v>
      </c>
      <c r="S238" s="21">
        <v>44680</v>
      </c>
      <c r="T238" s="20"/>
      <c r="U238" s="21">
        <v>44680</v>
      </c>
      <c r="V238" s="29" t="s">
        <v>485</v>
      </c>
      <c r="W238" s="23" t="s">
        <v>486</v>
      </c>
      <c r="X238" s="27" t="s">
        <v>45</v>
      </c>
      <c r="Y238" s="13" t="s">
        <v>709</v>
      </c>
    </row>
    <row r="239" spans="1:25" ht="25.5">
      <c r="A239" s="24">
        <v>44713</v>
      </c>
      <c r="B239" s="25" t="s">
        <v>710</v>
      </c>
      <c r="C239" s="26">
        <v>634307</v>
      </c>
      <c r="D239" s="27" t="s">
        <v>42</v>
      </c>
      <c r="E239" s="27" t="s">
        <v>695</v>
      </c>
      <c r="F239" s="27" t="s">
        <v>148</v>
      </c>
      <c r="G239" s="27" t="s">
        <v>31</v>
      </c>
      <c r="H239" s="27" t="s">
        <v>32</v>
      </c>
      <c r="I239" s="27" t="s">
        <v>33</v>
      </c>
      <c r="J239" s="36">
        <v>44681</v>
      </c>
      <c r="K239" s="28">
        <v>44866</v>
      </c>
      <c r="L239" s="127" t="s">
        <v>696</v>
      </c>
      <c r="M239" s="94" t="s">
        <v>304</v>
      </c>
      <c r="N239" s="94" t="s">
        <v>305</v>
      </c>
      <c r="O239" s="94" t="s">
        <v>306</v>
      </c>
      <c r="P239" s="30">
        <v>44676</v>
      </c>
      <c r="Q239" s="20">
        <v>44677</v>
      </c>
      <c r="R239" s="23" t="s">
        <v>239</v>
      </c>
      <c r="S239" s="21">
        <v>44680</v>
      </c>
      <c r="T239" s="20"/>
      <c r="U239" s="21">
        <v>44681</v>
      </c>
      <c r="V239" s="29" t="s">
        <v>485</v>
      </c>
      <c r="W239" s="23" t="s">
        <v>486</v>
      </c>
      <c r="X239" s="27" t="s">
        <v>39</v>
      </c>
      <c r="Y239" s="13" t="s">
        <v>711</v>
      </c>
    </row>
    <row r="240" spans="1:25" ht="25.5">
      <c r="A240" s="24">
        <v>44713</v>
      </c>
      <c r="B240" s="25" t="s">
        <v>221</v>
      </c>
      <c r="C240" s="26">
        <v>632415</v>
      </c>
      <c r="D240" s="27" t="s">
        <v>42</v>
      </c>
      <c r="E240" s="27" t="s">
        <v>695</v>
      </c>
      <c r="F240" s="27" t="s">
        <v>148</v>
      </c>
      <c r="G240" s="27" t="s">
        <v>31</v>
      </c>
      <c r="H240" s="27" t="s">
        <v>32</v>
      </c>
      <c r="I240" s="27" t="s">
        <v>33</v>
      </c>
      <c r="J240" s="36">
        <v>44681</v>
      </c>
      <c r="K240" s="28">
        <v>44866</v>
      </c>
      <c r="L240" s="127" t="s">
        <v>696</v>
      </c>
      <c r="M240" s="94" t="s">
        <v>304</v>
      </c>
      <c r="N240" s="94" t="s">
        <v>305</v>
      </c>
      <c r="O240" s="94" t="s">
        <v>306</v>
      </c>
      <c r="P240" s="30">
        <v>44676</v>
      </c>
      <c r="Q240" s="20">
        <v>44677</v>
      </c>
      <c r="R240" s="23" t="s">
        <v>239</v>
      </c>
      <c r="S240" s="21">
        <v>44680</v>
      </c>
      <c r="T240" s="20"/>
      <c r="U240" s="21">
        <v>44680</v>
      </c>
      <c r="V240" s="29" t="s">
        <v>485</v>
      </c>
      <c r="W240" s="23" t="s">
        <v>486</v>
      </c>
      <c r="X240" s="27" t="s">
        <v>39</v>
      </c>
      <c r="Y240" s="13" t="s">
        <v>712</v>
      </c>
    </row>
    <row r="241" spans="1:27" ht="38.25">
      <c r="A241" s="24">
        <v>44713</v>
      </c>
      <c r="B241" s="25" t="s">
        <v>174</v>
      </c>
      <c r="C241" s="26">
        <v>126082</v>
      </c>
      <c r="D241" s="27" t="s">
        <v>28</v>
      </c>
      <c r="E241" s="27" t="s">
        <v>255</v>
      </c>
      <c r="F241" s="27" t="s">
        <v>256</v>
      </c>
      <c r="G241" s="27" t="s">
        <v>31</v>
      </c>
      <c r="H241" s="27" t="s">
        <v>32</v>
      </c>
      <c r="I241" s="27" t="s">
        <v>33</v>
      </c>
      <c r="J241" s="36">
        <v>44681</v>
      </c>
      <c r="K241" s="28">
        <v>44835</v>
      </c>
      <c r="L241" s="127" t="s">
        <v>484</v>
      </c>
      <c r="N241" s="94" t="s">
        <v>91</v>
      </c>
      <c r="P241" s="30" t="s">
        <v>235</v>
      </c>
      <c r="Q241" s="20" t="s">
        <v>235</v>
      </c>
      <c r="R241" s="23" t="s">
        <v>235</v>
      </c>
      <c r="S241" s="21">
        <v>44680</v>
      </c>
      <c r="T241" s="20"/>
      <c r="U241" s="21">
        <v>44684</v>
      </c>
      <c r="V241" s="29" t="s">
        <v>485</v>
      </c>
      <c r="W241" s="23" t="s">
        <v>486</v>
      </c>
      <c r="X241" s="27" t="s">
        <v>45</v>
      </c>
      <c r="Y241" s="13" t="s">
        <v>713</v>
      </c>
    </row>
    <row r="242" spans="1:27" ht="38.25">
      <c r="A242" s="24">
        <v>44713</v>
      </c>
      <c r="B242" s="25" t="s">
        <v>714</v>
      </c>
      <c r="C242" s="26">
        <v>107801</v>
      </c>
      <c r="D242" s="27" t="s">
        <v>28</v>
      </c>
      <c r="E242" s="27" t="s">
        <v>377</v>
      </c>
      <c r="F242" s="27" t="s">
        <v>256</v>
      </c>
      <c r="G242" s="27" t="s">
        <v>31</v>
      </c>
      <c r="H242" s="27" t="s">
        <v>32</v>
      </c>
      <c r="I242" s="27" t="s">
        <v>33</v>
      </c>
      <c r="J242" s="36">
        <v>44681</v>
      </c>
      <c r="K242" s="28">
        <v>44835</v>
      </c>
      <c r="L242" s="127" t="s">
        <v>484</v>
      </c>
      <c r="N242" s="94" t="s">
        <v>91</v>
      </c>
      <c r="P242" s="30" t="s">
        <v>235</v>
      </c>
      <c r="Q242" s="20" t="s">
        <v>235</v>
      </c>
      <c r="R242" s="23" t="s">
        <v>235</v>
      </c>
      <c r="S242" s="21">
        <v>44680</v>
      </c>
      <c r="T242" s="20"/>
      <c r="U242" s="21">
        <v>44684</v>
      </c>
      <c r="V242" s="29" t="s">
        <v>485</v>
      </c>
      <c r="W242" s="23" t="s">
        <v>486</v>
      </c>
      <c r="X242" s="27" t="s">
        <v>45</v>
      </c>
      <c r="Y242" s="13" t="s">
        <v>715</v>
      </c>
    </row>
    <row r="243" spans="1:27" ht="38.25">
      <c r="A243" s="24">
        <v>44713</v>
      </c>
      <c r="B243" s="25" t="s">
        <v>716</v>
      </c>
      <c r="C243" s="26">
        <v>131098</v>
      </c>
      <c r="D243" s="27" t="s">
        <v>28</v>
      </c>
      <c r="E243" s="27" t="s">
        <v>377</v>
      </c>
      <c r="F243" s="27" t="s">
        <v>256</v>
      </c>
      <c r="G243" s="27" t="s">
        <v>31</v>
      </c>
      <c r="H243" s="27" t="s">
        <v>32</v>
      </c>
      <c r="I243" s="27" t="s">
        <v>33</v>
      </c>
      <c r="J243" s="36">
        <v>44681</v>
      </c>
      <c r="K243" s="28">
        <v>44835</v>
      </c>
      <c r="L243" s="127" t="s">
        <v>484</v>
      </c>
      <c r="N243" s="94" t="s">
        <v>91</v>
      </c>
      <c r="P243" s="30" t="s">
        <v>235</v>
      </c>
      <c r="Q243" s="20" t="s">
        <v>235</v>
      </c>
      <c r="R243" s="23" t="s">
        <v>235</v>
      </c>
      <c r="S243" s="21">
        <v>44680</v>
      </c>
      <c r="T243" s="20"/>
      <c r="U243" s="21">
        <v>44684</v>
      </c>
      <c r="V243" s="29" t="s">
        <v>485</v>
      </c>
      <c r="W243" s="23" t="s">
        <v>486</v>
      </c>
      <c r="X243" s="27" t="s">
        <v>45</v>
      </c>
      <c r="Y243" s="13" t="s">
        <v>713</v>
      </c>
    </row>
    <row r="244" spans="1:27" ht="89.25">
      <c r="A244" s="24">
        <v>44713</v>
      </c>
      <c r="B244" s="25" t="s">
        <v>717</v>
      </c>
      <c r="C244" s="26">
        <v>129362</v>
      </c>
      <c r="D244" s="27" t="s">
        <v>28</v>
      </c>
      <c r="E244" s="27" t="s">
        <v>377</v>
      </c>
      <c r="F244" s="27" t="s">
        <v>256</v>
      </c>
      <c r="G244" s="27" t="s">
        <v>31</v>
      </c>
      <c r="H244" s="27" t="s">
        <v>32</v>
      </c>
      <c r="I244" s="27" t="s">
        <v>33</v>
      </c>
      <c r="J244" s="36">
        <v>44681</v>
      </c>
      <c r="K244" s="28">
        <v>44835</v>
      </c>
      <c r="L244" s="127" t="s">
        <v>484</v>
      </c>
      <c r="M244" s="94" t="s">
        <v>718</v>
      </c>
      <c r="N244" s="94" t="s">
        <v>364</v>
      </c>
      <c r="O244" s="94" t="s">
        <v>719</v>
      </c>
      <c r="P244" s="30">
        <v>44671</v>
      </c>
      <c r="Q244" s="20">
        <v>44673</v>
      </c>
      <c r="R244" s="23" t="s">
        <v>239</v>
      </c>
      <c r="S244" s="21">
        <v>44680</v>
      </c>
      <c r="T244" s="20"/>
      <c r="U244" s="21">
        <v>44684</v>
      </c>
      <c r="V244" s="29" t="s">
        <v>485</v>
      </c>
      <c r="W244" s="23" t="s">
        <v>486</v>
      </c>
      <c r="X244" s="27" t="s">
        <v>45</v>
      </c>
      <c r="Y244" s="13" t="s">
        <v>720</v>
      </c>
    </row>
    <row r="245" spans="1:27" ht="51">
      <c r="A245" s="24">
        <v>44713</v>
      </c>
      <c r="B245" s="25" t="s">
        <v>721</v>
      </c>
      <c r="C245" s="26">
        <v>112489</v>
      </c>
      <c r="D245" s="27" t="s">
        <v>28</v>
      </c>
      <c r="E245" s="27" t="s">
        <v>77</v>
      </c>
      <c r="F245" s="27" t="s">
        <v>78</v>
      </c>
      <c r="G245" s="27" t="s">
        <v>31</v>
      </c>
      <c r="H245" s="27" t="s">
        <v>32</v>
      </c>
      <c r="I245" s="27" t="s">
        <v>23</v>
      </c>
      <c r="J245" s="36">
        <v>44681</v>
      </c>
      <c r="K245" s="28">
        <v>44866</v>
      </c>
      <c r="L245" s="127" t="s">
        <v>484</v>
      </c>
      <c r="M245" s="94" t="s">
        <v>250</v>
      </c>
      <c r="N245" s="94" t="s">
        <v>98</v>
      </c>
      <c r="P245" s="30" t="s">
        <v>235</v>
      </c>
      <c r="Q245" s="20" t="s">
        <v>235</v>
      </c>
      <c r="R245" s="23" t="s">
        <v>235</v>
      </c>
      <c r="S245" s="21">
        <v>44680</v>
      </c>
      <c r="T245" s="20"/>
      <c r="U245" s="21">
        <v>44684</v>
      </c>
      <c r="V245" s="29" t="s">
        <v>485</v>
      </c>
      <c r="W245" s="23" t="s">
        <v>486</v>
      </c>
      <c r="X245" s="27" t="s">
        <v>39</v>
      </c>
      <c r="Y245" s="13" t="s">
        <v>722</v>
      </c>
    </row>
    <row r="246" spans="1:27" ht="25.5">
      <c r="A246" s="24">
        <v>44713</v>
      </c>
      <c r="B246" s="25" t="s">
        <v>723</v>
      </c>
      <c r="C246" s="26">
        <v>5130</v>
      </c>
      <c r="D246" s="27" t="s">
        <v>28</v>
      </c>
      <c r="E246" s="27" t="s">
        <v>724</v>
      </c>
      <c r="F246" s="27"/>
      <c r="G246" s="27" t="s">
        <v>31</v>
      </c>
      <c r="H246" s="27" t="s">
        <v>32</v>
      </c>
      <c r="I246" s="27" t="s">
        <v>33</v>
      </c>
      <c r="J246" s="36">
        <v>44681</v>
      </c>
      <c r="K246" s="28">
        <v>44835</v>
      </c>
      <c r="L246" s="127" t="s">
        <v>696</v>
      </c>
      <c r="M246" s="94" t="s">
        <v>725</v>
      </c>
      <c r="N246" s="94" t="s">
        <v>726</v>
      </c>
      <c r="O246" s="94" t="s">
        <v>727</v>
      </c>
      <c r="P246" s="30">
        <v>44676</v>
      </c>
      <c r="Q246" s="20">
        <v>44679</v>
      </c>
      <c r="R246" s="23" t="s">
        <v>239</v>
      </c>
      <c r="S246" s="21">
        <v>44680</v>
      </c>
      <c r="T246" s="20"/>
      <c r="U246" s="21">
        <v>44680</v>
      </c>
      <c r="V246" s="29" t="s">
        <v>485</v>
      </c>
      <c r="W246" s="23" t="s">
        <v>486</v>
      </c>
      <c r="X246" s="27" t="s">
        <v>45</v>
      </c>
      <c r="Y246" s="13" t="s">
        <v>728</v>
      </c>
      <c r="AA246" s="12"/>
    </row>
    <row r="247" spans="1:27">
      <c r="A247" s="24">
        <v>44682</v>
      </c>
      <c r="B247" s="25" t="s">
        <v>729</v>
      </c>
      <c r="C247" s="26">
        <v>70241</v>
      </c>
      <c r="D247" s="27" t="s">
        <v>28</v>
      </c>
      <c r="E247" s="27" t="s">
        <v>730</v>
      </c>
      <c r="F247" s="27" t="s">
        <v>645</v>
      </c>
      <c r="G247" s="27" t="s">
        <v>31</v>
      </c>
      <c r="H247" s="27" t="s">
        <v>32</v>
      </c>
      <c r="I247" s="27" t="s">
        <v>33</v>
      </c>
      <c r="J247" s="36">
        <v>44651</v>
      </c>
      <c r="K247" s="28">
        <v>44805</v>
      </c>
      <c r="L247" s="121" t="s">
        <v>245</v>
      </c>
      <c r="M247" s="94" t="s">
        <v>731</v>
      </c>
      <c r="N247" s="94" t="s">
        <v>732</v>
      </c>
      <c r="O247" s="94" t="s">
        <v>733</v>
      </c>
      <c r="P247" s="30">
        <v>44642</v>
      </c>
      <c r="Q247" s="20">
        <v>44642</v>
      </c>
      <c r="R247" s="23" t="s">
        <v>239</v>
      </c>
      <c r="S247" s="21">
        <v>44646</v>
      </c>
      <c r="T247" s="20">
        <v>44663</v>
      </c>
      <c r="U247" s="21">
        <v>44683</v>
      </c>
      <c r="V247" s="29" t="s">
        <v>240</v>
      </c>
      <c r="W247" s="23"/>
      <c r="X247" s="27" t="s">
        <v>365</v>
      </c>
      <c r="Y247" s="13" t="s">
        <v>734</v>
      </c>
    </row>
    <row r="248" spans="1:27" ht="38.25">
      <c r="A248" s="24">
        <v>44713</v>
      </c>
      <c r="B248" s="25" t="s">
        <v>735</v>
      </c>
      <c r="C248" s="26">
        <v>92987</v>
      </c>
      <c r="D248" s="27" t="s">
        <v>28</v>
      </c>
      <c r="E248" s="27" t="s">
        <v>724</v>
      </c>
      <c r="F248" s="27" t="s">
        <v>736</v>
      </c>
      <c r="G248" s="27" t="s">
        <v>31</v>
      </c>
      <c r="H248" s="27" t="s">
        <v>32</v>
      </c>
      <c r="I248" s="27" t="s">
        <v>33</v>
      </c>
      <c r="J248" s="36">
        <v>44681</v>
      </c>
      <c r="K248" s="28">
        <v>44835</v>
      </c>
      <c r="L248" s="127" t="s">
        <v>484</v>
      </c>
      <c r="M248" s="94" t="s">
        <v>737</v>
      </c>
      <c r="N248" s="94" t="s">
        <v>738</v>
      </c>
      <c r="O248" s="94" t="s">
        <v>739</v>
      </c>
      <c r="P248" s="30">
        <v>44670</v>
      </c>
      <c r="Q248" s="20">
        <v>44671</v>
      </c>
      <c r="R248" s="23" t="s">
        <v>239</v>
      </c>
      <c r="S248" s="21">
        <v>44680</v>
      </c>
      <c r="T248" s="20"/>
      <c r="U248" s="21">
        <v>44685</v>
      </c>
      <c r="V248" s="29" t="s">
        <v>485</v>
      </c>
      <c r="W248" s="23" t="s">
        <v>486</v>
      </c>
      <c r="X248" s="27" t="s">
        <v>45</v>
      </c>
      <c r="Y248" s="13" t="s">
        <v>740</v>
      </c>
    </row>
    <row r="249" spans="1:27" ht="89.25">
      <c r="A249" s="24">
        <v>44713</v>
      </c>
      <c r="B249" s="25" t="s">
        <v>173</v>
      </c>
      <c r="C249" s="26">
        <v>124826</v>
      </c>
      <c r="D249" s="27" t="s">
        <v>28</v>
      </c>
      <c r="E249" s="27" t="s">
        <v>413</v>
      </c>
      <c r="F249" s="27" t="s">
        <v>358</v>
      </c>
      <c r="G249" s="27" t="s">
        <v>31</v>
      </c>
      <c r="H249" s="27" t="s">
        <v>32</v>
      </c>
      <c r="I249" s="27" t="s">
        <v>33</v>
      </c>
      <c r="J249" s="36">
        <v>44681</v>
      </c>
      <c r="K249" s="28">
        <v>44835</v>
      </c>
      <c r="L249" s="127" t="s">
        <v>484</v>
      </c>
      <c r="M249" s="94" t="s">
        <v>415</v>
      </c>
      <c r="N249" s="94" t="s">
        <v>43</v>
      </c>
      <c r="O249" s="94" t="s">
        <v>416</v>
      </c>
      <c r="P249" s="30" t="s">
        <v>235</v>
      </c>
      <c r="Q249" s="20" t="s">
        <v>235</v>
      </c>
      <c r="R249" s="23" t="s">
        <v>235</v>
      </c>
      <c r="S249" s="21">
        <v>44680</v>
      </c>
      <c r="T249" s="20"/>
      <c r="U249" s="21">
        <v>44685</v>
      </c>
      <c r="V249" s="29" t="s">
        <v>485</v>
      </c>
      <c r="W249" s="23" t="s">
        <v>486</v>
      </c>
      <c r="X249" s="27" t="s">
        <v>45</v>
      </c>
      <c r="Y249" s="13" t="s">
        <v>741</v>
      </c>
    </row>
    <row r="250" spans="1:27" ht="89.25">
      <c r="A250" s="24">
        <v>44713</v>
      </c>
      <c r="B250" s="25" t="s">
        <v>742</v>
      </c>
      <c r="C250" s="26">
        <v>129453</v>
      </c>
      <c r="D250" s="27" t="s">
        <v>28</v>
      </c>
      <c r="E250" s="27" t="s">
        <v>526</v>
      </c>
      <c r="F250" s="27" t="s">
        <v>358</v>
      </c>
      <c r="G250" s="27" t="s">
        <v>31</v>
      </c>
      <c r="H250" s="27" t="s">
        <v>32</v>
      </c>
      <c r="I250" s="27" t="s">
        <v>33</v>
      </c>
      <c r="J250" s="36">
        <v>44681</v>
      </c>
      <c r="K250" s="28">
        <v>44835</v>
      </c>
      <c r="L250" s="127" t="s">
        <v>484</v>
      </c>
      <c r="M250" s="94" t="s">
        <v>415</v>
      </c>
      <c r="N250" s="94" t="s">
        <v>43</v>
      </c>
      <c r="O250" s="94" t="s">
        <v>416</v>
      </c>
      <c r="P250" s="30" t="s">
        <v>235</v>
      </c>
      <c r="Q250" s="20" t="s">
        <v>235</v>
      </c>
      <c r="R250" s="23" t="s">
        <v>235</v>
      </c>
      <c r="S250" s="21">
        <v>44680</v>
      </c>
      <c r="T250" s="20"/>
      <c r="U250" s="21">
        <v>44685</v>
      </c>
      <c r="V250" s="29" t="s">
        <v>485</v>
      </c>
      <c r="W250" s="23" t="s">
        <v>486</v>
      </c>
      <c r="X250" s="27" t="s">
        <v>45</v>
      </c>
      <c r="Y250" s="13" t="s">
        <v>741</v>
      </c>
    </row>
    <row r="251" spans="1:27" ht="89.25">
      <c r="A251" s="24">
        <v>44713</v>
      </c>
      <c r="B251" s="25" t="s">
        <v>743</v>
      </c>
      <c r="C251" s="26">
        <v>129461</v>
      </c>
      <c r="D251" s="27" t="s">
        <v>28</v>
      </c>
      <c r="E251" s="27" t="s">
        <v>526</v>
      </c>
      <c r="F251" s="27" t="s">
        <v>358</v>
      </c>
      <c r="G251" s="27" t="s">
        <v>31</v>
      </c>
      <c r="H251" s="27" t="s">
        <v>32</v>
      </c>
      <c r="I251" s="27" t="s">
        <v>33</v>
      </c>
      <c r="J251" s="36">
        <v>44681</v>
      </c>
      <c r="K251" s="28">
        <v>44835</v>
      </c>
      <c r="L251" s="127" t="s">
        <v>484</v>
      </c>
      <c r="M251" s="94" t="s">
        <v>415</v>
      </c>
      <c r="N251" s="94" t="s">
        <v>43</v>
      </c>
      <c r="O251" s="94" t="s">
        <v>416</v>
      </c>
      <c r="P251" s="30" t="s">
        <v>235</v>
      </c>
      <c r="Q251" s="20" t="s">
        <v>235</v>
      </c>
      <c r="R251" s="23" t="s">
        <v>235</v>
      </c>
      <c r="S251" s="21">
        <v>44680</v>
      </c>
      <c r="T251" s="20"/>
      <c r="U251" s="21">
        <v>44685</v>
      </c>
      <c r="V251" s="29" t="s">
        <v>485</v>
      </c>
      <c r="W251" s="23" t="s">
        <v>486</v>
      </c>
      <c r="X251" s="27" t="s">
        <v>45</v>
      </c>
      <c r="Y251" s="13" t="s">
        <v>744</v>
      </c>
    </row>
    <row r="252" spans="1:27" ht="89.25">
      <c r="A252" s="24">
        <v>44713</v>
      </c>
      <c r="B252" s="25" t="s">
        <v>745</v>
      </c>
      <c r="C252" s="26">
        <v>124689</v>
      </c>
      <c r="D252" s="27" t="s">
        <v>28</v>
      </c>
      <c r="E252" s="27" t="s">
        <v>413</v>
      </c>
      <c r="F252" s="27"/>
      <c r="G252" s="27" t="s">
        <v>31</v>
      </c>
      <c r="H252" s="27" t="s">
        <v>32</v>
      </c>
      <c r="I252" s="27" t="s">
        <v>33</v>
      </c>
      <c r="J252" s="36">
        <v>44681</v>
      </c>
      <c r="K252" s="28">
        <v>44835</v>
      </c>
      <c r="L252" s="127" t="s">
        <v>696</v>
      </c>
      <c r="M252" s="94" t="s">
        <v>415</v>
      </c>
      <c r="N252" s="94" t="s">
        <v>43</v>
      </c>
      <c r="O252" s="94" t="s">
        <v>416</v>
      </c>
      <c r="P252" s="30" t="s">
        <v>235</v>
      </c>
      <c r="Q252" s="20" t="s">
        <v>235</v>
      </c>
      <c r="R252" s="23" t="s">
        <v>239</v>
      </c>
      <c r="S252" s="21">
        <v>44680</v>
      </c>
      <c r="T252" s="20"/>
      <c r="U252" s="21">
        <v>44684</v>
      </c>
      <c r="V252" s="29" t="s">
        <v>485</v>
      </c>
      <c r="W252" s="23" t="s">
        <v>486</v>
      </c>
      <c r="X252" s="27" t="s">
        <v>45</v>
      </c>
      <c r="Y252" s="13" t="s">
        <v>417</v>
      </c>
    </row>
    <row r="253" spans="1:27">
      <c r="A253" s="24">
        <v>44713</v>
      </c>
      <c r="B253" s="25" t="s">
        <v>746</v>
      </c>
      <c r="C253" s="26">
        <v>117162</v>
      </c>
      <c r="D253" s="27" t="s">
        <v>28</v>
      </c>
      <c r="E253" s="27" t="s">
        <v>255</v>
      </c>
      <c r="F253" s="27" t="s">
        <v>256</v>
      </c>
      <c r="G253" s="27" t="s">
        <v>31</v>
      </c>
      <c r="H253" s="27" t="s">
        <v>32</v>
      </c>
      <c r="I253" s="27" t="s">
        <v>33</v>
      </c>
      <c r="J253" s="36">
        <v>44681</v>
      </c>
      <c r="K253" s="28">
        <v>44835</v>
      </c>
      <c r="L253" s="127" t="s">
        <v>670</v>
      </c>
      <c r="N253" s="94" t="s">
        <v>364</v>
      </c>
      <c r="P253" s="30" t="s">
        <v>235</v>
      </c>
      <c r="Q253" s="20" t="s">
        <v>235</v>
      </c>
      <c r="R253" s="23" t="s">
        <v>239</v>
      </c>
      <c r="S253" s="21">
        <v>44680</v>
      </c>
      <c r="T253" s="20"/>
      <c r="U253" s="21">
        <v>44684</v>
      </c>
      <c r="V253" s="29" t="s">
        <v>240</v>
      </c>
      <c r="W253" s="23"/>
      <c r="X253" s="27" t="s">
        <v>45</v>
      </c>
      <c r="Y253" s="13" t="s">
        <v>411</v>
      </c>
    </row>
    <row r="254" spans="1:27" ht="25.5">
      <c r="A254" s="24">
        <v>44713</v>
      </c>
      <c r="B254" s="25" t="s">
        <v>167</v>
      </c>
      <c r="C254" s="26">
        <v>118214</v>
      </c>
      <c r="D254" s="27" t="s">
        <v>28</v>
      </c>
      <c r="E254" s="27" t="s">
        <v>147</v>
      </c>
      <c r="F254" s="27" t="s">
        <v>455</v>
      </c>
      <c r="G254" s="27" t="s">
        <v>31</v>
      </c>
      <c r="H254" s="27" t="s">
        <v>32</v>
      </c>
      <c r="I254" s="27" t="s">
        <v>33</v>
      </c>
      <c r="J254" s="36">
        <v>44681</v>
      </c>
      <c r="K254" s="28">
        <v>44866</v>
      </c>
      <c r="L254" s="127" t="s">
        <v>670</v>
      </c>
      <c r="M254" s="94" t="s">
        <v>304</v>
      </c>
      <c r="N254" s="94" t="s">
        <v>305</v>
      </c>
      <c r="O254" s="94" t="s">
        <v>422</v>
      </c>
      <c r="P254" s="30">
        <v>44671</v>
      </c>
      <c r="Q254" s="20">
        <v>44672</v>
      </c>
      <c r="R254" s="23" t="s">
        <v>239</v>
      </c>
      <c r="S254" s="21">
        <v>44680</v>
      </c>
      <c r="T254" s="20"/>
      <c r="U254" s="21">
        <v>44681</v>
      </c>
      <c r="V254" s="29" t="s">
        <v>240</v>
      </c>
      <c r="W254" s="23"/>
      <c r="X254" s="27" t="s">
        <v>45</v>
      </c>
      <c r="Y254" s="13" t="s">
        <v>467</v>
      </c>
    </row>
    <row r="255" spans="1:27" ht="25.5">
      <c r="A255" s="24">
        <v>44713</v>
      </c>
      <c r="B255" s="25" t="s">
        <v>86</v>
      </c>
      <c r="C255" s="26">
        <v>103460</v>
      </c>
      <c r="D255" s="27" t="s">
        <v>28</v>
      </c>
      <c r="E255" s="27" t="s">
        <v>147</v>
      </c>
      <c r="F255" s="27" t="s">
        <v>148</v>
      </c>
      <c r="G255" s="27" t="s">
        <v>31</v>
      </c>
      <c r="H255" s="27" t="s">
        <v>32</v>
      </c>
      <c r="I255" s="27" t="s">
        <v>33</v>
      </c>
      <c r="J255" s="36">
        <v>44681</v>
      </c>
      <c r="K255" s="28">
        <v>44835</v>
      </c>
      <c r="L255" s="127" t="s">
        <v>670</v>
      </c>
      <c r="M255" s="94" t="s">
        <v>304</v>
      </c>
      <c r="N255" s="94" t="s">
        <v>305</v>
      </c>
      <c r="O255" s="94" t="s">
        <v>306</v>
      </c>
      <c r="P255" s="30">
        <v>44672</v>
      </c>
      <c r="Q255" s="20">
        <v>44672</v>
      </c>
      <c r="R255" s="23" t="s">
        <v>239</v>
      </c>
      <c r="S255" s="21">
        <v>44680</v>
      </c>
      <c r="T255" s="20"/>
      <c r="U255" s="21">
        <v>44683</v>
      </c>
      <c r="V255" s="29" t="s">
        <v>240</v>
      </c>
      <c r="W255" s="23"/>
      <c r="X255" s="27" t="s">
        <v>39</v>
      </c>
      <c r="Y255" s="13" t="s">
        <v>557</v>
      </c>
    </row>
    <row r="256" spans="1:27" ht="76.5">
      <c r="A256" s="24">
        <v>44713</v>
      </c>
      <c r="B256" s="25" t="s">
        <v>170</v>
      </c>
      <c r="C256" s="26">
        <v>124560</v>
      </c>
      <c r="D256" s="27" t="s">
        <v>28</v>
      </c>
      <c r="E256" s="27" t="s">
        <v>255</v>
      </c>
      <c r="F256" s="27" t="s">
        <v>256</v>
      </c>
      <c r="G256" s="27" t="s">
        <v>31</v>
      </c>
      <c r="H256" s="27" t="s">
        <v>32</v>
      </c>
      <c r="I256" s="27" t="s">
        <v>33</v>
      </c>
      <c r="J256" s="36">
        <v>44681</v>
      </c>
      <c r="K256" s="28">
        <v>44835</v>
      </c>
      <c r="L256" s="127" t="s">
        <v>484</v>
      </c>
      <c r="M256" s="94" t="s">
        <v>747</v>
      </c>
      <c r="N256" s="94" t="s">
        <v>748</v>
      </c>
      <c r="P256" s="30">
        <v>44670</v>
      </c>
      <c r="Q256" s="20">
        <v>44671</v>
      </c>
      <c r="R256" s="23" t="s">
        <v>239</v>
      </c>
      <c r="S256" s="21">
        <v>44680</v>
      </c>
      <c r="T256" s="20"/>
      <c r="U256" s="21">
        <v>44687</v>
      </c>
      <c r="V256" s="29" t="s">
        <v>485</v>
      </c>
      <c r="W256" s="23" t="s">
        <v>486</v>
      </c>
      <c r="X256" s="27" t="s">
        <v>45</v>
      </c>
      <c r="Y256" s="13" t="s">
        <v>749</v>
      </c>
    </row>
    <row r="257" spans="1:27" ht="25.5">
      <c r="A257" s="24">
        <v>44713</v>
      </c>
      <c r="B257" s="25" t="s">
        <v>750</v>
      </c>
      <c r="C257" s="26">
        <v>103967</v>
      </c>
      <c r="D257" s="27" t="s">
        <v>28</v>
      </c>
      <c r="E257" s="27" t="s">
        <v>255</v>
      </c>
      <c r="F257" s="27" t="s">
        <v>256</v>
      </c>
      <c r="G257" s="27" t="s">
        <v>31</v>
      </c>
      <c r="H257" s="27" t="s">
        <v>32</v>
      </c>
      <c r="I257" s="27" t="s">
        <v>33</v>
      </c>
      <c r="J257" s="36">
        <v>44681</v>
      </c>
      <c r="K257" s="28">
        <v>44835</v>
      </c>
      <c r="L257" s="127" t="s">
        <v>670</v>
      </c>
      <c r="M257" s="94" t="s">
        <v>426</v>
      </c>
      <c r="N257" s="94" t="s">
        <v>427</v>
      </c>
      <c r="P257" s="30" t="s">
        <v>235</v>
      </c>
      <c r="Q257" s="20" t="s">
        <v>235</v>
      </c>
      <c r="R257" s="23" t="s">
        <v>239</v>
      </c>
      <c r="S257" s="21">
        <v>44680</v>
      </c>
      <c r="T257" s="20"/>
      <c r="U257" s="21">
        <v>44686</v>
      </c>
      <c r="V257" s="29" t="s">
        <v>240</v>
      </c>
      <c r="W257" s="23"/>
      <c r="X257" s="27" t="s">
        <v>45</v>
      </c>
      <c r="Y257" s="13" t="s">
        <v>409</v>
      </c>
    </row>
    <row r="258" spans="1:27" s="129" customFormat="1">
      <c r="A258" s="24">
        <v>44713</v>
      </c>
      <c r="B258" s="25" t="s">
        <v>751</v>
      </c>
      <c r="C258" s="26">
        <v>112102</v>
      </c>
      <c r="D258" s="27" t="s">
        <v>28</v>
      </c>
      <c r="E258" s="27" t="s">
        <v>330</v>
      </c>
      <c r="F258" s="27"/>
      <c r="G258" s="27" t="s">
        <v>31</v>
      </c>
      <c r="H258" s="27" t="s">
        <v>32</v>
      </c>
      <c r="I258" s="27" t="s">
        <v>33</v>
      </c>
      <c r="J258" s="36">
        <v>44681</v>
      </c>
      <c r="K258" s="28">
        <v>44835</v>
      </c>
      <c r="L258" s="127" t="s">
        <v>696</v>
      </c>
      <c r="M258" s="94" t="s">
        <v>235</v>
      </c>
      <c r="N258" s="94" t="s">
        <v>73</v>
      </c>
      <c r="O258" s="94" t="s">
        <v>235</v>
      </c>
      <c r="P258" s="30" t="s">
        <v>235</v>
      </c>
      <c r="Q258" s="20" t="s">
        <v>235</v>
      </c>
      <c r="R258" s="23" t="s">
        <v>239</v>
      </c>
      <c r="S258" s="21" t="s">
        <v>235</v>
      </c>
      <c r="T258" s="20"/>
      <c r="U258" s="21">
        <v>44686</v>
      </c>
      <c r="V258" s="29" t="s">
        <v>485</v>
      </c>
      <c r="W258" s="23"/>
      <c r="X258" s="27" t="s">
        <v>45</v>
      </c>
      <c r="Y258" s="13" t="s">
        <v>752</v>
      </c>
      <c r="Z258" s="25"/>
      <c r="AA258" s="12"/>
    </row>
    <row r="259" spans="1:27">
      <c r="A259" s="24">
        <v>44713</v>
      </c>
      <c r="B259" s="25" t="s">
        <v>753</v>
      </c>
      <c r="C259" s="26">
        <v>60474</v>
      </c>
      <c r="D259" s="27" t="s">
        <v>28</v>
      </c>
      <c r="E259" s="27" t="s">
        <v>754</v>
      </c>
      <c r="F259" s="27" t="s">
        <v>71</v>
      </c>
      <c r="G259" s="27" t="s">
        <v>31</v>
      </c>
      <c r="H259" s="27" t="s">
        <v>32</v>
      </c>
      <c r="I259" s="27" t="s">
        <v>33</v>
      </c>
      <c r="J259" s="36">
        <v>44681</v>
      </c>
      <c r="K259" s="28">
        <v>44835</v>
      </c>
      <c r="L259" s="127" t="s">
        <v>670</v>
      </c>
      <c r="P259" s="30">
        <v>44671</v>
      </c>
      <c r="Q259" s="20"/>
      <c r="R259" s="23"/>
      <c r="S259" s="21"/>
      <c r="T259" s="20"/>
      <c r="U259" s="21"/>
      <c r="V259" s="29" t="s">
        <v>235</v>
      </c>
      <c r="W259" s="23"/>
      <c r="X259" s="27" t="s">
        <v>39</v>
      </c>
      <c r="Y259" s="13" t="s">
        <v>755</v>
      </c>
    </row>
    <row r="260" spans="1:27" ht="114.75">
      <c r="A260" s="24">
        <v>44713</v>
      </c>
      <c r="B260" s="25" t="s">
        <v>218</v>
      </c>
      <c r="C260" s="26">
        <v>31676</v>
      </c>
      <c r="D260" s="27" t="s">
        <v>76</v>
      </c>
      <c r="E260" s="128" t="s">
        <v>219</v>
      </c>
      <c r="F260" s="128" t="s">
        <v>220</v>
      </c>
      <c r="G260" s="27" t="s">
        <v>31</v>
      </c>
      <c r="H260" s="27" t="s">
        <v>32</v>
      </c>
      <c r="I260" s="27" t="s">
        <v>23</v>
      </c>
      <c r="J260" s="36">
        <v>44681</v>
      </c>
      <c r="K260" s="28">
        <v>44866</v>
      </c>
      <c r="L260" s="127" t="s">
        <v>484</v>
      </c>
      <c r="M260" s="94" t="s">
        <v>756</v>
      </c>
      <c r="N260" s="94" t="s">
        <v>757</v>
      </c>
      <c r="O260" s="94" t="s">
        <v>758</v>
      </c>
      <c r="P260" s="30">
        <v>44671</v>
      </c>
      <c r="Q260" s="20">
        <v>44672</v>
      </c>
      <c r="R260" s="23" t="s">
        <v>239</v>
      </c>
      <c r="S260" s="21">
        <v>44680</v>
      </c>
      <c r="T260" s="20"/>
      <c r="U260" s="21">
        <v>44698</v>
      </c>
      <c r="V260" s="29" t="s">
        <v>485</v>
      </c>
      <c r="W260" s="23" t="s">
        <v>486</v>
      </c>
      <c r="X260" s="27" t="s">
        <v>39</v>
      </c>
      <c r="Y260" s="13" t="s">
        <v>759</v>
      </c>
    </row>
    <row r="261" spans="1:27" ht="25.5">
      <c r="A261" s="24">
        <v>44713</v>
      </c>
      <c r="B261" s="25" t="s">
        <v>99</v>
      </c>
      <c r="C261" s="26">
        <v>116858</v>
      </c>
      <c r="D261" s="27" t="s">
        <v>28</v>
      </c>
      <c r="E261" s="27" t="s">
        <v>147</v>
      </c>
      <c r="F261" s="27"/>
      <c r="G261" s="27" t="s">
        <v>31</v>
      </c>
      <c r="H261" s="27" t="s">
        <v>32</v>
      </c>
      <c r="I261" s="27" t="s">
        <v>33</v>
      </c>
      <c r="J261" s="36">
        <v>44681</v>
      </c>
      <c r="K261" s="28">
        <v>44835</v>
      </c>
      <c r="L261" s="127" t="s">
        <v>696</v>
      </c>
      <c r="M261" s="94" t="s">
        <v>760</v>
      </c>
      <c r="N261" s="94" t="s">
        <v>761</v>
      </c>
      <c r="O261" s="94" t="s">
        <v>762</v>
      </c>
      <c r="P261" s="30">
        <v>44676</v>
      </c>
      <c r="Q261" s="20">
        <v>44693</v>
      </c>
      <c r="R261" s="23" t="s">
        <v>239</v>
      </c>
      <c r="S261" s="21">
        <v>44698</v>
      </c>
      <c r="T261" s="20"/>
      <c r="U261" s="21">
        <v>44700</v>
      </c>
      <c r="V261" s="29" t="s">
        <v>485</v>
      </c>
      <c r="W261" s="23"/>
      <c r="X261" s="27" t="s">
        <v>39</v>
      </c>
      <c r="Y261" s="13"/>
    </row>
    <row r="262" spans="1:27" ht="51">
      <c r="A262" s="24">
        <v>44682</v>
      </c>
      <c r="B262" s="25" t="s">
        <v>763</v>
      </c>
      <c r="C262" s="26" t="s">
        <v>764</v>
      </c>
      <c r="D262" s="27" t="s">
        <v>76</v>
      </c>
      <c r="E262" s="27" t="s">
        <v>644</v>
      </c>
      <c r="F262" s="27" t="s">
        <v>645</v>
      </c>
      <c r="G262" s="27" t="s">
        <v>31</v>
      </c>
      <c r="H262" s="27" t="s">
        <v>32</v>
      </c>
      <c r="I262" s="27" t="s">
        <v>281</v>
      </c>
      <c r="J262" s="36">
        <v>44651</v>
      </c>
      <c r="K262" s="28">
        <v>44805</v>
      </c>
      <c r="L262" s="121" t="s">
        <v>484</v>
      </c>
      <c r="M262" s="94" t="s">
        <v>765</v>
      </c>
      <c r="N262" s="94" t="s">
        <v>766</v>
      </c>
      <c r="O262" s="94" t="s">
        <v>767</v>
      </c>
      <c r="P262" s="30">
        <v>44638</v>
      </c>
      <c r="Q262" s="20">
        <v>44641</v>
      </c>
      <c r="R262" s="23" t="s">
        <v>239</v>
      </c>
      <c r="S262" s="21">
        <v>44651</v>
      </c>
      <c r="T262" s="20">
        <v>44669</v>
      </c>
      <c r="U262" s="21">
        <v>44705</v>
      </c>
      <c r="V262" s="29" t="s">
        <v>485</v>
      </c>
      <c r="W262" s="23" t="s">
        <v>486</v>
      </c>
      <c r="X262" s="27" t="s">
        <v>365</v>
      </c>
      <c r="Y262" s="13" t="s">
        <v>768</v>
      </c>
    </row>
    <row r="263" spans="1:27">
      <c r="A263" s="24">
        <v>44713</v>
      </c>
      <c r="B263" s="25" t="s">
        <v>769</v>
      </c>
      <c r="C263" s="51">
        <v>117124</v>
      </c>
      <c r="D263" s="27" t="s">
        <v>28</v>
      </c>
      <c r="E263" s="27" t="s">
        <v>255</v>
      </c>
      <c r="F263" s="27"/>
      <c r="G263" s="27" t="s">
        <v>31</v>
      </c>
      <c r="H263" s="27" t="s">
        <v>32</v>
      </c>
      <c r="I263" s="27" t="s">
        <v>33</v>
      </c>
      <c r="J263" s="36">
        <v>44681</v>
      </c>
      <c r="K263" s="28">
        <v>44835</v>
      </c>
      <c r="L263" s="127" t="s">
        <v>696</v>
      </c>
      <c r="M263" s="94" t="s">
        <v>235</v>
      </c>
      <c r="N263" s="94" t="s">
        <v>257</v>
      </c>
      <c r="O263" s="94" t="s">
        <v>235</v>
      </c>
      <c r="P263" s="30" t="s">
        <v>235</v>
      </c>
      <c r="Q263" s="20" t="s">
        <v>235</v>
      </c>
      <c r="R263" s="23" t="s">
        <v>239</v>
      </c>
      <c r="S263" s="21">
        <v>44680</v>
      </c>
      <c r="T263" s="20">
        <v>44706</v>
      </c>
      <c r="U263" s="21">
        <v>44706</v>
      </c>
      <c r="V263" s="29" t="s">
        <v>485</v>
      </c>
      <c r="W263" s="23" t="s">
        <v>486</v>
      </c>
      <c r="X263" s="27" t="s">
        <v>45</v>
      </c>
      <c r="Y263" s="13" t="s">
        <v>770</v>
      </c>
    </row>
    <row r="264" spans="1:27" ht="25.5">
      <c r="A264" s="24">
        <v>44713</v>
      </c>
      <c r="B264" s="25" t="s">
        <v>771</v>
      </c>
      <c r="C264" s="26">
        <v>129338</v>
      </c>
      <c r="D264" s="27" t="s">
        <v>28</v>
      </c>
      <c r="E264" s="27" t="s">
        <v>255</v>
      </c>
      <c r="F264" s="27"/>
      <c r="G264" s="27" t="s">
        <v>31</v>
      </c>
      <c r="H264" s="27" t="s">
        <v>32</v>
      </c>
      <c r="I264" s="27" t="s">
        <v>33</v>
      </c>
      <c r="J264" s="36">
        <v>44681</v>
      </c>
      <c r="K264" s="28">
        <v>44835</v>
      </c>
      <c r="L264" s="127" t="s">
        <v>696</v>
      </c>
      <c r="M264" s="94" t="s">
        <v>235</v>
      </c>
      <c r="N264" s="94" t="s">
        <v>257</v>
      </c>
      <c r="O264" s="94" t="s">
        <v>235</v>
      </c>
      <c r="P264" s="30" t="s">
        <v>235</v>
      </c>
      <c r="Q264" s="20" t="s">
        <v>235</v>
      </c>
      <c r="R264" s="23" t="s">
        <v>239</v>
      </c>
      <c r="S264" s="21">
        <v>44680</v>
      </c>
      <c r="T264" s="20">
        <v>44706</v>
      </c>
      <c r="U264" s="21">
        <v>44706</v>
      </c>
      <c r="V264" s="29" t="s">
        <v>485</v>
      </c>
      <c r="W264" s="23" t="s">
        <v>486</v>
      </c>
      <c r="X264" s="27" t="s">
        <v>45</v>
      </c>
      <c r="Y264" s="13" t="s">
        <v>770</v>
      </c>
    </row>
    <row r="265" spans="1:27">
      <c r="A265" s="24">
        <v>44713</v>
      </c>
      <c r="B265" s="25" t="s">
        <v>772</v>
      </c>
      <c r="C265" s="26">
        <v>129397</v>
      </c>
      <c r="D265" s="27" t="s">
        <v>28</v>
      </c>
      <c r="E265" s="27" t="s">
        <v>255</v>
      </c>
      <c r="F265" s="27"/>
      <c r="G265" s="27" t="s">
        <v>31</v>
      </c>
      <c r="H265" s="27" t="s">
        <v>32</v>
      </c>
      <c r="I265" s="27" t="s">
        <v>33</v>
      </c>
      <c r="J265" s="36">
        <v>44681</v>
      </c>
      <c r="K265" s="28">
        <v>44835</v>
      </c>
      <c r="L265" s="127" t="s">
        <v>696</v>
      </c>
      <c r="M265" s="94" t="s">
        <v>235</v>
      </c>
      <c r="N265" s="94" t="s">
        <v>257</v>
      </c>
      <c r="O265" s="94" t="s">
        <v>235</v>
      </c>
      <c r="P265" s="30" t="s">
        <v>235</v>
      </c>
      <c r="Q265" s="20" t="s">
        <v>235</v>
      </c>
      <c r="R265" s="23" t="s">
        <v>239</v>
      </c>
      <c r="S265" s="21">
        <v>44680</v>
      </c>
      <c r="T265" s="20">
        <v>44706</v>
      </c>
      <c r="U265" s="21">
        <v>44706</v>
      </c>
      <c r="V265" s="29" t="s">
        <v>485</v>
      </c>
      <c r="W265" s="23" t="s">
        <v>486</v>
      </c>
      <c r="X265" s="27" t="s">
        <v>45</v>
      </c>
      <c r="Y265" s="13" t="s">
        <v>770</v>
      </c>
    </row>
    <row r="266" spans="1:27">
      <c r="A266" s="24">
        <v>44713</v>
      </c>
      <c r="B266" s="25" t="s">
        <v>773</v>
      </c>
      <c r="C266" s="26">
        <v>129443</v>
      </c>
      <c r="D266" s="27" t="s">
        <v>28</v>
      </c>
      <c r="E266" s="27" t="s">
        <v>604</v>
      </c>
      <c r="F266" s="27"/>
      <c r="G266" s="27" t="s">
        <v>31</v>
      </c>
      <c r="H266" s="27" t="s">
        <v>32</v>
      </c>
      <c r="I266" s="27" t="s">
        <v>33</v>
      </c>
      <c r="J266" s="36">
        <v>44681</v>
      </c>
      <c r="K266" s="28">
        <v>44835</v>
      </c>
      <c r="L266" s="127" t="s">
        <v>696</v>
      </c>
      <c r="M266" s="94" t="s">
        <v>235</v>
      </c>
      <c r="N266" s="94" t="s">
        <v>257</v>
      </c>
      <c r="O266" s="94" t="s">
        <v>235</v>
      </c>
      <c r="P266" s="30" t="s">
        <v>235</v>
      </c>
      <c r="Q266" s="20" t="s">
        <v>235</v>
      </c>
      <c r="R266" s="23" t="s">
        <v>239</v>
      </c>
      <c r="S266" s="21">
        <v>44680</v>
      </c>
      <c r="T266" s="20">
        <v>44706</v>
      </c>
      <c r="U266" s="21">
        <v>44706</v>
      </c>
      <c r="V266" s="29" t="s">
        <v>485</v>
      </c>
      <c r="W266" s="23" t="s">
        <v>486</v>
      </c>
      <c r="X266" s="27" t="s">
        <v>45</v>
      </c>
      <c r="Y266" s="13" t="s">
        <v>770</v>
      </c>
    </row>
    <row r="267" spans="1:27" ht="25.5">
      <c r="A267" s="24">
        <v>44743</v>
      </c>
      <c r="B267" s="25" t="s">
        <v>774</v>
      </c>
      <c r="C267" s="26">
        <v>17131</v>
      </c>
      <c r="D267" s="27" t="s">
        <v>28</v>
      </c>
      <c r="E267" s="27" t="s">
        <v>70</v>
      </c>
      <c r="F267" s="27"/>
      <c r="G267" s="27" t="s">
        <v>31</v>
      </c>
      <c r="H267" s="27" t="s">
        <v>32</v>
      </c>
      <c r="I267" s="27" t="s">
        <v>33</v>
      </c>
      <c r="J267" s="36">
        <v>44712</v>
      </c>
      <c r="K267" s="28">
        <v>44866</v>
      </c>
      <c r="L267" s="121" t="s">
        <v>696</v>
      </c>
      <c r="M267" s="94" t="s">
        <v>235</v>
      </c>
      <c r="N267" s="94" t="s">
        <v>72</v>
      </c>
      <c r="O267" s="94" t="s">
        <v>235</v>
      </c>
      <c r="P267" s="30" t="s">
        <v>235</v>
      </c>
      <c r="Q267" s="20" t="s">
        <v>235</v>
      </c>
      <c r="R267" s="23" t="s">
        <v>239</v>
      </c>
      <c r="S267" s="21">
        <v>44706</v>
      </c>
      <c r="T267" s="20"/>
      <c r="U267" s="21">
        <v>44706</v>
      </c>
      <c r="V267" s="29" t="s">
        <v>485</v>
      </c>
      <c r="W267" s="23" t="s">
        <v>775</v>
      </c>
      <c r="X267" s="27" t="s">
        <v>39</v>
      </c>
      <c r="Y267" s="13" t="s">
        <v>89</v>
      </c>
    </row>
    <row r="268" spans="1:27" ht="25.5">
      <c r="A268" s="24">
        <v>44743</v>
      </c>
      <c r="B268" s="25" t="s">
        <v>776</v>
      </c>
      <c r="C268" s="26">
        <v>108378</v>
      </c>
      <c r="D268" s="27" t="s">
        <v>28</v>
      </c>
      <c r="E268" s="27" t="s">
        <v>255</v>
      </c>
      <c r="F268" s="27"/>
      <c r="G268" s="27" t="s">
        <v>31</v>
      </c>
      <c r="H268" s="27" t="s">
        <v>32</v>
      </c>
      <c r="I268" s="27" t="s">
        <v>33</v>
      </c>
      <c r="J268" s="36">
        <v>44712</v>
      </c>
      <c r="K268" s="28">
        <v>44866</v>
      </c>
      <c r="L268" s="121" t="s">
        <v>696</v>
      </c>
      <c r="M268" s="94" t="s">
        <v>235</v>
      </c>
      <c r="N268" s="94" t="s">
        <v>72</v>
      </c>
      <c r="O268" s="94" t="s">
        <v>235</v>
      </c>
      <c r="P268" s="30" t="s">
        <v>235</v>
      </c>
      <c r="Q268" s="20" t="s">
        <v>235</v>
      </c>
      <c r="R268" s="23" t="s">
        <v>239</v>
      </c>
      <c r="S268" s="21">
        <v>44706</v>
      </c>
      <c r="T268" s="20"/>
      <c r="U268" s="21">
        <v>44706</v>
      </c>
      <c r="V268" s="29" t="s">
        <v>485</v>
      </c>
      <c r="W268" s="23" t="s">
        <v>775</v>
      </c>
      <c r="X268" s="27" t="s">
        <v>45</v>
      </c>
      <c r="Y268" s="13" t="s">
        <v>777</v>
      </c>
    </row>
    <row r="269" spans="1:27" ht="25.5">
      <c r="A269" s="24">
        <v>44743</v>
      </c>
      <c r="B269" s="25" t="s">
        <v>778</v>
      </c>
      <c r="C269" s="26">
        <v>112647</v>
      </c>
      <c r="D269" s="27" t="s">
        <v>28</v>
      </c>
      <c r="E269" s="27" t="s">
        <v>255</v>
      </c>
      <c r="F269" s="27"/>
      <c r="G269" s="27" t="s">
        <v>31</v>
      </c>
      <c r="H269" s="27" t="s">
        <v>32</v>
      </c>
      <c r="I269" s="27" t="s">
        <v>33</v>
      </c>
      <c r="J269" s="36">
        <v>44712</v>
      </c>
      <c r="K269" s="28">
        <v>44866</v>
      </c>
      <c r="L269" s="121" t="s">
        <v>696</v>
      </c>
      <c r="M269" s="94" t="s">
        <v>235</v>
      </c>
      <c r="N269" s="94" t="s">
        <v>72</v>
      </c>
      <c r="O269" s="94" t="s">
        <v>235</v>
      </c>
      <c r="P269" s="30" t="s">
        <v>235</v>
      </c>
      <c r="Q269" s="20" t="s">
        <v>235</v>
      </c>
      <c r="R269" s="23" t="s">
        <v>239</v>
      </c>
      <c r="S269" s="21">
        <v>44706</v>
      </c>
      <c r="T269" s="20"/>
      <c r="U269" s="21">
        <v>44706</v>
      </c>
      <c r="V269" s="29" t="s">
        <v>485</v>
      </c>
      <c r="W269" s="23" t="s">
        <v>775</v>
      </c>
      <c r="X269" s="27" t="s">
        <v>45</v>
      </c>
      <c r="Y269" s="13" t="s">
        <v>777</v>
      </c>
    </row>
    <row r="270" spans="1:27" ht="25.5">
      <c r="A270" s="24">
        <v>44713</v>
      </c>
      <c r="B270" s="25" t="s">
        <v>779</v>
      </c>
      <c r="C270" s="26">
        <v>116794</v>
      </c>
      <c r="D270" s="27" t="s">
        <v>28</v>
      </c>
      <c r="E270" s="27" t="s">
        <v>780</v>
      </c>
      <c r="F270" s="27"/>
      <c r="G270" s="27" t="s">
        <v>31</v>
      </c>
      <c r="H270" s="27" t="s">
        <v>32</v>
      </c>
      <c r="I270" s="27" t="s">
        <v>33</v>
      </c>
      <c r="J270" s="36">
        <v>44681</v>
      </c>
      <c r="K270" s="28">
        <v>44835</v>
      </c>
      <c r="L270" s="127" t="s">
        <v>696</v>
      </c>
      <c r="M270" s="94" t="s">
        <v>781</v>
      </c>
      <c r="N270" s="94" t="s">
        <v>782</v>
      </c>
      <c r="O270" s="94" t="s">
        <v>235</v>
      </c>
      <c r="P270" s="30">
        <v>44676</v>
      </c>
      <c r="Q270" s="20">
        <v>44690</v>
      </c>
      <c r="R270" s="23" t="s">
        <v>239</v>
      </c>
      <c r="S270" s="21">
        <v>44692</v>
      </c>
      <c r="T270" s="20">
        <v>44707</v>
      </c>
      <c r="U270" s="21">
        <v>44707</v>
      </c>
      <c r="V270" s="29" t="s">
        <v>485</v>
      </c>
      <c r="W270" s="23" t="s">
        <v>775</v>
      </c>
      <c r="X270" s="27" t="s">
        <v>45</v>
      </c>
      <c r="Y270" s="13" t="s">
        <v>783</v>
      </c>
    </row>
    <row r="271" spans="1:27" ht="51">
      <c r="A271" s="24">
        <v>44743</v>
      </c>
      <c r="B271" s="25" t="s">
        <v>784</v>
      </c>
      <c r="C271" s="26">
        <v>124657</v>
      </c>
      <c r="D271" s="27" t="s">
        <v>28</v>
      </c>
      <c r="E271" s="27" t="s">
        <v>413</v>
      </c>
      <c r="F271" s="27"/>
      <c r="G271" s="27" t="s">
        <v>31</v>
      </c>
      <c r="H271" s="27" t="s">
        <v>32</v>
      </c>
      <c r="I271" s="27" t="s">
        <v>33</v>
      </c>
      <c r="J271" s="36">
        <v>44712</v>
      </c>
      <c r="K271" s="28">
        <v>44866</v>
      </c>
      <c r="L271" s="121" t="s">
        <v>696</v>
      </c>
      <c r="M271" s="94" t="s">
        <v>415</v>
      </c>
      <c r="N271" s="94" t="s">
        <v>43</v>
      </c>
      <c r="O271" s="94" t="s">
        <v>785</v>
      </c>
      <c r="P271" s="30" t="s">
        <v>235</v>
      </c>
      <c r="Q271" s="20" t="s">
        <v>235</v>
      </c>
      <c r="R271" s="23" t="s">
        <v>239</v>
      </c>
      <c r="S271" s="21">
        <v>44706</v>
      </c>
      <c r="T271" s="20"/>
      <c r="U271" s="21">
        <v>44707</v>
      </c>
      <c r="V271" s="29" t="s">
        <v>485</v>
      </c>
      <c r="W271" s="23" t="s">
        <v>775</v>
      </c>
      <c r="X271" s="27" t="s">
        <v>45</v>
      </c>
      <c r="Y271" s="13" t="s">
        <v>786</v>
      </c>
    </row>
    <row r="272" spans="1:27" ht="51">
      <c r="A272" s="24">
        <v>44743</v>
      </c>
      <c r="B272" s="25" t="s">
        <v>787</v>
      </c>
      <c r="C272" s="26">
        <v>124760</v>
      </c>
      <c r="D272" s="27" t="s">
        <v>28</v>
      </c>
      <c r="E272" s="27" t="s">
        <v>413</v>
      </c>
      <c r="F272" s="27"/>
      <c r="G272" s="27" t="s">
        <v>31</v>
      </c>
      <c r="H272" s="27" t="s">
        <v>32</v>
      </c>
      <c r="I272" s="27" t="s">
        <v>33</v>
      </c>
      <c r="J272" s="36">
        <v>44712</v>
      </c>
      <c r="K272" s="28">
        <v>44866</v>
      </c>
      <c r="L272" s="121" t="s">
        <v>696</v>
      </c>
      <c r="M272" s="94" t="s">
        <v>415</v>
      </c>
      <c r="N272" s="94" t="s">
        <v>43</v>
      </c>
      <c r="O272" s="94" t="s">
        <v>785</v>
      </c>
      <c r="P272" s="30" t="s">
        <v>235</v>
      </c>
      <c r="Q272" s="20" t="s">
        <v>235</v>
      </c>
      <c r="R272" s="23" t="s">
        <v>239</v>
      </c>
      <c r="S272" s="21">
        <v>44706</v>
      </c>
      <c r="T272" s="20"/>
      <c r="U272" s="21">
        <v>44707</v>
      </c>
      <c r="V272" s="29" t="s">
        <v>485</v>
      </c>
      <c r="W272" s="23" t="s">
        <v>775</v>
      </c>
      <c r="X272" s="27" t="s">
        <v>45</v>
      </c>
      <c r="Y272" s="13" t="s">
        <v>786</v>
      </c>
    </row>
    <row r="273" spans="1:25" ht="25.5">
      <c r="A273" s="24">
        <v>44743</v>
      </c>
      <c r="B273" s="25" t="s">
        <v>788</v>
      </c>
      <c r="C273" s="26">
        <v>632431</v>
      </c>
      <c r="D273" s="27" t="s">
        <v>28</v>
      </c>
      <c r="E273" s="27" t="s">
        <v>147</v>
      </c>
      <c r="F273" s="27" t="s">
        <v>455</v>
      </c>
      <c r="G273" s="27" t="s">
        <v>31</v>
      </c>
      <c r="H273" s="27" t="s">
        <v>32</v>
      </c>
      <c r="I273" s="27" t="s">
        <v>33</v>
      </c>
      <c r="J273" s="36">
        <v>44712</v>
      </c>
      <c r="K273" s="28">
        <v>44866</v>
      </c>
      <c r="L273" s="121" t="s">
        <v>670</v>
      </c>
      <c r="M273" s="94" t="s">
        <v>304</v>
      </c>
      <c r="N273" s="94" t="s">
        <v>305</v>
      </c>
      <c r="O273" s="94" t="s">
        <v>306</v>
      </c>
      <c r="P273" s="30">
        <v>44701</v>
      </c>
      <c r="Q273" s="20">
        <v>44701</v>
      </c>
      <c r="R273" s="23" t="s">
        <v>239</v>
      </c>
      <c r="S273" s="21">
        <v>44708</v>
      </c>
      <c r="T273" s="20"/>
      <c r="U273" s="21">
        <v>44708</v>
      </c>
      <c r="V273" s="29" t="s">
        <v>240</v>
      </c>
      <c r="W273" s="23"/>
      <c r="X273" s="27" t="s">
        <v>45</v>
      </c>
      <c r="Y273" s="13" t="s">
        <v>557</v>
      </c>
    </row>
    <row r="274" spans="1:25">
      <c r="A274" s="24">
        <v>44743</v>
      </c>
      <c r="B274" s="25" t="s">
        <v>789</v>
      </c>
      <c r="C274" s="26">
        <v>112474</v>
      </c>
      <c r="D274" s="27" t="s">
        <v>28</v>
      </c>
      <c r="E274" s="27" t="s">
        <v>790</v>
      </c>
      <c r="F274" s="27" t="s">
        <v>645</v>
      </c>
      <c r="G274" s="27" t="s">
        <v>31</v>
      </c>
      <c r="H274" s="27" t="s">
        <v>32</v>
      </c>
      <c r="I274" s="27" t="s">
        <v>33</v>
      </c>
      <c r="J274" s="36">
        <v>44712</v>
      </c>
      <c r="K274" s="28">
        <v>44866</v>
      </c>
      <c r="L274" s="121" t="s">
        <v>670</v>
      </c>
      <c r="M274" s="94" t="s">
        <v>791</v>
      </c>
      <c r="N274" s="94" t="s">
        <v>792</v>
      </c>
      <c r="O274" s="94" t="s">
        <v>4</v>
      </c>
      <c r="P274" s="30">
        <v>44701</v>
      </c>
      <c r="Q274" s="20">
        <v>44701</v>
      </c>
      <c r="R274" s="23" t="s">
        <v>239</v>
      </c>
      <c r="S274" s="21">
        <v>44708</v>
      </c>
      <c r="T274" s="20"/>
      <c r="U274" s="21">
        <v>44708</v>
      </c>
      <c r="V274" s="29" t="s">
        <v>240</v>
      </c>
      <c r="W274" s="23"/>
      <c r="X274" s="27" t="s">
        <v>39</v>
      </c>
      <c r="Y274" s="13"/>
    </row>
    <row r="275" spans="1:25" ht="25.5">
      <c r="A275" s="24">
        <v>44743</v>
      </c>
      <c r="B275" s="25" t="s">
        <v>793</v>
      </c>
      <c r="C275" s="26">
        <v>116068</v>
      </c>
      <c r="D275" s="27" t="s">
        <v>28</v>
      </c>
      <c r="E275" s="27" t="s">
        <v>70</v>
      </c>
      <c r="F275" s="27"/>
      <c r="G275" s="27" t="s">
        <v>31</v>
      </c>
      <c r="H275" s="27" t="s">
        <v>32</v>
      </c>
      <c r="I275" s="27" t="s">
        <v>33</v>
      </c>
      <c r="J275" s="36">
        <v>44712</v>
      </c>
      <c r="K275" s="28">
        <v>44866</v>
      </c>
      <c r="L275" s="121" t="s">
        <v>696</v>
      </c>
      <c r="M275" s="94" t="s">
        <v>235</v>
      </c>
      <c r="N275" s="94" t="s">
        <v>388</v>
      </c>
      <c r="O275" s="94" t="s">
        <v>235</v>
      </c>
      <c r="P275" s="30">
        <v>44694</v>
      </c>
      <c r="Q275" s="20">
        <v>44694</v>
      </c>
      <c r="R275" s="23" t="s">
        <v>239</v>
      </c>
      <c r="S275" s="21">
        <v>44706</v>
      </c>
      <c r="T275" s="20"/>
      <c r="U275" s="21">
        <v>44712</v>
      </c>
      <c r="V275" s="29" t="s">
        <v>485</v>
      </c>
      <c r="W275" s="23" t="s">
        <v>775</v>
      </c>
      <c r="X275" s="27" t="s">
        <v>39</v>
      </c>
      <c r="Y275" s="13"/>
    </row>
    <row r="276" spans="1:25">
      <c r="A276" s="24">
        <v>44743</v>
      </c>
      <c r="B276" s="25" t="s">
        <v>794</v>
      </c>
      <c r="C276" s="26">
        <v>116846</v>
      </c>
      <c r="D276" s="27" t="s">
        <v>28</v>
      </c>
      <c r="E276" s="27" t="s">
        <v>215</v>
      </c>
      <c r="F276" s="27" t="s">
        <v>216</v>
      </c>
      <c r="G276" s="27" t="s">
        <v>31</v>
      </c>
      <c r="H276" s="27" t="s">
        <v>32</v>
      </c>
      <c r="I276" s="27" t="s">
        <v>33</v>
      </c>
      <c r="J276" s="36">
        <v>44712</v>
      </c>
      <c r="K276" s="28">
        <v>44866</v>
      </c>
      <c r="L276" s="121" t="s">
        <v>670</v>
      </c>
      <c r="M276" s="94" t="s">
        <v>781</v>
      </c>
      <c r="N276" s="94" t="s">
        <v>782</v>
      </c>
      <c r="O276" s="94" t="s">
        <v>795</v>
      </c>
      <c r="P276" s="30">
        <v>44701</v>
      </c>
      <c r="Q276" s="20">
        <v>44701</v>
      </c>
      <c r="R276" s="23" t="s">
        <v>239</v>
      </c>
      <c r="S276" s="21">
        <v>44708</v>
      </c>
      <c r="T276" s="20"/>
      <c r="U276" s="21">
        <v>44708</v>
      </c>
      <c r="V276" s="29" t="s">
        <v>240</v>
      </c>
      <c r="W276" s="23"/>
      <c r="X276" s="27" t="s">
        <v>39</v>
      </c>
      <c r="Y276" s="13"/>
    </row>
    <row r="277" spans="1:25" ht="25.5">
      <c r="A277" s="24">
        <v>44743</v>
      </c>
      <c r="B277" s="25" t="s">
        <v>796</v>
      </c>
      <c r="C277" s="26">
        <v>73481</v>
      </c>
      <c r="D277" s="27" t="s">
        <v>28</v>
      </c>
      <c r="E277" s="27" t="s">
        <v>70</v>
      </c>
      <c r="F277" s="27" t="s">
        <v>71</v>
      </c>
      <c r="G277" s="27" t="s">
        <v>31</v>
      </c>
      <c r="H277" s="27" t="s">
        <v>32</v>
      </c>
      <c r="I277" s="27" t="s">
        <v>33</v>
      </c>
      <c r="J277" s="36">
        <v>44712</v>
      </c>
      <c r="K277" s="28">
        <v>44866</v>
      </c>
      <c r="L277" s="121" t="s">
        <v>670</v>
      </c>
      <c r="N277" s="94" t="s">
        <v>72</v>
      </c>
      <c r="P277" s="30" t="s">
        <v>235</v>
      </c>
      <c r="Q277" s="20" t="s">
        <v>235</v>
      </c>
      <c r="R277" s="23" t="s">
        <v>239</v>
      </c>
      <c r="S277" s="21">
        <v>44708</v>
      </c>
      <c r="T277" s="20"/>
      <c r="U277" s="21">
        <v>44711</v>
      </c>
      <c r="V277" s="29" t="s">
        <v>240</v>
      </c>
      <c r="W277" s="23"/>
      <c r="X277" s="27" t="s">
        <v>39</v>
      </c>
      <c r="Y277" s="13" t="s">
        <v>89</v>
      </c>
    </row>
    <row r="278" spans="1:25" ht="25.5">
      <c r="A278" s="24">
        <v>44743</v>
      </c>
      <c r="B278" s="25" t="s">
        <v>797</v>
      </c>
      <c r="C278" s="26">
        <v>104676</v>
      </c>
      <c r="D278" s="27" t="s">
        <v>28</v>
      </c>
      <c r="E278" s="27" t="s">
        <v>255</v>
      </c>
      <c r="F278" s="27" t="s">
        <v>256</v>
      </c>
      <c r="G278" s="27" t="s">
        <v>31</v>
      </c>
      <c r="H278" s="27" t="s">
        <v>32</v>
      </c>
      <c r="I278" s="27" t="s">
        <v>33</v>
      </c>
      <c r="J278" s="36">
        <v>44712</v>
      </c>
      <c r="K278" s="28">
        <v>44866</v>
      </c>
      <c r="L278" s="121" t="s">
        <v>670</v>
      </c>
      <c r="N278" s="94" t="s">
        <v>72</v>
      </c>
      <c r="P278" s="30" t="s">
        <v>235</v>
      </c>
      <c r="Q278" s="30" t="s">
        <v>235</v>
      </c>
      <c r="R278" s="23" t="s">
        <v>239</v>
      </c>
      <c r="S278" s="21">
        <v>44708</v>
      </c>
      <c r="T278" s="20"/>
      <c r="U278" s="21">
        <v>44711</v>
      </c>
      <c r="V278" s="29" t="s">
        <v>240</v>
      </c>
      <c r="W278" s="23"/>
      <c r="X278" s="27" t="s">
        <v>45</v>
      </c>
      <c r="Y278" s="13" t="s">
        <v>448</v>
      </c>
    </row>
    <row r="279" spans="1:25" ht="25.5">
      <c r="A279" s="24">
        <v>44743</v>
      </c>
      <c r="B279" s="25" t="s">
        <v>798</v>
      </c>
      <c r="C279" s="26">
        <v>124663</v>
      </c>
      <c r="D279" s="27" t="s">
        <v>28</v>
      </c>
      <c r="E279" s="27" t="s">
        <v>255</v>
      </c>
      <c r="F279" s="27" t="s">
        <v>256</v>
      </c>
      <c r="G279" s="27" t="s">
        <v>31</v>
      </c>
      <c r="H279" s="27" t="s">
        <v>32</v>
      </c>
      <c r="I279" s="27" t="s">
        <v>33</v>
      </c>
      <c r="J279" s="36">
        <v>44712</v>
      </c>
      <c r="K279" s="28">
        <v>44866</v>
      </c>
      <c r="L279" s="121" t="s">
        <v>670</v>
      </c>
      <c r="N279" s="94" t="s">
        <v>72</v>
      </c>
      <c r="P279" s="30" t="s">
        <v>235</v>
      </c>
      <c r="Q279" s="30" t="s">
        <v>235</v>
      </c>
      <c r="R279" s="23" t="s">
        <v>239</v>
      </c>
      <c r="S279" s="21">
        <v>44708</v>
      </c>
      <c r="T279" s="20"/>
      <c r="U279" s="21">
        <v>44711</v>
      </c>
      <c r="V279" s="29" t="s">
        <v>240</v>
      </c>
      <c r="W279" s="23"/>
      <c r="X279" s="27" t="s">
        <v>45</v>
      </c>
      <c r="Y279" s="13" t="s">
        <v>448</v>
      </c>
    </row>
    <row r="280" spans="1:25" ht="38.25">
      <c r="A280" s="24">
        <v>44743</v>
      </c>
      <c r="B280" s="25" t="s">
        <v>799</v>
      </c>
      <c r="C280" s="26">
        <v>124662</v>
      </c>
      <c r="D280" s="27" t="s">
        <v>28</v>
      </c>
      <c r="E280" s="27" t="s">
        <v>604</v>
      </c>
      <c r="F280" s="27" t="s">
        <v>256</v>
      </c>
      <c r="G280" s="27" t="s">
        <v>31</v>
      </c>
      <c r="H280" s="27" t="s">
        <v>32</v>
      </c>
      <c r="I280" s="27" t="s">
        <v>33</v>
      </c>
      <c r="J280" s="36">
        <v>44712</v>
      </c>
      <c r="K280" s="28">
        <v>44866</v>
      </c>
      <c r="L280" s="121" t="s">
        <v>484</v>
      </c>
      <c r="M280" s="94" t="s">
        <v>426</v>
      </c>
      <c r="N280" s="94" t="s">
        <v>625</v>
      </c>
      <c r="O280" s="94" t="s">
        <v>235</v>
      </c>
      <c r="P280" s="30" t="s">
        <v>235</v>
      </c>
      <c r="Q280" s="20" t="s">
        <v>235</v>
      </c>
      <c r="R280" s="23" t="s">
        <v>235</v>
      </c>
      <c r="S280" s="21">
        <v>44712</v>
      </c>
      <c r="T280" s="20"/>
      <c r="U280" s="21">
        <v>44713</v>
      </c>
      <c r="V280" s="29" t="s">
        <v>240</v>
      </c>
      <c r="W280" s="23"/>
      <c r="X280" s="27" t="s">
        <v>45</v>
      </c>
      <c r="Y280" s="13" t="s">
        <v>800</v>
      </c>
    </row>
    <row r="281" spans="1:25" ht="25.5">
      <c r="A281" s="24">
        <v>44743</v>
      </c>
      <c r="B281" s="25" t="s">
        <v>801</v>
      </c>
      <c r="C281" s="26">
        <v>116069</v>
      </c>
      <c r="D281" s="27" t="s">
        <v>28</v>
      </c>
      <c r="E281" s="27" t="s">
        <v>70</v>
      </c>
      <c r="F281" s="27" t="s">
        <v>387</v>
      </c>
      <c r="G281" s="27" t="s">
        <v>31</v>
      </c>
      <c r="H281" s="27" t="s">
        <v>32</v>
      </c>
      <c r="I281" s="27" t="s">
        <v>33</v>
      </c>
      <c r="J281" s="36">
        <v>44712</v>
      </c>
      <c r="K281" s="28">
        <v>44866</v>
      </c>
      <c r="L281" s="121" t="s">
        <v>484</v>
      </c>
      <c r="N281" s="94" t="s">
        <v>388</v>
      </c>
      <c r="O281" s="94" t="s">
        <v>802</v>
      </c>
      <c r="P281" s="30">
        <v>44701</v>
      </c>
      <c r="Q281" s="20">
        <v>44705</v>
      </c>
      <c r="R281" s="23" t="s">
        <v>239</v>
      </c>
      <c r="S281" s="21">
        <v>44712</v>
      </c>
      <c r="T281" s="20"/>
      <c r="U281" s="21">
        <v>44713</v>
      </c>
      <c r="V281" s="29" t="s">
        <v>240</v>
      </c>
      <c r="W281" s="23"/>
      <c r="X281" s="27" t="s">
        <v>39</v>
      </c>
      <c r="Y281" s="13"/>
    </row>
    <row r="282" spans="1:25" ht="38.25">
      <c r="A282" s="24">
        <v>44743</v>
      </c>
      <c r="B282" s="25" t="s">
        <v>803</v>
      </c>
      <c r="C282" s="26">
        <v>124836</v>
      </c>
      <c r="D282" s="27" t="s">
        <v>28</v>
      </c>
      <c r="E282" s="27" t="s">
        <v>604</v>
      </c>
      <c r="F282" s="27" t="s">
        <v>256</v>
      </c>
      <c r="G282" s="27" t="s">
        <v>31</v>
      </c>
      <c r="H282" s="27" t="s">
        <v>32</v>
      </c>
      <c r="I282" s="27" t="s">
        <v>33</v>
      </c>
      <c r="J282" s="36">
        <v>44712</v>
      </c>
      <c r="K282" s="28">
        <v>44866</v>
      </c>
      <c r="L282" s="121" t="s">
        <v>484</v>
      </c>
      <c r="M282" s="94" t="s">
        <v>235</v>
      </c>
      <c r="N282" s="94" t="s">
        <v>72</v>
      </c>
      <c r="O282" s="94" t="s">
        <v>235</v>
      </c>
      <c r="P282" s="30" t="s">
        <v>235</v>
      </c>
      <c r="Q282" s="20" t="s">
        <v>235</v>
      </c>
      <c r="R282" s="23" t="s">
        <v>235</v>
      </c>
      <c r="S282" s="21">
        <v>44712</v>
      </c>
      <c r="T282" s="20"/>
      <c r="U282" s="21">
        <v>44713</v>
      </c>
      <c r="V282" s="29" t="s">
        <v>240</v>
      </c>
      <c r="W282" s="23"/>
      <c r="X282" s="27" t="s">
        <v>45</v>
      </c>
      <c r="Y282" s="13" t="s">
        <v>804</v>
      </c>
    </row>
    <row r="283" spans="1:25" ht="25.5">
      <c r="A283" s="24">
        <v>44746</v>
      </c>
      <c r="B283" s="25" t="s">
        <v>805</v>
      </c>
      <c r="C283" s="26">
        <v>14884</v>
      </c>
      <c r="D283" s="27" t="s">
        <v>28</v>
      </c>
      <c r="E283" s="27" t="s">
        <v>147</v>
      </c>
      <c r="F283" s="27" t="s">
        <v>148</v>
      </c>
      <c r="G283" s="27" t="s">
        <v>31</v>
      </c>
      <c r="H283" s="27" t="s">
        <v>32</v>
      </c>
      <c r="I283" s="27" t="s">
        <v>33</v>
      </c>
      <c r="J283" s="36">
        <v>44712</v>
      </c>
      <c r="K283" s="28">
        <v>44896</v>
      </c>
      <c r="L283" s="121" t="s">
        <v>484</v>
      </c>
      <c r="M283" s="94" t="s">
        <v>806</v>
      </c>
      <c r="N283" s="94" t="s">
        <v>489</v>
      </c>
      <c r="O283" s="94" t="s">
        <v>422</v>
      </c>
      <c r="P283" s="30">
        <v>44705</v>
      </c>
      <c r="Q283" s="20">
        <v>44706</v>
      </c>
      <c r="R283" s="23" t="s">
        <v>239</v>
      </c>
      <c r="S283" s="21">
        <v>44712</v>
      </c>
      <c r="T283" s="20"/>
      <c r="U283" s="21">
        <v>44713</v>
      </c>
      <c r="V283" s="29" t="s">
        <v>240</v>
      </c>
      <c r="W283" s="23"/>
      <c r="X283" s="27" t="s">
        <v>807</v>
      </c>
      <c r="Y283" s="13" t="s">
        <v>808</v>
      </c>
    </row>
    <row r="284" spans="1:25" ht="51">
      <c r="A284" s="24">
        <v>44743</v>
      </c>
      <c r="B284" s="25" t="s">
        <v>809</v>
      </c>
      <c r="C284" s="26">
        <v>131734</v>
      </c>
      <c r="D284" s="27" t="s">
        <v>28</v>
      </c>
      <c r="E284" s="27" t="s">
        <v>147</v>
      </c>
      <c r="F284" s="27"/>
      <c r="G284" s="27" t="s">
        <v>31</v>
      </c>
      <c r="H284" s="27" t="s">
        <v>32</v>
      </c>
      <c r="I284" s="27" t="s">
        <v>33</v>
      </c>
      <c r="J284" s="36">
        <v>44712</v>
      </c>
      <c r="K284" s="28">
        <v>44866</v>
      </c>
      <c r="L284" s="121" t="s">
        <v>484</v>
      </c>
      <c r="M284" s="94" t="s">
        <v>806</v>
      </c>
      <c r="N284" s="94" t="s">
        <v>305</v>
      </c>
      <c r="O284" s="94" t="s">
        <v>810</v>
      </c>
      <c r="P284" s="30">
        <v>44705</v>
      </c>
      <c r="Q284" s="20">
        <v>44706</v>
      </c>
      <c r="R284" s="23" t="s">
        <v>239</v>
      </c>
      <c r="S284" s="21">
        <v>44712</v>
      </c>
      <c r="T284" s="20"/>
      <c r="U284" s="21">
        <v>44713</v>
      </c>
      <c r="V284" s="29" t="s">
        <v>240</v>
      </c>
      <c r="W284" s="23"/>
      <c r="X284" s="27" t="s">
        <v>39</v>
      </c>
      <c r="Y284" s="13" t="s">
        <v>811</v>
      </c>
    </row>
    <row r="285" spans="1:25" ht="38.25">
      <c r="A285" s="24">
        <v>44743</v>
      </c>
      <c r="B285" s="25" t="s">
        <v>812</v>
      </c>
      <c r="C285" s="26">
        <v>104650</v>
      </c>
      <c r="D285" s="27" t="s">
        <v>28</v>
      </c>
      <c r="E285" s="27" t="s">
        <v>255</v>
      </c>
      <c r="F285" s="27" t="s">
        <v>256</v>
      </c>
      <c r="G285" s="27" t="s">
        <v>31</v>
      </c>
      <c r="H285" s="27" t="s">
        <v>32</v>
      </c>
      <c r="I285" s="27" t="s">
        <v>33</v>
      </c>
      <c r="J285" s="36">
        <v>44712</v>
      </c>
      <c r="K285" s="28">
        <v>44866</v>
      </c>
      <c r="L285" s="121" t="s">
        <v>484</v>
      </c>
      <c r="M285" s="94" t="s">
        <v>235</v>
      </c>
      <c r="N285" s="94" t="s">
        <v>72</v>
      </c>
      <c r="O285" s="94" t="s">
        <v>235</v>
      </c>
      <c r="P285" s="30" t="s">
        <v>235</v>
      </c>
      <c r="Q285" s="20" t="s">
        <v>235</v>
      </c>
      <c r="R285" s="23" t="s">
        <v>235</v>
      </c>
      <c r="S285" s="21">
        <v>44712</v>
      </c>
      <c r="T285" s="20"/>
      <c r="U285" s="21">
        <v>44713</v>
      </c>
      <c r="V285" s="29" t="s">
        <v>240</v>
      </c>
      <c r="W285" s="23"/>
      <c r="X285" s="27" t="s">
        <v>45</v>
      </c>
      <c r="Y285" s="13" t="s">
        <v>813</v>
      </c>
    </row>
    <row r="286" spans="1:25" ht="38.25">
      <c r="A286" s="24">
        <v>44743</v>
      </c>
      <c r="B286" s="25" t="s">
        <v>814</v>
      </c>
      <c r="C286" s="26">
        <v>104646</v>
      </c>
      <c r="D286" s="27" t="s">
        <v>28</v>
      </c>
      <c r="E286" s="27" t="s">
        <v>255</v>
      </c>
      <c r="F286" s="27" t="s">
        <v>256</v>
      </c>
      <c r="G286" s="27" t="s">
        <v>31</v>
      </c>
      <c r="H286" s="27" t="s">
        <v>32</v>
      </c>
      <c r="I286" s="27" t="s">
        <v>33</v>
      </c>
      <c r="J286" s="36">
        <v>44712</v>
      </c>
      <c r="K286" s="28">
        <v>44866</v>
      </c>
      <c r="L286" s="121" t="s">
        <v>484</v>
      </c>
      <c r="M286" s="94" t="s">
        <v>235</v>
      </c>
      <c r="N286" s="94" t="s">
        <v>72</v>
      </c>
      <c r="O286" s="94" t="s">
        <v>235</v>
      </c>
      <c r="P286" s="30" t="s">
        <v>235</v>
      </c>
      <c r="Q286" s="20" t="s">
        <v>235</v>
      </c>
      <c r="R286" s="23" t="s">
        <v>235</v>
      </c>
      <c r="S286" s="21">
        <v>44712</v>
      </c>
      <c r="T286" s="20"/>
      <c r="U286" s="21">
        <v>44713</v>
      </c>
      <c r="V286" s="29" t="s">
        <v>240</v>
      </c>
      <c r="W286" s="23"/>
      <c r="X286" s="27" t="s">
        <v>45</v>
      </c>
      <c r="Y286" s="13" t="s">
        <v>813</v>
      </c>
    </row>
    <row r="287" spans="1:25" ht="89.25">
      <c r="A287" s="24">
        <v>44743</v>
      </c>
      <c r="B287" s="25" t="s">
        <v>815</v>
      </c>
      <c r="C287" s="26">
        <v>131290</v>
      </c>
      <c r="D287" s="27" t="s">
        <v>28</v>
      </c>
      <c r="E287" s="27" t="s">
        <v>526</v>
      </c>
      <c r="F287" s="27" t="s">
        <v>358</v>
      </c>
      <c r="G287" s="27" t="s">
        <v>31</v>
      </c>
      <c r="H287" s="27" t="s">
        <v>32</v>
      </c>
      <c r="I287" s="27" t="s">
        <v>33</v>
      </c>
      <c r="J287" s="36">
        <v>44712</v>
      </c>
      <c r="K287" s="28">
        <v>44866</v>
      </c>
      <c r="L287" s="121" t="s">
        <v>484</v>
      </c>
      <c r="M287" s="94" t="s">
        <v>415</v>
      </c>
      <c r="N287" s="94" t="s">
        <v>43</v>
      </c>
      <c r="O287" s="94" t="s">
        <v>416</v>
      </c>
      <c r="P287" s="30" t="s">
        <v>235</v>
      </c>
      <c r="Q287" s="20" t="s">
        <v>235</v>
      </c>
      <c r="R287" s="23" t="s">
        <v>235</v>
      </c>
      <c r="S287" s="21">
        <v>44712</v>
      </c>
      <c r="T287" s="20"/>
      <c r="U287" s="21">
        <v>44714</v>
      </c>
      <c r="V287" s="29" t="s">
        <v>240</v>
      </c>
      <c r="W287" s="23"/>
      <c r="X287" s="27" t="s">
        <v>45</v>
      </c>
      <c r="Y287" s="13" t="s">
        <v>816</v>
      </c>
    </row>
    <row r="288" spans="1:25" ht="89.25">
      <c r="A288" s="24">
        <v>44743</v>
      </c>
      <c r="B288" s="25" t="s">
        <v>817</v>
      </c>
      <c r="C288" s="26">
        <v>129610</v>
      </c>
      <c r="D288" s="27" t="s">
        <v>28</v>
      </c>
      <c r="E288" s="27" t="s">
        <v>526</v>
      </c>
      <c r="F288" s="27" t="s">
        <v>358</v>
      </c>
      <c r="G288" s="27" t="s">
        <v>31</v>
      </c>
      <c r="H288" s="27" t="s">
        <v>32</v>
      </c>
      <c r="I288" s="27" t="s">
        <v>33</v>
      </c>
      <c r="J288" s="36">
        <v>44712</v>
      </c>
      <c r="K288" s="28">
        <v>44866</v>
      </c>
      <c r="L288" s="121" t="s">
        <v>484</v>
      </c>
      <c r="M288" s="94" t="s">
        <v>415</v>
      </c>
      <c r="N288" s="94" t="s">
        <v>43</v>
      </c>
      <c r="O288" s="94" t="s">
        <v>416</v>
      </c>
      <c r="P288" s="30" t="s">
        <v>235</v>
      </c>
      <c r="Q288" s="20" t="s">
        <v>235</v>
      </c>
      <c r="R288" s="23" t="s">
        <v>235</v>
      </c>
      <c r="S288" s="21">
        <v>44712</v>
      </c>
      <c r="T288" s="20"/>
      <c r="U288" s="21">
        <v>44714</v>
      </c>
      <c r="V288" s="29" t="s">
        <v>240</v>
      </c>
      <c r="W288" s="23"/>
      <c r="X288" s="27" t="s">
        <v>45</v>
      </c>
      <c r="Y288" s="13" t="s">
        <v>816</v>
      </c>
    </row>
    <row r="289" spans="1:25" ht="89.25">
      <c r="A289" s="24">
        <v>44743</v>
      </c>
      <c r="B289" s="25" t="s">
        <v>818</v>
      </c>
      <c r="C289" s="26">
        <v>129867</v>
      </c>
      <c r="D289" s="27" t="s">
        <v>28</v>
      </c>
      <c r="E289" s="27" t="s">
        <v>526</v>
      </c>
      <c r="F289" s="27" t="s">
        <v>358</v>
      </c>
      <c r="G289" s="27" t="s">
        <v>31</v>
      </c>
      <c r="H289" s="27" t="s">
        <v>32</v>
      </c>
      <c r="I289" s="27" t="s">
        <v>33</v>
      </c>
      <c r="J289" s="36">
        <v>44712</v>
      </c>
      <c r="K289" s="28">
        <v>44866</v>
      </c>
      <c r="L289" s="121" t="s">
        <v>484</v>
      </c>
      <c r="M289" s="94" t="s">
        <v>415</v>
      </c>
      <c r="N289" s="94" t="s">
        <v>43</v>
      </c>
      <c r="O289" s="94" t="s">
        <v>416</v>
      </c>
      <c r="P289" s="30" t="s">
        <v>235</v>
      </c>
      <c r="Q289" s="20" t="s">
        <v>235</v>
      </c>
      <c r="R289" s="23" t="s">
        <v>235</v>
      </c>
      <c r="S289" s="21">
        <v>44712</v>
      </c>
      <c r="T289" s="20"/>
      <c r="U289" s="21">
        <v>44714</v>
      </c>
      <c r="V289" s="29" t="s">
        <v>240</v>
      </c>
      <c r="W289" s="23"/>
      <c r="X289" s="27" t="s">
        <v>45</v>
      </c>
      <c r="Y289" s="13" t="s">
        <v>816</v>
      </c>
    </row>
    <row r="290" spans="1:25" ht="89.25">
      <c r="A290" s="24">
        <v>44743</v>
      </c>
      <c r="B290" s="25" t="s">
        <v>819</v>
      </c>
      <c r="C290" s="26">
        <v>124847</v>
      </c>
      <c r="D290" s="27" t="s">
        <v>28</v>
      </c>
      <c r="E290" s="27" t="s">
        <v>413</v>
      </c>
      <c r="F290" s="27" t="s">
        <v>358</v>
      </c>
      <c r="G290" s="27" t="s">
        <v>31</v>
      </c>
      <c r="H290" s="27" t="s">
        <v>32</v>
      </c>
      <c r="I290" s="27" t="s">
        <v>33</v>
      </c>
      <c r="J290" s="36">
        <v>44712</v>
      </c>
      <c r="K290" s="28">
        <v>44866</v>
      </c>
      <c r="L290" s="121" t="s">
        <v>484</v>
      </c>
      <c r="M290" s="94" t="s">
        <v>415</v>
      </c>
      <c r="N290" s="94" t="s">
        <v>43</v>
      </c>
      <c r="O290" s="94" t="s">
        <v>416</v>
      </c>
      <c r="P290" s="30" t="s">
        <v>235</v>
      </c>
      <c r="Q290" s="20" t="s">
        <v>235</v>
      </c>
      <c r="R290" s="23" t="s">
        <v>235</v>
      </c>
      <c r="S290" s="21">
        <v>44712</v>
      </c>
      <c r="T290" s="20"/>
      <c r="U290" s="21">
        <v>44714</v>
      </c>
      <c r="V290" s="29" t="s">
        <v>240</v>
      </c>
      <c r="W290" s="23"/>
      <c r="X290" s="27" t="s">
        <v>45</v>
      </c>
      <c r="Y290" s="13" t="s">
        <v>820</v>
      </c>
    </row>
    <row r="291" spans="1:25" ht="89.25">
      <c r="A291" s="24">
        <v>44743</v>
      </c>
      <c r="B291" s="25" t="s">
        <v>821</v>
      </c>
      <c r="C291" s="26">
        <v>104635</v>
      </c>
      <c r="D291" s="27" t="s">
        <v>28</v>
      </c>
      <c r="E291" s="27" t="s">
        <v>413</v>
      </c>
      <c r="F291" s="27" t="s">
        <v>358</v>
      </c>
      <c r="G291" s="27" t="s">
        <v>31</v>
      </c>
      <c r="H291" s="27" t="s">
        <v>32</v>
      </c>
      <c r="I291" s="27" t="s">
        <v>33</v>
      </c>
      <c r="J291" s="36">
        <v>44712</v>
      </c>
      <c r="K291" s="28">
        <v>44866</v>
      </c>
      <c r="L291" s="121" t="s">
        <v>484</v>
      </c>
      <c r="M291" s="94" t="s">
        <v>415</v>
      </c>
      <c r="N291" s="94" t="s">
        <v>43</v>
      </c>
      <c r="O291" s="94" t="s">
        <v>416</v>
      </c>
      <c r="P291" s="30" t="s">
        <v>235</v>
      </c>
      <c r="Q291" s="20" t="s">
        <v>235</v>
      </c>
      <c r="R291" s="23" t="s">
        <v>235</v>
      </c>
      <c r="S291" s="21">
        <v>44712</v>
      </c>
      <c r="T291" s="20"/>
      <c r="U291" s="21">
        <v>44714</v>
      </c>
      <c r="V291" s="29" t="s">
        <v>240</v>
      </c>
      <c r="W291" s="23"/>
      <c r="X291" s="27" t="s">
        <v>45</v>
      </c>
      <c r="Y291" s="13" t="s">
        <v>820</v>
      </c>
    </row>
    <row r="292" spans="1:25" ht="38.25">
      <c r="A292" s="24">
        <v>44743</v>
      </c>
      <c r="B292" s="25" t="s">
        <v>822</v>
      </c>
      <c r="C292" s="26">
        <v>117691</v>
      </c>
      <c r="D292" s="27" t="s">
        <v>28</v>
      </c>
      <c r="E292" s="27" t="s">
        <v>255</v>
      </c>
      <c r="F292" s="27" t="s">
        <v>256</v>
      </c>
      <c r="G292" s="27" t="s">
        <v>31</v>
      </c>
      <c r="H292" s="27" t="s">
        <v>32</v>
      </c>
      <c r="I292" s="27" t="s">
        <v>33</v>
      </c>
      <c r="J292" s="36">
        <v>44712</v>
      </c>
      <c r="K292" s="28">
        <v>44866</v>
      </c>
      <c r="L292" s="121" t="s">
        <v>484</v>
      </c>
      <c r="M292" s="94" t="s">
        <v>235</v>
      </c>
      <c r="N292" s="94" t="s">
        <v>91</v>
      </c>
      <c r="O292" s="94" t="s">
        <v>235</v>
      </c>
      <c r="P292" s="30" t="s">
        <v>235</v>
      </c>
      <c r="Q292" s="20" t="s">
        <v>235</v>
      </c>
      <c r="R292" s="23" t="s">
        <v>235</v>
      </c>
      <c r="S292" s="21">
        <v>44712</v>
      </c>
      <c r="T292" s="20"/>
      <c r="U292" s="21">
        <v>44714</v>
      </c>
      <c r="V292" s="29" t="s">
        <v>240</v>
      </c>
      <c r="W292" s="23"/>
      <c r="X292" s="27" t="s">
        <v>45</v>
      </c>
      <c r="Y292" s="13" t="s">
        <v>823</v>
      </c>
    </row>
    <row r="293" spans="1:25">
      <c r="A293" s="24">
        <v>44743</v>
      </c>
      <c r="B293" s="25" t="s">
        <v>824</v>
      </c>
      <c r="C293" s="26">
        <v>116113</v>
      </c>
      <c r="D293" s="27" t="s">
        <v>28</v>
      </c>
      <c r="E293" s="27" t="s">
        <v>362</v>
      </c>
      <c r="F293" s="27" t="s">
        <v>363</v>
      </c>
      <c r="G293" s="27" t="s">
        <v>31</v>
      </c>
      <c r="H293" s="27" t="s">
        <v>32</v>
      </c>
      <c r="I293" s="27" t="s">
        <v>33</v>
      </c>
      <c r="J293" s="36">
        <v>44712</v>
      </c>
      <c r="K293" s="28">
        <v>44866</v>
      </c>
      <c r="L293" s="121" t="s">
        <v>484</v>
      </c>
      <c r="M293" s="94" t="s">
        <v>235</v>
      </c>
      <c r="N293" s="94" t="s">
        <v>91</v>
      </c>
      <c r="O293" s="94" t="s">
        <v>235</v>
      </c>
      <c r="P293" s="30" t="s">
        <v>235</v>
      </c>
      <c r="Q293" s="20" t="s">
        <v>235</v>
      </c>
      <c r="R293" s="23" t="s">
        <v>235</v>
      </c>
      <c r="S293" s="21">
        <v>44712</v>
      </c>
      <c r="T293" s="20"/>
      <c r="U293" s="21">
        <v>44714</v>
      </c>
      <c r="V293" s="29" t="s">
        <v>240</v>
      </c>
      <c r="W293" s="23"/>
      <c r="X293" s="27" t="s">
        <v>39</v>
      </c>
      <c r="Y293" s="13" t="s">
        <v>825</v>
      </c>
    </row>
    <row r="294" spans="1:25" ht="89.25">
      <c r="A294" s="24">
        <v>44743</v>
      </c>
      <c r="B294" s="25" t="s">
        <v>677</v>
      </c>
      <c r="C294" s="26">
        <v>108425</v>
      </c>
      <c r="D294" s="27" t="s">
        <v>28</v>
      </c>
      <c r="E294" s="27" t="s">
        <v>413</v>
      </c>
      <c r="F294" s="27" t="s">
        <v>358</v>
      </c>
      <c r="G294" s="27" t="s">
        <v>31</v>
      </c>
      <c r="H294" s="27" t="s">
        <v>32</v>
      </c>
      <c r="I294" s="27" t="s">
        <v>33</v>
      </c>
      <c r="J294" s="36">
        <v>44712</v>
      </c>
      <c r="K294" s="28">
        <v>44866</v>
      </c>
      <c r="L294" s="121" t="s">
        <v>484</v>
      </c>
      <c r="M294" s="94" t="s">
        <v>415</v>
      </c>
      <c r="N294" s="94" t="s">
        <v>43</v>
      </c>
      <c r="O294" s="94" t="s">
        <v>416</v>
      </c>
      <c r="P294" s="30" t="s">
        <v>235</v>
      </c>
      <c r="Q294" s="20" t="s">
        <v>235</v>
      </c>
      <c r="R294" s="23" t="s">
        <v>235</v>
      </c>
      <c r="S294" s="21">
        <v>44712</v>
      </c>
      <c r="T294" s="20"/>
      <c r="U294" s="21">
        <v>44714</v>
      </c>
      <c r="V294" s="29" t="s">
        <v>240</v>
      </c>
      <c r="W294" s="23"/>
      <c r="X294" s="27" t="s">
        <v>45</v>
      </c>
      <c r="Y294" s="13" t="s">
        <v>820</v>
      </c>
    </row>
    <row r="295" spans="1:25" ht="38.25">
      <c r="A295" s="24">
        <v>44743</v>
      </c>
      <c r="B295" s="25" t="s">
        <v>826</v>
      </c>
      <c r="C295" s="26">
        <v>86190</v>
      </c>
      <c r="D295" s="27" t="s">
        <v>28</v>
      </c>
      <c r="E295" s="27" t="s">
        <v>377</v>
      </c>
      <c r="F295" s="27" t="s">
        <v>256</v>
      </c>
      <c r="G295" s="27" t="s">
        <v>31</v>
      </c>
      <c r="H295" s="27" t="s">
        <v>32</v>
      </c>
      <c r="I295" s="27" t="s">
        <v>33</v>
      </c>
      <c r="J295" s="36">
        <v>44712</v>
      </c>
      <c r="K295" s="28">
        <v>44866</v>
      </c>
      <c r="L295" s="121" t="s">
        <v>484</v>
      </c>
      <c r="M295" s="94" t="s">
        <v>235</v>
      </c>
      <c r="N295" s="94" t="s">
        <v>91</v>
      </c>
      <c r="O295" s="94" t="s">
        <v>235</v>
      </c>
      <c r="P295" s="30" t="s">
        <v>235</v>
      </c>
      <c r="Q295" s="20" t="s">
        <v>235</v>
      </c>
      <c r="R295" s="23" t="s">
        <v>235</v>
      </c>
      <c r="S295" s="21">
        <v>44712</v>
      </c>
      <c r="T295" s="20"/>
      <c r="U295" s="21">
        <v>44714</v>
      </c>
      <c r="V295" s="29" t="s">
        <v>240</v>
      </c>
      <c r="W295" s="23"/>
      <c r="X295" s="27" t="s">
        <v>45</v>
      </c>
      <c r="Y295" s="13" t="s">
        <v>823</v>
      </c>
    </row>
    <row r="296" spans="1:25" ht="76.5">
      <c r="A296" s="24">
        <v>44743</v>
      </c>
      <c r="B296" s="25" t="s">
        <v>827</v>
      </c>
      <c r="C296" s="26">
        <v>92417</v>
      </c>
      <c r="D296" s="27" t="s">
        <v>28</v>
      </c>
      <c r="E296" s="27" t="s">
        <v>828</v>
      </c>
      <c r="F296" s="27" t="s">
        <v>216</v>
      </c>
      <c r="G296" s="27" t="s">
        <v>31</v>
      </c>
      <c r="H296" s="27" t="s">
        <v>32</v>
      </c>
      <c r="I296" s="27" t="s">
        <v>33</v>
      </c>
      <c r="J296" s="36">
        <v>44712</v>
      </c>
      <c r="K296" s="28">
        <v>44866</v>
      </c>
      <c r="L296" s="121" t="s">
        <v>484</v>
      </c>
      <c r="M296" s="94" t="s">
        <v>829</v>
      </c>
      <c r="N296" s="94" t="s">
        <v>830</v>
      </c>
      <c r="O296" s="94" t="s">
        <v>235</v>
      </c>
      <c r="P296" s="30">
        <v>44701</v>
      </c>
      <c r="Q296" s="20">
        <v>44705</v>
      </c>
      <c r="R296" s="23" t="s">
        <v>239</v>
      </c>
      <c r="S296" s="21">
        <v>44712</v>
      </c>
      <c r="T296" s="20"/>
      <c r="U296" s="21" t="s">
        <v>73</v>
      </c>
      <c r="V296" s="29" t="s">
        <v>235</v>
      </c>
      <c r="W296" s="23"/>
      <c r="X296" s="27" t="s">
        <v>39</v>
      </c>
      <c r="Y296" s="13" t="s">
        <v>831</v>
      </c>
    </row>
    <row r="297" spans="1:25" ht="25.5">
      <c r="A297" s="24">
        <v>44746</v>
      </c>
      <c r="B297" s="25" t="s">
        <v>832</v>
      </c>
      <c r="C297" s="26">
        <v>103466</v>
      </c>
      <c r="D297" s="27" t="s">
        <v>28</v>
      </c>
      <c r="E297" s="27" t="s">
        <v>828</v>
      </c>
      <c r="F297" s="27" t="s">
        <v>216</v>
      </c>
      <c r="G297" s="27" t="s">
        <v>31</v>
      </c>
      <c r="H297" s="27" t="s">
        <v>32</v>
      </c>
      <c r="I297" s="27" t="s">
        <v>33</v>
      </c>
      <c r="J297" s="36">
        <v>44712</v>
      </c>
      <c r="K297" s="28">
        <v>44896</v>
      </c>
      <c r="L297" s="121" t="s">
        <v>484</v>
      </c>
      <c r="M297" s="94" t="s">
        <v>235</v>
      </c>
      <c r="N297" s="94" t="s">
        <v>833</v>
      </c>
      <c r="O297" s="94" t="s">
        <v>235</v>
      </c>
      <c r="P297" s="30">
        <v>44701</v>
      </c>
      <c r="Q297" s="20">
        <v>44705</v>
      </c>
      <c r="R297" s="23" t="s">
        <v>239</v>
      </c>
      <c r="S297" s="21">
        <v>44712</v>
      </c>
      <c r="T297" s="20"/>
      <c r="U297" s="21">
        <v>44715</v>
      </c>
      <c r="V297" s="29" t="s">
        <v>240</v>
      </c>
      <c r="W297" s="23"/>
      <c r="X297" s="27" t="s">
        <v>807</v>
      </c>
      <c r="Y297" s="13"/>
    </row>
    <row r="298" spans="1:25">
      <c r="A298" s="24">
        <v>44743</v>
      </c>
      <c r="B298" s="25" t="s">
        <v>834</v>
      </c>
      <c r="C298" s="26">
        <v>91926</v>
      </c>
      <c r="D298" s="27" t="s">
        <v>28</v>
      </c>
      <c r="E298" s="27" t="s">
        <v>494</v>
      </c>
      <c r="F298" s="27" t="s">
        <v>657</v>
      </c>
      <c r="G298" s="27" t="s">
        <v>31</v>
      </c>
      <c r="H298" s="27" t="s">
        <v>32</v>
      </c>
      <c r="I298" s="27" t="s">
        <v>33</v>
      </c>
      <c r="J298" s="36">
        <v>44712</v>
      </c>
      <c r="K298" s="28">
        <v>44866</v>
      </c>
      <c r="L298" s="121" t="s">
        <v>484</v>
      </c>
      <c r="M298" s="94" t="s">
        <v>235</v>
      </c>
      <c r="N298" s="94" t="s">
        <v>464</v>
      </c>
      <c r="O298" s="94" t="s">
        <v>235</v>
      </c>
      <c r="P298" s="30" t="s">
        <v>235</v>
      </c>
      <c r="Q298" s="20" t="s">
        <v>235</v>
      </c>
      <c r="R298" s="23" t="s">
        <v>235</v>
      </c>
      <c r="S298" s="21">
        <v>44712</v>
      </c>
      <c r="T298" s="20"/>
      <c r="U298" s="21">
        <v>44718</v>
      </c>
      <c r="V298" s="29" t="s">
        <v>240</v>
      </c>
      <c r="W298" s="23"/>
      <c r="X298" s="27" t="s">
        <v>39</v>
      </c>
      <c r="Y298" s="13" t="s">
        <v>835</v>
      </c>
    </row>
    <row r="299" spans="1:25">
      <c r="A299" s="24">
        <v>44743</v>
      </c>
      <c r="B299" s="25" t="s">
        <v>836</v>
      </c>
      <c r="C299" s="26">
        <v>78849</v>
      </c>
      <c r="D299" s="27" t="s">
        <v>28</v>
      </c>
      <c r="E299" s="27" t="s">
        <v>494</v>
      </c>
      <c r="F299" s="27" t="s">
        <v>657</v>
      </c>
      <c r="G299" s="27" t="s">
        <v>31</v>
      </c>
      <c r="H299" s="27" t="s">
        <v>32</v>
      </c>
      <c r="I299" s="27" t="s">
        <v>33</v>
      </c>
      <c r="J299" s="36">
        <v>44712</v>
      </c>
      <c r="K299" s="28">
        <v>44866</v>
      </c>
      <c r="L299" s="121" t="s">
        <v>670</v>
      </c>
      <c r="N299" s="94" t="s">
        <v>464</v>
      </c>
      <c r="P299" s="30" t="s">
        <v>235</v>
      </c>
      <c r="Q299" s="30" t="s">
        <v>235</v>
      </c>
      <c r="R299" s="23" t="s">
        <v>239</v>
      </c>
      <c r="S299" s="21">
        <v>44708</v>
      </c>
      <c r="T299" s="20"/>
      <c r="U299" s="21">
        <v>44711</v>
      </c>
      <c r="V299" s="29" t="s">
        <v>240</v>
      </c>
      <c r="W299" s="23"/>
      <c r="X299" s="27" t="s">
        <v>39</v>
      </c>
      <c r="Y299" s="13" t="s">
        <v>835</v>
      </c>
    </row>
    <row r="300" spans="1:25" ht="25.5">
      <c r="A300" s="24">
        <v>44743</v>
      </c>
      <c r="B300" s="25" t="s">
        <v>837</v>
      </c>
      <c r="C300" s="26">
        <v>104720</v>
      </c>
      <c r="D300" s="27" t="s">
        <v>28</v>
      </c>
      <c r="E300" s="27" t="s">
        <v>838</v>
      </c>
      <c r="F300" s="27"/>
      <c r="G300" s="27" t="s">
        <v>31</v>
      </c>
      <c r="H300" s="27" t="s">
        <v>32</v>
      </c>
      <c r="I300" s="27" t="s">
        <v>33</v>
      </c>
      <c r="J300" s="36">
        <v>44712</v>
      </c>
      <c r="K300" s="28">
        <v>44866</v>
      </c>
      <c r="L300" s="121" t="s">
        <v>696</v>
      </c>
      <c r="M300" s="94" t="s">
        <v>839</v>
      </c>
      <c r="N300" s="94" t="s">
        <v>442</v>
      </c>
      <c r="O300" s="94" t="s">
        <v>235</v>
      </c>
      <c r="P300" s="30">
        <v>44694</v>
      </c>
      <c r="Q300" s="20">
        <v>44699</v>
      </c>
      <c r="R300" s="23" t="s">
        <v>239</v>
      </c>
      <c r="S300" s="21">
        <v>44706</v>
      </c>
      <c r="T300" s="20"/>
      <c r="U300" s="21">
        <v>44719</v>
      </c>
      <c r="V300" s="29" t="s">
        <v>485</v>
      </c>
      <c r="W300" s="23" t="s">
        <v>775</v>
      </c>
      <c r="X300" s="27" t="s">
        <v>45</v>
      </c>
      <c r="Y300" s="13" t="s">
        <v>840</v>
      </c>
    </row>
    <row r="301" spans="1:25">
      <c r="A301" s="24">
        <v>44743</v>
      </c>
      <c r="B301" s="25" t="s">
        <v>841</v>
      </c>
      <c r="C301" s="26">
        <v>128487</v>
      </c>
      <c r="D301" s="27" t="s">
        <v>28</v>
      </c>
      <c r="E301" s="27" t="s">
        <v>224</v>
      </c>
      <c r="F301" s="27" t="s">
        <v>337</v>
      </c>
      <c r="G301" s="27" t="s">
        <v>31</v>
      </c>
      <c r="H301" s="27" t="s">
        <v>32</v>
      </c>
      <c r="I301" s="27" t="s">
        <v>33</v>
      </c>
      <c r="J301" s="36">
        <v>44712</v>
      </c>
      <c r="K301" s="28">
        <v>44896</v>
      </c>
      <c r="L301" s="121" t="s">
        <v>484</v>
      </c>
      <c r="M301" s="94" t="s">
        <v>235</v>
      </c>
      <c r="N301" s="94" t="s">
        <v>464</v>
      </c>
      <c r="O301" s="94" t="s">
        <v>235</v>
      </c>
      <c r="P301" s="30" t="s">
        <v>235</v>
      </c>
      <c r="Q301" s="20" t="s">
        <v>235</v>
      </c>
      <c r="R301" s="23" t="s">
        <v>235</v>
      </c>
      <c r="S301" s="21">
        <v>44712</v>
      </c>
      <c r="T301" s="20"/>
      <c r="U301" s="21">
        <v>44720</v>
      </c>
      <c r="V301" s="29" t="s">
        <v>240</v>
      </c>
      <c r="W301" s="23"/>
      <c r="X301" s="27" t="s">
        <v>39</v>
      </c>
      <c r="Y301" s="13" t="s">
        <v>835</v>
      </c>
    </row>
    <row r="302" spans="1:25">
      <c r="A302" s="24">
        <v>44743</v>
      </c>
      <c r="B302" s="25" t="s">
        <v>842</v>
      </c>
      <c r="C302" s="26">
        <v>129725</v>
      </c>
      <c r="D302" s="27" t="s">
        <v>28</v>
      </c>
      <c r="E302" s="27" t="s">
        <v>255</v>
      </c>
      <c r="F302" s="27" t="s">
        <v>256</v>
      </c>
      <c r="G302" s="27" t="s">
        <v>31</v>
      </c>
      <c r="H302" s="27" t="s">
        <v>32</v>
      </c>
      <c r="I302" s="27" t="s">
        <v>33</v>
      </c>
      <c r="J302" s="36">
        <v>44712</v>
      </c>
      <c r="K302" s="28">
        <v>44866</v>
      </c>
      <c r="L302" s="121" t="s">
        <v>670</v>
      </c>
      <c r="N302" s="94" t="s">
        <v>257</v>
      </c>
      <c r="P302" s="30" t="s">
        <v>235</v>
      </c>
      <c r="Q302" s="20" t="s">
        <v>235</v>
      </c>
      <c r="R302" s="23" t="s">
        <v>239</v>
      </c>
      <c r="S302" s="21">
        <v>44708</v>
      </c>
      <c r="T302" s="20"/>
      <c r="U302" s="21">
        <v>44719</v>
      </c>
      <c r="V302" s="29" t="s">
        <v>240</v>
      </c>
      <c r="W302" s="23"/>
      <c r="X302" s="27" t="s">
        <v>45</v>
      </c>
      <c r="Y302" s="13"/>
    </row>
    <row r="303" spans="1:25" ht="25.5">
      <c r="A303" s="24">
        <v>44746</v>
      </c>
      <c r="B303" s="109" t="s">
        <v>843</v>
      </c>
      <c r="C303" s="41">
        <v>35441</v>
      </c>
      <c r="D303" s="27" t="s">
        <v>76</v>
      </c>
      <c r="E303" s="27" t="s">
        <v>828</v>
      </c>
      <c r="F303" s="27"/>
      <c r="G303" s="27" t="s">
        <v>31</v>
      </c>
      <c r="H303" s="27" t="s">
        <v>32</v>
      </c>
      <c r="I303" s="27" t="s">
        <v>33</v>
      </c>
      <c r="J303" s="36">
        <v>44712</v>
      </c>
      <c r="K303" s="28">
        <v>44896</v>
      </c>
      <c r="L303" s="121" t="s">
        <v>696</v>
      </c>
      <c r="M303" s="94" t="s">
        <v>844</v>
      </c>
      <c r="N303" s="94" t="s">
        <v>845</v>
      </c>
      <c r="O303" s="94" t="s">
        <v>846</v>
      </c>
      <c r="P303" s="30">
        <v>44694</v>
      </c>
      <c r="Q303" s="20">
        <v>44694</v>
      </c>
      <c r="R303" s="23" t="s">
        <v>239</v>
      </c>
      <c r="S303" s="21">
        <v>44706</v>
      </c>
      <c r="T303" s="20"/>
      <c r="U303" s="21">
        <v>44721</v>
      </c>
      <c r="V303" s="29" t="s">
        <v>485</v>
      </c>
      <c r="W303" s="23" t="s">
        <v>775</v>
      </c>
      <c r="X303" s="27" t="s">
        <v>807</v>
      </c>
      <c r="Y303" s="13"/>
    </row>
    <row r="304" spans="1:25" ht="25.5">
      <c r="A304" s="24">
        <v>44743</v>
      </c>
      <c r="B304" s="25" t="s">
        <v>847</v>
      </c>
      <c r="C304" s="26">
        <v>116506</v>
      </c>
      <c r="D304" s="27" t="s">
        <v>28</v>
      </c>
      <c r="E304" s="27" t="s">
        <v>790</v>
      </c>
      <c r="F304" s="27"/>
      <c r="G304" s="27" t="s">
        <v>31</v>
      </c>
      <c r="H304" s="27" t="s">
        <v>32</v>
      </c>
      <c r="I304" s="27" t="s">
        <v>33</v>
      </c>
      <c r="J304" s="36">
        <v>44712</v>
      </c>
      <c r="K304" s="28">
        <v>44866</v>
      </c>
      <c r="L304" s="121" t="s">
        <v>696</v>
      </c>
      <c r="M304" s="94" t="s">
        <v>848</v>
      </c>
      <c r="N304" s="94" t="s">
        <v>849</v>
      </c>
      <c r="O304" s="94" t="s">
        <v>850</v>
      </c>
      <c r="P304" s="30">
        <v>44694</v>
      </c>
      <c r="Q304" s="20">
        <v>44699</v>
      </c>
      <c r="R304" s="23" t="s">
        <v>239</v>
      </c>
      <c r="S304" s="21">
        <v>44706</v>
      </c>
      <c r="T304" s="20">
        <v>44721</v>
      </c>
      <c r="U304" s="21">
        <v>44722</v>
      </c>
      <c r="V304" s="29" t="s">
        <v>485</v>
      </c>
      <c r="W304" s="23" t="s">
        <v>775</v>
      </c>
      <c r="X304" s="27" t="s">
        <v>39</v>
      </c>
      <c r="Y304" s="13"/>
    </row>
    <row r="305" spans="1:25" ht="25.5">
      <c r="A305" s="24">
        <v>44795</v>
      </c>
      <c r="B305" s="117" t="s">
        <v>851</v>
      </c>
      <c r="C305" s="26" t="s">
        <v>852</v>
      </c>
      <c r="D305" s="27" t="s">
        <v>42</v>
      </c>
      <c r="E305" s="27" t="s">
        <v>853</v>
      </c>
      <c r="F305" s="27" t="s">
        <v>854</v>
      </c>
      <c r="G305" s="27" t="s">
        <v>31</v>
      </c>
      <c r="H305" s="27" t="s">
        <v>32</v>
      </c>
      <c r="I305" s="27" t="s">
        <v>855</v>
      </c>
      <c r="J305" s="130" t="s">
        <v>235</v>
      </c>
      <c r="K305" s="28">
        <v>44896</v>
      </c>
      <c r="L305" s="121" t="s">
        <v>696</v>
      </c>
      <c r="M305" s="94" t="s">
        <v>235</v>
      </c>
      <c r="N305" s="94" t="s">
        <v>235</v>
      </c>
      <c r="O305" s="94" t="s">
        <v>235</v>
      </c>
      <c r="P305" s="30" t="s">
        <v>235</v>
      </c>
      <c r="Q305" s="20" t="s">
        <v>235</v>
      </c>
      <c r="R305" s="23" t="s">
        <v>239</v>
      </c>
      <c r="S305" s="21" t="s">
        <v>235</v>
      </c>
      <c r="T305" s="20" t="s">
        <v>235</v>
      </c>
      <c r="U305" s="21" t="s">
        <v>235</v>
      </c>
      <c r="V305" s="29" t="s">
        <v>235</v>
      </c>
      <c r="W305" s="23"/>
      <c r="X305" s="27" t="s">
        <v>39</v>
      </c>
      <c r="Y305" s="13" t="s">
        <v>856</v>
      </c>
    </row>
    <row r="306" spans="1:25" ht="25.5">
      <c r="A306" s="24">
        <v>44743</v>
      </c>
      <c r="B306" s="25" t="s">
        <v>857</v>
      </c>
      <c r="C306" s="26">
        <v>124902</v>
      </c>
      <c r="D306" s="27" t="s">
        <v>28</v>
      </c>
      <c r="E306" s="27" t="s">
        <v>858</v>
      </c>
      <c r="F306" s="27"/>
      <c r="G306" s="27" t="s">
        <v>31</v>
      </c>
      <c r="H306" s="27" t="s">
        <v>32</v>
      </c>
      <c r="I306" s="27" t="s">
        <v>33</v>
      </c>
      <c r="J306" s="36">
        <v>44712</v>
      </c>
      <c r="K306" s="28">
        <v>44896</v>
      </c>
      <c r="L306" s="121" t="s">
        <v>696</v>
      </c>
      <c r="M306" s="94" t="s">
        <v>859</v>
      </c>
      <c r="N306" s="94" t="s">
        <v>860</v>
      </c>
      <c r="O306" s="94" t="s">
        <v>235</v>
      </c>
      <c r="P306" s="30">
        <v>44694</v>
      </c>
      <c r="Q306" s="20">
        <v>44694</v>
      </c>
      <c r="R306" s="23" t="s">
        <v>239</v>
      </c>
      <c r="S306" s="21">
        <v>44706</v>
      </c>
      <c r="T306" s="20">
        <v>44721</v>
      </c>
      <c r="U306" s="21">
        <v>44725</v>
      </c>
      <c r="V306" s="29" t="s">
        <v>485</v>
      </c>
      <c r="W306" s="23" t="s">
        <v>775</v>
      </c>
      <c r="X306" s="27" t="s">
        <v>39</v>
      </c>
      <c r="Y306" s="13"/>
    </row>
    <row r="307" spans="1:25" ht="25.5">
      <c r="A307" s="24">
        <v>44713</v>
      </c>
      <c r="B307" s="25" t="s">
        <v>164</v>
      </c>
      <c r="C307" s="26">
        <v>115351</v>
      </c>
      <c r="D307" s="27" t="s">
        <v>28</v>
      </c>
      <c r="E307" s="27" t="s">
        <v>215</v>
      </c>
      <c r="F307" s="27" t="s">
        <v>216</v>
      </c>
      <c r="G307" s="27" t="s">
        <v>31</v>
      </c>
      <c r="H307" s="27" t="s">
        <v>32</v>
      </c>
      <c r="I307" s="27" t="s">
        <v>33</v>
      </c>
      <c r="J307" s="36">
        <v>44681</v>
      </c>
      <c r="K307" s="28">
        <v>44835</v>
      </c>
      <c r="L307" s="127" t="s">
        <v>670</v>
      </c>
      <c r="M307" s="94" t="s">
        <v>73</v>
      </c>
      <c r="N307" s="94" t="s">
        <v>73</v>
      </c>
      <c r="O307" s="94" t="s">
        <v>73</v>
      </c>
      <c r="P307" s="30" t="s">
        <v>235</v>
      </c>
      <c r="Q307" s="30" t="s">
        <v>235</v>
      </c>
      <c r="R307" s="23" t="s">
        <v>239</v>
      </c>
      <c r="S307" s="21"/>
      <c r="T307" s="20"/>
      <c r="U307" s="21">
        <v>44725</v>
      </c>
      <c r="V307" s="29" t="s">
        <v>240</v>
      </c>
      <c r="W307" s="23"/>
      <c r="X307" s="27" t="s">
        <v>39</v>
      </c>
      <c r="Y307" s="13" t="s">
        <v>861</v>
      </c>
    </row>
    <row r="308" spans="1:25" ht="25.5">
      <c r="A308" s="24">
        <v>44743</v>
      </c>
      <c r="B308" s="25" t="s">
        <v>862</v>
      </c>
      <c r="C308" s="26">
        <v>27212</v>
      </c>
      <c r="D308" s="27" t="s">
        <v>28</v>
      </c>
      <c r="E308" s="27" t="s">
        <v>828</v>
      </c>
      <c r="F308" s="27" t="s">
        <v>216</v>
      </c>
      <c r="G308" s="27" t="s">
        <v>31</v>
      </c>
      <c r="H308" s="27" t="s">
        <v>32</v>
      </c>
      <c r="I308" s="27" t="s">
        <v>33</v>
      </c>
      <c r="J308" s="36">
        <v>44712</v>
      </c>
      <c r="K308" s="28">
        <v>44866</v>
      </c>
      <c r="L308" s="121" t="s">
        <v>670</v>
      </c>
      <c r="M308" s="94" t="s">
        <v>863</v>
      </c>
      <c r="N308" s="94" t="s">
        <v>864</v>
      </c>
      <c r="O308" s="94" t="s">
        <v>865</v>
      </c>
      <c r="P308" s="30">
        <v>44701</v>
      </c>
      <c r="Q308" s="20">
        <v>44701</v>
      </c>
      <c r="R308" s="23" t="s">
        <v>239</v>
      </c>
      <c r="S308" s="21">
        <v>44708</v>
      </c>
      <c r="T308" s="20"/>
      <c r="U308" s="21">
        <v>44719</v>
      </c>
      <c r="V308" s="29" t="s">
        <v>240</v>
      </c>
      <c r="W308" s="23"/>
      <c r="X308" s="27" t="s">
        <v>39</v>
      </c>
      <c r="Y308" s="13"/>
    </row>
    <row r="309" spans="1:25" ht="76.5">
      <c r="A309" s="24">
        <v>44743</v>
      </c>
      <c r="B309" s="25" t="s">
        <v>866</v>
      </c>
      <c r="C309" s="26">
        <v>112726</v>
      </c>
      <c r="D309" s="27" t="s">
        <v>28</v>
      </c>
      <c r="E309" s="27" t="s">
        <v>413</v>
      </c>
      <c r="F309" s="27" t="s">
        <v>358</v>
      </c>
      <c r="G309" s="27" t="s">
        <v>31</v>
      </c>
      <c r="H309" s="27" t="s">
        <v>32</v>
      </c>
      <c r="I309" s="27" t="s">
        <v>33</v>
      </c>
      <c r="J309" s="36">
        <v>44712</v>
      </c>
      <c r="K309" s="28">
        <v>44866</v>
      </c>
      <c r="L309" s="121" t="s">
        <v>670</v>
      </c>
      <c r="M309" s="94" t="s">
        <v>415</v>
      </c>
      <c r="N309" s="94" t="s">
        <v>43</v>
      </c>
      <c r="O309" s="94" t="s">
        <v>867</v>
      </c>
      <c r="P309" s="30" t="s">
        <v>235</v>
      </c>
      <c r="Q309" s="20" t="s">
        <v>235</v>
      </c>
      <c r="R309" s="23" t="s">
        <v>239</v>
      </c>
      <c r="S309" s="21">
        <v>44708</v>
      </c>
      <c r="T309" s="20"/>
      <c r="U309" s="21">
        <v>44708</v>
      </c>
      <c r="V309" s="29" t="s">
        <v>240</v>
      </c>
      <c r="W309" s="23"/>
      <c r="X309" s="27" t="s">
        <v>45</v>
      </c>
      <c r="Y309" s="13" t="s">
        <v>868</v>
      </c>
    </row>
    <row r="310" spans="1:25" ht="76.5">
      <c r="A310" s="24">
        <v>44743</v>
      </c>
      <c r="B310" s="25" t="s">
        <v>869</v>
      </c>
      <c r="C310" s="26">
        <v>117741</v>
      </c>
      <c r="D310" s="27" t="s">
        <v>28</v>
      </c>
      <c r="E310" s="27" t="s">
        <v>413</v>
      </c>
      <c r="F310" s="27" t="s">
        <v>358</v>
      </c>
      <c r="G310" s="27" t="s">
        <v>31</v>
      </c>
      <c r="H310" s="27" t="s">
        <v>32</v>
      </c>
      <c r="I310" s="27" t="s">
        <v>33</v>
      </c>
      <c r="J310" s="36">
        <v>44712</v>
      </c>
      <c r="K310" s="28">
        <v>44866</v>
      </c>
      <c r="L310" s="121" t="s">
        <v>670</v>
      </c>
      <c r="M310" s="94" t="s">
        <v>415</v>
      </c>
      <c r="N310" s="94" t="s">
        <v>43</v>
      </c>
      <c r="O310" s="94" t="s">
        <v>867</v>
      </c>
      <c r="P310" s="30" t="s">
        <v>235</v>
      </c>
      <c r="Q310" s="20" t="s">
        <v>235</v>
      </c>
      <c r="R310" s="23" t="s">
        <v>239</v>
      </c>
      <c r="S310" s="21">
        <v>44708</v>
      </c>
      <c r="T310" s="20"/>
      <c r="U310" s="21">
        <v>44708</v>
      </c>
      <c r="V310" s="29" t="s">
        <v>240</v>
      </c>
      <c r="W310" s="23"/>
      <c r="X310" s="27" t="s">
        <v>45</v>
      </c>
      <c r="Y310" s="13" t="s">
        <v>868</v>
      </c>
    </row>
    <row r="311" spans="1:25" ht="89.25">
      <c r="A311" s="24">
        <v>44743</v>
      </c>
      <c r="B311" s="25" t="s">
        <v>870</v>
      </c>
      <c r="C311" s="26">
        <v>129852</v>
      </c>
      <c r="D311" s="27" t="s">
        <v>28</v>
      </c>
      <c r="E311" s="27" t="s">
        <v>526</v>
      </c>
      <c r="F311" s="27" t="s">
        <v>358</v>
      </c>
      <c r="G311" s="27" t="s">
        <v>31</v>
      </c>
      <c r="H311" s="27" t="s">
        <v>32</v>
      </c>
      <c r="I311" s="27" t="s">
        <v>33</v>
      </c>
      <c r="J311" s="36">
        <v>44712</v>
      </c>
      <c r="K311" s="28">
        <v>44866</v>
      </c>
      <c r="L311" s="121" t="s">
        <v>670</v>
      </c>
      <c r="M311" s="94" t="s">
        <v>415</v>
      </c>
      <c r="N311" s="94" t="s">
        <v>43</v>
      </c>
      <c r="O311" s="94" t="s">
        <v>416</v>
      </c>
      <c r="P311" s="30" t="s">
        <v>235</v>
      </c>
      <c r="Q311" s="20" t="s">
        <v>235</v>
      </c>
      <c r="R311" s="23" t="s">
        <v>239</v>
      </c>
      <c r="S311" s="21">
        <v>44708</v>
      </c>
      <c r="T311" s="20"/>
      <c r="U311" s="21">
        <v>44708</v>
      </c>
      <c r="V311" s="29" t="s">
        <v>240</v>
      </c>
      <c r="W311" s="23"/>
      <c r="X311" s="27" t="s">
        <v>45</v>
      </c>
      <c r="Y311" s="13" t="s">
        <v>417</v>
      </c>
    </row>
    <row r="312" spans="1:25" ht="25.5">
      <c r="A312" s="24">
        <v>44743</v>
      </c>
      <c r="B312" s="25" t="s">
        <v>871</v>
      </c>
      <c r="C312" s="26">
        <v>129687</v>
      </c>
      <c r="D312" s="27" t="s">
        <v>28</v>
      </c>
      <c r="E312" s="27" t="s">
        <v>255</v>
      </c>
      <c r="F312" s="27" t="s">
        <v>256</v>
      </c>
      <c r="G312" s="27" t="s">
        <v>31</v>
      </c>
      <c r="H312" s="27" t="s">
        <v>32</v>
      </c>
      <c r="I312" s="27" t="s">
        <v>33</v>
      </c>
      <c r="J312" s="36">
        <v>44712</v>
      </c>
      <c r="K312" s="28">
        <v>44866</v>
      </c>
      <c r="L312" s="121" t="s">
        <v>670</v>
      </c>
      <c r="N312" s="94" t="s">
        <v>72</v>
      </c>
      <c r="P312" s="30" t="s">
        <v>235</v>
      </c>
      <c r="Q312" s="30" t="s">
        <v>235</v>
      </c>
      <c r="R312" s="23" t="s">
        <v>239</v>
      </c>
      <c r="S312" s="21">
        <v>44708</v>
      </c>
      <c r="T312" s="20"/>
      <c r="U312" s="21">
        <v>44711</v>
      </c>
      <c r="V312" s="29" t="s">
        <v>240</v>
      </c>
      <c r="W312" s="23"/>
      <c r="X312" s="27" t="s">
        <v>45</v>
      </c>
      <c r="Y312" s="13" t="s">
        <v>89</v>
      </c>
    </row>
    <row r="313" spans="1:25" ht="25.5">
      <c r="A313" s="24">
        <v>44795</v>
      </c>
      <c r="B313" s="25" t="s">
        <v>872</v>
      </c>
      <c r="C313" s="26">
        <v>30156</v>
      </c>
      <c r="D313" s="27" t="s">
        <v>76</v>
      </c>
      <c r="E313" s="27" t="s">
        <v>479</v>
      </c>
      <c r="F313" s="27" t="s">
        <v>873</v>
      </c>
      <c r="G313" s="27" t="s">
        <v>31</v>
      </c>
      <c r="H313" s="27" t="s">
        <v>32</v>
      </c>
      <c r="I313" s="27" t="s">
        <v>281</v>
      </c>
      <c r="J313" s="130">
        <v>44742</v>
      </c>
      <c r="K313" s="28">
        <v>44927</v>
      </c>
      <c r="L313" s="121" t="s">
        <v>696</v>
      </c>
      <c r="M313" s="94" t="s">
        <v>874</v>
      </c>
      <c r="N313" s="94" t="s">
        <v>875</v>
      </c>
      <c r="O313" s="94" t="s">
        <v>876</v>
      </c>
      <c r="P313" s="30">
        <v>44726</v>
      </c>
      <c r="Q313" s="20" t="s">
        <v>235</v>
      </c>
      <c r="R313" s="23" t="s">
        <v>239</v>
      </c>
      <c r="S313" s="21" t="s">
        <v>235</v>
      </c>
      <c r="T313" s="20" t="s">
        <v>235</v>
      </c>
      <c r="U313" s="21" t="s">
        <v>235</v>
      </c>
      <c r="V313" s="29" t="s">
        <v>235</v>
      </c>
      <c r="W313" s="23"/>
      <c r="X313" s="27" t="s">
        <v>39</v>
      </c>
      <c r="Y313" s="13" t="s">
        <v>877</v>
      </c>
    </row>
    <row r="314" spans="1:25" ht="25.5">
      <c r="A314" s="24">
        <v>44746</v>
      </c>
      <c r="B314" s="25" t="s">
        <v>878</v>
      </c>
      <c r="C314" s="26">
        <v>85634</v>
      </c>
      <c r="D314" s="27" t="s">
        <v>28</v>
      </c>
      <c r="E314" s="27" t="s">
        <v>70</v>
      </c>
      <c r="F314" s="27" t="s">
        <v>879</v>
      </c>
      <c r="G314" s="27" t="s">
        <v>31</v>
      </c>
      <c r="H314" s="27" t="s">
        <v>32</v>
      </c>
      <c r="I314" s="27" t="s">
        <v>33</v>
      </c>
      <c r="J314" s="36">
        <v>44712</v>
      </c>
      <c r="K314" s="28">
        <v>44866</v>
      </c>
      <c r="L314" s="121" t="s">
        <v>670</v>
      </c>
      <c r="M314" s="94" t="s">
        <v>880</v>
      </c>
      <c r="N314" s="94" t="s">
        <v>881</v>
      </c>
      <c r="P314" s="30">
        <v>44701</v>
      </c>
      <c r="Q314" s="20">
        <v>44701</v>
      </c>
      <c r="R314" s="23" t="s">
        <v>239</v>
      </c>
      <c r="S314" s="21">
        <v>44708</v>
      </c>
      <c r="T314" s="20">
        <v>44725</v>
      </c>
      <c r="U314" s="21">
        <v>44729</v>
      </c>
      <c r="V314" s="29" t="s">
        <v>240</v>
      </c>
      <c r="W314" s="23"/>
      <c r="X314" s="27" t="s">
        <v>807</v>
      </c>
      <c r="Y314" s="13"/>
    </row>
    <row r="315" spans="1:25">
      <c r="A315" s="24">
        <v>44795</v>
      </c>
      <c r="B315" s="25" t="s">
        <v>882</v>
      </c>
      <c r="C315" s="26">
        <v>114477</v>
      </c>
      <c r="D315" s="27" t="s">
        <v>28</v>
      </c>
      <c r="E315" s="27"/>
      <c r="F315" s="27"/>
      <c r="G315" s="27" t="s">
        <v>31</v>
      </c>
      <c r="H315" s="27" t="s">
        <v>32</v>
      </c>
      <c r="I315" s="27" t="s">
        <v>33</v>
      </c>
      <c r="J315" s="130">
        <v>44742</v>
      </c>
      <c r="K315" s="28">
        <v>44927</v>
      </c>
      <c r="L315" s="121" t="s">
        <v>670</v>
      </c>
      <c r="P315" s="30"/>
      <c r="Q315" s="20"/>
      <c r="R315" s="23"/>
      <c r="S315" s="21"/>
      <c r="T315" s="20"/>
      <c r="U315" s="21"/>
      <c r="V315" s="29" t="s">
        <v>235</v>
      </c>
      <c r="W315" s="23"/>
      <c r="X315" s="27" t="s">
        <v>39</v>
      </c>
      <c r="Y315" s="13" t="s">
        <v>883</v>
      </c>
    </row>
    <row r="316" spans="1:25" ht="25.5">
      <c r="A316" s="24">
        <v>44795</v>
      </c>
      <c r="B316" s="25" t="s">
        <v>884</v>
      </c>
      <c r="C316" s="26">
        <v>68640</v>
      </c>
      <c r="D316" s="27" t="s">
        <v>28</v>
      </c>
      <c r="E316" s="27" t="s">
        <v>885</v>
      </c>
      <c r="F316" s="27" t="s">
        <v>854</v>
      </c>
      <c r="G316" s="27" t="s">
        <v>31</v>
      </c>
      <c r="H316" s="27" t="s">
        <v>32</v>
      </c>
      <c r="I316" s="27" t="s">
        <v>33</v>
      </c>
      <c r="J316" s="130">
        <v>44742</v>
      </c>
      <c r="K316" s="28">
        <v>44927</v>
      </c>
      <c r="L316" s="121" t="s">
        <v>670</v>
      </c>
      <c r="P316" s="30">
        <v>44732</v>
      </c>
      <c r="Q316" s="20"/>
      <c r="R316" s="23" t="s">
        <v>886</v>
      </c>
      <c r="S316" s="21"/>
      <c r="T316" s="20"/>
      <c r="U316" s="21"/>
      <c r="V316" s="29" t="s">
        <v>235</v>
      </c>
      <c r="W316" s="23"/>
      <c r="X316" s="27" t="s">
        <v>39</v>
      </c>
      <c r="Y316" s="13" t="s">
        <v>887</v>
      </c>
    </row>
    <row r="317" spans="1:25" ht="51">
      <c r="A317" s="24">
        <v>44795</v>
      </c>
      <c r="B317" s="25" t="s">
        <v>888</v>
      </c>
      <c r="C317" s="26">
        <v>118106</v>
      </c>
      <c r="D317" s="27" t="s">
        <v>28</v>
      </c>
      <c r="E317" s="27" t="s">
        <v>413</v>
      </c>
      <c r="F317" s="27"/>
      <c r="G317" s="27" t="s">
        <v>31</v>
      </c>
      <c r="H317" s="27" t="s">
        <v>32</v>
      </c>
      <c r="I317" s="27" t="s">
        <v>33</v>
      </c>
      <c r="J317" s="130">
        <v>44742</v>
      </c>
      <c r="K317" s="28">
        <v>44896</v>
      </c>
      <c r="L317" s="121" t="s">
        <v>696</v>
      </c>
      <c r="M317" s="94" t="s">
        <v>415</v>
      </c>
      <c r="N317" s="94" t="s">
        <v>43</v>
      </c>
      <c r="O317" s="94" t="s">
        <v>785</v>
      </c>
      <c r="P317" s="30" t="s">
        <v>235</v>
      </c>
      <c r="Q317" s="20" t="s">
        <v>235</v>
      </c>
      <c r="R317" s="23" t="s">
        <v>239</v>
      </c>
      <c r="S317" s="21">
        <v>44736</v>
      </c>
      <c r="T317" s="20"/>
      <c r="U317" s="21">
        <v>44739</v>
      </c>
      <c r="V317" s="29" t="s">
        <v>485</v>
      </c>
      <c r="W317" s="23" t="s">
        <v>775</v>
      </c>
      <c r="X317" s="27" t="s">
        <v>45</v>
      </c>
      <c r="Y317" s="13" t="s">
        <v>417</v>
      </c>
    </row>
    <row r="318" spans="1:25" ht="51">
      <c r="A318" s="24">
        <v>44795</v>
      </c>
      <c r="B318" s="25" t="s">
        <v>889</v>
      </c>
      <c r="C318" s="26">
        <v>118107</v>
      </c>
      <c r="D318" s="27" t="s">
        <v>28</v>
      </c>
      <c r="E318" s="27" t="s">
        <v>413</v>
      </c>
      <c r="F318" s="27"/>
      <c r="G318" s="27" t="s">
        <v>31</v>
      </c>
      <c r="H318" s="27" t="s">
        <v>32</v>
      </c>
      <c r="I318" s="27" t="s">
        <v>33</v>
      </c>
      <c r="J318" s="130">
        <v>44742</v>
      </c>
      <c r="K318" s="28">
        <v>44896</v>
      </c>
      <c r="L318" s="121" t="s">
        <v>696</v>
      </c>
      <c r="M318" s="94" t="s">
        <v>415</v>
      </c>
      <c r="N318" s="94" t="s">
        <v>43</v>
      </c>
      <c r="O318" s="94" t="s">
        <v>785</v>
      </c>
      <c r="P318" s="30" t="s">
        <v>235</v>
      </c>
      <c r="Q318" s="20" t="s">
        <v>235</v>
      </c>
      <c r="R318" s="23" t="s">
        <v>239</v>
      </c>
      <c r="S318" s="21">
        <v>44736</v>
      </c>
      <c r="T318" s="20"/>
      <c r="U318" s="21">
        <v>44739</v>
      </c>
      <c r="V318" s="29" t="s">
        <v>485</v>
      </c>
      <c r="W318" s="23" t="s">
        <v>775</v>
      </c>
      <c r="X318" s="27" t="s">
        <v>45</v>
      </c>
      <c r="Y318" s="13" t="s">
        <v>417</v>
      </c>
    </row>
    <row r="319" spans="1:25" ht="25.5">
      <c r="A319" s="24">
        <v>44795</v>
      </c>
      <c r="B319" s="25" t="s">
        <v>890</v>
      </c>
      <c r="C319" s="26">
        <v>117991</v>
      </c>
      <c r="D319" s="27" t="s">
        <v>28</v>
      </c>
      <c r="E319" s="27" t="s">
        <v>255</v>
      </c>
      <c r="F319" s="27"/>
      <c r="G319" s="27" t="s">
        <v>31</v>
      </c>
      <c r="H319" s="27" t="s">
        <v>32</v>
      </c>
      <c r="I319" s="27" t="s">
        <v>33</v>
      </c>
      <c r="J319" s="130">
        <v>44742</v>
      </c>
      <c r="K319" s="28">
        <v>44896</v>
      </c>
      <c r="L319" s="121" t="s">
        <v>696</v>
      </c>
      <c r="M319" s="94" t="s">
        <v>235</v>
      </c>
      <c r="N319" s="94" t="s">
        <v>364</v>
      </c>
      <c r="O319" s="94" t="s">
        <v>235</v>
      </c>
      <c r="P319" s="30" t="s">
        <v>235</v>
      </c>
      <c r="Q319" s="20" t="s">
        <v>235</v>
      </c>
      <c r="R319" s="23" t="s">
        <v>239</v>
      </c>
      <c r="S319" s="21">
        <v>44736</v>
      </c>
      <c r="T319" s="20"/>
      <c r="U319" s="21">
        <v>44739</v>
      </c>
      <c r="V319" s="29" t="s">
        <v>485</v>
      </c>
      <c r="W319" s="23" t="s">
        <v>775</v>
      </c>
      <c r="X319" s="27" t="s">
        <v>45</v>
      </c>
      <c r="Y319" s="13"/>
    </row>
    <row r="320" spans="1:25" ht="76.5">
      <c r="A320" s="24">
        <v>44795</v>
      </c>
      <c r="B320" s="25" t="s">
        <v>891</v>
      </c>
      <c r="C320" s="26">
        <v>128500</v>
      </c>
      <c r="D320" s="27" t="s">
        <v>28</v>
      </c>
      <c r="E320" s="27" t="s">
        <v>530</v>
      </c>
      <c r="F320" s="27" t="s">
        <v>78</v>
      </c>
      <c r="G320" s="27" t="s">
        <v>31</v>
      </c>
      <c r="H320" s="27" t="s">
        <v>32</v>
      </c>
      <c r="I320" s="27" t="s">
        <v>33</v>
      </c>
      <c r="J320" s="130">
        <v>44742</v>
      </c>
      <c r="K320" s="28">
        <v>44896</v>
      </c>
      <c r="L320" s="121" t="s">
        <v>484</v>
      </c>
      <c r="P320" s="30"/>
      <c r="Q320" s="20"/>
      <c r="R320" s="23"/>
      <c r="S320" s="21"/>
      <c r="T320" s="20"/>
      <c r="U320" s="21"/>
      <c r="V320" s="29" t="s">
        <v>235</v>
      </c>
      <c r="W320" s="23"/>
      <c r="X320" s="27" t="s">
        <v>39</v>
      </c>
      <c r="Y320" s="13" t="s">
        <v>892</v>
      </c>
    </row>
    <row r="321" spans="1:25" ht="25.5">
      <c r="A321" s="24">
        <v>44795</v>
      </c>
      <c r="B321" s="25" t="s">
        <v>893</v>
      </c>
      <c r="C321" s="26">
        <v>113068</v>
      </c>
      <c r="D321" s="27" t="s">
        <v>28</v>
      </c>
      <c r="E321" s="27" t="s">
        <v>255</v>
      </c>
      <c r="F321" s="27"/>
      <c r="G321" s="27" t="s">
        <v>31</v>
      </c>
      <c r="H321" s="27" t="s">
        <v>32</v>
      </c>
      <c r="I321" s="27" t="s">
        <v>33</v>
      </c>
      <c r="J321" s="130">
        <v>44742</v>
      </c>
      <c r="K321" s="28">
        <v>44896</v>
      </c>
      <c r="L321" s="121" t="s">
        <v>696</v>
      </c>
      <c r="M321" s="94" t="s">
        <v>235</v>
      </c>
      <c r="N321" s="94" t="s">
        <v>72</v>
      </c>
      <c r="O321" s="94" t="s">
        <v>235</v>
      </c>
      <c r="P321" s="30" t="s">
        <v>235</v>
      </c>
      <c r="Q321" s="20" t="s">
        <v>235</v>
      </c>
      <c r="R321" s="23" t="s">
        <v>239</v>
      </c>
      <c r="S321" s="21">
        <v>44736</v>
      </c>
      <c r="T321" s="20"/>
      <c r="U321" s="21">
        <v>44740</v>
      </c>
      <c r="V321" s="29" t="s">
        <v>485</v>
      </c>
      <c r="W321" s="23" t="s">
        <v>775</v>
      </c>
      <c r="X321" s="27" t="s">
        <v>45</v>
      </c>
      <c r="Y321" s="13" t="s">
        <v>894</v>
      </c>
    </row>
    <row r="322" spans="1:25" ht="25.5">
      <c r="A322" s="24">
        <v>44795</v>
      </c>
      <c r="B322" s="25" t="s">
        <v>895</v>
      </c>
      <c r="C322" s="26">
        <v>113112</v>
      </c>
      <c r="D322" s="27" t="s">
        <v>28</v>
      </c>
      <c r="E322" s="27" t="s">
        <v>255</v>
      </c>
      <c r="F322" s="27"/>
      <c r="G322" s="27" t="s">
        <v>31</v>
      </c>
      <c r="H322" s="27" t="s">
        <v>32</v>
      </c>
      <c r="I322" s="27" t="s">
        <v>33</v>
      </c>
      <c r="J322" s="130">
        <v>44742</v>
      </c>
      <c r="K322" s="28">
        <v>44896</v>
      </c>
      <c r="L322" s="121" t="s">
        <v>696</v>
      </c>
      <c r="M322" s="94" t="s">
        <v>235</v>
      </c>
      <c r="N322" s="94" t="s">
        <v>72</v>
      </c>
      <c r="O322" s="94" t="s">
        <v>235</v>
      </c>
      <c r="P322" s="30" t="s">
        <v>235</v>
      </c>
      <c r="Q322" s="20" t="s">
        <v>235</v>
      </c>
      <c r="R322" s="23" t="s">
        <v>239</v>
      </c>
      <c r="S322" s="21">
        <v>44736</v>
      </c>
      <c r="T322" s="20"/>
      <c r="U322" s="21">
        <v>44740</v>
      </c>
      <c r="V322" s="29" t="s">
        <v>485</v>
      </c>
      <c r="W322" s="23" t="s">
        <v>775</v>
      </c>
      <c r="X322" s="27" t="s">
        <v>45</v>
      </c>
      <c r="Y322" s="13" t="s">
        <v>894</v>
      </c>
    </row>
    <row r="323" spans="1:25" ht="25.5">
      <c r="A323" s="24">
        <v>44795</v>
      </c>
      <c r="B323" s="25" t="s">
        <v>896</v>
      </c>
      <c r="C323" s="26">
        <v>118175</v>
      </c>
      <c r="D323" s="27" t="s">
        <v>28</v>
      </c>
      <c r="E323" s="27" t="s">
        <v>147</v>
      </c>
      <c r="F323" s="27"/>
      <c r="G323" s="27" t="s">
        <v>31</v>
      </c>
      <c r="H323" s="27" t="s">
        <v>32</v>
      </c>
      <c r="I323" s="27" t="s">
        <v>33</v>
      </c>
      <c r="J323" s="130">
        <v>44742</v>
      </c>
      <c r="K323" s="28">
        <v>44896</v>
      </c>
      <c r="L323" s="121" t="s">
        <v>696</v>
      </c>
      <c r="M323" s="94" t="s">
        <v>318</v>
      </c>
      <c r="N323" s="94" t="s">
        <v>319</v>
      </c>
      <c r="O323" s="94" t="s">
        <v>320</v>
      </c>
      <c r="P323" s="30">
        <v>44726</v>
      </c>
      <c r="Q323" s="20">
        <v>44727</v>
      </c>
      <c r="R323" s="23" t="s">
        <v>239</v>
      </c>
      <c r="S323" s="21">
        <v>44736</v>
      </c>
      <c r="T323" s="20"/>
      <c r="U323" s="21">
        <v>44740</v>
      </c>
      <c r="V323" s="29" t="s">
        <v>485</v>
      </c>
      <c r="W323" s="23" t="s">
        <v>775</v>
      </c>
      <c r="X323" s="27" t="s">
        <v>45</v>
      </c>
      <c r="Y323" s="13" t="s">
        <v>897</v>
      </c>
    </row>
    <row r="324" spans="1:25" ht="25.5">
      <c r="A324" s="24">
        <v>44795</v>
      </c>
      <c r="B324" s="25" t="s">
        <v>898</v>
      </c>
      <c r="C324" s="26">
        <v>113150</v>
      </c>
      <c r="D324" s="27" t="s">
        <v>28</v>
      </c>
      <c r="E324" s="27" t="s">
        <v>255</v>
      </c>
      <c r="F324" s="27"/>
      <c r="G324" s="27" t="s">
        <v>31</v>
      </c>
      <c r="H324" s="27" t="s">
        <v>32</v>
      </c>
      <c r="I324" s="27" t="s">
        <v>33</v>
      </c>
      <c r="J324" s="130">
        <v>44742</v>
      </c>
      <c r="K324" s="28">
        <v>44896</v>
      </c>
      <c r="L324" s="121" t="s">
        <v>696</v>
      </c>
      <c r="M324" s="94" t="s">
        <v>235</v>
      </c>
      <c r="N324" s="94" t="s">
        <v>72</v>
      </c>
      <c r="O324" s="94" t="s">
        <v>235</v>
      </c>
      <c r="P324" s="30" t="s">
        <v>235</v>
      </c>
      <c r="Q324" s="20" t="s">
        <v>235</v>
      </c>
      <c r="R324" s="23" t="s">
        <v>239</v>
      </c>
      <c r="S324" s="21">
        <v>44736</v>
      </c>
      <c r="T324" s="20"/>
      <c r="U324" s="21">
        <v>44740</v>
      </c>
      <c r="V324" s="29" t="s">
        <v>485</v>
      </c>
      <c r="W324" s="23" t="s">
        <v>775</v>
      </c>
      <c r="X324" s="27" t="s">
        <v>45</v>
      </c>
      <c r="Y324" s="13" t="s">
        <v>894</v>
      </c>
    </row>
    <row r="325" spans="1:25" ht="25.5">
      <c r="A325" s="24">
        <v>44743</v>
      </c>
      <c r="B325" s="25" t="s">
        <v>899</v>
      </c>
      <c r="C325" s="26">
        <v>22095</v>
      </c>
      <c r="D325" s="27" t="s">
        <v>28</v>
      </c>
      <c r="E325" s="27" t="s">
        <v>494</v>
      </c>
      <c r="F325" s="27"/>
      <c r="G325" s="27" t="s">
        <v>31</v>
      </c>
      <c r="H325" s="27" t="s">
        <v>32</v>
      </c>
      <c r="I325" s="27" t="s">
        <v>33</v>
      </c>
      <c r="J325" s="36">
        <v>44712</v>
      </c>
      <c r="K325" s="28">
        <v>44866</v>
      </c>
      <c r="L325" s="121" t="s">
        <v>696</v>
      </c>
      <c r="M325" s="94" t="s">
        <v>900</v>
      </c>
      <c r="N325" s="94" t="s">
        <v>901</v>
      </c>
      <c r="O325" s="94" t="s">
        <v>235</v>
      </c>
      <c r="P325" s="30" t="s">
        <v>235</v>
      </c>
      <c r="Q325" s="20" t="s">
        <v>235</v>
      </c>
      <c r="R325" s="23" t="s">
        <v>239</v>
      </c>
      <c r="S325" s="21">
        <v>44706</v>
      </c>
      <c r="T325" s="20">
        <v>44729</v>
      </c>
      <c r="U325" s="21">
        <v>44740</v>
      </c>
      <c r="V325" s="29" t="s">
        <v>485</v>
      </c>
      <c r="W325" s="23" t="s">
        <v>775</v>
      </c>
      <c r="X325" s="27" t="s">
        <v>39</v>
      </c>
      <c r="Y325" s="13" t="s">
        <v>902</v>
      </c>
    </row>
    <row r="326" spans="1:25" ht="38.25">
      <c r="A326" s="24">
        <v>44795</v>
      </c>
      <c r="B326" s="25" t="s">
        <v>903</v>
      </c>
      <c r="C326" s="26" t="s">
        <v>904</v>
      </c>
      <c r="D326" s="27" t="s">
        <v>76</v>
      </c>
      <c r="E326" s="27" t="s">
        <v>211</v>
      </c>
      <c r="F326" s="27" t="s">
        <v>212</v>
      </c>
      <c r="G326" s="27" t="s">
        <v>31</v>
      </c>
      <c r="H326" s="27" t="s">
        <v>32</v>
      </c>
      <c r="I326" s="27" t="s">
        <v>281</v>
      </c>
      <c r="J326" s="130">
        <v>44742</v>
      </c>
      <c r="K326" s="28">
        <v>44927</v>
      </c>
      <c r="L326" s="121" t="s">
        <v>696</v>
      </c>
      <c r="M326" s="94" t="s">
        <v>905</v>
      </c>
      <c r="N326" s="94" t="s">
        <v>906</v>
      </c>
      <c r="O326" s="94" t="s">
        <v>907</v>
      </c>
      <c r="P326" s="30">
        <v>44733</v>
      </c>
      <c r="Q326" s="20">
        <v>44740</v>
      </c>
      <c r="R326" s="23" t="s">
        <v>239</v>
      </c>
      <c r="S326" s="21">
        <v>44740</v>
      </c>
      <c r="T326" s="20"/>
      <c r="U326" s="21">
        <v>44741</v>
      </c>
      <c r="V326" s="29" t="s">
        <v>240</v>
      </c>
      <c r="W326" s="23"/>
      <c r="X326" s="27" t="s">
        <v>39</v>
      </c>
      <c r="Y326" s="13" t="s">
        <v>908</v>
      </c>
    </row>
    <row r="327" spans="1:25">
      <c r="A327" s="24">
        <v>44795</v>
      </c>
      <c r="B327" s="25" t="s">
        <v>909</v>
      </c>
      <c r="C327" s="26">
        <v>99657</v>
      </c>
      <c r="D327" s="27" t="s">
        <v>28</v>
      </c>
      <c r="E327" s="27" t="s">
        <v>494</v>
      </c>
      <c r="F327" s="27" t="s">
        <v>657</v>
      </c>
      <c r="G327" s="27" t="s">
        <v>31</v>
      </c>
      <c r="H327" s="27" t="s">
        <v>32</v>
      </c>
      <c r="I327" s="27" t="s">
        <v>33</v>
      </c>
      <c r="J327" s="130">
        <v>44742</v>
      </c>
      <c r="K327" s="28">
        <v>44896</v>
      </c>
      <c r="L327" s="121" t="s">
        <v>484</v>
      </c>
      <c r="M327" s="94" t="s">
        <v>235</v>
      </c>
      <c r="N327" s="94" t="s">
        <v>464</v>
      </c>
      <c r="O327" s="94" t="s">
        <v>235</v>
      </c>
      <c r="P327" s="30" t="s">
        <v>235</v>
      </c>
      <c r="Q327" s="20" t="s">
        <v>235</v>
      </c>
      <c r="R327" s="23" t="s">
        <v>235</v>
      </c>
      <c r="S327" s="21">
        <v>44741</v>
      </c>
      <c r="T327" s="20"/>
      <c r="U327" s="21">
        <v>44746</v>
      </c>
      <c r="V327" s="29" t="s">
        <v>240</v>
      </c>
      <c r="W327" s="23"/>
      <c r="X327" s="27" t="s">
        <v>39</v>
      </c>
      <c r="Y327" s="13" t="s">
        <v>835</v>
      </c>
    </row>
    <row r="328" spans="1:25" ht="25.5">
      <c r="A328" s="24">
        <v>44795</v>
      </c>
      <c r="B328" s="25" t="s">
        <v>910</v>
      </c>
      <c r="C328" s="26">
        <v>109187</v>
      </c>
      <c r="D328" s="27" t="s">
        <v>28</v>
      </c>
      <c r="E328" s="27" t="s">
        <v>147</v>
      </c>
      <c r="F328" s="27" t="s">
        <v>455</v>
      </c>
      <c r="G328" s="27" t="s">
        <v>31</v>
      </c>
      <c r="H328" s="27" t="s">
        <v>32</v>
      </c>
      <c r="I328" s="27" t="s">
        <v>33</v>
      </c>
      <c r="J328" s="130">
        <v>44742</v>
      </c>
      <c r="K328" s="28">
        <v>44896</v>
      </c>
      <c r="L328" s="121" t="s">
        <v>484</v>
      </c>
      <c r="M328" s="94" t="s">
        <v>304</v>
      </c>
      <c r="N328" s="94" t="s">
        <v>305</v>
      </c>
      <c r="O328" s="94" t="s">
        <v>306</v>
      </c>
      <c r="P328" s="30">
        <v>44732</v>
      </c>
      <c r="Q328" s="20">
        <v>44734</v>
      </c>
      <c r="R328" s="23" t="s">
        <v>239</v>
      </c>
      <c r="S328" s="21">
        <v>44741</v>
      </c>
      <c r="T328" s="20"/>
      <c r="U328" s="21">
        <v>44746</v>
      </c>
      <c r="V328" s="29" t="s">
        <v>240</v>
      </c>
      <c r="W328" s="23"/>
      <c r="X328" s="27" t="s">
        <v>45</v>
      </c>
      <c r="Y328" s="13" t="s">
        <v>911</v>
      </c>
    </row>
    <row r="329" spans="1:25" ht="38.25">
      <c r="A329" s="24">
        <v>44795</v>
      </c>
      <c r="B329" s="25" t="s">
        <v>912</v>
      </c>
      <c r="C329" s="26">
        <v>6516</v>
      </c>
      <c r="D329" s="27" t="s">
        <v>28</v>
      </c>
      <c r="E329" s="27" t="s">
        <v>377</v>
      </c>
      <c r="F329" s="27" t="s">
        <v>662</v>
      </c>
      <c r="G329" s="27" t="s">
        <v>31</v>
      </c>
      <c r="H329" s="27" t="s">
        <v>32</v>
      </c>
      <c r="I329" s="27" t="s">
        <v>33</v>
      </c>
      <c r="J329" s="130">
        <v>44742</v>
      </c>
      <c r="K329" s="28">
        <v>44896</v>
      </c>
      <c r="L329" s="121" t="s">
        <v>484</v>
      </c>
      <c r="M329" s="94" t="s">
        <v>235</v>
      </c>
      <c r="N329" s="94" t="s">
        <v>91</v>
      </c>
      <c r="O329" s="94" t="s">
        <v>235</v>
      </c>
      <c r="P329" s="30" t="s">
        <v>235</v>
      </c>
      <c r="Q329" s="20" t="s">
        <v>235</v>
      </c>
      <c r="R329" s="23" t="s">
        <v>235</v>
      </c>
      <c r="S329" s="21">
        <v>44741</v>
      </c>
      <c r="T329" s="20"/>
      <c r="U329" s="21">
        <v>44746</v>
      </c>
      <c r="V329" s="29" t="s">
        <v>240</v>
      </c>
      <c r="W329" s="23"/>
      <c r="X329" s="27" t="s">
        <v>45</v>
      </c>
      <c r="Y329" s="13" t="s">
        <v>913</v>
      </c>
    </row>
    <row r="330" spans="1:25">
      <c r="A330" s="24">
        <v>44795</v>
      </c>
      <c r="B330" s="25" t="s">
        <v>914</v>
      </c>
      <c r="C330" s="26">
        <v>116081</v>
      </c>
      <c r="D330" s="27" t="s">
        <v>28</v>
      </c>
      <c r="E330" s="27" t="s">
        <v>70</v>
      </c>
      <c r="F330" s="27" t="s">
        <v>387</v>
      </c>
      <c r="G330" s="27" t="s">
        <v>31</v>
      </c>
      <c r="H330" s="27" t="s">
        <v>32</v>
      </c>
      <c r="I330" s="27" t="s">
        <v>33</v>
      </c>
      <c r="J330" s="130">
        <v>44742</v>
      </c>
      <c r="K330" s="28">
        <v>44896</v>
      </c>
      <c r="L330" s="121" t="s">
        <v>484</v>
      </c>
      <c r="M330" s="94" t="s">
        <v>235</v>
      </c>
      <c r="N330" s="94" t="s">
        <v>388</v>
      </c>
      <c r="O330" s="94" t="s">
        <v>235</v>
      </c>
      <c r="P330" s="30">
        <v>44732</v>
      </c>
      <c r="Q330" s="20">
        <v>44733</v>
      </c>
      <c r="R330" s="23" t="s">
        <v>239</v>
      </c>
      <c r="S330" s="21">
        <v>44742</v>
      </c>
      <c r="T330" s="20"/>
      <c r="U330" s="21">
        <v>44746</v>
      </c>
      <c r="V330" s="29" t="s">
        <v>240</v>
      </c>
      <c r="W330" s="23"/>
      <c r="X330" s="27" t="s">
        <v>39</v>
      </c>
      <c r="Y330" s="13"/>
    </row>
    <row r="331" spans="1:25" ht="25.5">
      <c r="A331" s="24">
        <v>44795</v>
      </c>
      <c r="B331" s="25" t="s">
        <v>915</v>
      </c>
      <c r="C331" s="26">
        <v>117616</v>
      </c>
      <c r="D331" s="27" t="s">
        <v>28</v>
      </c>
      <c r="E331" s="27" t="s">
        <v>916</v>
      </c>
      <c r="F331" s="27" t="s">
        <v>78</v>
      </c>
      <c r="G331" s="27" t="s">
        <v>31</v>
      </c>
      <c r="H331" s="27" t="s">
        <v>32</v>
      </c>
      <c r="I331" s="27" t="s">
        <v>33</v>
      </c>
      <c r="J331" s="130">
        <v>44742</v>
      </c>
      <c r="K331" s="28">
        <v>44896</v>
      </c>
      <c r="L331" s="121" t="s">
        <v>484</v>
      </c>
      <c r="M331" s="94" t="s">
        <v>250</v>
      </c>
      <c r="N331" s="94" t="s">
        <v>98</v>
      </c>
      <c r="O331" s="94" t="s">
        <v>235</v>
      </c>
      <c r="P331" s="30" t="s">
        <v>235</v>
      </c>
      <c r="Q331" s="20" t="s">
        <v>235</v>
      </c>
      <c r="R331" s="23" t="s">
        <v>235</v>
      </c>
      <c r="S331" s="21">
        <v>44742</v>
      </c>
      <c r="T331" s="20"/>
      <c r="U331" s="21">
        <v>44746</v>
      </c>
      <c r="V331" s="29" t="s">
        <v>240</v>
      </c>
      <c r="W331" s="23"/>
      <c r="X331" s="27" t="s">
        <v>39</v>
      </c>
      <c r="Y331" s="13" t="s">
        <v>252</v>
      </c>
    </row>
    <row r="332" spans="1:25" ht="38.25">
      <c r="A332" s="24">
        <v>44795</v>
      </c>
      <c r="B332" s="25" t="s">
        <v>917</v>
      </c>
      <c r="C332" s="26">
        <v>108783</v>
      </c>
      <c r="D332" s="27" t="s">
        <v>28</v>
      </c>
      <c r="E332" s="27" t="s">
        <v>255</v>
      </c>
      <c r="F332" s="27" t="s">
        <v>256</v>
      </c>
      <c r="G332" s="27" t="s">
        <v>31</v>
      </c>
      <c r="H332" s="27" t="s">
        <v>32</v>
      </c>
      <c r="I332" s="27" t="s">
        <v>33</v>
      </c>
      <c r="J332" s="130">
        <v>44742</v>
      </c>
      <c r="K332" s="28">
        <v>44896</v>
      </c>
      <c r="L332" s="121" t="s">
        <v>484</v>
      </c>
      <c r="M332" s="94" t="s">
        <v>235</v>
      </c>
      <c r="N332" s="94" t="s">
        <v>72</v>
      </c>
      <c r="O332" s="94" t="s">
        <v>235</v>
      </c>
      <c r="P332" s="30" t="s">
        <v>235</v>
      </c>
      <c r="Q332" s="20" t="s">
        <v>235</v>
      </c>
      <c r="R332" s="23" t="s">
        <v>235</v>
      </c>
      <c r="S332" s="21">
        <v>44741</v>
      </c>
      <c r="T332" s="20"/>
      <c r="U332" s="21">
        <v>44746</v>
      </c>
      <c r="V332" s="29" t="s">
        <v>240</v>
      </c>
      <c r="W332" s="23"/>
      <c r="X332" s="27" t="s">
        <v>45</v>
      </c>
      <c r="Y332" s="13" t="s">
        <v>918</v>
      </c>
    </row>
    <row r="333" spans="1:25" ht="38.25">
      <c r="A333" s="24">
        <v>44795</v>
      </c>
      <c r="B333" s="25" t="s">
        <v>919</v>
      </c>
      <c r="C333" s="26">
        <v>112943</v>
      </c>
      <c r="D333" s="27" t="s">
        <v>28</v>
      </c>
      <c r="E333" s="27" t="s">
        <v>255</v>
      </c>
      <c r="F333" s="27" t="s">
        <v>256</v>
      </c>
      <c r="G333" s="27" t="s">
        <v>31</v>
      </c>
      <c r="H333" s="27" t="s">
        <v>32</v>
      </c>
      <c r="I333" s="27" t="s">
        <v>33</v>
      </c>
      <c r="J333" s="130">
        <v>44742</v>
      </c>
      <c r="K333" s="28">
        <v>44896</v>
      </c>
      <c r="L333" s="121" t="s">
        <v>484</v>
      </c>
      <c r="M333" s="94" t="s">
        <v>235</v>
      </c>
      <c r="N333" s="94" t="s">
        <v>72</v>
      </c>
      <c r="O333" s="94" t="s">
        <v>235</v>
      </c>
      <c r="P333" s="30" t="s">
        <v>235</v>
      </c>
      <c r="Q333" s="20" t="s">
        <v>235</v>
      </c>
      <c r="R333" s="23" t="s">
        <v>235</v>
      </c>
      <c r="S333" s="21">
        <v>44741</v>
      </c>
      <c r="T333" s="20"/>
      <c r="U333" s="21">
        <v>44746</v>
      </c>
      <c r="V333" s="29" t="s">
        <v>240</v>
      </c>
      <c r="W333" s="23"/>
      <c r="X333" s="27" t="s">
        <v>45</v>
      </c>
      <c r="Y333" s="13" t="s">
        <v>918</v>
      </c>
    </row>
    <row r="334" spans="1:25" ht="38.25">
      <c r="A334" s="24">
        <v>44795</v>
      </c>
      <c r="B334" s="112" t="s">
        <v>920</v>
      </c>
      <c r="C334" s="26">
        <v>112944</v>
      </c>
      <c r="D334" s="27" t="s">
        <v>28</v>
      </c>
      <c r="E334" s="27" t="s">
        <v>921</v>
      </c>
      <c r="F334" s="27" t="s">
        <v>256</v>
      </c>
      <c r="G334" s="27" t="s">
        <v>31</v>
      </c>
      <c r="H334" s="27" t="s">
        <v>32</v>
      </c>
      <c r="I334" s="27" t="s">
        <v>33</v>
      </c>
      <c r="J334" s="130">
        <v>44742</v>
      </c>
      <c r="K334" s="28">
        <v>44896</v>
      </c>
      <c r="L334" s="121" t="s">
        <v>484</v>
      </c>
      <c r="M334" s="94" t="s">
        <v>235</v>
      </c>
      <c r="N334" s="94" t="s">
        <v>72</v>
      </c>
      <c r="O334" s="94" t="s">
        <v>235</v>
      </c>
      <c r="P334" s="30" t="s">
        <v>235</v>
      </c>
      <c r="Q334" s="20" t="s">
        <v>235</v>
      </c>
      <c r="R334" s="23" t="s">
        <v>235</v>
      </c>
      <c r="S334" s="21">
        <v>44741</v>
      </c>
      <c r="T334" s="20"/>
      <c r="U334" s="21">
        <v>44746</v>
      </c>
      <c r="V334" s="29" t="s">
        <v>240</v>
      </c>
      <c r="W334" s="23"/>
      <c r="X334" s="27" t="s">
        <v>45</v>
      </c>
      <c r="Y334" s="13" t="s">
        <v>918</v>
      </c>
    </row>
    <row r="335" spans="1:25" ht="25.5">
      <c r="A335" s="24">
        <v>44795</v>
      </c>
      <c r="B335" s="25" t="s">
        <v>922</v>
      </c>
      <c r="C335" s="26">
        <v>118144</v>
      </c>
      <c r="D335" s="27" t="s">
        <v>28</v>
      </c>
      <c r="E335" s="27" t="s">
        <v>255</v>
      </c>
      <c r="F335" s="27"/>
      <c r="G335" s="27" t="s">
        <v>31</v>
      </c>
      <c r="H335" s="27" t="s">
        <v>32</v>
      </c>
      <c r="I335" s="27" t="s">
        <v>33</v>
      </c>
      <c r="J335" s="130">
        <v>44742</v>
      </c>
      <c r="K335" s="28">
        <v>44896</v>
      </c>
      <c r="L335" s="121" t="s">
        <v>696</v>
      </c>
      <c r="M335" s="94" t="s">
        <v>426</v>
      </c>
      <c r="N335" s="94" t="s">
        <v>625</v>
      </c>
      <c r="O335" s="94" t="s">
        <v>235</v>
      </c>
      <c r="P335" s="30" t="s">
        <v>235</v>
      </c>
      <c r="Q335" s="20" t="s">
        <v>235</v>
      </c>
      <c r="R335" s="23" t="s">
        <v>239</v>
      </c>
      <c r="S335" s="21">
        <v>44736</v>
      </c>
      <c r="T335" s="20"/>
      <c r="U335" s="21">
        <v>44746</v>
      </c>
      <c r="V335" s="29" t="s">
        <v>485</v>
      </c>
      <c r="W335" s="23" t="s">
        <v>775</v>
      </c>
      <c r="X335" s="27" t="s">
        <v>45</v>
      </c>
      <c r="Y335" s="13" t="s">
        <v>923</v>
      </c>
    </row>
    <row r="336" spans="1:25">
      <c r="A336" s="24">
        <v>44743</v>
      </c>
      <c r="B336" s="25" t="s">
        <v>924</v>
      </c>
      <c r="C336" s="26">
        <v>109793</v>
      </c>
      <c r="D336" s="27" t="s">
        <v>28</v>
      </c>
      <c r="E336" s="27" t="s">
        <v>354</v>
      </c>
      <c r="F336" s="27" t="s">
        <v>502</v>
      </c>
      <c r="G336" s="27" t="s">
        <v>31</v>
      </c>
      <c r="H336" s="27" t="s">
        <v>32</v>
      </c>
      <c r="I336" s="27" t="s">
        <v>33</v>
      </c>
      <c r="J336" s="36">
        <v>44712</v>
      </c>
      <c r="K336" s="28">
        <v>44866</v>
      </c>
      <c r="L336" s="121" t="s">
        <v>670</v>
      </c>
      <c r="N336" s="94" t="s">
        <v>270</v>
      </c>
      <c r="P336" s="30" t="s">
        <v>235</v>
      </c>
      <c r="Q336" s="20" t="s">
        <v>235</v>
      </c>
      <c r="R336" s="23" t="s">
        <v>239</v>
      </c>
      <c r="S336" s="21">
        <v>44708</v>
      </c>
      <c r="T336" s="20">
        <v>44725</v>
      </c>
      <c r="U336" s="21">
        <v>44743</v>
      </c>
      <c r="V336" s="29" t="s">
        <v>240</v>
      </c>
      <c r="W336" s="23"/>
      <c r="X336" s="27" t="s">
        <v>45</v>
      </c>
      <c r="Y336" s="13" t="s">
        <v>925</v>
      </c>
    </row>
    <row r="337" spans="1:27">
      <c r="A337" s="24">
        <v>44744</v>
      </c>
      <c r="B337" s="25" t="s">
        <v>926</v>
      </c>
      <c r="C337" s="26">
        <v>633387</v>
      </c>
      <c r="D337" s="27" t="s">
        <v>28</v>
      </c>
      <c r="E337" s="27" t="s">
        <v>589</v>
      </c>
      <c r="F337" s="27" t="s">
        <v>308</v>
      </c>
      <c r="G337" s="27" t="s">
        <v>31</v>
      </c>
      <c r="H337" s="27" t="s">
        <v>32</v>
      </c>
      <c r="I337" s="27" t="s">
        <v>33</v>
      </c>
      <c r="J337" s="36">
        <v>44712</v>
      </c>
      <c r="K337" s="28">
        <v>44866</v>
      </c>
      <c r="L337" s="121" t="s">
        <v>670</v>
      </c>
      <c r="N337" s="94" t="s">
        <v>270</v>
      </c>
      <c r="P337" s="30" t="s">
        <v>235</v>
      </c>
      <c r="Q337" s="30" t="s">
        <v>235</v>
      </c>
      <c r="R337" s="23" t="s">
        <v>239</v>
      </c>
      <c r="S337" s="21">
        <v>44708</v>
      </c>
      <c r="T337" s="20">
        <v>44725</v>
      </c>
      <c r="U337" s="21">
        <v>44743</v>
      </c>
      <c r="V337" s="29" t="s">
        <v>240</v>
      </c>
      <c r="W337" s="23"/>
      <c r="X337" s="27" t="s">
        <v>45</v>
      </c>
      <c r="Y337" s="13" t="s">
        <v>927</v>
      </c>
    </row>
    <row r="338" spans="1:27" ht="25.5">
      <c r="A338" s="24">
        <v>44746</v>
      </c>
      <c r="B338" s="25" t="s">
        <v>928</v>
      </c>
      <c r="C338" s="26">
        <v>633394</v>
      </c>
      <c r="D338" s="27" t="s">
        <v>28</v>
      </c>
      <c r="E338" s="27" t="s">
        <v>354</v>
      </c>
      <c r="F338" s="27" t="s">
        <v>502</v>
      </c>
      <c r="G338" s="27" t="s">
        <v>31</v>
      </c>
      <c r="H338" s="27" t="s">
        <v>32</v>
      </c>
      <c r="I338" s="27" t="s">
        <v>33</v>
      </c>
      <c r="J338" s="36">
        <v>44712</v>
      </c>
      <c r="K338" s="28">
        <v>44866</v>
      </c>
      <c r="L338" s="121" t="s">
        <v>670</v>
      </c>
      <c r="N338" s="94" t="s">
        <v>270</v>
      </c>
      <c r="P338" s="30" t="s">
        <v>235</v>
      </c>
      <c r="Q338" s="30" t="s">
        <v>235</v>
      </c>
      <c r="R338" s="23" t="s">
        <v>239</v>
      </c>
      <c r="S338" s="21">
        <v>44708</v>
      </c>
      <c r="T338" s="20">
        <v>44725</v>
      </c>
      <c r="U338" s="21">
        <v>44743</v>
      </c>
      <c r="V338" s="29" t="s">
        <v>240</v>
      </c>
      <c r="W338" s="23"/>
      <c r="X338" s="27" t="s">
        <v>45</v>
      </c>
      <c r="Y338" s="13" t="s">
        <v>929</v>
      </c>
    </row>
    <row r="339" spans="1:27" ht="30.75" customHeight="1">
      <c r="A339" s="24">
        <v>44795</v>
      </c>
      <c r="B339" s="25" t="s">
        <v>930</v>
      </c>
      <c r="C339" s="26" t="s">
        <v>931</v>
      </c>
      <c r="D339" s="27" t="s">
        <v>28</v>
      </c>
      <c r="E339" s="27" t="s">
        <v>730</v>
      </c>
      <c r="F339" s="27" t="s">
        <v>337</v>
      </c>
      <c r="G339" s="27" t="s">
        <v>31</v>
      </c>
      <c r="H339" s="27" t="s">
        <v>32</v>
      </c>
      <c r="I339" s="27" t="s">
        <v>33</v>
      </c>
      <c r="J339" s="130">
        <v>44742</v>
      </c>
      <c r="K339" s="28">
        <v>44896</v>
      </c>
      <c r="L339" s="121" t="s">
        <v>696</v>
      </c>
      <c r="M339" s="94" t="s">
        <v>932</v>
      </c>
      <c r="N339" s="94" t="s">
        <v>933</v>
      </c>
      <c r="O339" s="94" t="s">
        <v>934</v>
      </c>
      <c r="P339" s="30">
        <v>44726</v>
      </c>
      <c r="Q339" s="20">
        <v>44727</v>
      </c>
      <c r="R339" s="23" t="s">
        <v>239</v>
      </c>
      <c r="S339" s="21">
        <v>44736</v>
      </c>
      <c r="T339" s="20"/>
      <c r="U339" s="21">
        <v>44747</v>
      </c>
      <c r="V339" s="29" t="s">
        <v>485</v>
      </c>
      <c r="W339" s="23" t="s">
        <v>775</v>
      </c>
      <c r="X339" s="27" t="s">
        <v>39</v>
      </c>
      <c r="Y339" s="13" t="s">
        <v>935</v>
      </c>
      <c r="Z339" s="25" t="s">
        <v>936</v>
      </c>
      <c r="AA339" s="12" t="s">
        <v>937</v>
      </c>
    </row>
    <row r="340" spans="1:27" ht="51">
      <c r="A340" s="24">
        <v>44795</v>
      </c>
      <c r="B340" s="112" t="s">
        <v>938</v>
      </c>
      <c r="C340" s="26">
        <v>129250</v>
      </c>
      <c r="D340" s="27" t="s">
        <v>28</v>
      </c>
      <c r="E340" s="27" t="s">
        <v>255</v>
      </c>
      <c r="F340" s="27" t="s">
        <v>71</v>
      </c>
      <c r="G340" s="27" t="s">
        <v>31</v>
      </c>
      <c r="H340" s="27" t="s">
        <v>32</v>
      </c>
      <c r="I340" s="27" t="s">
        <v>33</v>
      </c>
      <c r="J340" s="130">
        <v>44742</v>
      </c>
      <c r="K340" s="28">
        <v>44896</v>
      </c>
      <c r="L340" s="121" t="s">
        <v>484</v>
      </c>
      <c r="M340" s="94" t="s">
        <v>747</v>
      </c>
      <c r="N340" s="94" t="s">
        <v>748</v>
      </c>
      <c r="O340" s="94" t="s">
        <v>235</v>
      </c>
      <c r="P340" s="30" t="s">
        <v>235</v>
      </c>
      <c r="Q340" s="20" t="s">
        <v>235</v>
      </c>
      <c r="R340" s="23" t="s">
        <v>235</v>
      </c>
      <c r="S340" s="21">
        <v>44742</v>
      </c>
      <c r="T340" s="20"/>
      <c r="U340" s="21">
        <v>44747</v>
      </c>
      <c r="V340" s="29" t="s">
        <v>240</v>
      </c>
      <c r="W340" s="23"/>
      <c r="X340" s="27" t="s">
        <v>39</v>
      </c>
      <c r="Y340" s="13" t="s">
        <v>939</v>
      </c>
    </row>
    <row r="341" spans="1:27" ht="25.5">
      <c r="A341" s="24">
        <v>44795</v>
      </c>
      <c r="B341" s="25" t="s">
        <v>940</v>
      </c>
      <c r="C341" s="26">
        <v>108655</v>
      </c>
      <c r="D341" s="27" t="s">
        <v>28</v>
      </c>
      <c r="E341" s="27" t="s">
        <v>255</v>
      </c>
      <c r="F341" s="27" t="s">
        <v>256</v>
      </c>
      <c r="G341" s="27" t="s">
        <v>31</v>
      </c>
      <c r="H341" s="27" t="s">
        <v>32</v>
      </c>
      <c r="I341" s="27" t="s">
        <v>33</v>
      </c>
      <c r="J341" s="130">
        <v>44742</v>
      </c>
      <c r="K341" s="28">
        <v>44896</v>
      </c>
      <c r="L341" s="121" t="s">
        <v>670</v>
      </c>
      <c r="N341" s="94" t="s">
        <v>72</v>
      </c>
      <c r="P341" s="30" t="s">
        <v>235</v>
      </c>
      <c r="Q341" s="20" t="s">
        <v>235</v>
      </c>
      <c r="R341" s="23" t="s">
        <v>239</v>
      </c>
      <c r="S341" s="21">
        <v>44742</v>
      </c>
      <c r="T341" s="20"/>
      <c r="U341" s="21">
        <v>44742</v>
      </c>
      <c r="V341" s="29" t="s">
        <v>240</v>
      </c>
      <c r="W341" s="23"/>
      <c r="X341" s="27" t="s">
        <v>45</v>
      </c>
      <c r="Y341" s="13" t="s">
        <v>941</v>
      </c>
    </row>
    <row r="342" spans="1:27" ht="25.5">
      <c r="A342" s="24">
        <v>44795</v>
      </c>
      <c r="B342" s="25" t="s">
        <v>942</v>
      </c>
      <c r="C342" s="26">
        <v>101512</v>
      </c>
      <c r="D342" s="27" t="s">
        <v>28</v>
      </c>
      <c r="E342" s="27" t="s">
        <v>255</v>
      </c>
      <c r="F342" s="27" t="s">
        <v>256</v>
      </c>
      <c r="G342" s="27" t="s">
        <v>31</v>
      </c>
      <c r="H342" s="27" t="s">
        <v>32</v>
      </c>
      <c r="I342" s="27" t="s">
        <v>33</v>
      </c>
      <c r="J342" s="130">
        <v>44742</v>
      </c>
      <c r="K342" s="28">
        <v>44896</v>
      </c>
      <c r="L342" s="121" t="s">
        <v>670</v>
      </c>
      <c r="N342" s="94" t="s">
        <v>72</v>
      </c>
      <c r="P342" s="30" t="s">
        <v>235</v>
      </c>
      <c r="Q342" s="20" t="s">
        <v>235</v>
      </c>
      <c r="R342" s="23" t="s">
        <v>239</v>
      </c>
      <c r="S342" s="21">
        <v>44742</v>
      </c>
      <c r="T342" s="20"/>
      <c r="U342" s="21">
        <v>44742</v>
      </c>
      <c r="V342" s="29" t="s">
        <v>240</v>
      </c>
      <c r="W342" s="23"/>
      <c r="X342" s="27" t="s">
        <v>45</v>
      </c>
      <c r="Y342" s="13" t="s">
        <v>941</v>
      </c>
    </row>
    <row r="343" spans="1:27" ht="25.5">
      <c r="A343" s="24">
        <v>44795</v>
      </c>
      <c r="B343" s="25" t="s">
        <v>943</v>
      </c>
      <c r="C343" s="26">
        <v>104977</v>
      </c>
      <c r="D343" s="27" t="s">
        <v>28</v>
      </c>
      <c r="E343" s="27" t="s">
        <v>255</v>
      </c>
      <c r="F343" s="27" t="s">
        <v>256</v>
      </c>
      <c r="G343" s="27" t="s">
        <v>31</v>
      </c>
      <c r="H343" s="27" t="s">
        <v>32</v>
      </c>
      <c r="I343" s="27" t="s">
        <v>33</v>
      </c>
      <c r="J343" s="130">
        <v>44742</v>
      </c>
      <c r="K343" s="28">
        <v>44896</v>
      </c>
      <c r="L343" s="121" t="s">
        <v>670</v>
      </c>
      <c r="N343" s="94" t="s">
        <v>72</v>
      </c>
      <c r="P343" s="30" t="s">
        <v>235</v>
      </c>
      <c r="Q343" s="20" t="s">
        <v>235</v>
      </c>
      <c r="R343" s="23" t="s">
        <v>239</v>
      </c>
      <c r="S343" s="21">
        <v>44742</v>
      </c>
      <c r="T343" s="20"/>
      <c r="U343" s="21">
        <v>44742</v>
      </c>
      <c r="V343" s="29" t="s">
        <v>240</v>
      </c>
      <c r="W343" s="23"/>
      <c r="X343" s="27" t="s">
        <v>45</v>
      </c>
      <c r="Y343" s="13" t="s">
        <v>941</v>
      </c>
    </row>
    <row r="344" spans="1:27" ht="89.25">
      <c r="A344" s="24">
        <v>44795</v>
      </c>
      <c r="B344" s="25" t="s">
        <v>944</v>
      </c>
      <c r="C344" s="26">
        <v>118279</v>
      </c>
      <c r="D344" s="27" t="s">
        <v>28</v>
      </c>
      <c r="E344" s="27" t="s">
        <v>413</v>
      </c>
      <c r="F344" s="27" t="s">
        <v>662</v>
      </c>
      <c r="G344" s="27" t="s">
        <v>31</v>
      </c>
      <c r="H344" s="27" t="s">
        <v>32</v>
      </c>
      <c r="I344" s="27" t="s">
        <v>33</v>
      </c>
      <c r="J344" s="130">
        <v>44742</v>
      </c>
      <c r="K344" s="28">
        <v>44896</v>
      </c>
      <c r="L344" s="121" t="s">
        <v>670</v>
      </c>
      <c r="M344" s="94" t="s">
        <v>415</v>
      </c>
      <c r="N344" s="94" t="s">
        <v>43</v>
      </c>
      <c r="O344" s="94" t="s">
        <v>416</v>
      </c>
      <c r="P344" s="30" t="s">
        <v>235</v>
      </c>
      <c r="Q344" s="20" t="s">
        <v>235</v>
      </c>
      <c r="R344" s="23" t="s">
        <v>239</v>
      </c>
      <c r="S344" s="21">
        <v>44742</v>
      </c>
      <c r="T344" s="20"/>
      <c r="U344" s="21">
        <v>44742</v>
      </c>
      <c r="V344" s="29" t="s">
        <v>240</v>
      </c>
      <c r="W344" s="23"/>
      <c r="X344" s="27" t="s">
        <v>45</v>
      </c>
      <c r="Y344" s="13" t="s">
        <v>417</v>
      </c>
    </row>
    <row r="345" spans="1:27" ht="89.25">
      <c r="A345" s="24">
        <v>44795</v>
      </c>
      <c r="B345" s="25" t="s">
        <v>945</v>
      </c>
      <c r="C345" s="26">
        <v>125201</v>
      </c>
      <c r="D345" s="27" t="s">
        <v>28</v>
      </c>
      <c r="E345" s="27" t="s">
        <v>413</v>
      </c>
      <c r="F345" s="27" t="s">
        <v>662</v>
      </c>
      <c r="G345" s="27" t="s">
        <v>31</v>
      </c>
      <c r="H345" s="27" t="s">
        <v>32</v>
      </c>
      <c r="I345" s="27" t="s">
        <v>33</v>
      </c>
      <c r="J345" s="130">
        <v>44742</v>
      </c>
      <c r="K345" s="28">
        <v>44896</v>
      </c>
      <c r="L345" s="121" t="s">
        <v>670</v>
      </c>
      <c r="M345" s="94" t="s">
        <v>415</v>
      </c>
      <c r="N345" s="94" t="s">
        <v>43</v>
      </c>
      <c r="O345" s="94" t="s">
        <v>416</v>
      </c>
      <c r="P345" s="30" t="s">
        <v>235</v>
      </c>
      <c r="Q345" s="20" t="s">
        <v>235</v>
      </c>
      <c r="R345" s="23" t="s">
        <v>239</v>
      </c>
      <c r="S345" s="21">
        <v>44742</v>
      </c>
      <c r="T345" s="20"/>
      <c r="U345" s="21">
        <v>44742</v>
      </c>
      <c r="V345" s="29" t="s">
        <v>240</v>
      </c>
      <c r="W345" s="23"/>
      <c r="X345" s="27" t="s">
        <v>45</v>
      </c>
      <c r="Y345" s="13" t="s">
        <v>417</v>
      </c>
    </row>
    <row r="346" spans="1:27" ht="89.25">
      <c r="A346" s="24">
        <v>44795</v>
      </c>
      <c r="B346" s="25" t="s">
        <v>946</v>
      </c>
      <c r="C346" s="26">
        <v>131821</v>
      </c>
      <c r="D346" s="27" t="s">
        <v>28</v>
      </c>
      <c r="E346" s="27" t="s">
        <v>526</v>
      </c>
      <c r="F346" s="27" t="s">
        <v>662</v>
      </c>
      <c r="G346" s="27" t="s">
        <v>31</v>
      </c>
      <c r="H346" s="27" t="s">
        <v>32</v>
      </c>
      <c r="I346" s="27" t="s">
        <v>33</v>
      </c>
      <c r="J346" s="130">
        <v>44742</v>
      </c>
      <c r="K346" s="28">
        <v>44896</v>
      </c>
      <c r="L346" s="121" t="s">
        <v>670</v>
      </c>
      <c r="M346" s="94" t="s">
        <v>415</v>
      </c>
      <c r="N346" s="94" t="s">
        <v>43</v>
      </c>
      <c r="O346" s="94" t="s">
        <v>416</v>
      </c>
      <c r="P346" s="30" t="s">
        <v>235</v>
      </c>
      <c r="Q346" s="20" t="s">
        <v>235</v>
      </c>
      <c r="R346" s="23" t="s">
        <v>239</v>
      </c>
      <c r="S346" s="21">
        <v>44742</v>
      </c>
      <c r="T346" s="20"/>
      <c r="U346" s="21">
        <v>44742</v>
      </c>
      <c r="V346" s="29" t="s">
        <v>240</v>
      </c>
      <c r="W346" s="23"/>
      <c r="X346" s="27" t="s">
        <v>45</v>
      </c>
      <c r="Y346" s="13" t="s">
        <v>417</v>
      </c>
    </row>
    <row r="347" spans="1:27" ht="25.5">
      <c r="A347" s="24">
        <v>44795</v>
      </c>
      <c r="B347" s="25" t="s">
        <v>947</v>
      </c>
      <c r="C347" s="26">
        <v>108434</v>
      </c>
      <c r="D347" s="27" t="s">
        <v>28</v>
      </c>
      <c r="E347" s="27" t="s">
        <v>362</v>
      </c>
      <c r="F347" s="27" t="s">
        <v>363</v>
      </c>
      <c r="G347" s="27" t="s">
        <v>31</v>
      </c>
      <c r="H347" s="27" t="s">
        <v>32</v>
      </c>
      <c r="I347" s="27" t="s">
        <v>33</v>
      </c>
      <c r="J347" s="130">
        <v>44742</v>
      </c>
      <c r="K347" s="28">
        <v>44896</v>
      </c>
      <c r="L347" s="121" t="s">
        <v>670</v>
      </c>
      <c r="M347" s="94" t="s">
        <v>250</v>
      </c>
      <c r="N347" s="94" t="s">
        <v>98</v>
      </c>
      <c r="P347" s="30" t="s">
        <v>235</v>
      </c>
      <c r="Q347" s="20" t="s">
        <v>235</v>
      </c>
      <c r="R347" s="23" t="s">
        <v>239</v>
      </c>
      <c r="S347" s="21">
        <v>44742</v>
      </c>
      <c r="T347" s="20"/>
      <c r="U347" s="21">
        <v>44742</v>
      </c>
      <c r="V347" s="29" t="s">
        <v>240</v>
      </c>
      <c r="W347" s="23"/>
      <c r="X347" s="27" t="s">
        <v>39</v>
      </c>
      <c r="Y347" s="13" t="s">
        <v>948</v>
      </c>
    </row>
    <row r="348" spans="1:27" ht="25.5">
      <c r="A348" s="24">
        <v>44795</v>
      </c>
      <c r="B348" s="25" t="s">
        <v>949</v>
      </c>
      <c r="C348" s="26">
        <v>21110</v>
      </c>
      <c r="D348" s="27" t="s">
        <v>28</v>
      </c>
      <c r="E348" s="27" t="s">
        <v>147</v>
      </c>
      <c r="F348" s="27" t="s">
        <v>148</v>
      </c>
      <c r="G348" s="27" t="s">
        <v>31</v>
      </c>
      <c r="H348" s="27" t="s">
        <v>32</v>
      </c>
      <c r="I348" s="27" t="s">
        <v>33</v>
      </c>
      <c r="J348" s="130">
        <v>44742</v>
      </c>
      <c r="K348" s="28">
        <v>44896</v>
      </c>
      <c r="L348" s="121" t="s">
        <v>670</v>
      </c>
      <c r="M348" s="94" t="s">
        <v>304</v>
      </c>
      <c r="N348" s="94" t="s">
        <v>305</v>
      </c>
      <c r="O348" s="94" t="s">
        <v>950</v>
      </c>
      <c r="P348" s="30">
        <v>44732</v>
      </c>
      <c r="Q348" s="20">
        <v>44733</v>
      </c>
      <c r="R348" s="23" t="s">
        <v>239</v>
      </c>
      <c r="S348" s="21">
        <v>44742</v>
      </c>
      <c r="T348" s="20"/>
      <c r="U348" s="21">
        <v>44743</v>
      </c>
      <c r="V348" s="29" t="s">
        <v>240</v>
      </c>
      <c r="W348" s="23"/>
      <c r="X348" s="27" t="s">
        <v>39</v>
      </c>
      <c r="Y348" s="13"/>
    </row>
    <row r="349" spans="1:27" ht="25.5">
      <c r="A349" s="24">
        <v>44795</v>
      </c>
      <c r="B349" s="25" t="s">
        <v>951</v>
      </c>
      <c r="C349" s="26">
        <v>120805</v>
      </c>
      <c r="D349" s="27" t="s">
        <v>28</v>
      </c>
      <c r="E349" s="27" t="s">
        <v>147</v>
      </c>
      <c r="F349" s="27" t="s">
        <v>455</v>
      </c>
      <c r="G349" s="27" t="s">
        <v>31</v>
      </c>
      <c r="H349" s="27" t="s">
        <v>32</v>
      </c>
      <c r="I349" s="27" t="s">
        <v>33</v>
      </c>
      <c r="J349" s="130">
        <v>44742</v>
      </c>
      <c r="K349" s="28">
        <v>44896</v>
      </c>
      <c r="L349" s="121" t="s">
        <v>670</v>
      </c>
      <c r="M349" s="94" t="s">
        <v>304</v>
      </c>
      <c r="N349" s="94" t="s">
        <v>305</v>
      </c>
      <c r="O349" s="94" t="s">
        <v>306</v>
      </c>
      <c r="P349" s="30">
        <v>44734</v>
      </c>
      <c r="Q349" s="20">
        <v>44734</v>
      </c>
      <c r="R349" s="23" t="s">
        <v>239</v>
      </c>
      <c r="S349" s="21">
        <v>44742</v>
      </c>
      <c r="T349" s="20"/>
      <c r="U349" s="21">
        <v>44743</v>
      </c>
      <c r="V349" s="29" t="s">
        <v>240</v>
      </c>
      <c r="W349" s="23"/>
      <c r="X349" s="27" t="s">
        <v>45</v>
      </c>
      <c r="Y349" s="13" t="s">
        <v>952</v>
      </c>
    </row>
    <row r="350" spans="1:27" ht="25.5">
      <c r="A350" s="24">
        <v>44795</v>
      </c>
      <c r="B350" s="25" t="s">
        <v>953</v>
      </c>
      <c r="C350" s="26">
        <v>632438</v>
      </c>
      <c r="D350" s="27" t="s">
        <v>28</v>
      </c>
      <c r="E350" s="27" t="s">
        <v>147</v>
      </c>
      <c r="F350" s="27" t="s">
        <v>455</v>
      </c>
      <c r="G350" s="27" t="s">
        <v>31</v>
      </c>
      <c r="H350" s="27" t="s">
        <v>32</v>
      </c>
      <c r="I350" s="27" t="s">
        <v>33</v>
      </c>
      <c r="J350" s="130">
        <v>44742</v>
      </c>
      <c r="K350" s="28">
        <v>44896</v>
      </c>
      <c r="L350" s="121" t="s">
        <v>670</v>
      </c>
      <c r="M350" s="94" t="s">
        <v>304</v>
      </c>
      <c r="N350" s="94" t="s">
        <v>305</v>
      </c>
      <c r="O350" s="94" t="s">
        <v>306</v>
      </c>
      <c r="P350" s="30">
        <v>44733</v>
      </c>
      <c r="Q350" s="20">
        <v>44733</v>
      </c>
      <c r="R350" s="23" t="s">
        <v>239</v>
      </c>
      <c r="S350" s="21">
        <v>44742</v>
      </c>
      <c r="T350" s="20"/>
      <c r="U350" s="21">
        <v>44743</v>
      </c>
      <c r="V350" s="29" t="s">
        <v>240</v>
      </c>
      <c r="W350" s="23"/>
      <c r="X350" s="27" t="s">
        <v>45</v>
      </c>
      <c r="Y350" s="13"/>
    </row>
    <row r="351" spans="1:27" ht="25.5">
      <c r="A351" s="24">
        <v>44795</v>
      </c>
      <c r="B351" s="25" t="s">
        <v>954</v>
      </c>
      <c r="C351" s="26">
        <v>632447</v>
      </c>
      <c r="D351" s="27" t="s">
        <v>28</v>
      </c>
      <c r="E351" s="27" t="s">
        <v>147</v>
      </c>
      <c r="F351" s="27" t="s">
        <v>455</v>
      </c>
      <c r="G351" s="27" t="s">
        <v>31</v>
      </c>
      <c r="H351" s="27" t="s">
        <v>32</v>
      </c>
      <c r="I351" s="27" t="s">
        <v>33</v>
      </c>
      <c r="J351" s="130">
        <v>44742</v>
      </c>
      <c r="K351" s="28">
        <v>44896</v>
      </c>
      <c r="L351" s="121" t="s">
        <v>670</v>
      </c>
      <c r="M351" s="94" t="s">
        <v>304</v>
      </c>
      <c r="N351" s="94" t="s">
        <v>305</v>
      </c>
      <c r="O351" s="94" t="s">
        <v>306</v>
      </c>
      <c r="P351" s="30">
        <v>44733</v>
      </c>
      <c r="Q351" s="20">
        <v>44733</v>
      </c>
      <c r="R351" s="23" t="s">
        <v>239</v>
      </c>
      <c r="S351" s="21">
        <v>44742</v>
      </c>
      <c r="T351" s="20"/>
      <c r="U351" s="21">
        <v>44743</v>
      </c>
      <c r="V351" s="29" t="s">
        <v>240</v>
      </c>
      <c r="W351" s="23"/>
      <c r="X351" s="27" t="s">
        <v>45</v>
      </c>
      <c r="Y351" s="13" t="s">
        <v>952</v>
      </c>
    </row>
    <row r="352" spans="1:27" ht="25.5">
      <c r="A352" s="24">
        <v>44795</v>
      </c>
      <c r="B352" s="25" t="s">
        <v>955</v>
      </c>
      <c r="C352" s="26">
        <v>632413</v>
      </c>
      <c r="D352" s="27" t="s">
        <v>42</v>
      </c>
      <c r="E352" s="27" t="s">
        <v>147</v>
      </c>
      <c r="F352" s="27" t="s">
        <v>148</v>
      </c>
      <c r="G352" s="27" t="s">
        <v>31</v>
      </c>
      <c r="H352" s="27" t="s">
        <v>32</v>
      </c>
      <c r="I352" s="27" t="s">
        <v>33</v>
      </c>
      <c r="J352" s="130">
        <v>44742</v>
      </c>
      <c r="K352" s="28">
        <v>44927</v>
      </c>
      <c r="L352" s="121" t="s">
        <v>670</v>
      </c>
      <c r="M352" s="94" t="s">
        <v>304</v>
      </c>
      <c r="N352" s="94" t="s">
        <v>305</v>
      </c>
      <c r="O352" s="94" t="s">
        <v>306</v>
      </c>
      <c r="P352" s="30">
        <v>44733</v>
      </c>
      <c r="Q352" s="20">
        <v>44733</v>
      </c>
      <c r="R352" s="23" t="s">
        <v>239</v>
      </c>
      <c r="S352" s="21">
        <v>44742</v>
      </c>
      <c r="T352" s="20"/>
      <c r="U352" s="21">
        <v>44743</v>
      </c>
      <c r="V352" s="29" t="s">
        <v>240</v>
      </c>
      <c r="W352" s="23"/>
      <c r="X352" s="27" t="s">
        <v>39</v>
      </c>
      <c r="Y352" s="13"/>
    </row>
    <row r="353" spans="1:27" ht="63.75">
      <c r="A353" s="24">
        <v>44743</v>
      </c>
      <c r="B353" s="25" t="s">
        <v>956</v>
      </c>
      <c r="C353" s="26">
        <v>633346</v>
      </c>
      <c r="D353" s="27" t="s">
        <v>28</v>
      </c>
      <c r="E353" s="27" t="s">
        <v>354</v>
      </c>
      <c r="F353" s="27" t="s">
        <v>502</v>
      </c>
      <c r="G353" s="27" t="s">
        <v>31</v>
      </c>
      <c r="H353" s="27" t="s">
        <v>32</v>
      </c>
      <c r="I353" s="27" t="s">
        <v>33</v>
      </c>
      <c r="J353" s="36">
        <v>44712</v>
      </c>
      <c r="K353" s="28">
        <v>44866</v>
      </c>
      <c r="L353" s="121" t="s">
        <v>484</v>
      </c>
      <c r="M353" s="94" t="s">
        <v>235</v>
      </c>
      <c r="N353" s="94" t="s">
        <v>270</v>
      </c>
      <c r="O353" s="94" t="s">
        <v>235</v>
      </c>
      <c r="P353" s="30" t="s">
        <v>235</v>
      </c>
      <c r="Q353" s="20" t="s">
        <v>235</v>
      </c>
      <c r="R353" s="23" t="s">
        <v>235</v>
      </c>
      <c r="S353" s="21">
        <v>44712</v>
      </c>
      <c r="T353" s="20">
        <v>44728</v>
      </c>
      <c r="U353" s="21">
        <v>44749</v>
      </c>
      <c r="V353" s="29" t="s">
        <v>240</v>
      </c>
      <c r="W353" s="23"/>
      <c r="X353" s="27" t="s">
        <v>45</v>
      </c>
      <c r="Y353" s="13" t="s">
        <v>957</v>
      </c>
    </row>
    <row r="354" spans="1:27" ht="25.5">
      <c r="A354" s="24">
        <v>44743</v>
      </c>
      <c r="B354" s="109" t="s">
        <v>958</v>
      </c>
      <c r="C354" s="41">
        <v>633383</v>
      </c>
      <c r="D354" s="27" t="s">
        <v>28</v>
      </c>
      <c r="E354" s="27" t="s">
        <v>589</v>
      </c>
      <c r="F354" s="27"/>
      <c r="G354" s="27" t="s">
        <v>31</v>
      </c>
      <c r="H354" s="27" t="s">
        <v>32</v>
      </c>
      <c r="I354" s="27" t="s">
        <v>33</v>
      </c>
      <c r="J354" s="36">
        <v>44712</v>
      </c>
      <c r="K354" s="28">
        <v>44866</v>
      </c>
      <c r="L354" s="121" t="s">
        <v>696</v>
      </c>
      <c r="M354" s="94" t="s">
        <v>235</v>
      </c>
      <c r="N354" s="94" t="s">
        <v>270</v>
      </c>
      <c r="O354" s="94" t="s">
        <v>235</v>
      </c>
      <c r="P354" s="30" t="s">
        <v>235</v>
      </c>
      <c r="Q354" s="20" t="s">
        <v>235</v>
      </c>
      <c r="R354" s="23" t="s">
        <v>239</v>
      </c>
      <c r="S354" s="21">
        <v>44706</v>
      </c>
      <c r="T354" s="20">
        <v>44745</v>
      </c>
      <c r="U354" s="21">
        <v>44749</v>
      </c>
      <c r="V354" s="29" t="s">
        <v>485</v>
      </c>
      <c r="W354" s="23" t="s">
        <v>775</v>
      </c>
      <c r="X354" s="27" t="s">
        <v>45</v>
      </c>
      <c r="Y354" s="13" t="s">
        <v>959</v>
      </c>
    </row>
    <row r="355" spans="1:27" s="131" customFormat="1" ht="51">
      <c r="A355" s="24">
        <v>44743</v>
      </c>
      <c r="B355" s="109" t="s">
        <v>960</v>
      </c>
      <c r="C355" s="41">
        <v>633363</v>
      </c>
      <c r="D355" s="27" t="s">
        <v>28</v>
      </c>
      <c r="E355" s="27" t="s">
        <v>354</v>
      </c>
      <c r="F355" s="27"/>
      <c r="G355" s="27" t="s">
        <v>31</v>
      </c>
      <c r="H355" s="27" t="s">
        <v>32</v>
      </c>
      <c r="I355" s="27" t="s">
        <v>33</v>
      </c>
      <c r="J355" s="36">
        <v>44712</v>
      </c>
      <c r="K355" s="28">
        <v>44866</v>
      </c>
      <c r="L355" s="121" t="s">
        <v>696</v>
      </c>
      <c r="M355" s="94" t="s">
        <v>235</v>
      </c>
      <c r="N355" s="94" t="s">
        <v>270</v>
      </c>
      <c r="O355" s="94" t="s">
        <v>235</v>
      </c>
      <c r="P355" s="30" t="s">
        <v>235</v>
      </c>
      <c r="Q355" s="20" t="s">
        <v>235</v>
      </c>
      <c r="R355" s="23" t="s">
        <v>239</v>
      </c>
      <c r="S355" s="21">
        <v>44706</v>
      </c>
      <c r="T355" s="20">
        <v>44745</v>
      </c>
      <c r="U355" s="21">
        <v>44749</v>
      </c>
      <c r="V355" s="29" t="s">
        <v>485</v>
      </c>
      <c r="W355" s="23" t="s">
        <v>775</v>
      </c>
      <c r="X355" s="27" t="s">
        <v>45</v>
      </c>
      <c r="Y355" s="13" t="s">
        <v>959</v>
      </c>
      <c r="Z355" s="25" t="s">
        <v>961</v>
      </c>
      <c r="AA355" s="12" t="s">
        <v>937</v>
      </c>
    </row>
    <row r="356" spans="1:27" ht="25.5">
      <c r="A356" s="24">
        <v>44746</v>
      </c>
      <c r="B356" s="25" t="s">
        <v>962</v>
      </c>
      <c r="C356" s="26">
        <v>113575</v>
      </c>
      <c r="D356" s="27" t="s">
        <v>76</v>
      </c>
      <c r="E356" s="27" t="s">
        <v>963</v>
      </c>
      <c r="F356" s="27" t="s">
        <v>216</v>
      </c>
      <c r="G356" s="27" t="s">
        <v>31</v>
      </c>
      <c r="H356" s="27" t="s">
        <v>32</v>
      </c>
      <c r="I356" s="27" t="s">
        <v>33</v>
      </c>
      <c r="J356" s="36">
        <v>44712</v>
      </c>
      <c r="K356" s="28">
        <v>44896</v>
      </c>
      <c r="L356" s="121" t="s">
        <v>670</v>
      </c>
      <c r="M356" s="94" t="s">
        <v>964</v>
      </c>
      <c r="N356" s="94" t="s">
        <v>965</v>
      </c>
      <c r="P356" s="30">
        <v>44701</v>
      </c>
      <c r="Q356" s="20">
        <v>44701</v>
      </c>
      <c r="R356" s="23" t="s">
        <v>239</v>
      </c>
      <c r="S356" s="21">
        <v>44708</v>
      </c>
      <c r="T356" s="20">
        <v>44725</v>
      </c>
      <c r="U356" s="21">
        <v>44749</v>
      </c>
      <c r="V356" s="29" t="s">
        <v>240</v>
      </c>
      <c r="W356" s="23"/>
      <c r="X356" s="27" t="s">
        <v>807</v>
      </c>
      <c r="Y356" s="13" t="s">
        <v>966</v>
      </c>
    </row>
    <row r="357" spans="1:27">
      <c r="A357" s="24">
        <v>44743</v>
      </c>
      <c r="B357" s="25" t="s">
        <v>967</v>
      </c>
      <c r="C357" s="26">
        <v>119392</v>
      </c>
      <c r="D357" s="27" t="s">
        <v>28</v>
      </c>
      <c r="E357" s="27" t="s">
        <v>354</v>
      </c>
      <c r="F357" s="27" t="s">
        <v>502</v>
      </c>
      <c r="G357" s="27" t="s">
        <v>31</v>
      </c>
      <c r="H357" s="27" t="s">
        <v>32</v>
      </c>
      <c r="I357" s="27" t="s">
        <v>33</v>
      </c>
      <c r="J357" s="36">
        <v>44712</v>
      </c>
      <c r="K357" s="28">
        <v>44866</v>
      </c>
      <c r="L357" s="121" t="s">
        <v>670</v>
      </c>
      <c r="N357" s="94" t="s">
        <v>270</v>
      </c>
      <c r="P357" s="30" t="s">
        <v>235</v>
      </c>
      <c r="Q357" s="20" t="s">
        <v>235</v>
      </c>
      <c r="R357" s="23" t="s">
        <v>239</v>
      </c>
      <c r="S357" s="21">
        <v>44708</v>
      </c>
      <c r="T357" s="20">
        <v>44725</v>
      </c>
      <c r="U357" s="21">
        <v>44748</v>
      </c>
      <c r="V357" s="29" t="s">
        <v>240</v>
      </c>
      <c r="W357" s="23"/>
      <c r="X357" s="27" t="s">
        <v>45</v>
      </c>
      <c r="Y357" s="13" t="s">
        <v>925</v>
      </c>
    </row>
    <row r="358" spans="1:27" ht="25.5">
      <c r="A358" s="24">
        <v>44795</v>
      </c>
      <c r="B358" s="25" t="s">
        <v>968</v>
      </c>
      <c r="C358" s="26" t="s">
        <v>969</v>
      </c>
      <c r="D358" s="27" t="s">
        <v>28</v>
      </c>
      <c r="E358" s="27" t="s">
        <v>970</v>
      </c>
      <c r="F358" s="27" t="s">
        <v>873</v>
      </c>
      <c r="G358" s="27" t="s">
        <v>31</v>
      </c>
      <c r="H358" s="27" t="s">
        <v>32</v>
      </c>
      <c r="I358" s="27" t="s">
        <v>33</v>
      </c>
      <c r="J358" s="130">
        <v>44742</v>
      </c>
      <c r="K358" s="28">
        <v>44927</v>
      </c>
      <c r="L358" s="121" t="s">
        <v>696</v>
      </c>
      <c r="M358" s="94" t="s">
        <v>971</v>
      </c>
      <c r="N358" s="94" t="s">
        <v>972</v>
      </c>
      <c r="O358" s="94" t="s">
        <v>235</v>
      </c>
      <c r="P358" s="30">
        <v>44726</v>
      </c>
      <c r="Q358" s="20">
        <v>44734</v>
      </c>
      <c r="R358" s="23" t="s">
        <v>239</v>
      </c>
      <c r="S358" s="21">
        <v>44736</v>
      </c>
      <c r="T358" s="20"/>
      <c r="U358" s="21">
        <v>44750</v>
      </c>
      <c r="V358" s="29" t="s">
        <v>485</v>
      </c>
      <c r="W358" s="23" t="s">
        <v>775</v>
      </c>
      <c r="X358" s="27" t="s">
        <v>39</v>
      </c>
      <c r="Y358" s="13" t="s">
        <v>973</v>
      </c>
    </row>
    <row r="359" spans="1:27" ht="25.5">
      <c r="A359" s="24">
        <v>44795</v>
      </c>
      <c r="B359" s="25" t="s">
        <v>974</v>
      </c>
      <c r="C359" s="26">
        <v>78385</v>
      </c>
      <c r="D359" s="27" t="s">
        <v>28</v>
      </c>
      <c r="E359" s="27" t="s">
        <v>147</v>
      </c>
      <c r="F359" s="27" t="s">
        <v>455</v>
      </c>
      <c r="G359" s="27" t="s">
        <v>31</v>
      </c>
      <c r="H359" s="27" t="s">
        <v>32</v>
      </c>
      <c r="I359" s="27" t="s">
        <v>33</v>
      </c>
      <c r="J359" s="130">
        <v>44742</v>
      </c>
      <c r="K359" s="28">
        <v>44896</v>
      </c>
      <c r="L359" s="121" t="s">
        <v>484</v>
      </c>
      <c r="M359" s="94" t="s">
        <v>304</v>
      </c>
      <c r="N359" s="94" t="s">
        <v>305</v>
      </c>
      <c r="O359" s="94" t="s">
        <v>306</v>
      </c>
      <c r="P359" s="30">
        <v>44732</v>
      </c>
      <c r="Q359" s="20">
        <v>44734</v>
      </c>
      <c r="R359" s="23" t="s">
        <v>239</v>
      </c>
      <c r="S359" s="21">
        <v>44741</v>
      </c>
      <c r="T359" s="20"/>
      <c r="U359" s="21">
        <v>44749</v>
      </c>
      <c r="V359" s="29" t="s">
        <v>240</v>
      </c>
      <c r="W359" s="23"/>
      <c r="X359" s="27" t="s">
        <v>45</v>
      </c>
      <c r="Y359" s="13" t="s">
        <v>975</v>
      </c>
    </row>
    <row r="360" spans="1:27" ht="25.5">
      <c r="A360" s="24">
        <v>44795</v>
      </c>
      <c r="B360" s="25" t="s">
        <v>976</v>
      </c>
      <c r="C360" s="26">
        <v>113083</v>
      </c>
      <c r="D360" s="27" t="s">
        <v>28</v>
      </c>
      <c r="E360" s="27" t="s">
        <v>147</v>
      </c>
      <c r="F360" s="27" t="s">
        <v>455</v>
      </c>
      <c r="G360" s="27" t="s">
        <v>31</v>
      </c>
      <c r="H360" s="27" t="s">
        <v>32</v>
      </c>
      <c r="I360" s="27" t="s">
        <v>33</v>
      </c>
      <c r="J360" s="130">
        <v>44742</v>
      </c>
      <c r="K360" s="28">
        <v>44896</v>
      </c>
      <c r="L360" s="121" t="s">
        <v>484</v>
      </c>
      <c r="M360" s="94" t="s">
        <v>304</v>
      </c>
      <c r="N360" s="94" t="s">
        <v>305</v>
      </c>
      <c r="O360" s="94" t="s">
        <v>306</v>
      </c>
      <c r="P360" s="30">
        <v>44732</v>
      </c>
      <c r="Q360" s="20">
        <v>44734</v>
      </c>
      <c r="R360" s="23" t="s">
        <v>239</v>
      </c>
      <c r="S360" s="21">
        <v>44742</v>
      </c>
      <c r="T360" s="20"/>
      <c r="U360" s="21">
        <v>44748</v>
      </c>
      <c r="V360" s="29" t="s">
        <v>240</v>
      </c>
      <c r="W360" s="23"/>
      <c r="X360" s="27" t="s">
        <v>45</v>
      </c>
      <c r="Y360" s="13" t="s">
        <v>911</v>
      </c>
    </row>
    <row r="361" spans="1:27">
      <c r="A361" s="24">
        <v>44713</v>
      </c>
      <c r="B361" s="25" t="s">
        <v>977</v>
      </c>
      <c r="C361" s="26">
        <v>53356</v>
      </c>
      <c r="D361" s="27" t="s">
        <v>28</v>
      </c>
      <c r="E361" s="27" t="s">
        <v>978</v>
      </c>
      <c r="F361" s="27" t="s">
        <v>30</v>
      </c>
      <c r="G361" s="27" t="s">
        <v>31</v>
      </c>
      <c r="H361" s="27" t="s">
        <v>32</v>
      </c>
      <c r="I361" s="27" t="s">
        <v>33</v>
      </c>
      <c r="J361" s="36">
        <v>44681</v>
      </c>
      <c r="K361" s="28">
        <v>44835</v>
      </c>
      <c r="L361" s="127" t="s">
        <v>670</v>
      </c>
      <c r="M361" s="94" t="s">
        <v>979</v>
      </c>
      <c r="N361" s="94" t="s">
        <v>980</v>
      </c>
      <c r="O361" s="94" t="s">
        <v>981</v>
      </c>
      <c r="P361" s="30">
        <v>44671</v>
      </c>
      <c r="Q361" s="20">
        <v>44672</v>
      </c>
      <c r="R361" s="23" t="s">
        <v>239</v>
      </c>
      <c r="S361" s="21">
        <v>44680</v>
      </c>
      <c r="T361" s="20">
        <v>44697</v>
      </c>
      <c r="U361" s="21">
        <v>44750</v>
      </c>
      <c r="V361" s="29" t="s">
        <v>240</v>
      </c>
      <c r="W361" s="23"/>
      <c r="X361" s="27" t="s">
        <v>39</v>
      </c>
      <c r="Y361" s="13" t="s">
        <v>982</v>
      </c>
    </row>
    <row r="362" spans="1:27" ht="38.25">
      <c r="A362" s="24">
        <v>44743</v>
      </c>
      <c r="B362" s="25" t="s">
        <v>983</v>
      </c>
      <c r="C362" s="26">
        <v>24826</v>
      </c>
      <c r="D362" s="27" t="s">
        <v>28</v>
      </c>
      <c r="E362" s="27" t="s">
        <v>362</v>
      </c>
      <c r="F362" s="27" t="s">
        <v>363</v>
      </c>
      <c r="G362" s="27" t="s">
        <v>31</v>
      </c>
      <c r="H362" s="27" t="s">
        <v>32</v>
      </c>
      <c r="I362" s="27" t="s">
        <v>33</v>
      </c>
      <c r="J362" s="36">
        <v>44712</v>
      </c>
      <c r="K362" s="28">
        <v>44866</v>
      </c>
      <c r="L362" s="121" t="s">
        <v>670</v>
      </c>
      <c r="M362" s="94" t="s">
        <v>984</v>
      </c>
      <c r="N362" s="94" t="s">
        <v>571</v>
      </c>
      <c r="O362" s="94" t="s">
        <v>985</v>
      </c>
      <c r="P362" s="30">
        <v>44701</v>
      </c>
      <c r="Q362" s="20">
        <v>44729</v>
      </c>
      <c r="R362" s="23" t="s">
        <v>239</v>
      </c>
      <c r="S362" s="21">
        <v>44732</v>
      </c>
      <c r="T362" s="20">
        <v>44750</v>
      </c>
      <c r="U362" s="21">
        <v>44750</v>
      </c>
      <c r="V362" s="29" t="s">
        <v>240</v>
      </c>
      <c r="W362" s="23"/>
      <c r="X362" s="27" t="s">
        <v>45</v>
      </c>
      <c r="Y362" s="13"/>
    </row>
    <row r="363" spans="1:27" ht="38.25">
      <c r="A363" s="24">
        <v>44743</v>
      </c>
      <c r="B363" s="25" t="s">
        <v>899</v>
      </c>
      <c r="C363" s="26">
        <v>28296</v>
      </c>
      <c r="D363" s="27" t="s">
        <v>28</v>
      </c>
      <c r="E363" s="27" t="s">
        <v>494</v>
      </c>
      <c r="F363" s="27" t="s">
        <v>657</v>
      </c>
      <c r="G363" s="27" t="s">
        <v>31</v>
      </c>
      <c r="H363" s="27" t="s">
        <v>32</v>
      </c>
      <c r="I363" s="27" t="s">
        <v>33</v>
      </c>
      <c r="J363" s="36">
        <v>44712</v>
      </c>
      <c r="K363" s="28">
        <v>44866</v>
      </c>
      <c r="L363" s="121" t="s">
        <v>670</v>
      </c>
      <c r="M363" s="94" t="s">
        <v>986</v>
      </c>
      <c r="N363" s="94" t="s">
        <v>901</v>
      </c>
      <c r="P363" s="30" t="s">
        <v>235</v>
      </c>
      <c r="Q363" s="30" t="s">
        <v>235</v>
      </c>
      <c r="R363" s="23" t="s">
        <v>239</v>
      </c>
      <c r="S363" s="21">
        <v>44708</v>
      </c>
      <c r="T363" s="20">
        <v>44725</v>
      </c>
      <c r="U363" s="21"/>
      <c r="V363" s="29" t="s">
        <v>235</v>
      </c>
      <c r="W363" s="23"/>
      <c r="X363" s="27" t="s">
        <v>39</v>
      </c>
      <c r="Y363" s="13" t="s">
        <v>987</v>
      </c>
    </row>
    <row r="364" spans="1:27" ht="89.25">
      <c r="A364" s="24">
        <v>44795</v>
      </c>
      <c r="B364" s="25" t="s">
        <v>988</v>
      </c>
      <c r="C364" s="26">
        <v>129053</v>
      </c>
      <c r="D364" s="27" t="s">
        <v>28</v>
      </c>
      <c r="E364" s="27" t="s">
        <v>989</v>
      </c>
      <c r="F364" s="27" t="s">
        <v>854</v>
      </c>
      <c r="G364" s="27" t="s">
        <v>31</v>
      </c>
      <c r="H364" s="27" t="s">
        <v>32</v>
      </c>
      <c r="I364" s="27" t="s">
        <v>33</v>
      </c>
      <c r="J364" s="130">
        <v>44742</v>
      </c>
      <c r="K364" s="28">
        <v>44896</v>
      </c>
      <c r="L364" s="121" t="s">
        <v>484</v>
      </c>
      <c r="M364" s="94" t="s">
        <v>990</v>
      </c>
      <c r="N364" s="94" t="s">
        <v>991</v>
      </c>
      <c r="O364" s="94" t="s">
        <v>992</v>
      </c>
      <c r="P364" s="30">
        <v>44740</v>
      </c>
      <c r="Q364" s="20">
        <v>44741</v>
      </c>
      <c r="R364" s="23" t="s">
        <v>239</v>
      </c>
      <c r="S364" s="21">
        <v>44742</v>
      </c>
      <c r="T364" s="20"/>
      <c r="U364" s="21">
        <v>44754</v>
      </c>
      <c r="V364" s="29" t="s">
        <v>240</v>
      </c>
      <c r="W364" s="23"/>
      <c r="X364" s="27" t="s">
        <v>39</v>
      </c>
      <c r="Y364" s="13" t="s">
        <v>993</v>
      </c>
    </row>
    <row r="365" spans="1:27" ht="38.25">
      <c r="A365" s="24">
        <v>44826</v>
      </c>
      <c r="B365" s="25" t="s">
        <v>994</v>
      </c>
      <c r="C365" s="26" t="s">
        <v>995</v>
      </c>
      <c r="D365" s="27" t="s">
        <v>76</v>
      </c>
      <c r="E365" s="27" t="s">
        <v>996</v>
      </c>
      <c r="F365" s="27" t="s">
        <v>71</v>
      </c>
      <c r="G365" s="27" t="s">
        <v>31</v>
      </c>
      <c r="H365" s="27" t="s">
        <v>32</v>
      </c>
      <c r="I365" s="27" t="s">
        <v>33</v>
      </c>
      <c r="J365" s="130">
        <v>44773</v>
      </c>
      <c r="K365" s="28">
        <v>44927</v>
      </c>
      <c r="L365" s="121" t="s">
        <v>696</v>
      </c>
      <c r="M365" s="94" t="s">
        <v>997</v>
      </c>
      <c r="N365" s="94" t="s">
        <v>998</v>
      </c>
      <c r="O365" s="94" t="s">
        <v>235</v>
      </c>
      <c r="P365" s="30" t="s">
        <v>235</v>
      </c>
      <c r="Q365" s="20" t="s">
        <v>235</v>
      </c>
      <c r="R365" s="23" t="s">
        <v>235</v>
      </c>
      <c r="S365" s="21" t="s">
        <v>235</v>
      </c>
      <c r="T365" s="20" t="s">
        <v>235</v>
      </c>
      <c r="U365" s="21" t="s">
        <v>235</v>
      </c>
      <c r="V365" s="29" t="s">
        <v>235</v>
      </c>
      <c r="W365" s="23"/>
      <c r="X365" s="27" t="s">
        <v>39</v>
      </c>
      <c r="Y365" s="13" t="s">
        <v>999</v>
      </c>
    </row>
    <row r="366" spans="1:27" ht="25.5">
      <c r="A366" s="24">
        <v>44795</v>
      </c>
      <c r="B366" s="25" t="s">
        <v>1000</v>
      </c>
      <c r="C366" s="26">
        <v>13648</v>
      </c>
      <c r="D366" s="27" t="s">
        <v>28</v>
      </c>
      <c r="E366" s="27" t="s">
        <v>853</v>
      </c>
      <c r="F366" s="27" t="s">
        <v>854</v>
      </c>
      <c r="G366" s="27" t="s">
        <v>31</v>
      </c>
      <c r="H366" s="27" t="s">
        <v>32</v>
      </c>
      <c r="I366" s="27" t="s">
        <v>33</v>
      </c>
      <c r="J366" s="130">
        <v>44742</v>
      </c>
      <c r="K366" s="28">
        <v>44896</v>
      </c>
      <c r="L366" s="121" t="s">
        <v>696</v>
      </c>
      <c r="M366" s="94" t="s">
        <v>1001</v>
      </c>
      <c r="N366" s="94" t="s">
        <v>1002</v>
      </c>
      <c r="O366" s="94" t="s">
        <v>1003</v>
      </c>
      <c r="P366" s="30">
        <v>44726</v>
      </c>
      <c r="Q366" s="20">
        <v>44727</v>
      </c>
      <c r="R366" s="23" t="s">
        <v>239</v>
      </c>
      <c r="S366" s="21">
        <v>44736</v>
      </c>
      <c r="T366" s="20">
        <v>44753</v>
      </c>
      <c r="U366" s="21">
        <v>44754</v>
      </c>
      <c r="V366" s="29" t="s">
        <v>485</v>
      </c>
      <c r="W366" s="23" t="s">
        <v>775</v>
      </c>
      <c r="X366" s="27" t="s">
        <v>39</v>
      </c>
      <c r="Y366" s="13" t="s">
        <v>1004</v>
      </c>
    </row>
    <row r="367" spans="1:27" ht="25.5">
      <c r="A367" s="24">
        <v>44795</v>
      </c>
      <c r="B367" s="25" t="s">
        <v>1005</v>
      </c>
      <c r="C367" s="26">
        <v>108523</v>
      </c>
      <c r="D367" s="27" t="s">
        <v>28</v>
      </c>
      <c r="E367" s="27" t="s">
        <v>618</v>
      </c>
      <c r="F367" s="27" t="s">
        <v>148</v>
      </c>
      <c r="G367" s="27" t="s">
        <v>31</v>
      </c>
      <c r="H367" s="27" t="s">
        <v>32</v>
      </c>
      <c r="I367" s="27" t="s">
        <v>33</v>
      </c>
      <c r="J367" s="130">
        <v>44742</v>
      </c>
      <c r="K367" s="28">
        <v>44896</v>
      </c>
      <c r="L367" s="121" t="s">
        <v>670</v>
      </c>
      <c r="M367" s="94" t="s">
        <v>304</v>
      </c>
      <c r="N367" s="94" t="s">
        <v>305</v>
      </c>
      <c r="O367" s="94" t="s">
        <v>1006</v>
      </c>
      <c r="P367" s="30">
        <v>44734</v>
      </c>
      <c r="Q367" s="20">
        <v>44742</v>
      </c>
      <c r="R367" s="23" t="s">
        <v>239</v>
      </c>
      <c r="S367" s="21">
        <v>44746</v>
      </c>
      <c r="T367" s="20"/>
      <c r="U367" s="21">
        <v>44753</v>
      </c>
      <c r="V367" s="29" t="s">
        <v>240</v>
      </c>
      <c r="W367" s="23"/>
      <c r="X367" s="27" t="s">
        <v>39</v>
      </c>
      <c r="Y367" s="13" t="s">
        <v>1007</v>
      </c>
    </row>
    <row r="368" spans="1:27" ht="25.5">
      <c r="A368" s="24">
        <v>44826</v>
      </c>
      <c r="B368" s="25" t="s">
        <v>1008</v>
      </c>
      <c r="C368" s="26">
        <v>118614</v>
      </c>
      <c r="D368" s="27" t="s">
        <v>28</v>
      </c>
      <c r="E368" s="27" t="s">
        <v>77</v>
      </c>
      <c r="F368" s="27"/>
      <c r="G368" s="27" t="s">
        <v>31</v>
      </c>
      <c r="H368" s="27" t="s">
        <v>32</v>
      </c>
      <c r="I368" s="27" t="s">
        <v>33</v>
      </c>
      <c r="J368" s="130">
        <v>44773</v>
      </c>
      <c r="K368" s="28">
        <v>44958</v>
      </c>
      <c r="L368" s="121" t="s">
        <v>696</v>
      </c>
      <c r="M368" s="94" t="s">
        <v>250</v>
      </c>
      <c r="N368" s="94" t="s">
        <v>98</v>
      </c>
      <c r="O368" s="94" t="s">
        <v>235</v>
      </c>
      <c r="P368" s="30" t="s">
        <v>235</v>
      </c>
      <c r="Q368" s="20" t="s">
        <v>235</v>
      </c>
      <c r="R368" s="23" t="s">
        <v>239</v>
      </c>
      <c r="S368" s="21">
        <v>44767</v>
      </c>
      <c r="T368" s="20"/>
      <c r="U368" s="21">
        <v>44767</v>
      </c>
      <c r="V368" s="29" t="s">
        <v>240</v>
      </c>
      <c r="W368" s="23"/>
      <c r="X368" s="27" t="s">
        <v>39</v>
      </c>
      <c r="Y368" s="13" t="s">
        <v>1009</v>
      </c>
    </row>
    <row r="369" spans="1:25">
      <c r="A369" s="24">
        <v>44826</v>
      </c>
      <c r="B369" s="25" t="s">
        <v>1010</v>
      </c>
      <c r="C369" s="26">
        <v>113292</v>
      </c>
      <c r="D369" s="27" t="s">
        <v>28</v>
      </c>
      <c r="E369" s="27" t="s">
        <v>377</v>
      </c>
      <c r="F369" s="27"/>
      <c r="G369" s="27" t="s">
        <v>31</v>
      </c>
      <c r="H369" s="27" t="s">
        <v>32</v>
      </c>
      <c r="I369" s="27" t="s">
        <v>33</v>
      </c>
      <c r="J369" s="130">
        <v>44773</v>
      </c>
      <c r="K369" s="28">
        <v>44927</v>
      </c>
      <c r="L369" s="121" t="s">
        <v>696</v>
      </c>
      <c r="M369" s="94" t="s">
        <v>235</v>
      </c>
      <c r="N369" s="94" t="s">
        <v>91</v>
      </c>
      <c r="O369" s="94" t="s">
        <v>235</v>
      </c>
      <c r="P369" s="30" t="s">
        <v>235</v>
      </c>
      <c r="Q369" s="20" t="s">
        <v>235</v>
      </c>
      <c r="R369" s="23" t="s">
        <v>239</v>
      </c>
      <c r="S369" s="21">
        <v>44767</v>
      </c>
      <c r="T369" s="20"/>
      <c r="U369" s="21">
        <v>44767</v>
      </c>
      <c r="V369" s="29" t="s">
        <v>240</v>
      </c>
      <c r="W369" s="23"/>
      <c r="X369" s="27" t="s">
        <v>45</v>
      </c>
      <c r="Y369" s="13" t="s">
        <v>1011</v>
      </c>
    </row>
    <row r="370" spans="1:25" ht="51">
      <c r="A370" s="24">
        <v>44826</v>
      </c>
      <c r="B370" s="25" t="s">
        <v>1012</v>
      </c>
      <c r="C370" s="26">
        <v>83673</v>
      </c>
      <c r="D370" s="27" t="s">
        <v>76</v>
      </c>
      <c r="E370" s="27" t="s">
        <v>548</v>
      </c>
      <c r="F370" s="27" t="s">
        <v>549</v>
      </c>
      <c r="G370" s="27" t="s">
        <v>31</v>
      </c>
      <c r="H370" s="27" t="s">
        <v>32</v>
      </c>
      <c r="I370" s="27" t="s">
        <v>33</v>
      </c>
      <c r="J370" s="130">
        <v>44773</v>
      </c>
      <c r="K370" s="28">
        <v>44927</v>
      </c>
      <c r="L370" s="121" t="s">
        <v>670</v>
      </c>
      <c r="P370" s="30" t="s">
        <v>235</v>
      </c>
      <c r="Q370" s="20" t="s">
        <v>235</v>
      </c>
      <c r="R370" s="23" t="s">
        <v>235</v>
      </c>
      <c r="S370" s="21"/>
      <c r="T370" s="20"/>
      <c r="U370" s="21"/>
      <c r="V370" s="29" t="s">
        <v>235</v>
      </c>
      <c r="W370" s="23"/>
      <c r="X370" s="27" t="s">
        <v>39</v>
      </c>
      <c r="Y370" s="13" t="s">
        <v>1013</v>
      </c>
    </row>
    <row r="371" spans="1:25" ht="89.25">
      <c r="A371" s="24">
        <v>44826</v>
      </c>
      <c r="B371" s="25" t="s">
        <v>1014</v>
      </c>
      <c r="C371" s="26">
        <v>113564</v>
      </c>
      <c r="D371" s="27" t="s">
        <v>28</v>
      </c>
      <c r="E371" s="27" t="s">
        <v>413</v>
      </c>
      <c r="F371" s="27"/>
      <c r="G371" s="27" t="s">
        <v>31</v>
      </c>
      <c r="H371" s="27" t="s">
        <v>32</v>
      </c>
      <c r="I371" s="27" t="s">
        <v>33</v>
      </c>
      <c r="J371" s="130">
        <v>44773</v>
      </c>
      <c r="K371" s="28">
        <v>44927</v>
      </c>
      <c r="L371" s="121" t="s">
        <v>696</v>
      </c>
      <c r="M371" s="94" t="s">
        <v>415</v>
      </c>
      <c r="N371" s="94" t="s">
        <v>43</v>
      </c>
      <c r="O371" s="94" t="s">
        <v>416</v>
      </c>
      <c r="P371" s="30" t="s">
        <v>235</v>
      </c>
      <c r="Q371" s="20" t="s">
        <v>235</v>
      </c>
      <c r="R371" s="23" t="s">
        <v>239</v>
      </c>
      <c r="S371" s="21">
        <v>44767</v>
      </c>
      <c r="T371" s="20"/>
      <c r="U371" s="21">
        <v>44768</v>
      </c>
      <c r="V371" s="29" t="s">
        <v>240</v>
      </c>
      <c r="W371" s="23"/>
      <c r="X371" s="27" t="s">
        <v>45</v>
      </c>
      <c r="Y371" s="13" t="s">
        <v>1015</v>
      </c>
    </row>
    <row r="372" spans="1:25" ht="89.25">
      <c r="A372" s="24">
        <v>44826</v>
      </c>
      <c r="B372" s="25" t="s">
        <v>1016</v>
      </c>
      <c r="C372" s="26">
        <v>113598</v>
      </c>
      <c r="D372" s="27" t="s">
        <v>28</v>
      </c>
      <c r="E372" s="27" t="s">
        <v>413</v>
      </c>
      <c r="F372" s="27"/>
      <c r="G372" s="27" t="s">
        <v>31</v>
      </c>
      <c r="H372" s="27" t="s">
        <v>32</v>
      </c>
      <c r="I372" s="27" t="s">
        <v>33</v>
      </c>
      <c r="J372" s="130">
        <v>44773</v>
      </c>
      <c r="K372" s="28">
        <v>44927</v>
      </c>
      <c r="L372" s="121" t="s">
        <v>696</v>
      </c>
      <c r="M372" s="94" t="s">
        <v>415</v>
      </c>
      <c r="N372" s="94" t="s">
        <v>43</v>
      </c>
      <c r="O372" s="94" t="s">
        <v>416</v>
      </c>
      <c r="P372" s="30" t="s">
        <v>235</v>
      </c>
      <c r="Q372" s="20" t="s">
        <v>235</v>
      </c>
      <c r="R372" s="23" t="s">
        <v>239</v>
      </c>
      <c r="S372" s="21">
        <v>44767</v>
      </c>
      <c r="T372" s="20"/>
      <c r="U372" s="21">
        <v>44768</v>
      </c>
      <c r="V372" s="29" t="s">
        <v>240</v>
      </c>
      <c r="W372" s="23"/>
      <c r="X372" s="27" t="s">
        <v>45</v>
      </c>
      <c r="Y372" s="13" t="s">
        <v>1015</v>
      </c>
    </row>
    <row r="373" spans="1:25" ht="89.25">
      <c r="A373" s="24">
        <v>44826</v>
      </c>
      <c r="B373" s="25" t="s">
        <v>1017</v>
      </c>
      <c r="C373" s="26">
        <v>130548</v>
      </c>
      <c r="D373" s="27" t="s">
        <v>28</v>
      </c>
      <c r="E373" s="27" t="s">
        <v>526</v>
      </c>
      <c r="F373" s="27"/>
      <c r="G373" s="27" t="s">
        <v>31</v>
      </c>
      <c r="H373" s="27" t="s">
        <v>32</v>
      </c>
      <c r="I373" s="27" t="s">
        <v>33</v>
      </c>
      <c r="J373" s="130">
        <v>44773</v>
      </c>
      <c r="K373" s="28">
        <v>44927</v>
      </c>
      <c r="L373" s="121" t="s">
        <v>696</v>
      </c>
      <c r="M373" s="94" t="s">
        <v>415</v>
      </c>
      <c r="N373" s="94" t="s">
        <v>43</v>
      </c>
      <c r="O373" s="94" t="s">
        <v>416</v>
      </c>
      <c r="P373" s="30" t="s">
        <v>235</v>
      </c>
      <c r="Q373" s="20" t="s">
        <v>235</v>
      </c>
      <c r="R373" s="23" t="s">
        <v>239</v>
      </c>
      <c r="S373" s="21">
        <v>44767</v>
      </c>
      <c r="T373" s="20"/>
      <c r="U373" s="21">
        <v>44768</v>
      </c>
      <c r="V373" s="29" t="s">
        <v>240</v>
      </c>
      <c r="W373" s="23"/>
      <c r="X373" s="27" t="s">
        <v>45</v>
      </c>
      <c r="Y373" s="13" t="s">
        <v>1018</v>
      </c>
    </row>
    <row r="374" spans="1:25">
      <c r="A374" s="24">
        <v>44826</v>
      </c>
      <c r="B374" s="25" t="s">
        <v>1019</v>
      </c>
      <c r="C374" s="26">
        <v>19128</v>
      </c>
      <c r="D374" s="27" t="s">
        <v>76</v>
      </c>
      <c r="E374" s="27" t="s">
        <v>1020</v>
      </c>
      <c r="F374" s="27" t="s">
        <v>1021</v>
      </c>
      <c r="G374" s="27" t="s">
        <v>31</v>
      </c>
      <c r="H374" s="27" t="s">
        <v>32</v>
      </c>
      <c r="I374" s="27" t="s">
        <v>33</v>
      </c>
      <c r="J374" s="130">
        <v>44773</v>
      </c>
      <c r="K374" s="28">
        <v>44958</v>
      </c>
      <c r="L374" s="121" t="s">
        <v>696</v>
      </c>
      <c r="M374" s="94" t="s">
        <v>1022</v>
      </c>
      <c r="N374" s="94" t="s">
        <v>1023</v>
      </c>
      <c r="O374" s="94" t="s">
        <v>235</v>
      </c>
      <c r="P374" s="30">
        <v>44754</v>
      </c>
      <c r="Q374" s="20">
        <v>44756</v>
      </c>
      <c r="R374" s="23" t="s">
        <v>239</v>
      </c>
      <c r="S374" s="21">
        <v>44767</v>
      </c>
      <c r="T374" s="20"/>
      <c r="U374" s="21">
        <v>44769</v>
      </c>
      <c r="V374" s="29" t="s">
        <v>240</v>
      </c>
      <c r="W374" s="23"/>
      <c r="X374" s="27" t="s">
        <v>39</v>
      </c>
      <c r="Y374" s="13" t="s">
        <v>1024</v>
      </c>
    </row>
    <row r="375" spans="1:25">
      <c r="A375" s="24">
        <v>44826</v>
      </c>
      <c r="B375" s="25" t="s">
        <v>1025</v>
      </c>
      <c r="C375" s="26">
        <v>119560</v>
      </c>
      <c r="D375" s="27" t="s">
        <v>28</v>
      </c>
      <c r="E375" s="27" t="s">
        <v>362</v>
      </c>
      <c r="F375" s="27"/>
      <c r="G375" s="27" t="s">
        <v>31</v>
      </c>
      <c r="H375" s="27" t="s">
        <v>32</v>
      </c>
      <c r="I375" s="27" t="s">
        <v>33</v>
      </c>
      <c r="J375" s="130">
        <v>44773</v>
      </c>
      <c r="K375" s="28">
        <v>44927</v>
      </c>
      <c r="L375" s="121" t="s">
        <v>696</v>
      </c>
      <c r="M375" s="94" t="s">
        <v>1026</v>
      </c>
      <c r="N375" s="94" t="s">
        <v>1027</v>
      </c>
      <c r="O375" s="94" t="s">
        <v>235</v>
      </c>
      <c r="P375" s="30">
        <v>44754</v>
      </c>
      <c r="Q375" s="20">
        <v>44754</v>
      </c>
      <c r="R375" s="23" t="s">
        <v>239</v>
      </c>
      <c r="S375" s="21">
        <v>44767</v>
      </c>
      <c r="T375" s="20"/>
      <c r="U375" s="21">
        <v>44770</v>
      </c>
      <c r="V375" s="29" t="s">
        <v>240</v>
      </c>
      <c r="W375" s="23"/>
      <c r="X375" s="27" t="s">
        <v>39</v>
      </c>
      <c r="Y375" s="13" t="s">
        <v>1028</v>
      </c>
    </row>
    <row r="376" spans="1:25" ht="38.25">
      <c r="A376" s="24">
        <v>44826</v>
      </c>
      <c r="B376" s="25" t="s">
        <v>1029</v>
      </c>
      <c r="C376" s="26">
        <v>118725</v>
      </c>
      <c r="D376" s="27" t="s">
        <v>28</v>
      </c>
      <c r="E376" s="27" t="s">
        <v>377</v>
      </c>
      <c r="F376" s="27" t="s">
        <v>662</v>
      </c>
      <c r="G376" s="27" t="s">
        <v>31</v>
      </c>
      <c r="H376" s="27" t="s">
        <v>32</v>
      </c>
      <c r="I376" s="27" t="s">
        <v>33</v>
      </c>
      <c r="J376" s="130">
        <v>44773</v>
      </c>
      <c r="K376" s="28">
        <v>44927</v>
      </c>
      <c r="L376" s="121" t="s">
        <v>484</v>
      </c>
      <c r="M376" s="94" t="s">
        <v>235</v>
      </c>
      <c r="N376" s="94" t="s">
        <v>91</v>
      </c>
      <c r="O376" s="94" t="s">
        <v>235</v>
      </c>
      <c r="P376" s="30" t="s">
        <v>235</v>
      </c>
      <c r="Q376" s="20" t="s">
        <v>235</v>
      </c>
      <c r="R376" s="23" t="s">
        <v>235</v>
      </c>
      <c r="S376" s="21">
        <v>44771</v>
      </c>
      <c r="T376" s="20"/>
      <c r="U376" s="21">
        <v>44775</v>
      </c>
      <c r="V376" s="29" t="s">
        <v>240</v>
      </c>
      <c r="W376" s="23"/>
      <c r="X376" s="27" t="s">
        <v>45</v>
      </c>
      <c r="Y376" s="13" t="s">
        <v>913</v>
      </c>
    </row>
    <row r="377" spans="1:25" ht="38.25">
      <c r="A377" s="24">
        <v>44826</v>
      </c>
      <c r="B377" s="112" t="s">
        <v>1030</v>
      </c>
      <c r="C377" s="26">
        <v>129044</v>
      </c>
      <c r="D377" s="27" t="s">
        <v>28</v>
      </c>
      <c r="E377" s="27" t="s">
        <v>70</v>
      </c>
      <c r="F377" s="27" t="s">
        <v>387</v>
      </c>
      <c r="G377" s="27" t="s">
        <v>31</v>
      </c>
      <c r="H377" s="27" t="s">
        <v>32</v>
      </c>
      <c r="I377" s="27" t="s">
        <v>33</v>
      </c>
      <c r="J377" s="130">
        <v>44773</v>
      </c>
      <c r="K377" s="28">
        <v>44927</v>
      </c>
      <c r="L377" s="121" t="s">
        <v>484</v>
      </c>
      <c r="M377" s="94" t="s">
        <v>235</v>
      </c>
      <c r="N377" s="94" t="s">
        <v>388</v>
      </c>
      <c r="O377" s="94" t="s">
        <v>235</v>
      </c>
      <c r="P377" s="30">
        <v>44767</v>
      </c>
      <c r="Q377" s="20">
        <v>44769</v>
      </c>
      <c r="R377" s="23" t="s">
        <v>239</v>
      </c>
      <c r="S377" s="21">
        <v>44771</v>
      </c>
      <c r="T377" s="20"/>
      <c r="U377" s="21">
        <v>44775</v>
      </c>
      <c r="V377" s="29" t="s">
        <v>240</v>
      </c>
      <c r="W377" s="23"/>
      <c r="X377" s="27" t="s">
        <v>39</v>
      </c>
      <c r="Y377" s="13" t="s">
        <v>1031</v>
      </c>
    </row>
    <row r="378" spans="1:25" ht="38.25">
      <c r="A378" s="24">
        <v>44826</v>
      </c>
      <c r="B378" s="25" t="s">
        <v>1032</v>
      </c>
      <c r="C378" s="26">
        <v>101728</v>
      </c>
      <c r="D378" s="27" t="s">
        <v>28</v>
      </c>
      <c r="E378" s="27" t="s">
        <v>255</v>
      </c>
      <c r="F378" s="27" t="s">
        <v>256</v>
      </c>
      <c r="G378" s="27" t="s">
        <v>31</v>
      </c>
      <c r="H378" s="27" t="s">
        <v>32</v>
      </c>
      <c r="I378" s="27" t="s">
        <v>33</v>
      </c>
      <c r="J378" s="130">
        <v>44773</v>
      </c>
      <c r="K378" s="28">
        <v>44927</v>
      </c>
      <c r="L378" s="121" t="s">
        <v>484</v>
      </c>
      <c r="M378" s="94" t="s">
        <v>235</v>
      </c>
      <c r="N378" s="94" t="s">
        <v>72</v>
      </c>
      <c r="O378" s="94" t="s">
        <v>235</v>
      </c>
      <c r="P378" s="30" t="s">
        <v>235</v>
      </c>
      <c r="Q378" s="20" t="s">
        <v>235</v>
      </c>
      <c r="R378" s="23" t="s">
        <v>235</v>
      </c>
      <c r="S378" s="21">
        <v>44771</v>
      </c>
      <c r="T378" s="20"/>
      <c r="U378" s="21">
        <v>44775</v>
      </c>
      <c r="V378" s="29" t="s">
        <v>240</v>
      </c>
      <c r="W378" s="23"/>
      <c r="X378" s="27" t="s">
        <v>45</v>
      </c>
      <c r="Y378" s="13" t="s">
        <v>813</v>
      </c>
    </row>
    <row r="379" spans="1:25" ht="38.25">
      <c r="A379" s="24">
        <v>44826</v>
      </c>
      <c r="B379" s="25" t="s">
        <v>1033</v>
      </c>
      <c r="C379" s="26">
        <v>108978</v>
      </c>
      <c r="D379" s="27" t="s">
        <v>28</v>
      </c>
      <c r="E379" s="27" t="s">
        <v>255</v>
      </c>
      <c r="F379" s="27" t="s">
        <v>256</v>
      </c>
      <c r="G379" s="27" t="s">
        <v>31</v>
      </c>
      <c r="H379" s="27" t="s">
        <v>32</v>
      </c>
      <c r="I379" s="27" t="s">
        <v>33</v>
      </c>
      <c r="J379" s="130">
        <v>44773</v>
      </c>
      <c r="K379" s="28">
        <v>44927</v>
      </c>
      <c r="L379" s="121" t="s">
        <v>484</v>
      </c>
      <c r="M379" s="94" t="s">
        <v>235</v>
      </c>
      <c r="N379" s="94" t="s">
        <v>72</v>
      </c>
      <c r="O379" s="94" t="s">
        <v>235</v>
      </c>
      <c r="P379" s="30" t="s">
        <v>235</v>
      </c>
      <c r="Q379" s="20" t="s">
        <v>235</v>
      </c>
      <c r="R379" s="23" t="s">
        <v>235</v>
      </c>
      <c r="S379" s="21">
        <v>44771</v>
      </c>
      <c r="T379" s="20"/>
      <c r="U379" s="21">
        <v>44775</v>
      </c>
      <c r="V379" s="29" t="s">
        <v>240</v>
      </c>
      <c r="W379" s="23"/>
      <c r="X379" s="27" t="s">
        <v>45</v>
      </c>
      <c r="Y379" s="13" t="s">
        <v>813</v>
      </c>
    </row>
    <row r="380" spans="1:25" ht="38.25">
      <c r="A380" s="24">
        <v>44826</v>
      </c>
      <c r="B380" s="25" t="s">
        <v>1034</v>
      </c>
      <c r="C380" s="26">
        <v>113465</v>
      </c>
      <c r="D380" s="27" t="s">
        <v>28</v>
      </c>
      <c r="E380" s="27" t="s">
        <v>255</v>
      </c>
      <c r="F380" s="27" t="s">
        <v>256</v>
      </c>
      <c r="G380" s="27" t="s">
        <v>31</v>
      </c>
      <c r="H380" s="27" t="s">
        <v>32</v>
      </c>
      <c r="I380" s="27" t="s">
        <v>33</v>
      </c>
      <c r="J380" s="130">
        <v>44773</v>
      </c>
      <c r="K380" s="28">
        <v>44927</v>
      </c>
      <c r="L380" s="121" t="s">
        <v>484</v>
      </c>
      <c r="M380" s="94" t="s">
        <v>235</v>
      </c>
      <c r="N380" s="94" t="s">
        <v>72</v>
      </c>
      <c r="O380" s="94" t="s">
        <v>235</v>
      </c>
      <c r="P380" s="30" t="s">
        <v>235</v>
      </c>
      <c r="Q380" s="20" t="s">
        <v>235</v>
      </c>
      <c r="R380" s="23" t="s">
        <v>235</v>
      </c>
      <c r="S380" s="21">
        <v>44771</v>
      </c>
      <c r="T380" s="20"/>
      <c r="U380" s="21">
        <v>44775</v>
      </c>
      <c r="V380" s="29" t="s">
        <v>240</v>
      </c>
      <c r="W380" s="23"/>
      <c r="X380" s="27" t="s">
        <v>45</v>
      </c>
      <c r="Y380" s="13" t="s">
        <v>813</v>
      </c>
    </row>
    <row r="381" spans="1:25" ht="38.25">
      <c r="A381" s="24">
        <v>44826</v>
      </c>
      <c r="B381" s="25" t="s">
        <v>1035</v>
      </c>
      <c r="C381" s="26">
        <v>130522</v>
      </c>
      <c r="D381" s="27" t="s">
        <v>28</v>
      </c>
      <c r="E381" s="27" t="s">
        <v>604</v>
      </c>
      <c r="F381" s="27" t="s">
        <v>256</v>
      </c>
      <c r="G381" s="27" t="s">
        <v>31</v>
      </c>
      <c r="H381" s="27" t="s">
        <v>32</v>
      </c>
      <c r="I381" s="27" t="s">
        <v>33</v>
      </c>
      <c r="J381" s="130">
        <v>44773</v>
      </c>
      <c r="K381" s="28">
        <v>44927</v>
      </c>
      <c r="L381" s="121" t="s">
        <v>484</v>
      </c>
      <c r="M381" s="94" t="s">
        <v>426</v>
      </c>
      <c r="N381" s="94" t="s">
        <v>625</v>
      </c>
      <c r="O381" s="94" t="s">
        <v>235</v>
      </c>
      <c r="P381" s="30" t="s">
        <v>235</v>
      </c>
      <c r="Q381" s="20" t="s">
        <v>235</v>
      </c>
      <c r="R381" s="23" t="s">
        <v>235</v>
      </c>
      <c r="S381" s="21">
        <v>44771</v>
      </c>
      <c r="T381" s="20"/>
      <c r="U381" s="21">
        <v>44775</v>
      </c>
      <c r="V381" s="29" t="s">
        <v>240</v>
      </c>
      <c r="W381" s="23"/>
      <c r="X381" s="27" t="s">
        <v>45</v>
      </c>
      <c r="Y381" s="13" t="s">
        <v>1036</v>
      </c>
    </row>
    <row r="382" spans="1:25">
      <c r="A382" s="24">
        <v>44826</v>
      </c>
      <c r="B382" s="25" t="s">
        <v>1037</v>
      </c>
      <c r="C382" s="26">
        <v>113619</v>
      </c>
      <c r="D382" s="27" t="s">
        <v>28</v>
      </c>
      <c r="E382" s="27" t="s">
        <v>255</v>
      </c>
      <c r="F382" s="27"/>
      <c r="G382" s="27" t="s">
        <v>31</v>
      </c>
      <c r="H382" s="27" t="s">
        <v>32</v>
      </c>
      <c r="I382" s="27" t="s">
        <v>33</v>
      </c>
      <c r="J382" s="130">
        <v>44773</v>
      </c>
      <c r="K382" s="28">
        <v>44927</v>
      </c>
      <c r="L382" s="121" t="s">
        <v>696</v>
      </c>
      <c r="M382" s="94" t="s">
        <v>235</v>
      </c>
      <c r="N382" s="94" t="s">
        <v>91</v>
      </c>
      <c r="O382" s="94" t="s">
        <v>235</v>
      </c>
      <c r="P382" s="30" t="s">
        <v>235</v>
      </c>
      <c r="Q382" s="20" t="s">
        <v>235</v>
      </c>
      <c r="R382" s="23" t="s">
        <v>239</v>
      </c>
      <c r="S382" s="21">
        <v>44767</v>
      </c>
      <c r="T382" s="20"/>
      <c r="U382" s="21">
        <v>44768</v>
      </c>
      <c r="V382" s="29" t="s">
        <v>240</v>
      </c>
      <c r="W382" s="23"/>
      <c r="X382" s="27" t="s">
        <v>45</v>
      </c>
      <c r="Y382" s="13" t="s">
        <v>1038</v>
      </c>
    </row>
    <row r="383" spans="1:25" ht="25.5">
      <c r="A383" s="24">
        <v>44826</v>
      </c>
      <c r="B383" s="25" t="s">
        <v>1039</v>
      </c>
      <c r="C383" s="26">
        <v>118480</v>
      </c>
      <c r="D383" s="27" t="s">
        <v>28</v>
      </c>
      <c r="E383" s="27" t="s">
        <v>255</v>
      </c>
      <c r="F383" s="27"/>
      <c r="G383" s="27" t="s">
        <v>31</v>
      </c>
      <c r="H383" s="27" t="s">
        <v>32</v>
      </c>
      <c r="I383" s="27" t="s">
        <v>33</v>
      </c>
      <c r="J383" s="130">
        <v>44773</v>
      </c>
      <c r="K383" s="28">
        <v>44927</v>
      </c>
      <c r="L383" s="121" t="s">
        <v>696</v>
      </c>
      <c r="M383" s="94" t="s">
        <v>235</v>
      </c>
      <c r="N383" s="94" t="s">
        <v>72</v>
      </c>
      <c r="O383" s="94" t="s">
        <v>235</v>
      </c>
      <c r="P383" s="30" t="s">
        <v>235</v>
      </c>
      <c r="Q383" s="20" t="s">
        <v>235</v>
      </c>
      <c r="R383" s="23" t="s">
        <v>239</v>
      </c>
      <c r="S383" s="21">
        <v>44767</v>
      </c>
      <c r="T383" s="20">
        <v>44774</v>
      </c>
      <c r="U383" s="21">
        <v>44775</v>
      </c>
      <c r="V383" s="29" t="s">
        <v>240</v>
      </c>
      <c r="W383" s="23"/>
      <c r="X383" s="27" t="s">
        <v>45</v>
      </c>
      <c r="Y383" s="13" t="s">
        <v>1040</v>
      </c>
    </row>
    <row r="384" spans="1:25" ht="89.25">
      <c r="A384" s="24">
        <v>44826</v>
      </c>
      <c r="B384" s="25" t="s">
        <v>1041</v>
      </c>
      <c r="C384" s="26">
        <v>108753</v>
      </c>
      <c r="D384" s="27" t="s">
        <v>28</v>
      </c>
      <c r="E384" s="27" t="s">
        <v>147</v>
      </c>
      <c r="F384" s="27" t="s">
        <v>455</v>
      </c>
      <c r="G384" s="27" t="s">
        <v>31</v>
      </c>
      <c r="H384" s="27" t="s">
        <v>32</v>
      </c>
      <c r="I384" s="27" t="s">
        <v>33</v>
      </c>
      <c r="J384" s="130">
        <v>44773</v>
      </c>
      <c r="K384" s="28">
        <v>44927</v>
      </c>
      <c r="L384" s="121" t="s">
        <v>484</v>
      </c>
      <c r="M384" s="94" t="s">
        <v>318</v>
      </c>
      <c r="N384" s="94" t="s">
        <v>319</v>
      </c>
      <c r="O384" s="94" t="s">
        <v>320</v>
      </c>
      <c r="P384" s="30">
        <v>44763</v>
      </c>
      <c r="Q384" s="20">
        <v>44767</v>
      </c>
      <c r="R384" s="23" t="s">
        <v>239</v>
      </c>
      <c r="S384" s="21">
        <v>44775</v>
      </c>
      <c r="T384" s="20"/>
      <c r="U384" s="21">
        <v>44776</v>
      </c>
      <c r="V384" s="29" t="s">
        <v>240</v>
      </c>
      <c r="W384" s="23"/>
      <c r="X384" s="27" t="s">
        <v>45</v>
      </c>
      <c r="Y384" s="13" t="s">
        <v>1042</v>
      </c>
    </row>
    <row r="385" spans="1:25" ht="38.25">
      <c r="A385" s="24">
        <v>44826</v>
      </c>
      <c r="B385" s="25" t="s">
        <v>1043</v>
      </c>
      <c r="C385" s="26">
        <v>109076</v>
      </c>
      <c r="D385" s="27" t="s">
        <v>28</v>
      </c>
      <c r="E385" s="27" t="s">
        <v>377</v>
      </c>
      <c r="F385" s="27" t="s">
        <v>662</v>
      </c>
      <c r="G385" s="27" t="s">
        <v>31</v>
      </c>
      <c r="H385" s="27" t="s">
        <v>32</v>
      </c>
      <c r="I385" s="27" t="s">
        <v>33</v>
      </c>
      <c r="J385" s="130">
        <v>44773</v>
      </c>
      <c r="K385" s="28">
        <v>44927</v>
      </c>
      <c r="L385" s="121" t="s">
        <v>484</v>
      </c>
      <c r="M385" s="94" t="s">
        <v>235</v>
      </c>
      <c r="N385" s="94" t="s">
        <v>91</v>
      </c>
      <c r="O385" s="94" t="s">
        <v>235</v>
      </c>
      <c r="P385" s="30" t="s">
        <v>235</v>
      </c>
      <c r="Q385" s="20" t="s">
        <v>235</v>
      </c>
      <c r="R385" s="23" t="s">
        <v>235</v>
      </c>
      <c r="S385" s="21">
        <v>44771</v>
      </c>
      <c r="T385" s="20"/>
      <c r="U385" s="21">
        <v>44775</v>
      </c>
      <c r="V385" s="29" t="s">
        <v>240</v>
      </c>
      <c r="W385" s="23"/>
      <c r="X385" s="27" t="s">
        <v>45</v>
      </c>
      <c r="Y385" s="13" t="s">
        <v>913</v>
      </c>
    </row>
    <row r="386" spans="1:25" ht="25.5">
      <c r="A386" s="24">
        <v>44826</v>
      </c>
      <c r="B386" s="25" t="s">
        <v>1044</v>
      </c>
      <c r="C386" s="26">
        <v>114622</v>
      </c>
      <c r="D386" s="27" t="s">
        <v>28</v>
      </c>
      <c r="E386" s="27" t="s">
        <v>790</v>
      </c>
      <c r="F386" s="27"/>
      <c r="G386" s="27" t="s">
        <v>31</v>
      </c>
      <c r="H386" s="27" t="s">
        <v>32</v>
      </c>
      <c r="I386" s="27" t="s">
        <v>33</v>
      </c>
      <c r="J386" s="130">
        <v>44773</v>
      </c>
      <c r="K386" s="28">
        <v>44927</v>
      </c>
      <c r="L386" s="121" t="s">
        <v>696</v>
      </c>
      <c r="M386" s="94" t="s">
        <v>1045</v>
      </c>
      <c r="N386" s="94" t="s">
        <v>1046</v>
      </c>
      <c r="O386" s="94" t="s">
        <v>1047</v>
      </c>
      <c r="P386" s="30">
        <v>44754</v>
      </c>
      <c r="Q386" s="20">
        <v>44754</v>
      </c>
      <c r="R386" s="23" t="s">
        <v>239</v>
      </c>
      <c r="S386" s="21">
        <v>44767</v>
      </c>
      <c r="T386" s="20"/>
      <c r="U386" s="21">
        <v>44775</v>
      </c>
      <c r="V386" s="29" t="s">
        <v>240</v>
      </c>
      <c r="W386" s="23"/>
      <c r="X386" s="27" t="s">
        <v>39</v>
      </c>
      <c r="Y386" s="13" t="s">
        <v>1048</v>
      </c>
    </row>
    <row r="387" spans="1:25" ht="25.5">
      <c r="A387" s="24">
        <v>44826</v>
      </c>
      <c r="B387" s="25" t="s">
        <v>1049</v>
      </c>
      <c r="C387" s="26">
        <v>55853</v>
      </c>
      <c r="D387" s="27" t="s">
        <v>28</v>
      </c>
      <c r="E387" s="27" t="s">
        <v>255</v>
      </c>
      <c r="F387" s="27" t="s">
        <v>256</v>
      </c>
      <c r="G387" s="27" t="s">
        <v>31</v>
      </c>
      <c r="H387" s="27" t="s">
        <v>32</v>
      </c>
      <c r="I387" s="27" t="s">
        <v>33</v>
      </c>
      <c r="J387" s="130">
        <v>44773</v>
      </c>
      <c r="K387" s="28">
        <v>44927</v>
      </c>
      <c r="L387" s="121" t="s">
        <v>670</v>
      </c>
      <c r="N387" s="94" t="s">
        <v>72</v>
      </c>
      <c r="P387" s="30" t="s">
        <v>235</v>
      </c>
      <c r="Q387" s="20" t="s">
        <v>235</v>
      </c>
      <c r="R387" s="23" t="s">
        <v>239</v>
      </c>
      <c r="S387" s="21">
        <v>44771</v>
      </c>
      <c r="T387" s="20"/>
      <c r="U387" s="21">
        <v>44774</v>
      </c>
      <c r="V387" s="29" t="s">
        <v>240</v>
      </c>
      <c r="W387" s="23"/>
      <c r="X387" s="27" t="s">
        <v>45</v>
      </c>
      <c r="Y387" s="13" t="s">
        <v>448</v>
      </c>
    </row>
    <row r="388" spans="1:25" ht="25.5">
      <c r="A388" s="24">
        <v>44826</v>
      </c>
      <c r="B388" s="25" t="s">
        <v>1050</v>
      </c>
      <c r="C388" s="26">
        <v>86481</v>
      </c>
      <c r="D388" s="27" t="s">
        <v>28</v>
      </c>
      <c r="E388" s="27" t="s">
        <v>255</v>
      </c>
      <c r="F388" s="27" t="s">
        <v>256</v>
      </c>
      <c r="G388" s="27" t="s">
        <v>31</v>
      </c>
      <c r="H388" s="27" t="s">
        <v>32</v>
      </c>
      <c r="I388" s="27" t="s">
        <v>33</v>
      </c>
      <c r="J388" s="130">
        <v>44773</v>
      </c>
      <c r="K388" s="28">
        <v>44927</v>
      </c>
      <c r="L388" s="121" t="s">
        <v>670</v>
      </c>
      <c r="N388" s="94" t="s">
        <v>72</v>
      </c>
      <c r="P388" s="30" t="s">
        <v>235</v>
      </c>
      <c r="Q388" s="20" t="s">
        <v>235</v>
      </c>
      <c r="R388" s="23" t="s">
        <v>239</v>
      </c>
      <c r="S388" s="21">
        <v>44771</v>
      </c>
      <c r="T388" s="20"/>
      <c r="U388" s="21">
        <v>44774</v>
      </c>
      <c r="V388" s="29" t="s">
        <v>240</v>
      </c>
      <c r="W388" s="23"/>
      <c r="X388" s="27" t="s">
        <v>45</v>
      </c>
      <c r="Y388" s="13" t="s">
        <v>448</v>
      </c>
    </row>
    <row r="389" spans="1:25" ht="25.5">
      <c r="A389" s="24">
        <v>44826</v>
      </c>
      <c r="B389" s="25" t="s">
        <v>1051</v>
      </c>
      <c r="C389" s="26">
        <v>97692</v>
      </c>
      <c r="D389" s="27" t="s">
        <v>28</v>
      </c>
      <c r="E389" s="27" t="s">
        <v>255</v>
      </c>
      <c r="F389" s="27" t="s">
        <v>256</v>
      </c>
      <c r="G389" s="27" t="s">
        <v>31</v>
      </c>
      <c r="H389" s="27" t="s">
        <v>32</v>
      </c>
      <c r="I389" s="27" t="s">
        <v>33</v>
      </c>
      <c r="J389" s="130">
        <v>44773</v>
      </c>
      <c r="K389" s="28">
        <v>44927</v>
      </c>
      <c r="L389" s="121" t="s">
        <v>670</v>
      </c>
      <c r="N389" s="94" t="s">
        <v>72</v>
      </c>
      <c r="P389" s="30" t="s">
        <v>235</v>
      </c>
      <c r="Q389" s="20" t="s">
        <v>235</v>
      </c>
      <c r="R389" s="23" t="s">
        <v>239</v>
      </c>
      <c r="S389" s="21">
        <v>44771</v>
      </c>
      <c r="T389" s="20"/>
      <c r="U389" s="21">
        <v>44774</v>
      </c>
      <c r="V389" s="29" t="s">
        <v>240</v>
      </c>
      <c r="W389" s="23"/>
      <c r="X389" s="27" t="s">
        <v>45</v>
      </c>
      <c r="Y389" s="13" t="s">
        <v>448</v>
      </c>
    </row>
    <row r="390" spans="1:25">
      <c r="A390" s="24">
        <v>44826</v>
      </c>
      <c r="B390" s="25" t="s">
        <v>1052</v>
      </c>
      <c r="C390" s="26">
        <v>105317</v>
      </c>
      <c r="D390" s="27" t="s">
        <v>28</v>
      </c>
      <c r="E390" s="27" t="s">
        <v>377</v>
      </c>
      <c r="F390" s="27" t="s">
        <v>662</v>
      </c>
      <c r="G390" s="27" t="s">
        <v>31</v>
      </c>
      <c r="H390" s="27" t="s">
        <v>32</v>
      </c>
      <c r="I390" s="27" t="s">
        <v>33</v>
      </c>
      <c r="J390" s="130">
        <v>44773</v>
      </c>
      <c r="K390" s="28">
        <v>44927</v>
      </c>
      <c r="L390" s="121" t="s">
        <v>670</v>
      </c>
      <c r="N390" s="94" t="s">
        <v>91</v>
      </c>
      <c r="P390" s="30" t="s">
        <v>235</v>
      </c>
      <c r="Q390" s="20" t="s">
        <v>235</v>
      </c>
      <c r="R390" s="23" t="s">
        <v>239</v>
      </c>
      <c r="S390" s="21">
        <v>44771</v>
      </c>
      <c r="T390" s="20"/>
      <c r="U390" s="21">
        <v>44774</v>
      </c>
      <c r="V390" s="29" t="s">
        <v>240</v>
      </c>
      <c r="W390" s="23"/>
      <c r="X390" s="27" t="s">
        <v>45</v>
      </c>
      <c r="Y390" s="13" t="s">
        <v>411</v>
      </c>
    </row>
    <row r="391" spans="1:25">
      <c r="A391" s="24">
        <v>44826</v>
      </c>
      <c r="B391" s="25" t="s">
        <v>1053</v>
      </c>
      <c r="C391" s="26">
        <v>113680</v>
      </c>
      <c r="D391" s="27" t="s">
        <v>28</v>
      </c>
      <c r="E391" s="27" t="s">
        <v>255</v>
      </c>
      <c r="F391" s="27" t="s">
        <v>256</v>
      </c>
      <c r="G391" s="27" t="s">
        <v>31</v>
      </c>
      <c r="H391" s="27" t="s">
        <v>32</v>
      </c>
      <c r="I391" s="27" t="s">
        <v>33</v>
      </c>
      <c r="J391" s="130">
        <v>44773</v>
      </c>
      <c r="K391" s="28">
        <v>44927</v>
      </c>
      <c r="L391" s="121" t="s">
        <v>670</v>
      </c>
      <c r="N391" s="94" t="s">
        <v>91</v>
      </c>
      <c r="P391" s="30" t="s">
        <v>235</v>
      </c>
      <c r="Q391" s="20" t="s">
        <v>235</v>
      </c>
      <c r="R391" s="23" t="s">
        <v>239</v>
      </c>
      <c r="S391" s="21">
        <v>44771</v>
      </c>
      <c r="T391" s="20"/>
      <c r="U391" s="21">
        <v>44774</v>
      </c>
      <c r="V391" s="29" t="s">
        <v>240</v>
      </c>
      <c r="W391" s="23"/>
      <c r="X391" s="27" t="s">
        <v>45</v>
      </c>
      <c r="Y391" s="13" t="s">
        <v>411</v>
      </c>
    </row>
    <row r="392" spans="1:25">
      <c r="A392" s="24">
        <v>44826</v>
      </c>
      <c r="B392" s="25" t="s">
        <v>1054</v>
      </c>
      <c r="C392" s="26">
        <v>118543</v>
      </c>
      <c r="D392" s="27" t="s">
        <v>28</v>
      </c>
      <c r="E392" s="27" t="s">
        <v>377</v>
      </c>
      <c r="F392" s="27" t="s">
        <v>662</v>
      </c>
      <c r="G392" s="27" t="s">
        <v>31</v>
      </c>
      <c r="H392" s="27" t="s">
        <v>32</v>
      </c>
      <c r="I392" s="27" t="s">
        <v>33</v>
      </c>
      <c r="J392" s="130">
        <v>44773</v>
      </c>
      <c r="K392" s="28">
        <v>44927</v>
      </c>
      <c r="L392" s="121" t="s">
        <v>670</v>
      </c>
      <c r="N392" s="94" t="s">
        <v>91</v>
      </c>
      <c r="P392" s="30" t="s">
        <v>235</v>
      </c>
      <c r="Q392" s="20" t="s">
        <v>235</v>
      </c>
      <c r="R392" s="23" t="s">
        <v>239</v>
      </c>
      <c r="S392" s="21">
        <v>44772</v>
      </c>
      <c r="T392" s="20"/>
      <c r="U392" s="21">
        <v>44774</v>
      </c>
      <c r="V392" s="29" t="s">
        <v>240</v>
      </c>
      <c r="W392" s="23"/>
      <c r="X392" s="27" t="s">
        <v>45</v>
      </c>
      <c r="Y392" s="13" t="s">
        <v>411</v>
      </c>
    </row>
    <row r="393" spans="1:25" ht="25.5">
      <c r="A393" s="24">
        <v>44826</v>
      </c>
      <c r="B393" s="25" t="s">
        <v>1055</v>
      </c>
      <c r="C393" s="26">
        <v>130377</v>
      </c>
      <c r="D393" s="27" t="s">
        <v>28</v>
      </c>
      <c r="E393" s="27" t="s">
        <v>255</v>
      </c>
      <c r="F393" s="27" t="s">
        <v>256</v>
      </c>
      <c r="G393" s="27" t="s">
        <v>31</v>
      </c>
      <c r="H393" s="27" t="s">
        <v>32</v>
      </c>
      <c r="I393" s="27" t="s">
        <v>33</v>
      </c>
      <c r="J393" s="130">
        <v>44773</v>
      </c>
      <c r="K393" s="28">
        <v>44927</v>
      </c>
      <c r="L393" s="121" t="s">
        <v>670</v>
      </c>
      <c r="N393" s="94" t="s">
        <v>72</v>
      </c>
      <c r="P393" s="30" t="s">
        <v>235</v>
      </c>
      <c r="Q393" s="20" t="s">
        <v>235</v>
      </c>
      <c r="R393" s="23" t="s">
        <v>239</v>
      </c>
      <c r="S393" s="21">
        <v>44771</v>
      </c>
      <c r="T393" s="20"/>
      <c r="U393" s="21">
        <v>44774</v>
      </c>
      <c r="V393" s="29" t="s">
        <v>240</v>
      </c>
      <c r="W393" s="23"/>
      <c r="X393" s="27" t="s">
        <v>45</v>
      </c>
      <c r="Y393" s="13" t="s">
        <v>89</v>
      </c>
    </row>
    <row r="394" spans="1:25">
      <c r="A394" s="24">
        <v>44826</v>
      </c>
      <c r="B394" s="25" t="s">
        <v>1056</v>
      </c>
      <c r="C394" s="26">
        <v>32821</v>
      </c>
      <c r="D394" s="27" t="s">
        <v>76</v>
      </c>
      <c r="E394" s="27" t="s">
        <v>1057</v>
      </c>
      <c r="F394" s="27" t="s">
        <v>337</v>
      </c>
      <c r="G394" s="27" t="s">
        <v>31</v>
      </c>
      <c r="H394" s="27" t="s">
        <v>32</v>
      </c>
      <c r="I394" s="27" t="s">
        <v>33</v>
      </c>
      <c r="J394" s="130">
        <v>44773</v>
      </c>
      <c r="K394" s="28">
        <v>44927</v>
      </c>
      <c r="L394" s="121" t="s">
        <v>670</v>
      </c>
      <c r="M394" s="94" t="s">
        <v>1058</v>
      </c>
      <c r="N394" s="94" t="s">
        <v>1059</v>
      </c>
      <c r="O394" s="94" t="s">
        <v>1060</v>
      </c>
      <c r="P394" s="30">
        <v>44767</v>
      </c>
      <c r="Q394" s="20">
        <v>44767</v>
      </c>
      <c r="R394" s="23" t="s">
        <v>239</v>
      </c>
      <c r="S394" s="21">
        <v>44772</v>
      </c>
      <c r="T394" s="20"/>
      <c r="U394" s="21">
        <v>44772</v>
      </c>
      <c r="V394" s="29" t="s">
        <v>240</v>
      </c>
      <c r="W394" s="23"/>
      <c r="X394" s="27" t="s">
        <v>39</v>
      </c>
      <c r="Y394" s="13"/>
    </row>
    <row r="395" spans="1:25" ht="25.5">
      <c r="A395" s="24">
        <v>44826</v>
      </c>
      <c r="B395" s="25" t="s">
        <v>1061</v>
      </c>
      <c r="C395" s="26">
        <v>117770</v>
      </c>
      <c r="D395" s="27" t="s">
        <v>28</v>
      </c>
      <c r="E395" s="27" t="s">
        <v>243</v>
      </c>
      <c r="F395" s="27" t="s">
        <v>244</v>
      </c>
      <c r="G395" s="27" t="s">
        <v>31</v>
      </c>
      <c r="H395" s="27" t="s">
        <v>32</v>
      </c>
      <c r="I395" s="27" t="s">
        <v>33</v>
      </c>
      <c r="J395" s="130">
        <v>44773</v>
      </c>
      <c r="K395" s="28">
        <v>44927</v>
      </c>
      <c r="L395" s="121" t="s">
        <v>670</v>
      </c>
      <c r="M395" s="94" t="s">
        <v>246</v>
      </c>
      <c r="N395" s="94" t="s">
        <v>247</v>
      </c>
      <c r="P395" s="30" t="s">
        <v>235</v>
      </c>
      <c r="Q395" s="20" t="s">
        <v>235</v>
      </c>
      <c r="R395" s="23" t="s">
        <v>239</v>
      </c>
      <c r="S395" s="21">
        <v>44772</v>
      </c>
      <c r="T395" s="20"/>
      <c r="U395" s="21">
        <v>44775</v>
      </c>
      <c r="V395" s="29" t="s">
        <v>240</v>
      </c>
      <c r="W395" s="23"/>
      <c r="X395" s="27" t="s">
        <v>45</v>
      </c>
      <c r="Y395" s="13" t="s">
        <v>1062</v>
      </c>
    </row>
    <row r="396" spans="1:25" ht="25.5">
      <c r="A396" s="24">
        <v>44826</v>
      </c>
      <c r="B396" s="25" t="s">
        <v>1063</v>
      </c>
      <c r="C396" s="26">
        <v>101918</v>
      </c>
      <c r="D396" s="27" t="s">
        <v>28</v>
      </c>
      <c r="E396" s="27" t="s">
        <v>147</v>
      </c>
      <c r="F396" s="27" t="s">
        <v>455</v>
      </c>
      <c r="G396" s="27" t="s">
        <v>31</v>
      </c>
      <c r="H396" s="27" t="s">
        <v>32</v>
      </c>
      <c r="I396" s="27" t="s">
        <v>33</v>
      </c>
      <c r="J396" s="130">
        <v>44773</v>
      </c>
      <c r="K396" s="28">
        <v>44927</v>
      </c>
      <c r="L396" s="121" t="s">
        <v>670</v>
      </c>
      <c r="M396" s="94" t="s">
        <v>318</v>
      </c>
      <c r="N396" s="94" t="s">
        <v>319</v>
      </c>
      <c r="O396" s="94" t="s">
        <v>320</v>
      </c>
      <c r="P396" s="30">
        <v>44762</v>
      </c>
      <c r="Q396" s="20">
        <v>44763</v>
      </c>
      <c r="R396" s="23" t="s">
        <v>239</v>
      </c>
      <c r="S396" s="21">
        <v>44772</v>
      </c>
      <c r="T396" s="20"/>
      <c r="U396" s="21">
        <v>44775</v>
      </c>
      <c r="V396" s="29" t="s">
        <v>240</v>
      </c>
      <c r="W396" s="23"/>
      <c r="X396" s="27" t="s">
        <v>45</v>
      </c>
      <c r="Y396" s="13" t="s">
        <v>557</v>
      </c>
    </row>
    <row r="397" spans="1:25">
      <c r="A397" s="24">
        <v>44826</v>
      </c>
      <c r="B397" s="25" t="s">
        <v>1064</v>
      </c>
      <c r="C397" s="26">
        <v>129235</v>
      </c>
      <c r="D397" s="27" t="s">
        <v>28</v>
      </c>
      <c r="E397" s="27" t="s">
        <v>644</v>
      </c>
      <c r="F397" s="27" t="s">
        <v>371</v>
      </c>
      <c r="G397" s="27" t="s">
        <v>31</v>
      </c>
      <c r="H397" s="27" t="s">
        <v>32</v>
      </c>
      <c r="I397" s="27" t="s">
        <v>33</v>
      </c>
      <c r="J397" s="130">
        <v>44773</v>
      </c>
      <c r="K397" s="28">
        <v>44927</v>
      </c>
      <c r="L397" s="121" t="s">
        <v>484</v>
      </c>
      <c r="P397" s="30">
        <v>44763</v>
      </c>
      <c r="Q397" s="20"/>
      <c r="R397" s="23" t="s">
        <v>44</v>
      </c>
      <c r="S397" s="21"/>
      <c r="T397" s="20"/>
      <c r="U397" s="21">
        <v>44777</v>
      </c>
      <c r="V397" s="29" t="s">
        <v>240</v>
      </c>
      <c r="W397" s="23"/>
      <c r="X397" s="27" t="s">
        <v>39</v>
      </c>
      <c r="Y397" s="13" t="s">
        <v>1065</v>
      </c>
    </row>
    <row r="398" spans="1:25" ht="25.5">
      <c r="A398" s="24">
        <v>44826</v>
      </c>
      <c r="B398" s="25" t="s">
        <v>1066</v>
      </c>
      <c r="C398" s="26">
        <v>632835</v>
      </c>
      <c r="D398" s="27" t="s">
        <v>42</v>
      </c>
      <c r="E398" s="27" t="s">
        <v>77</v>
      </c>
      <c r="F398" s="27" t="s">
        <v>78</v>
      </c>
      <c r="G398" s="27" t="s">
        <v>31</v>
      </c>
      <c r="H398" s="27" t="s">
        <v>32</v>
      </c>
      <c r="I398" s="27" t="s">
        <v>33</v>
      </c>
      <c r="J398" s="130">
        <v>44773</v>
      </c>
      <c r="K398" s="28">
        <v>44927</v>
      </c>
      <c r="L398" s="121" t="s">
        <v>484</v>
      </c>
      <c r="M398" s="94" t="s">
        <v>250</v>
      </c>
      <c r="N398" s="94" t="s">
        <v>98</v>
      </c>
      <c r="O398" s="94" t="s">
        <v>235</v>
      </c>
      <c r="P398" s="30" t="s">
        <v>235</v>
      </c>
      <c r="Q398" s="20" t="s">
        <v>235</v>
      </c>
      <c r="R398" s="23" t="s">
        <v>235</v>
      </c>
      <c r="S398" s="21">
        <v>44771</v>
      </c>
      <c r="T398" s="20"/>
      <c r="U398" s="21">
        <v>44776</v>
      </c>
      <c r="V398" s="29" t="s">
        <v>240</v>
      </c>
      <c r="W398" s="23"/>
      <c r="X398" s="27" t="s">
        <v>39</v>
      </c>
      <c r="Y398" s="13" t="s">
        <v>252</v>
      </c>
    </row>
    <row r="399" spans="1:25">
      <c r="A399" s="24">
        <v>44826</v>
      </c>
      <c r="B399" s="25" t="s">
        <v>1067</v>
      </c>
      <c r="C399" s="26">
        <v>109648</v>
      </c>
      <c r="D399" s="27" t="s">
        <v>28</v>
      </c>
      <c r="E399" s="27" t="s">
        <v>1068</v>
      </c>
      <c r="F399" s="27"/>
      <c r="G399" s="27" t="s">
        <v>31</v>
      </c>
      <c r="H399" s="27" t="s">
        <v>32</v>
      </c>
      <c r="I399" s="27" t="s">
        <v>33</v>
      </c>
      <c r="J399" s="130">
        <v>44773</v>
      </c>
      <c r="K399" s="28">
        <v>44927</v>
      </c>
      <c r="L399" s="121" t="s">
        <v>696</v>
      </c>
      <c r="M399" s="94" t="s">
        <v>1069</v>
      </c>
      <c r="N399" s="94" t="s">
        <v>1070</v>
      </c>
      <c r="O399" s="94" t="s">
        <v>235</v>
      </c>
      <c r="P399" s="30">
        <v>44754</v>
      </c>
      <c r="Q399" s="20">
        <v>44756</v>
      </c>
      <c r="R399" s="23" t="s">
        <v>239</v>
      </c>
      <c r="S399" s="21">
        <v>44767</v>
      </c>
      <c r="T399" s="20"/>
      <c r="U399" s="21">
        <v>44776</v>
      </c>
      <c r="V399" s="29" t="s">
        <v>240</v>
      </c>
      <c r="W399" s="23"/>
      <c r="X399" s="27" t="s">
        <v>39</v>
      </c>
      <c r="Y399" s="13" t="s">
        <v>1071</v>
      </c>
    </row>
    <row r="400" spans="1:25" ht="25.5">
      <c r="A400" s="24">
        <v>44826</v>
      </c>
      <c r="B400" s="25" t="s">
        <v>1072</v>
      </c>
      <c r="C400" s="26">
        <v>634500</v>
      </c>
      <c r="D400" s="27" t="s">
        <v>28</v>
      </c>
      <c r="E400" s="27" t="s">
        <v>147</v>
      </c>
      <c r="F400" s="27"/>
      <c r="G400" s="27" t="s">
        <v>31</v>
      </c>
      <c r="H400" s="27" t="s">
        <v>32</v>
      </c>
      <c r="I400" s="27" t="s">
        <v>33</v>
      </c>
      <c r="J400" s="130">
        <v>44773</v>
      </c>
      <c r="K400" s="28">
        <v>44927</v>
      </c>
      <c r="L400" s="121" t="s">
        <v>696</v>
      </c>
      <c r="M400" s="94" t="s">
        <v>304</v>
      </c>
      <c r="N400" s="94" t="s">
        <v>305</v>
      </c>
      <c r="O400" s="94" t="s">
        <v>306</v>
      </c>
      <c r="P400" s="30">
        <v>44761</v>
      </c>
      <c r="Q400" s="20">
        <v>44767</v>
      </c>
      <c r="R400" s="23" t="s">
        <v>239</v>
      </c>
      <c r="S400" s="21">
        <v>44767</v>
      </c>
      <c r="T400" s="20"/>
      <c r="U400" s="21">
        <v>44776</v>
      </c>
      <c r="V400" s="29" t="s">
        <v>240</v>
      </c>
      <c r="W400" s="23"/>
      <c r="X400" s="27" t="s">
        <v>45</v>
      </c>
      <c r="Y400" s="13" t="s">
        <v>1073</v>
      </c>
    </row>
    <row r="401" spans="1:25">
      <c r="A401" s="24">
        <v>44826</v>
      </c>
      <c r="B401" s="25" t="s">
        <v>1074</v>
      </c>
      <c r="C401" s="26" t="s">
        <v>1075</v>
      </c>
      <c r="D401" s="27" t="s">
        <v>76</v>
      </c>
      <c r="E401" s="27" t="s">
        <v>280</v>
      </c>
      <c r="F401" s="27" t="s">
        <v>371</v>
      </c>
      <c r="G401" s="27" t="s">
        <v>31</v>
      </c>
      <c r="H401" s="27" t="s">
        <v>32</v>
      </c>
      <c r="I401" s="27" t="s">
        <v>33</v>
      </c>
      <c r="J401" s="130">
        <v>44773</v>
      </c>
      <c r="K401" s="28">
        <v>44927</v>
      </c>
      <c r="L401" s="121" t="s">
        <v>696</v>
      </c>
      <c r="M401" s="94" t="s">
        <v>1076</v>
      </c>
      <c r="N401" s="94" t="s">
        <v>1077</v>
      </c>
      <c r="O401" s="94" t="s">
        <v>1078</v>
      </c>
      <c r="P401" s="30">
        <v>44754</v>
      </c>
      <c r="Q401" s="20">
        <v>44754</v>
      </c>
      <c r="R401" s="23" t="s">
        <v>239</v>
      </c>
      <c r="S401" s="21">
        <v>44767</v>
      </c>
      <c r="T401" s="20"/>
      <c r="U401" s="21">
        <v>44776</v>
      </c>
      <c r="V401" s="29" t="s">
        <v>240</v>
      </c>
      <c r="W401" s="23"/>
      <c r="X401" s="27" t="s">
        <v>39</v>
      </c>
      <c r="Y401" s="13" t="s">
        <v>1079</v>
      </c>
    </row>
    <row r="402" spans="1:25" ht="25.5">
      <c r="A402" s="24">
        <v>44826</v>
      </c>
      <c r="B402" s="25" t="s">
        <v>1080</v>
      </c>
      <c r="C402" s="26">
        <v>119568</v>
      </c>
      <c r="D402" s="27" t="s">
        <v>28</v>
      </c>
      <c r="E402" s="27" t="s">
        <v>147</v>
      </c>
      <c r="F402" s="27"/>
      <c r="G402" s="27" t="s">
        <v>31</v>
      </c>
      <c r="H402" s="27" t="s">
        <v>32</v>
      </c>
      <c r="I402" s="27" t="s">
        <v>33</v>
      </c>
      <c r="J402" s="130">
        <v>44773</v>
      </c>
      <c r="K402" s="28">
        <v>44927</v>
      </c>
      <c r="L402" s="121" t="s">
        <v>696</v>
      </c>
      <c r="M402" s="94" t="s">
        <v>304</v>
      </c>
      <c r="N402" s="94" t="s">
        <v>305</v>
      </c>
      <c r="O402" s="94" t="s">
        <v>306</v>
      </c>
      <c r="P402" s="30">
        <v>44754</v>
      </c>
      <c r="Q402" s="20">
        <v>44754</v>
      </c>
      <c r="R402" s="23" t="s">
        <v>239</v>
      </c>
      <c r="S402" s="21">
        <v>44767</v>
      </c>
      <c r="T402" s="20"/>
      <c r="U402" s="21">
        <v>44776</v>
      </c>
      <c r="V402" s="29" t="s">
        <v>240</v>
      </c>
      <c r="W402" s="23"/>
      <c r="X402" s="27" t="s">
        <v>39</v>
      </c>
      <c r="Y402" s="13" t="s">
        <v>712</v>
      </c>
    </row>
    <row r="403" spans="1:25" ht="89.25">
      <c r="A403" s="24">
        <v>44826</v>
      </c>
      <c r="B403" s="25" t="s">
        <v>561</v>
      </c>
      <c r="C403" s="26">
        <v>111452</v>
      </c>
      <c r="D403" s="27" t="s">
        <v>28</v>
      </c>
      <c r="E403" s="27" t="s">
        <v>413</v>
      </c>
      <c r="F403" s="27" t="s">
        <v>662</v>
      </c>
      <c r="G403" s="27" t="s">
        <v>31</v>
      </c>
      <c r="H403" s="27" t="s">
        <v>32</v>
      </c>
      <c r="I403" s="27" t="s">
        <v>33</v>
      </c>
      <c r="J403" s="130">
        <v>44773</v>
      </c>
      <c r="K403" s="28">
        <v>44927</v>
      </c>
      <c r="L403" s="121" t="s">
        <v>484</v>
      </c>
      <c r="M403" s="94" t="s">
        <v>415</v>
      </c>
      <c r="N403" s="94" t="s">
        <v>43</v>
      </c>
      <c r="O403" s="94" t="s">
        <v>416</v>
      </c>
      <c r="P403" s="30" t="s">
        <v>235</v>
      </c>
      <c r="Q403" s="20" t="s">
        <v>235</v>
      </c>
      <c r="R403" s="23" t="s">
        <v>235</v>
      </c>
      <c r="S403" s="21">
        <v>44771</v>
      </c>
      <c r="T403" s="20"/>
      <c r="U403" s="21">
        <v>44778</v>
      </c>
      <c r="V403" s="29" t="s">
        <v>240</v>
      </c>
      <c r="W403" s="23"/>
      <c r="X403" s="27" t="s">
        <v>45</v>
      </c>
      <c r="Y403" s="13" t="s">
        <v>1081</v>
      </c>
    </row>
    <row r="404" spans="1:25" ht="89.25">
      <c r="A404" s="24">
        <v>44826</v>
      </c>
      <c r="B404" s="25" t="s">
        <v>1082</v>
      </c>
      <c r="C404" s="26">
        <v>118797</v>
      </c>
      <c r="D404" s="27" t="s">
        <v>28</v>
      </c>
      <c r="E404" s="27" t="s">
        <v>413</v>
      </c>
      <c r="F404" s="27" t="s">
        <v>662</v>
      </c>
      <c r="G404" s="27" t="s">
        <v>31</v>
      </c>
      <c r="H404" s="27" t="s">
        <v>32</v>
      </c>
      <c r="I404" s="27" t="s">
        <v>33</v>
      </c>
      <c r="J404" s="130">
        <v>44773</v>
      </c>
      <c r="K404" s="28">
        <v>44927</v>
      </c>
      <c r="L404" s="121" t="s">
        <v>484</v>
      </c>
      <c r="M404" s="94" t="s">
        <v>415</v>
      </c>
      <c r="N404" s="94" t="s">
        <v>43</v>
      </c>
      <c r="O404" s="94" t="s">
        <v>416</v>
      </c>
      <c r="P404" s="30" t="s">
        <v>235</v>
      </c>
      <c r="Q404" s="20" t="s">
        <v>235</v>
      </c>
      <c r="R404" s="23" t="s">
        <v>235</v>
      </c>
      <c r="S404" s="21">
        <v>44771</v>
      </c>
      <c r="T404" s="20"/>
      <c r="U404" s="21">
        <v>44778</v>
      </c>
      <c r="V404" s="29" t="s">
        <v>240</v>
      </c>
      <c r="W404" s="23"/>
      <c r="X404" s="27" t="s">
        <v>45</v>
      </c>
      <c r="Y404" s="13" t="s">
        <v>1083</v>
      </c>
    </row>
    <row r="405" spans="1:25" ht="89.25">
      <c r="A405" s="24">
        <v>44826</v>
      </c>
      <c r="B405" s="25" t="s">
        <v>1084</v>
      </c>
      <c r="C405" s="26">
        <v>125692</v>
      </c>
      <c r="D405" s="27" t="s">
        <v>28</v>
      </c>
      <c r="E405" s="27" t="s">
        <v>413</v>
      </c>
      <c r="F405" s="27" t="s">
        <v>662</v>
      </c>
      <c r="G405" s="27" t="s">
        <v>31</v>
      </c>
      <c r="H405" s="27" t="s">
        <v>32</v>
      </c>
      <c r="I405" s="27" t="s">
        <v>33</v>
      </c>
      <c r="J405" s="130">
        <v>44773</v>
      </c>
      <c r="K405" s="28">
        <v>44927</v>
      </c>
      <c r="L405" s="121" t="s">
        <v>484</v>
      </c>
      <c r="M405" s="94" t="s">
        <v>415</v>
      </c>
      <c r="N405" s="94" t="s">
        <v>43</v>
      </c>
      <c r="O405" s="94" t="s">
        <v>416</v>
      </c>
      <c r="P405" s="30" t="s">
        <v>235</v>
      </c>
      <c r="Q405" s="20" t="s">
        <v>235</v>
      </c>
      <c r="R405" s="23" t="s">
        <v>235</v>
      </c>
      <c r="S405" s="21">
        <v>44771</v>
      </c>
      <c r="T405" s="20"/>
      <c r="U405" s="21">
        <v>44778</v>
      </c>
      <c r="V405" s="29" t="s">
        <v>240</v>
      </c>
      <c r="W405" s="23"/>
      <c r="X405" s="27" t="s">
        <v>45</v>
      </c>
      <c r="Y405" s="13" t="s">
        <v>1081</v>
      </c>
    </row>
    <row r="406" spans="1:25" ht="89.25">
      <c r="A406" s="24">
        <v>44826</v>
      </c>
      <c r="B406" s="25" t="s">
        <v>1085</v>
      </c>
      <c r="C406" s="26">
        <v>117977</v>
      </c>
      <c r="D406" s="27" t="s">
        <v>28</v>
      </c>
      <c r="E406" s="27" t="s">
        <v>413</v>
      </c>
      <c r="F406" s="27" t="s">
        <v>662</v>
      </c>
      <c r="G406" s="27" t="s">
        <v>31</v>
      </c>
      <c r="H406" s="27" t="s">
        <v>32</v>
      </c>
      <c r="I406" s="27" t="s">
        <v>33</v>
      </c>
      <c r="J406" s="130">
        <v>44773</v>
      </c>
      <c r="K406" s="28">
        <v>44927</v>
      </c>
      <c r="L406" s="121" t="s">
        <v>670</v>
      </c>
      <c r="M406" s="94" t="s">
        <v>415</v>
      </c>
      <c r="N406" s="94" t="s">
        <v>43</v>
      </c>
      <c r="O406" s="94" t="s">
        <v>416</v>
      </c>
      <c r="P406" s="30" t="s">
        <v>235</v>
      </c>
      <c r="Q406" s="20" t="s">
        <v>235</v>
      </c>
      <c r="R406" s="23" t="s">
        <v>239</v>
      </c>
      <c r="S406" s="21">
        <v>44772</v>
      </c>
      <c r="T406" s="20"/>
      <c r="U406" s="21">
        <v>44777</v>
      </c>
      <c r="V406" s="29" t="s">
        <v>240</v>
      </c>
      <c r="W406" s="23"/>
      <c r="X406" s="27" t="s">
        <v>45</v>
      </c>
      <c r="Y406" s="13" t="s">
        <v>417</v>
      </c>
    </row>
    <row r="407" spans="1:25" ht="38.25">
      <c r="A407" s="24">
        <v>44826</v>
      </c>
      <c r="B407" s="25" t="s">
        <v>1086</v>
      </c>
      <c r="C407" s="26">
        <v>81423</v>
      </c>
      <c r="D407" s="27" t="s">
        <v>28</v>
      </c>
      <c r="E407" s="128" t="s">
        <v>317</v>
      </c>
      <c r="F407" s="27" t="s">
        <v>148</v>
      </c>
      <c r="G407" s="27" t="s">
        <v>31</v>
      </c>
      <c r="H407" s="27" t="s">
        <v>32</v>
      </c>
      <c r="I407" s="27" t="s">
        <v>33</v>
      </c>
      <c r="J407" s="130">
        <v>44773</v>
      </c>
      <c r="K407" s="28">
        <v>44958</v>
      </c>
      <c r="L407" s="121" t="s">
        <v>484</v>
      </c>
      <c r="M407" s="94" t="s">
        <v>304</v>
      </c>
      <c r="N407" s="94" t="s">
        <v>305</v>
      </c>
      <c r="O407" s="94" t="s">
        <v>306</v>
      </c>
      <c r="P407" s="30">
        <v>44767</v>
      </c>
      <c r="Q407" s="20">
        <v>44770</v>
      </c>
      <c r="R407" s="23" t="s">
        <v>239</v>
      </c>
      <c r="S407" s="21">
        <v>44771</v>
      </c>
      <c r="T407" s="20"/>
      <c r="U407" s="21">
        <v>44781</v>
      </c>
      <c r="V407" s="29" t="s">
        <v>240</v>
      </c>
      <c r="W407" s="23"/>
      <c r="X407" s="27" t="s">
        <v>39</v>
      </c>
      <c r="Y407" s="13" t="s">
        <v>1087</v>
      </c>
    </row>
    <row r="408" spans="1:25" ht="25.5">
      <c r="A408" s="24">
        <v>44826</v>
      </c>
      <c r="B408" s="25" t="s">
        <v>1088</v>
      </c>
      <c r="C408" s="26">
        <v>124791</v>
      </c>
      <c r="D408" s="27" t="s">
        <v>28</v>
      </c>
      <c r="E408" s="27" t="s">
        <v>147</v>
      </c>
      <c r="F408" s="27" t="s">
        <v>455</v>
      </c>
      <c r="G408" s="27" t="s">
        <v>31</v>
      </c>
      <c r="H408" s="27" t="s">
        <v>32</v>
      </c>
      <c r="I408" s="27" t="s">
        <v>33</v>
      </c>
      <c r="J408" s="130">
        <v>44773</v>
      </c>
      <c r="K408" s="28">
        <v>44927</v>
      </c>
      <c r="L408" s="121" t="s">
        <v>484</v>
      </c>
      <c r="M408" s="94" t="s">
        <v>304</v>
      </c>
      <c r="N408" s="94" t="s">
        <v>305</v>
      </c>
      <c r="O408" s="94" t="s">
        <v>306</v>
      </c>
      <c r="P408" s="30">
        <v>44763</v>
      </c>
      <c r="Q408" s="20">
        <v>44767</v>
      </c>
      <c r="R408" s="23" t="s">
        <v>239</v>
      </c>
      <c r="S408" s="21">
        <v>44771</v>
      </c>
      <c r="T408" s="20"/>
      <c r="U408" s="21">
        <v>44778</v>
      </c>
      <c r="V408" s="29" t="s">
        <v>240</v>
      </c>
      <c r="W408" s="23"/>
      <c r="X408" s="27" t="s">
        <v>45</v>
      </c>
      <c r="Y408" s="13" t="s">
        <v>911</v>
      </c>
    </row>
    <row r="409" spans="1:25" ht="25.5">
      <c r="A409" s="24">
        <v>44826</v>
      </c>
      <c r="B409" s="25" t="s">
        <v>1089</v>
      </c>
      <c r="C409" s="26">
        <v>105759</v>
      </c>
      <c r="D409" s="27" t="s">
        <v>28</v>
      </c>
      <c r="E409" s="27" t="s">
        <v>147</v>
      </c>
      <c r="F409" s="27" t="s">
        <v>455</v>
      </c>
      <c r="G409" s="27" t="s">
        <v>31</v>
      </c>
      <c r="H409" s="27" t="s">
        <v>32</v>
      </c>
      <c r="I409" s="27" t="s">
        <v>33</v>
      </c>
      <c r="J409" s="130">
        <v>44773</v>
      </c>
      <c r="K409" s="28">
        <v>44927</v>
      </c>
      <c r="L409" s="121" t="s">
        <v>484</v>
      </c>
      <c r="M409" s="94" t="s">
        <v>304</v>
      </c>
      <c r="N409" s="94" t="s">
        <v>305</v>
      </c>
      <c r="O409" s="94" t="s">
        <v>306</v>
      </c>
      <c r="P409" s="30">
        <v>44763</v>
      </c>
      <c r="Q409" s="20">
        <v>44767</v>
      </c>
      <c r="R409" s="23" t="s">
        <v>239</v>
      </c>
      <c r="S409" s="21">
        <v>44771</v>
      </c>
      <c r="T409" s="20"/>
      <c r="U409" s="21">
        <v>44782</v>
      </c>
      <c r="V409" s="29" t="s">
        <v>240</v>
      </c>
      <c r="W409" s="23"/>
      <c r="X409" s="27" t="s">
        <v>45</v>
      </c>
      <c r="Y409" s="13" t="s">
        <v>975</v>
      </c>
    </row>
    <row r="410" spans="1:25" ht="25.5">
      <c r="A410" s="24">
        <v>44826</v>
      </c>
      <c r="B410" s="25" t="s">
        <v>1090</v>
      </c>
      <c r="C410" s="26">
        <v>77811</v>
      </c>
      <c r="D410" s="27" t="s">
        <v>28</v>
      </c>
      <c r="E410" s="27" t="s">
        <v>147</v>
      </c>
      <c r="F410" s="27" t="s">
        <v>148</v>
      </c>
      <c r="G410" s="27" t="s">
        <v>31</v>
      </c>
      <c r="H410" s="27" t="s">
        <v>32</v>
      </c>
      <c r="I410" s="27" t="s">
        <v>33</v>
      </c>
      <c r="J410" s="130">
        <v>44773</v>
      </c>
      <c r="K410" s="28">
        <v>44927</v>
      </c>
      <c r="L410" s="121" t="s">
        <v>670</v>
      </c>
      <c r="M410" s="94" t="s">
        <v>304</v>
      </c>
      <c r="N410" s="94" t="s">
        <v>305</v>
      </c>
      <c r="O410" s="94" t="s">
        <v>306</v>
      </c>
      <c r="P410" s="30">
        <v>44762</v>
      </c>
      <c r="Q410" s="20">
        <v>44763</v>
      </c>
      <c r="R410" s="23" t="s">
        <v>239</v>
      </c>
      <c r="S410" s="21">
        <v>44772</v>
      </c>
      <c r="T410" s="20"/>
      <c r="U410" s="21">
        <v>44781</v>
      </c>
      <c r="V410" s="29" t="s">
        <v>240</v>
      </c>
      <c r="W410" s="23"/>
      <c r="X410" s="27" t="s">
        <v>45</v>
      </c>
      <c r="Y410" s="13" t="s">
        <v>557</v>
      </c>
    </row>
    <row r="411" spans="1:25" ht="25.5">
      <c r="A411" s="24">
        <v>44826</v>
      </c>
      <c r="B411" s="25" t="s">
        <v>1091</v>
      </c>
      <c r="C411" s="26">
        <v>120766</v>
      </c>
      <c r="D411" s="27" t="s">
        <v>28</v>
      </c>
      <c r="E411" s="27" t="s">
        <v>1068</v>
      </c>
      <c r="F411" s="27" t="s">
        <v>148</v>
      </c>
      <c r="G411" s="27" t="s">
        <v>31</v>
      </c>
      <c r="H411" s="27" t="s">
        <v>32</v>
      </c>
      <c r="I411" s="27" t="s">
        <v>33</v>
      </c>
      <c r="J411" s="130">
        <v>44773</v>
      </c>
      <c r="K411" s="28">
        <v>44958</v>
      </c>
      <c r="L411" s="121" t="s">
        <v>670</v>
      </c>
      <c r="M411" s="94" t="s">
        <v>304</v>
      </c>
      <c r="N411" s="94" t="s">
        <v>305</v>
      </c>
      <c r="O411" s="94" t="s">
        <v>306</v>
      </c>
      <c r="P411" s="30">
        <v>44763</v>
      </c>
      <c r="Q411" s="20">
        <v>44763</v>
      </c>
      <c r="R411" s="23" t="s">
        <v>239</v>
      </c>
      <c r="S411" s="21">
        <v>44772</v>
      </c>
      <c r="T411" s="20"/>
      <c r="U411" s="21">
        <v>44781</v>
      </c>
      <c r="V411" s="29" t="s">
        <v>240</v>
      </c>
      <c r="W411" s="23"/>
      <c r="X411" s="27" t="s">
        <v>39</v>
      </c>
      <c r="Y411" s="13"/>
    </row>
    <row r="412" spans="1:25" ht="25.5">
      <c r="A412" s="24">
        <v>44826</v>
      </c>
      <c r="B412" s="25" t="s">
        <v>1092</v>
      </c>
      <c r="C412" s="26">
        <v>109426</v>
      </c>
      <c r="D412" s="27" t="s">
        <v>28</v>
      </c>
      <c r="E412" s="27" t="s">
        <v>147</v>
      </c>
      <c r="F412" s="27" t="s">
        <v>148</v>
      </c>
      <c r="G412" s="27" t="s">
        <v>31</v>
      </c>
      <c r="H412" s="27" t="s">
        <v>32</v>
      </c>
      <c r="I412" s="27" t="s">
        <v>23</v>
      </c>
      <c r="J412" s="130">
        <v>44773</v>
      </c>
      <c r="K412" s="28">
        <v>44927</v>
      </c>
      <c r="L412" s="121" t="s">
        <v>670</v>
      </c>
      <c r="M412" s="94" t="s">
        <v>304</v>
      </c>
      <c r="N412" s="94" t="s">
        <v>305</v>
      </c>
      <c r="O412" s="94" t="s">
        <v>306</v>
      </c>
      <c r="P412" s="30">
        <v>44760</v>
      </c>
      <c r="Q412" s="20">
        <v>44762</v>
      </c>
      <c r="R412" s="23" t="s">
        <v>239</v>
      </c>
      <c r="S412" s="21">
        <v>44772</v>
      </c>
      <c r="T412" s="20"/>
      <c r="U412" s="21">
        <v>44781</v>
      </c>
      <c r="V412" s="29" t="s">
        <v>240</v>
      </c>
      <c r="W412" s="23"/>
      <c r="X412" s="27" t="s">
        <v>39</v>
      </c>
      <c r="Y412" s="13"/>
    </row>
    <row r="413" spans="1:25">
      <c r="A413" s="24">
        <v>44826</v>
      </c>
      <c r="B413" s="25" t="s">
        <v>1093</v>
      </c>
      <c r="C413" s="26">
        <v>113274</v>
      </c>
      <c r="D413" s="27" t="s">
        <v>28</v>
      </c>
      <c r="E413" s="27" t="s">
        <v>463</v>
      </c>
      <c r="F413" s="27"/>
      <c r="G413" s="27" t="s">
        <v>31</v>
      </c>
      <c r="H413" s="27" t="s">
        <v>32</v>
      </c>
      <c r="I413" s="27" t="s">
        <v>33</v>
      </c>
      <c r="J413" s="130">
        <v>44773</v>
      </c>
      <c r="K413" s="28">
        <v>44927</v>
      </c>
      <c r="L413" s="121" t="s">
        <v>696</v>
      </c>
      <c r="M413" s="94" t="s">
        <v>235</v>
      </c>
      <c r="N413" s="94" t="s">
        <v>464</v>
      </c>
      <c r="O413" s="94" t="s">
        <v>235</v>
      </c>
      <c r="P413" s="30" t="s">
        <v>235</v>
      </c>
      <c r="Q413" s="20" t="s">
        <v>235</v>
      </c>
      <c r="R413" s="23" t="s">
        <v>239</v>
      </c>
      <c r="S413" s="21">
        <v>44767</v>
      </c>
      <c r="T413" s="20">
        <v>44783</v>
      </c>
      <c r="U413" s="21">
        <v>44784</v>
      </c>
      <c r="V413" s="29" t="s">
        <v>240</v>
      </c>
      <c r="W413" s="23"/>
      <c r="X413" s="27" t="s">
        <v>45</v>
      </c>
      <c r="Y413" s="13" t="s">
        <v>1094</v>
      </c>
    </row>
    <row r="414" spans="1:25">
      <c r="A414" s="24">
        <v>44826</v>
      </c>
      <c r="B414" s="25" t="s">
        <v>1095</v>
      </c>
      <c r="C414" s="26">
        <v>13706</v>
      </c>
      <c r="D414" s="27" t="s">
        <v>28</v>
      </c>
      <c r="E414" s="27" t="s">
        <v>77</v>
      </c>
      <c r="F414" s="27" t="s">
        <v>78</v>
      </c>
      <c r="G414" s="27" t="s">
        <v>31</v>
      </c>
      <c r="H414" s="27" t="s">
        <v>32</v>
      </c>
      <c r="I414" s="27" t="s">
        <v>33</v>
      </c>
      <c r="J414" s="130">
        <v>44773</v>
      </c>
      <c r="K414" s="28">
        <v>44927</v>
      </c>
      <c r="L414" s="121" t="s">
        <v>670</v>
      </c>
      <c r="M414" s="94" t="s">
        <v>1096</v>
      </c>
      <c r="N414" s="94" t="s">
        <v>1097</v>
      </c>
      <c r="O414" s="94" t="s">
        <v>4</v>
      </c>
      <c r="P414" s="30">
        <v>44762</v>
      </c>
      <c r="Q414" s="20">
        <v>44762</v>
      </c>
      <c r="R414" s="23" t="s">
        <v>239</v>
      </c>
      <c r="S414" s="21">
        <v>44772</v>
      </c>
      <c r="T414" s="20"/>
      <c r="U414" s="21">
        <v>44783</v>
      </c>
      <c r="V414" s="29" t="s">
        <v>240</v>
      </c>
      <c r="W414" s="23"/>
      <c r="X414" s="27" t="s">
        <v>45</v>
      </c>
      <c r="Y414" s="13"/>
    </row>
    <row r="415" spans="1:25" ht="25.5">
      <c r="A415" s="24">
        <v>44826</v>
      </c>
      <c r="B415" s="133" t="s">
        <v>1098</v>
      </c>
      <c r="C415" s="26">
        <v>126816</v>
      </c>
      <c r="D415" s="27" t="s">
        <v>28</v>
      </c>
      <c r="E415" s="27" t="s">
        <v>1068</v>
      </c>
      <c r="F415" s="27" t="s">
        <v>148</v>
      </c>
      <c r="G415" s="27" t="s">
        <v>31</v>
      </c>
      <c r="H415" s="27" t="s">
        <v>32</v>
      </c>
      <c r="I415" s="27" t="s">
        <v>33</v>
      </c>
      <c r="J415" s="130">
        <v>44773</v>
      </c>
      <c r="K415" s="28">
        <v>44927</v>
      </c>
      <c r="L415" s="121" t="s">
        <v>670</v>
      </c>
      <c r="M415" s="94" t="s">
        <v>304</v>
      </c>
      <c r="N415" s="94" t="s">
        <v>305</v>
      </c>
      <c r="O415" s="94" t="s">
        <v>306</v>
      </c>
      <c r="P415" s="30">
        <v>44768</v>
      </c>
      <c r="Q415" s="20">
        <v>44769</v>
      </c>
      <c r="R415" s="23" t="s">
        <v>239</v>
      </c>
      <c r="S415" s="21">
        <v>44772</v>
      </c>
      <c r="T415" s="20"/>
      <c r="U415" s="21">
        <v>44785</v>
      </c>
      <c r="V415" s="29" t="s">
        <v>240</v>
      </c>
      <c r="W415" s="23"/>
      <c r="X415" s="27" t="s">
        <v>39</v>
      </c>
      <c r="Y415" s="13"/>
    </row>
    <row r="416" spans="1:25">
      <c r="A416" s="24">
        <v>44826</v>
      </c>
      <c r="B416" s="25" t="s">
        <v>1099</v>
      </c>
      <c r="C416" s="26">
        <v>104117</v>
      </c>
      <c r="D416" s="27" t="s">
        <v>28</v>
      </c>
      <c r="E416" s="27" t="s">
        <v>330</v>
      </c>
      <c r="F416" s="27" t="s">
        <v>513</v>
      </c>
      <c r="G416" s="27" t="s">
        <v>31</v>
      </c>
      <c r="H416" s="27" t="s">
        <v>32</v>
      </c>
      <c r="I416" s="27" t="s">
        <v>33</v>
      </c>
      <c r="J416" s="130">
        <v>44773</v>
      </c>
      <c r="K416" s="28">
        <v>44927</v>
      </c>
      <c r="L416" s="121" t="s">
        <v>670</v>
      </c>
      <c r="M416" s="94" t="s">
        <v>235</v>
      </c>
      <c r="N416" s="94" t="s">
        <v>235</v>
      </c>
      <c r="O416" s="94" t="s">
        <v>235</v>
      </c>
      <c r="P416" s="30" t="s">
        <v>235</v>
      </c>
      <c r="Q416" s="20" t="s">
        <v>235</v>
      </c>
      <c r="R416" s="23" t="s">
        <v>235</v>
      </c>
      <c r="S416" s="21" t="s">
        <v>235</v>
      </c>
      <c r="T416" s="20"/>
      <c r="U416" s="21">
        <v>44788</v>
      </c>
      <c r="V416" s="29" t="s">
        <v>240</v>
      </c>
      <c r="W416" s="23"/>
      <c r="X416" s="27" t="s">
        <v>45</v>
      </c>
      <c r="Y416" s="13" t="s">
        <v>1100</v>
      </c>
    </row>
    <row r="417" spans="1:27" ht="25.5">
      <c r="A417" s="24">
        <v>44795</v>
      </c>
      <c r="B417" s="25" t="s">
        <v>1101</v>
      </c>
      <c r="C417" s="26" t="s">
        <v>1102</v>
      </c>
      <c r="D417" s="27" t="s">
        <v>76</v>
      </c>
      <c r="E417" s="27" t="s">
        <v>83</v>
      </c>
      <c r="F417" s="27" t="s">
        <v>30</v>
      </c>
      <c r="G417" s="27" t="s">
        <v>31</v>
      </c>
      <c r="H417" s="27" t="s">
        <v>32</v>
      </c>
      <c r="I417" s="27" t="s">
        <v>33</v>
      </c>
      <c r="J417" s="27" t="s">
        <v>85</v>
      </c>
      <c r="K417" s="28">
        <v>44927</v>
      </c>
      <c r="L417" s="121" t="s">
        <v>775</v>
      </c>
      <c r="M417" s="94" t="s">
        <v>1103</v>
      </c>
      <c r="N417" s="94" t="s">
        <v>1104</v>
      </c>
      <c r="O417" s="94" t="s">
        <v>1105</v>
      </c>
      <c r="P417" s="30">
        <v>44775</v>
      </c>
      <c r="Q417" s="20">
        <v>44777</v>
      </c>
      <c r="R417" s="23" t="s">
        <v>239</v>
      </c>
      <c r="S417" s="21">
        <v>44777</v>
      </c>
      <c r="T417" s="20"/>
      <c r="U417" s="21">
        <v>44788</v>
      </c>
      <c r="V417" s="29" t="s">
        <v>240</v>
      </c>
      <c r="W417" s="23"/>
      <c r="X417" s="27"/>
      <c r="Y417" s="13"/>
    </row>
    <row r="418" spans="1:27" ht="25.5">
      <c r="A418" s="24">
        <v>44826</v>
      </c>
      <c r="B418" s="25" t="s">
        <v>1106</v>
      </c>
      <c r="C418" s="26">
        <v>118698</v>
      </c>
      <c r="D418" s="27" t="s">
        <v>28</v>
      </c>
      <c r="E418" s="27" t="s">
        <v>255</v>
      </c>
      <c r="F418" s="27" t="s">
        <v>256</v>
      </c>
      <c r="G418" s="27" t="s">
        <v>31</v>
      </c>
      <c r="H418" s="27" t="s">
        <v>32</v>
      </c>
      <c r="I418" s="27" t="s">
        <v>33</v>
      </c>
      <c r="J418" s="130">
        <v>44773</v>
      </c>
      <c r="K418" s="28">
        <v>44927</v>
      </c>
      <c r="L418" s="121" t="s">
        <v>670</v>
      </c>
      <c r="M418" s="94" t="s">
        <v>426</v>
      </c>
      <c r="N418" s="94" t="s">
        <v>1107</v>
      </c>
      <c r="P418" s="30">
        <v>44767</v>
      </c>
      <c r="Q418" s="20">
        <v>44768</v>
      </c>
      <c r="R418" s="23" t="s">
        <v>239</v>
      </c>
      <c r="S418" s="21">
        <v>44772</v>
      </c>
      <c r="T418" s="20"/>
      <c r="U418" s="21">
        <v>44788</v>
      </c>
      <c r="V418" s="29" t="s">
        <v>240</v>
      </c>
      <c r="W418" s="23"/>
      <c r="X418" s="27" t="s">
        <v>45</v>
      </c>
      <c r="Y418" s="13" t="s">
        <v>409</v>
      </c>
    </row>
    <row r="419" spans="1:27" ht="102">
      <c r="A419" s="24">
        <v>44826</v>
      </c>
      <c r="B419" s="25" t="s">
        <v>228</v>
      </c>
      <c r="C419" s="26">
        <v>110151</v>
      </c>
      <c r="D419" s="27" t="s">
        <v>28</v>
      </c>
      <c r="E419" s="128" t="s">
        <v>77</v>
      </c>
      <c r="F419" s="128" t="s">
        <v>78</v>
      </c>
      <c r="G419" s="27" t="s">
        <v>31</v>
      </c>
      <c r="H419" s="27" t="s">
        <v>32</v>
      </c>
      <c r="I419" s="27" t="s">
        <v>23</v>
      </c>
      <c r="J419" s="130">
        <v>44773</v>
      </c>
      <c r="K419" s="28">
        <v>44927</v>
      </c>
      <c r="L419" s="121" t="s">
        <v>484</v>
      </c>
      <c r="M419" s="94" t="s">
        <v>304</v>
      </c>
      <c r="N419" s="94" t="s">
        <v>305</v>
      </c>
      <c r="O419" s="94" t="s">
        <v>306</v>
      </c>
      <c r="P419" s="30" t="s">
        <v>235</v>
      </c>
      <c r="Q419" s="20" t="s">
        <v>235</v>
      </c>
      <c r="R419" s="23" t="s">
        <v>235</v>
      </c>
      <c r="S419" s="21">
        <v>44775</v>
      </c>
      <c r="T419" s="20"/>
      <c r="U419" s="21">
        <v>44789</v>
      </c>
      <c r="V419" s="29" t="s">
        <v>240</v>
      </c>
      <c r="W419" s="23"/>
      <c r="X419" s="27" t="s">
        <v>39</v>
      </c>
      <c r="Y419" s="13" t="s">
        <v>1108</v>
      </c>
    </row>
    <row r="420" spans="1:27" ht="25.5">
      <c r="A420" s="24">
        <v>44826</v>
      </c>
      <c r="B420" s="25" t="s">
        <v>1109</v>
      </c>
      <c r="C420" s="26">
        <v>116674</v>
      </c>
      <c r="D420" s="27" t="s">
        <v>28</v>
      </c>
      <c r="E420" s="27" t="s">
        <v>255</v>
      </c>
      <c r="F420" s="27"/>
      <c r="G420" s="27" t="s">
        <v>31</v>
      </c>
      <c r="H420" s="27" t="s">
        <v>32</v>
      </c>
      <c r="I420" s="27" t="s">
        <v>33</v>
      </c>
      <c r="J420" s="130">
        <v>44773</v>
      </c>
      <c r="K420" s="28">
        <v>44927</v>
      </c>
      <c r="L420" s="121" t="s">
        <v>696</v>
      </c>
      <c r="M420" s="94" t="s">
        <v>235</v>
      </c>
      <c r="N420" s="94" t="s">
        <v>72</v>
      </c>
      <c r="O420" s="94" t="s">
        <v>235</v>
      </c>
      <c r="P420" s="30" t="s">
        <v>235</v>
      </c>
      <c r="Q420" s="20" t="s">
        <v>235</v>
      </c>
      <c r="R420" s="23" t="s">
        <v>239</v>
      </c>
      <c r="S420" s="21">
        <v>44767</v>
      </c>
      <c r="T420" s="20">
        <v>44783</v>
      </c>
      <c r="U420" s="21">
        <v>44789</v>
      </c>
      <c r="V420" s="29" t="s">
        <v>240</v>
      </c>
      <c r="W420" s="23"/>
      <c r="X420" s="27" t="s">
        <v>45</v>
      </c>
      <c r="Y420" s="13" t="s">
        <v>1040</v>
      </c>
    </row>
    <row r="421" spans="1:27" ht="25.5">
      <c r="A421" s="24">
        <v>44826</v>
      </c>
      <c r="B421" s="25" t="s">
        <v>1110</v>
      </c>
      <c r="C421" s="26">
        <v>116478</v>
      </c>
      <c r="D421" s="27" t="s">
        <v>28</v>
      </c>
      <c r="E421" s="27" t="s">
        <v>70</v>
      </c>
      <c r="F421" s="27"/>
      <c r="G421" s="27" t="s">
        <v>31</v>
      </c>
      <c r="H421" s="27" t="s">
        <v>32</v>
      </c>
      <c r="I421" s="27" t="s">
        <v>33</v>
      </c>
      <c r="J421" s="130">
        <v>44773</v>
      </c>
      <c r="K421" s="28">
        <v>44927</v>
      </c>
      <c r="L421" s="121" t="s">
        <v>696</v>
      </c>
      <c r="M421" s="94" t="s">
        <v>235</v>
      </c>
      <c r="N421" s="94" t="s">
        <v>72</v>
      </c>
      <c r="O421" s="94" t="s">
        <v>235</v>
      </c>
      <c r="P421" s="30" t="s">
        <v>235</v>
      </c>
      <c r="Q421" s="20" t="s">
        <v>235</v>
      </c>
      <c r="R421" s="23" t="s">
        <v>239</v>
      </c>
      <c r="S421" s="21">
        <v>44767</v>
      </c>
      <c r="T421" s="20">
        <v>44783</v>
      </c>
      <c r="U421" s="21">
        <v>44789</v>
      </c>
      <c r="V421" s="29" t="s">
        <v>240</v>
      </c>
      <c r="W421" s="23"/>
      <c r="X421" s="27" t="s">
        <v>39</v>
      </c>
      <c r="Y421" s="13" t="s">
        <v>1111</v>
      </c>
    </row>
    <row r="422" spans="1:27" ht="25.5">
      <c r="A422" s="24">
        <v>44826</v>
      </c>
      <c r="B422" s="25" t="s">
        <v>1112</v>
      </c>
      <c r="C422" s="26">
        <v>116673</v>
      </c>
      <c r="D422" s="27" t="s">
        <v>28</v>
      </c>
      <c r="E422" s="27" t="s">
        <v>255</v>
      </c>
      <c r="F422" s="27"/>
      <c r="G422" s="27" t="s">
        <v>31</v>
      </c>
      <c r="H422" s="27" t="s">
        <v>32</v>
      </c>
      <c r="I422" s="27" t="s">
        <v>33</v>
      </c>
      <c r="J422" s="130">
        <v>44773</v>
      </c>
      <c r="K422" s="28">
        <v>44927</v>
      </c>
      <c r="L422" s="121" t="s">
        <v>696</v>
      </c>
      <c r="M422" s="94" t="s">
        <v>235</v>
      </c>
      <c r="N422" s="94" t="s">
        <v>72</v>
      </c>
      <c r="O422" s="94" t="s">
        <v>235</v>
      </c>
      <c r="P422" s="30" t="s">
        <v>235</v>
      </c>
      <c r="Q422" s="20" t="s">
        <v>235</v>
      </c>
      <c r="R422" s="23" t="s">
        <v>239</v>
      </c>
      <c r="S422" s="21">
        <v>44767</v>
      </c>
      <c r="T422" s="20">
        <v>44783</v>
      </c>
      <c r="U422" s="21">
        <v>44789</v>
      </c>
      <c r="V422" s="29" t="s">
        <v>240</v>
      </c>
      <c r="W422" s="23"/>
      <c r="X422" s="27" t="s">
        <v>45</v>
      </c>
      <c r="Y422" s="13" t="s">
        <v>1113</v>
      </c>
    </row>
    <row r="423" spans="1:27" ht="25.5">
      <c r="A423" s="24">
        <v>44826</v>
      </c>
      <c r="B423" s="25" t="s">
        <v>1114</v>
      </c>
      <c r="C423" s="26" t="s">
        <v>1115</v>
      </c>
      <c r="D423" s="27" t="s">
        <v>28</v>
      </c>
      <c r="E423" s="27" t="s">
        <v>1057</v>
      </c>
      <c r="F423" s="27" t="s">
        <v>337</v>
      </c>
      <c r="G423" s="27" t="s">
        <v>31</v>
      </c>
      <c r="H423" s="27" t="s">
        <v>32</v>
      </c>
      <c r="I423" s="27" t="s">
        <v>33</v>
      </c>
      <c r="J423" s="130">
        <v>44773</v>
      </c>
      <c r="K423" s="28">
        <v>44986</v>
      </c>
      <c r="L423" s="121" t="s">
        <v>670</v>
      </c>
      <c r="N423" s="94" t="s">
        <v>1116</v>
      </c>
      <c r="O423" s="94" t="s">
        <v>1117</v>
      </c>
      <c r="P423" s="30">
        <v>44760</v>
      </c>
      <c r="Q423" s="20">
        <v>44761</v>
      </c>
      <c r="R423" s="23" t="s">
        <v>239</v>
      </c>
      <c r="S423" s="21">
        <v>44772</v>
      </c>
      <c r="T423" s="20"/>
      <c r="U423" s="21">
        <v>44788</v>
      </c>
      <c r="V423" s="29" t="s">
        <v>240</v>
      </c>
      <c r="W423" s="23"/>
      <c r="X423" s="27" t="s">
        <v>39</v>
      </c>
      <c r="Y423" s="13" t="s">
        <v>1118</v>
      </c>
    </row>
    <row r="424" spans="1:27" ht="76.5">
      <c r="A424" s="24">
        <v>44795</v>
      </c>
      <c r="B424" s="25" t="s">
        <v>1119</v>
      </c>
      <c r="C424" s="26">
        <v>113103</v>
      </c>
      <c r="D424" s="27" t="s">
        <v>28</v>
      </c>
      <c r="E424" s="27" t="s">
        <v>83</v>
      </c>
      <c r="F424" s="27" t="s">
        <v>30</v>
      </c>
      <c r="G424" s="27" t="s">
        <v>31</v>
      </c>
      <c r="H424" s="27" t="s">
        <v>32</v>
      </c>
      <c r="I424" s="27" t="s">
        <v>33</v>
      </c>
      <c r="J424" s="130">
        <v>44742</v>
      </c>
      <c r="K424" s="28">
        <v>44896</v>
      </c>
      <c r="L424" s="121" t="s">
        <v>484</v>
      </c>
      <c r="M424" s="94" t="s">
        <v>1120</v>
      </c>
      <c r="N424" s="94" t="s">
        <v>1121</v>
      </c>
      <c r="O424" s="94" t="s">
        <v>235</v>
      </c>
      <c r="P424" s="30">
        <v>44732</v>
      </c>
      <c r="Q424" s="20">
        <v>44734</v>
      </c>
      <c r="R424" s="23" t="s">
        <v>239</v>
      </c>
      <c r="S424" s="21">
        <v>44742</v>
      </c>
      <c r="T424" s="20">
        <v>44761</v>
      </c>
      <c r="U424" s="21">
        <v>44790</v>
      </c>
      <c r="V424" s="29" t="s">
        <v>240</v>
      </c>
      <c r="W424" s="23"/>
      <c r="X424" s="27" t="s">
        <v>39</v>
      </c>
      <c r="Y424" s="46" t="s">
        <v>1122</v>
      </c>
    </row>
    <row r="425" spans="1:27" ht="25.5">
      <c r="A425" s="24">
        <v>44826</v>
      </c>
      <c r="B425" s="25" t="s">
        <v>1123</v>
      </c>
      <c r="C425" s="26">
        <v>124326</v>
      </c>
      <c r="D425" s="27" t="s">
        <v>28</v>
      </c>
      <c r="E425" s="27" t="s">
        <v>370</v>
      </c>
      <c r="F425" s="27" t="s">
        <v>371</v>
      </c>
      <c r="G425" s="27" t="s">
        <v>31</v>
      </c>
      <c r="H425" s="27" t="s">
        <v>32</v>
      </c>
      <c r="I425" s="27" t="s">
        <v>33</v>
      </c>
      <c r="J425" s="130">
        <v>44773</v>
      </c>
      <c r="K425" s="28">
        <v>44958</v>
      </c>
      <c r="L425" s="121" t="s">
        <v>670</v>
      </c>
      <c r="M425" s="94" t="s">
        <v>1124</v>
      </c>
      <c r="N425" s="94" t="s">
        <v>1125</v>
      </c>
      <c r="P425" s="30">
        <v>44763</v>
      </c>
      <c r="Q425" s="20">
        <v>44763</v>
      </c>
      <c r="R425" s="23" t="s">
        <v>239</v>
      </c>
      <c r="S425" s="21">
        <v>44772</v>
      </c>
      <c r="T425" s="20">
        <v>44789</v>
      </c>
      <c r="U425" s="21">
        <v>44791</v>
      </c>
      <c r="V425" s="29" t="s">
        <v>240</v>
      </c>
      <c r="W425" s="23"/>
      <c r="X425" s="27" t="s">
        <v>39</v>
      </c>
      <c r="Y425" s="13"/>
    </row>
    <row r="426" spans="1:27">
      <c r="A426" s="24">
        <v>44856</v>
      </c>
      <c r="B426" s="25" t="s">
        <v>1126</v>
      </c>
      <c r="C426" s="26">
        <v>100698</v>
      </c>
      <c r="D426" s="27" t="s">
        <v>28</v>
      </c>
      <c r="E426" s="27" t="s">
        <v>70</v>
      </c>
      <c r="F426" s="27" t="s">
        <v>387</v>
      </c>
      <c r="G426" s="27" t="s">
        <v>31</v>
      </c>
      <c r="H426" s="27" t="s">
        <v>32</v>
      </c>
      <c r="I426" s="27" t="s">
        <v>33</v>
      </c>
      <c r="J426" s="132">
        <v>44804</v>
      </c>
      <c r="K426" s="28">
        <v>44958</v>
      </c>
      <c r="L426" s="121" t="s">
        <v>670</v>
      </c>
      <c r="P426" s="30"/>
      <c r="Q426" s="20"/>
      <c r="R426" s="23"/>
      <c r="S426" s="21"/>
      <c r="T426" s="20"/>
      <c r="U426" s="21"/>
      <c r="V426" s="29" t="s">
        <v>235</v>
      </c>
      <c r="W426" s="23"/>
      <c r="X426" s="27" t="s">
        <v>39</v>
      </c>
      <c r="Y426" s="13" t="s">
        <v>1127</v>
      </c>
    </row>
    <row r="427" spans="1:27" ht="51">
      <c r="A427" s="24">
        <v>44826</v>
      </c>
      <c r="B427" s="25" t="s">
        <v>1128</v>
      </c>
      <c r="C427" s="26" t="s">
        <v>1129</v>
      </c>
      <c r="D427" s="27" t="s">
        <v>28</v>
      </c>
      <c r="E427" s="27" t="s">
        <v>1068</v>
      </c>
      <c r="F427" s="27" t="s">
        <v>148</v>
      </c>
      <c r="G427" s="27" t="s">
        <v>31</v>
      </c>
      <c r="H427" s="27" t="s">
        <v>32</v>
      </c>
      <c r="I427" s="27" t="s">
        <v>33</v>
      </c>
      <c r="J427" s="130">
        <v>44773</v>
      </c>
      <c r="K427" s="28">
        <v>44986</v>
      </c>
      <c r="L427" s="121" t="s">
        <v>670</v>
      </c>
      <c r="M427" s="94" t="s">
        <v>1130</v>
      </c>
      <c r="N427" s="94" t="s">
        <v>1131</v>
      </c>
      <c r="P427" s="30">
        <v>44760</v>
      </c>
      <c r="Q427" s="20">
        <v>44767</v>
      </c>
      <c r="R427" s="23" t="s">
        <v>239</v>
      </c>
      <c r="S427" s="21">
        <v>44772</v>
      </c>
      <c r="T427" s="20">
        <v>44789</v>
      </c>
      <c r="U427" s="21">
        <v>44792</v>
      </c>
      <c r="V427" s="29" t="s">
        <v>240</v>
      </c>
      <c r="W427" s="23"/>
      <c r="X427" s="27" t="s">
        <v>39</v>
      </c>
      <c r="Y427" s="13"/>
    </row>
    <row r="428" spans="1:27" ht="25.5">
      <c r="A428" s="24">
        <v>44826</v>
      </c>
      <c r="B428" s="25" t="s">
        <v>1132</v>
      </c>
      <c r="C428" s="26">
        <v>81631</v>
      </c>
      <c r="D428" s="27" t="s">
        <v>28</v>
      </c>
      <c r="E428" s="27" t="s">
        <v>147</v>
      </c>
      <c r="F428" s="27" t="s">
        <v>148</v>
      </c>
      <c r="G428" s="27" t="s">
        <v>31</v>
      </c>
      <c r="H428" s="27" t="s">
        <v>32</v>
      </c>
      <c r="I428" s="27" t="s">
        <v>23</v>
      </c>
      <c r="J428" s="130">
        <v>44773</v>
      </c>
      <c r="K428" s="28">
        <v>44927</v>
      </c>
      <c r="L428" s="121" t="s">
        <v>670</v>
      </c>
      <c r="M428" s="94" t="s">
        <v>318</v>
      </c>
      <c r="N428" s="94" t="s">
        <v>319</v>
      </c>
      <c r="O428" s="94" t="s">
        <v>320</v>
      </c>
      <c r="P428" s="30">
        <v>44760</v>
      </c>
      <c r="Q428" s="20">
        <v>44768</v>
      </c>
      <c r="R428" s="23" t="s">
        <v>239</v>
      </c>
      <c r="S428" s="21">
        <v>44772</v>
      </c>
      <c r="T428" s="20">
        <v>44791</v>
      </c>
      <c r="U428" s="21">
        <v>44792</v>
      </c>
      <c r="V428" s="29" t="s">
        <v>240</v>
      </c>
      <c r="W428" s="23"/>
      <c r="X428" s="27" t="s">
        <v>39</v>
      </c>
      <c r="Y428" s="13" t="s">
        <v>1133</v>
      </c>
    </row>
    <row r="429" spans="1:27" ht="38.25">
      <c r="A429" s="24">
        <v>44826</v>
      </c>
      <c r="B429" s="25" t="s">
        <v>1134</v>
      </c>
      <c r="C429" s="26">
        <v>633499</v>
      </c>
      <c r="D429" s="27" t="s">
        <v>28</v>
      </c>
      <c r="E429" s="27" t="s">
        <v>147</v>
      </c>
      <c r="F429" s="27"/>
      <c r="G429" s="27" t="s">
        <v>31</v>
      </c>
      <c r="H429" s="27" t="s">
        <v>32</v>
      </c>
      <c r="I429" s="27" t="s">
        <v>33</v>
      </c>
      <c r="J429" s="130">
        <v>44773</v>
      </c>
      <c r="K429" s="28">
        <v>44927</v>
      </c>
      <c r="L429" s="121" t="s">
        <v>696</v>
      </c>
      <c r="M429" s="94" t="s">
        <v>1135</v>
      </c>
      <c r="N429" s="94" t="s">
        <v>319</v>
      </c>
      <c r="O429" s="94" t="s">
        <v>320</v>
      </c>
      <c r="P429" s="30">
        <v>44761</v>
      </c>
      <c r="Q429" s="20">
        <v>44767</v>
      </c>
      <c r="R429" s="23" t="s">
        <v>239</v>
      </c>
      <c r="S429" s="21">
        <v>44781</v>
      </c>
      <c r="T429" s="20"/>
      <c r="U429" s="21">
        <v>44795</v>
      </c>
      <c r="V429" s="29" t="s">
        <v>240</v>
      </c>
      <c r="W429" s="23"/>
      <c r="X429" s="27" t="s">
        <v>45</v>
      </c>
      <c r="Y429" s="13" t="s">
        <v>1136</v>
      </c>
      <c r="Z429" s="25" t="s">
        <v>936</v>
      </c>
      <c r="AA429" s="12" t="s">
        <v>937</v>
      </c>
    </row>
    <row r="430" spans="1:27" ht="38.25">
      <c r="A430" s="24">
        <v>44826</v>
      </c>
      <c r="B430" s="25" t="s">
        <v>1137</v>
      </c>
      <c r="C430" s="26">
        <v>633944</v>
      </c>
      <c r="D430" s="27" t="s">
        <v>28</v>
      </c>
      <c r="E430" s="27" t="s">
        <v>147</v>
      </c>
      <c r="F430" s="27"/>
      <c r="G430" s="27" t="s">
        <v>31</v>
      </c>
      <c r="H430" s="27" t="s">
        <v>32</v>
      </c>
      <c r="I430" s="27" t="s">
        <v>33</v>
      </c>
      <c r="J430" s="130">
        <v>44773</v>
      </c>
      <c r="K430" s="28">
        <v>44927</v>
      </c>
      <c r="L430" s="121" t="s">
        <v>696</v>
      </c>
      <c r="M430" s="94" t="s">
        <v>1135</v>
      </c>
      <c r="N430" s="94" t="s">
        <v>319</v>
      </c>
      <c r="O430" s="94" t="s">
        <v>320</v>
      </c>
      <c r="P430" s="30">
        <v>44761</v>
      </c>
      <c r="Q430" s="20">
        <v>44781</v>
      </c>
      <c r="R430" s="23" t="s">
        <v>239</v>
      </c>
      <c r="S430" s="21">
        <v>44781</v>
      </c>
      <c r="T430" s="20"/>
      <c r="U430" s="21">
        <v>44795</v>
      </c>
      <c r="V430" s="29" t="s">
        <v>240</v>
      </c>
      <c r="W430" s="23"/>
      <c r="X430" s="27" t="s">
        <v>45</v>
      </c>
      <c r="Y430" s="13" t="s">
        <v>1138</v>
      </c>
      <c r="Z430" s="25" t="s">
        <v>1139</v>
      </c>
      <c r="AA430" s="12" t="s">
        <v>937</v>
      </c>
    </row>
    <row r="431" spans="1:27" ht="76.5">
      <c r="A431" s="24">
        <v>44835</v>
      </c>
      <c r="B431" s="25" t="s">
        <v>1140</v>
      </c>
      <c r="C431" s="26">
        <v>130982</v>
      </c>
      <c r="D431" s="27" t="s">
        <v>28</v>
      </c>
      <c r="E431" s="27" t="s">
        <v>526</v>
      </c>
      <c r="F431" s="27" t="s">
        <v>662</v>
      </c>
      <c r="G431" s="27" t="s">
        <v>31</v>
      </c>
      <c r="H431" s="27" t="s">
        <v>32</v>
      </c>
      <c r="I431" s="27" t="s">
        <v>33</v>
      </c>
      <c r="J431" s="132">
        <v>44804</v>
      </c>
      <c r="K431" s="28">
        <v>44958</v>
      </c>
      <c r="L431" s="121" t="s">
        <v>484</v>
      </c>
      <c r="M431" s="94" t="s">
        <v>415</v>
      </c>
      <c r="N431" s="94" t="s">
        <v>43</v>
      </c>
      <c r="O431" s="94" t="s">
        <v>1141</v>
      </c>
      <c r="P431" s="30" t="s">
        <v>235</v>
      </c>
      <c r="Q431" s="20" t="s">
        <v>235</v>
      </c>
      <c r="R431" s="23" t="s">
        <v>235</v>
      </c>
      <c r="S431" s="21">
        <v>44798</v>
      </c>
      <c r="T431" s="20"/>
      <c r="U431" s="21">
        <v>44799</v>
      </c>
      <c r="V431" s="29" t="s">
        <v>240</v>
      </c>
      <c r="W431" s="23"/>
      <c r="X431" s="27" t="s">
        <v>45</v>
      </c>
      <c r="Y431" s="13" t="s">
        <v>1142</v>
      </c>
    </row>
    <row r="432" spans="1:27" ht="76.5">
      <c r="A432" s="24">
        <v>44835</v>
      </c>
      <c r="B432" s="25" t="s">
        <v>1143</v>
      </c>
      <c r="C432" s="26">
        <v>130866</v>
      </c>
      <c r="D432" s="27" t="s">
        <v>28</v>
      </c>
      <c r="E432" s="27" t="s">
        <v>526</v>
      </c>
      <c r="F432" s="27" t="s">
        <v>662</v>
      </c>
      <c r="G432" s="27" t="s">
        <v>31</v>
      </c>
      <c r="H432" s="27" t="s">
        <v>32</v>
      </c>
      <c r="I432" s="27" t="s">
        <v>33</v>
      </c>
      <c r="J432" s="132">
        <v>44804</v>
      </c>
      <c r="K432" s="28">
        <v>44958</v>
      </c>
      <c r="L432" s="121" t="s">
        <v>484</v>
      </c>
      <c r="M432" s="94" t="s">
        <v>415</v>
      </c>
      <c r="N432" s="94" t="s">
        <v>43</v>
      </c>
      <c r="O432" s="94" t="s">
        <v>1141</v>
      </c>
      <c r="P432" s="30" t="s">
        <v>235</v>
      </c>
      <c r="Q432" s="20" t="s">
        <v>235</v>
      </c>
      <c r="R432" s="23" t="s">
        <v>235</v>
      </c>
      <c r="S432" s="21">
        <v>44798</v>
      </c>
      <c r="T432" s="20"/>
      <c r="U432" s="21">
        <v>44799</v>
      </c>
      <c r="V432" s="29" t="s">
        <v>240</v>
      </c>
      <c r="W432" s="23"/>
      <c r="X432" s="27" t="s">
        <v>45</v>
      </c>
      <c r="Y432" s="13" t="s">
        <v>1142</v>
      </c>
    </row>
    <row r="433" spans="1:27" ht="76.5">
      <c r="A433" s="24">
        <v>44835</v>
      </c>
      <c r="B433" s="25" t="s">
        <v>1144</v>
      </c>
      <c r="C433" s="26">
        <v>116877</v>
      </c>
      <c r="D433" s="27" t="s">
        <v>28</v>
      </c>
      <c r="E433" s="128" t="s">
        <v>754</v>
      </c>
      <c r="F433" s="27" t="s">
        <v>1145</v>
      </c>
      <c r="G433" s="27" t="s">
        <v>31</v>
      </c>
      <c r="H433" s="27" t="s">
        <v>32</v>
      </c>
      <c r="I433" s="27" t="s">
        <v>33</v>
      </c>
      <c r="J433" s="132">
        <v>44804</v>
      </c>
      <c r="K433" s="28">
        <v>44958</v>
      </c>
      <c r="L433" s="121" t="s">
        <v>484</v>
      </c>
      <c r="M433" s="94" t="s">
        <v>415</v>
      </c>
      <c r="N433" s="94" t="s">
        <v>43</v>
      </c>
      <c r="O433" s="94" t="s">
        <v>1141</v>
      </c>
      <c r="P433" s="30" t="s">
        <v>235</v>
      </c>
      <c r="Q433" s="20" t="s">
        <v>235</v>
      </c>
      <c r="R433" s="23" t="s">
        <v>235</v>
      </c>
      <c r="S433" s="21">
        <v>44798</v>
      </c>
      <c r="T433" s="20"/>
      <c r="U433" s="21">
        <v>44799</v>
      </c>
      <c r="V433" s="29" t="s">
        <v>240</v>
      </c>
      <c r="W433" s="23"/>
      <c r="X433" s="27" t="s">
        <v>39</v>
      </c>
      <c r="Y433" s="13" t="s">
        <v>1146</v>
      </c>
    </row>
    <row r="434" spans="1:27" ht="25.5">
      <c r="A434" s="24">
        <v>44835</v>
      </c>
      <c r="B434" s="25" t="s">
        <v>1147</v>
      </c>
      <c r="C434" s="26">
        <v>632416</v>
      </c>
      <c r="D434" s="27" t="s">
        <v>28</v>
      </c>
      <c r="E434" s="27" t="s">
        <v>147</v>
      </c>
      <c r="F434" s="27" t="s">
        <v>455</v>
      </c>
      <c r="G434" s="27" t="s">
        <v>31</v>
      </c>
      <c r="H434" s="27" t="s">
        <v>32</v>
      </c>
      <c r="I434" s="27" t="s">
        <v>33</v>
      </c>
      <c r="J434" s="132">
        <v>44804</v>
      </c>
      <c r="K434" s="28">
        <v>44958</v>
      </c>
      <c r="L434" s="121" t="s">
        <v>484</v>
      </c>
      <c r="M434" s="94" t="s">
        <v>304</v>
      </c>
      <c r="N434" s="94" t="s">
        <v>305</v>
      </c>
      <c r="O434" s="94" t="s">
        <v>306</v>
      </c>
      <c r="P434" s="30">
        <v>44792</v>
      </c>
      <c r="Q434" s="20">
        <v>44795</v>
      </c>
      <c r="R434" s="23" t="s">
        <v>239</v>
      </c>
      <c r="S434" s="21">
        <v>44798</v>
      </c>
      <c r="T434" s="20"/>
      <c r="U434" s="21">
        <v>44799</v>
      </c>
      <c r="V434" s="29" t="s">
        <v>240</v>
      </c>
      <c r="W434" s="23"/>
      <c r="X434" s="27" t="s">
        <v>45</v>
      </c>
      <c r="Y434" s="13" t="s">
        <v>608</v>
      </c>
    </row>
    <row r="435" spans="1:27" ht="89.25">
      <c r="A435" s="24">
        <v>44835</v>
      </c>
      <c r="B435" s="112" t="s">
        <v>1148</v>
      </c>
      <c r="C435" s="26">
        <v>126083</v>
      </c>
      <c r="D435" s="27" t="s">
        <v>28</v>
      </c>
      <c r="E435" s="27" t="s">
        <v>604</v>
      </c>
      <c r="F435" s="27" t="s">
        <v>256</v>
      </c>
      <c r="G435" s="27" t="s">
        <v>31</v>
      </c>
      <c r="H435" s="27" t="s">
        <v>32</v>
      </c>
      <c r="I435" s="27" t="s">
        <v>33</v>
      </c>
      <c r="J435" s="132">
        <v>44804</v>
      </c>
      <c r="K435" s="28">
        <v>44958</v>
      </c>
      <c r="L435" s="121" t="s">
        <v>484</v>
      </c>
      <c r="N435" s="94" t="s">
        <v>91</v>
      </c>
      <c r="P435" s="30" t="s">
        <v>235</v>
      </c>
      <c r="Q435" s="20" t="s">
        <v>235</v>
      </c>
      <c r="R435" s="23" t="s">
        <v>235</v>
      </c>
      <c r="S435" s="21">
        <v>44798</v>
      </c>
      <c r="T435" s="20"/>
      <c r="U435" s="21">
        <v>44799</v>
      </c>
      <c r="V435" s="29" t="s">
        <v>240</v>
      </c>
      <c r="W435" s="23"/>
      <c r="X435" s="27" t="s">
        <v>45</v>
      </c>
      <c r="Y435" s="13" t="s">
        <v>1149</v>
      </c>
    </row>
    <row r="436" spans="1:27" ht="38.25">
      <c r="A436" s="24">
        <v>44835</v>
      </c>
      <c r="B436" s="25" t="s">
        <v>1150</v>
      </c>
      <c r="C436" s="26">
        <v>50388</v>
      </c>
      <c r="D436" s="27" t="s">
        <v>28</v>
      </c>
      <c r="E436" s="27" t="s">
        <v>255</v>
      </c>
      <c r="F436" s="27" t="s">
        <v>256</v>
      </c>
      <c r="G436" s="27" t="s">
        <v>31</v>
      </c>
      <c r="H436" s="27" t="s">
        <v>32</v>
      </c>
      <c r="I436" s="27" t="s">
        <v>33</v>
      </c>
      <c r="J436" s="132">
        <v>44804</v>
      </c>
      <c r="K436" s="28">
        <v>44958</v>
      </c>
      <c r="L436" s="121" t="s">
        <v>484</v>
      </c>
      <c r="N436" s="94" t="s">
        <v>72</v>
      </c>
      <c r="P436" s="30" t="s">
        <v>235</v>
      </c>
      <c r="Q436" s="20" t="s">
        <v>235</v>
      </c>
      <c r="R436" s="23" t="s">
        <v>235</v>
      </c>
      <c r="S436" s="21">
        <v>44798</v>
      </c>
      <c r="T436" s="20"/>
      <c r="U436" s="21">
        <v>44799</v>
      </c>
      <c r="V436" s="29" t="s">
        <v>240</v>
      </c>
      <c r="W436" s="23"/>
      <c r="X436" s="27" t="s">
        <v>45</v>
      </c>
      <c r="Y436" s="13" t="s">
        <v>605</v>
      </c>
    </row>
    <row r="437" spans="1:27" s="135" customFormat="1" ht="38.25">
      <c r="A437" s="24">
        <v>44826</v>
      </c>
      <c r="B437" s="25" t="s">
        <v>1151</v>
      </c>
      <c r="C437" s="26">
        <v>633350</v>
      </c>
      <c r="D437" s="27" t="s">
        <v>28</v>
      </c>
      <c r="E437" s="27" t="s">
        <v>354</v>
      </c>
      <c r="F437" s="27"/>
      <c r="G437" s="27" t="s">
        <v>31</v>
      </c>
      <c r="H437" s="27" t="s">
        <v>32</v>
      </c>
      <c r="I437" s="27" t="s">
        <v>33</v>
      </c>
      <c r="J437" s="130">
        <v>44773</v>
      </c>
      <c r="K437" s="28">
        <v>44927</v>
      </c>
      <c r="L437" s="121" t="s">
        <v>696</v>
      </c>
      <c r="M437" s="94" t="s">
        <v>235</v>
      </c>
      <c r="N437" s="94" t="s">
        <v>270</v>
      </c>
      <c r="O437" s="94" t="s">
        <v>235</v>
      </c>
      <c r="P437" s="30" t="s">
        <v>235</v>
      </c>
      <c r="Q437" s="20" t="s">
        <v>235</v>
      </c>
      <c r="R437" s="23" t="s">
        <v>239</v>
      </c>
      <c r="S437" s="21">
        <v>44767</v>
      </c>
      <c r="T437" s="20">
        <v>44791</v>
      </c>
      <c r="U437" s="21">
        <v>44799</v>
      </c>
      <c r="V437" s="29" t="s">
        <v>240</v>
      </c>
      <c r="W437" s="23"/>
      <c r="X437" s="27" t="s">
        <v>45</v>
      </c>
      <c r="Y437" s="13" t="s">
        <v>1152</v>
      </c>
      <c r="Z437" s="25" t="s">
        <v>936</v>
      </c>
      <c r="AA437" s="12" t="s">
        <v>937</v>
      </c>
    </row>
    <row r="438" spans="1:27" ht="25.5">
      <c r="A438" s="24">
        <v>44835</v>
      </c>
      <c r="B438" s="25" t="s">
        <v>1153</v>
      </c>
      <c r="C438" s="26">
        <v>60885</v>
      </c>
      <c r="D438" s="27" t="s">
        <v>28</v>
      </c>
      <c r="E438" s="27" t="s">
        <v>255</v>
      </c>
      <c r="F438" s="27"/>
      <c r="G438" s="27" t="s">
        <v>31</v>
      </c>
      <c r="H438" s="27" t="s">
        <v>32</v>
      </c>
      <c r="I438" s="27" t="s">
        <v>33</v>
      </c>
      <c r="J438" s="132">
        <v>44804</v>
      </c>
      <c r="K438" s="28">
        <v>44958</v>
      </c>
      <c r="L438" s="121" t="s">
        <v>696</v>
      </c>
      <c r="M438" s="94" t="s">
        <v>426</v>
      </c>
      <c r="N438" s="94" t="s">
        <v>1154</v>
      </c>
      <c r="O438" s="94" t="s">
        <v>235</v>
      </c>
      <c r="P438" s="30" t="s">
        <v>235</v>
      </c>
      <c r="Q438" s="20" t="s">
        <v>235</v>
      </c>
      <c r="R438" s="23" t="s">
        <v>235</v>
      </c>
      <c r="S438" s="21">
        <v>44799</v>
      </c>
      <c r="T438" s="20"/>
      <c r="U438" s="21">
        <v>44799</v>
      </c>
      <c r="V438" s="29" t="s">
        <v>240</v>
      </c>
      <c r="W438" s="23"/>
      <c r="X438" s="27" t="s">
        <v>45</v>
      </c>
      <c r="Y438" s="13" t="s">
        <v>409</v>
      </c>
    </row>
    <row r="439" spans="1:27">
      <c r="A439" s="24">
        <v>44835</v>
      </c>
      <c r="B439" s="25" t="s">
        <v>1155</v>
      </c>
      <c r="C439" s="26">
        <v>118469</v>
      </c>
      <c r="D439" s="27" t="s">
        <v>28</v>
      </c>
      <c r="E439" s="27" t="s">
        <v>357</v>
      </c>
      <c r="F439" s="27"/>
      <c r="G439" s="27" t="s">
        <v>31</v>
      </c>
      <c r="H439" s="27" t="s">
        <v>32</v>
      </c>
      <c r="I439" s="27" t="s">
        <v>33</v>
      </c>
      <c r="J439" s="132">
        <v>44804</v>
      </c>
      <c r="K439" s="28">
        <v>44958</v>
      </c>
      <c r="L439" s="121" t="s">
        <v>696</v>
      </c>
      <c r="M439" s="94" t="s">
        <v>235</v>
      </c>
      <c r="N439" s="94" t="s">
        <v>388</v>
      </c>
      <c r="O439" s="94" t="s">
        <v>235</v>
      </c>
      <c r="P439" s="30">
        <v>44781</v>
      </c>
      <c r="Q439" s="20">
        <v>44781</v>
      </c>
      <c r="R439" s="23" t="s">
        <v>239</v>
      </c>
      <c r="S439" s="21">
        <v>44799</v>
      </c>
      <c r="T439" s="20"/>
      <c r="U439" s="21">
        <v>44799</v>
      </c>
      <c r="V439" s="29" t="s">
        <v>240</v>
      </c>
      <c r="W439" s="23"/>
      <c r="X439" s="27" t="s">
        <v>45</v>
      </c>
      <c r="Y439" s="13" t="s">
        <v>506</v>
      </c>
    </row>
    <row r="440" spans="1:27">
      <c r="A440" s="24">
        <v>44835</v>
      </c>
      <c r="B440" s="25" t="s">
        <v>1156</v>
      </c>
      <c r="C440" s="26">
        <v>109362</v>
      </c>
      <c r="D440" s="27" t="s">
        <v>28</v>
      </c>
      <c r="E440" s="27" t="s">
        <v>377</v>
      </c>
      <c r="F440" s="27"/>
      <c r="G440" s="27" t="s">
        <v>31</v>
      </c>
      <c r="H440" s="27" t="s">
        <v>32</v>
      </c>
      <c r="I440" s="27" t="s">
        <v>33</v>
      </c>
      <c r="J440" s="132">
        <v>44804</v>
      </c>
      <c r="K440" s="28">
        <v>44958</v>
      </c>
      <c r="L440" s="121" t="s">
        <v>696</v>
      </c>
      <c r="M440" s="94" t="s">
        <v>235</v>
      </c>
      <c r="N440" s="94" t="s">
        <v>91</v>
      </c>
      <c r="O440" s="94" t="s">
        <v>235</v>
      </c>
      <c r="P440" s="30" t="s">
        <v>235</v>
      </c>
      <c r="Q440" s="20" t="s">
        <v>235</v>
      </c>
      <c r="R440" s="23" t="s">
        <v>235</v>
      </c>
      <c r="S440" s="21">
        <v>44799</v>
      </c>
      <c r="T440" s="20"/>
      <c r="U440" s="21">
        <v>44799</v>
      </c>
      <c r="V440" s="29" t="s">
        <v>240</v>
      </c>
      <c r="W440" s="23"/>
      <c r="X440" s="27" t="s">
        <v>45</v>
      </c>
      <c r="Y440" s="13" t="s">
        <v>411</v>
      </c>
    </row>
    <row r="441" spans="1:27" ht="25.5">
      <c r="A441" s="24">
        <v>44835</v>
      </c>
      <c r="B441" s="25" t="s">
        <v>1157</v>
      </c>
      <c r="C441" s="26">
        <v>119867</v>
      </c>
      <c r="D441" s="27" t="s">
        <v>28</v>
      </c>
      <c r="E441" s="27" t="s">
        <v>147</v>
      </c>
      <c r="F441" s="27"/>
      <c r="G441" s="27" t="s">
        <v>31</v>
      </c>
      <c r="H441" s="27" t="s">
        <v>32</v>
      </c>
      <c r="I441" s="27" t="s">
        <v>33</v>
      </c>
      <c r="J441" s="132">
        <v>44804</v>
      </c>
      <c r="K441" s="28">
        <v>44958</v>
      </c>
      <c r="L441" s="121" t="s">
        <v>696</v>
      </c>
      <c r="M441" s="94" t="s">
        <v>318</v>
      </c>
      <c r="N441" s="94" t="s">
        <v>319</v>
      </c>
      <c r="O441" s="94" t="s">
        <v>320</v>
      </c>
      <c r="P441" s="30">
        <v>44789</v>
      </c>
      <c r="Q441" s="20">
        <v>44789</v>
      </c>
      <c r="R441" s="23" t="s">
        <v>239</v>
      </c>
      <c r="S441" s="21">
        <v>44799</v>
      </c>
      <c r="T441" s="20"/>
      <c r="U441" s="21">
        <v>44799</v>
      </c>
      <c r="V441" s="29" t="s">
        <v>240</v>
      </c>
      <c r="W441" s="23"/>
      <c r="X441" s="27" t="s">
        <v>39</v>
      </c>
      <c r="Y441" s="13" t="s">
        <v>1158</v>
      </c>
    </row>
    <row r="442" spans="1:27" ht="25.5">
      <c r="A442" s="24">
        <v>44835</v>
      </c>
      <c r="B442" s="25" t="s">
        <v>1159</v>
      </c>
      <c r="C442" s="26">
        <v>633880</v>
      </c>
      <c r="D442" s="27" t="s">
        <v>28</v>
      </c>
      <c r="E442" s="27" t="s">
        <v>255</v>
      </c>
      <c r="F442" s="27"/>
      <c r="G442" s="27" t="s">
        <v>31</v>
      </c>
      <c r="H442" s="27" t="s">
        <v>32</v>
      </c>
      <c r="I442" s="27" t="s">
        <v>33</v>
      </c>
      <c r="J442" s="132">
        <v>44804</v>
      </c>
      <c r="K442" s="28">
        <v>44958</v>
      </c>
      <c r="L442" s="121" t="s">
        <v>696</v>
      </c>
      <c r="M442" s="94" t="s">
        <v>235</v>
      </c>
      <c r="N442" s="94" t="s">
        <v>72</v>
      </c>
      <c r="O442" s="94" t="s">
        <v>235</v>
      </c>
      <c r="P442" s="30" t="s">
        <v>235</v>
      </c>
      <c r="Q442" s="20" t="s">
        <v>235</v>
      </c>
      <c r="R442" s="23" t="s">
        <v>235</v>
      </c>
      <c r="S442" s="21">
        <v>44799</v>
      </c>
      <c r="T442" s="20"/>
      <c r="U442" s="21">
        <v>44799</v>
      </c>
      <c r="V442" s="29" t="s">
        <v>240</v>
      </c>
      <c r="W442" s="23"/>
      <c r="X442" s="27" t="s">
        <v>45</v>
      </c>
      <c r="Y442" s="13" t="s">
        <v>777</v>
      </c>
    </row>
    <row r="443" spans="1:27" ht="25.5">
      <c r="A443" s="24">
        <v>44835</v>
      </c>
      <c r="B443" s="25" t="s">
        <v>1160</v>
      </c>
      <c r="C443" s="26">
        <v>9264</v>
      </c>
      <c r="D443" s="27" t="s">
        <v>28</v>
      </c>
      <c r="E443" s="27" t="s">
        <v>255</v>
      </c>
      <c r="F443" s="27"/>
      <c r="G443" s="27" t="s">
        <v>31</v>
      </c>
      <c r="H443" s="27" t="s">
        <v>32</v>
      </c>
      <c r="I443" s="27" t="s">
        <v>33</v>
      </c>
      <c r="J443" s="132">
        <v>44804</v>
      </c>
      <c r="K443" s="28">
        <v>44958</v>
      </c>
      <c r="L443" s="121" t="s">
        <v>696</v>
      </c>
      <c r="M443" s="94" t="s">
        <v>235</v>
      </c>
      <c r="N443" s="94" t="s">
        <v>72</v>
      </c>
      <c r="O443" s="94" t="s">
        <v>235</v>
      </c>
      <c r="P443" s="30" t="s">
        <v>235</v>
      </c>
      <c r="Q443" s="20" t="s">
        <v>235</v>
      </c>
      <c r="R443" s="23" t="s">
        <v>235</v>
      </c>
      <c r="S443" s="21">
        <v>44799</v>
      </c>
      <c r="T443" s="20"/>
      <c r="U443" s="21">
        <v>44799</v>
      </c>
      <c r="V443" s="29" t="s">
        <v>240</v>
      </c>
      <c r="W443" s="23"/>
      <c r="X443" s="27" t="s">
        <v>45</v>
      </c>
      <c r="Y443" s="13" t="s">
        <v>777</v>
      </c>
    </row>
    <row r="444" spans="1:27" ht="25.5">
      <c r="A444" s="24">
        <v>44835</v>
      </c>
      <c r="B444" s="25" t="s">
        <v>1161</v>
      </c>
      <c r="C444" s="26">
        <v>9267</v>
      </c>
      <c r="D444" s="27" t="s">
        <v>28</v>
      </c>
      <c r="E444" s="27" t="s">
        <v>255</v>
      </c>
      <c r="F444" s="27"/>
      <c r="G444" s="27" t="s">
        <v>31</v>
      </c>
      <c r="H444" s="27" t="s">
        <v>32</v>
      </c>
      <c r="I444" s="27" t="s">
        <v>33</v>
      </c>
      <c r="J444" s="132">
        <v>44804</v>
      </c>
      <c r="K444" s="28">
        <v>44958</v>
      </c>
      <c r="L444" s="121" t="s">
        <v>696</v>
      </c>
      <c r="M444" s="94" t="s">
        <v>235</v>
      </c>
      <c r="N444" s="94" t="s">
        <v>72</v>
      </c>
      <c r="O444" s="94" t="s">
        <v>235</v>
      </c>
      <c r="P444" s="30" t="s">
        <v>235</v>
      </c>
      <c r="Q444" s="20" t="s">
        <v>235</v>
      </c>
      <c r="R444" s="23" t="s">
        <v>235</v>
      </c>
      <c r="S444" s="21">
        <v>44799</v>
      </c>
      <c r="T444" s="20"/>
      <c r="U444" s="21">
        <v>44799</v>
      </c>
      <c r="V444" s="29" t="s">
        <v>240</v>
      </c>
      <c r="W444" s="23"/>
      <c r="X444" s="27" t="s">
        <v>45</v>
      </c>
      <c r="Y444" s="13" t="s">
        <v>777</v>
      </c>
    </row>
    <row r="445" spans="1:27" ht="25.5">
      <c r="A445" s="24">
        <v>44835</v>
      </c>
      <c r="B445" s="25" t="s">
        <v>1162</v>
      </c>
      <c r="C445" s="26">
        <v>112824</v>
      </c>
      <c r="D445" s="27" t="s">
        <v>28</v>
      </c>
      <c r="E445" s="27" t="s">
        <v>255</v>
      </c>
      <c r="F445" s="27" t="s">
        <v>256</v>
      </c>
      <c r="G445" s="27" t="s">
        <v>31</v>
      </c>
      <c r="H445" s="27" t="s">
        <v>32</v>
      </c>
      <c r="I445" s="27" t="s">
        <v>33</v>
      </c>
      <c r="J445" s="132">
        <v>44804</v>
      </c>
      <c r="K445" s="28">
        <v>44958</v>
      </c>
      <c r="L445" s="121" t="s">
        <v>670</v>
      </c>
      <c r="N445" s="94" t="s">
        <v>72</v>
      </c>
      <c r="P445" s="30" t="s">
        <v>235</v>
      </c>
      <c r="Q445" s="30" t="s">
        <v>235</v>
      </c>
      <c r="R445" s="23" t="s">
        <v>239</v>
      </c>
      <c r="S445" s="21">
        <v>44799</v>
      </c>
      <c r="T445" s="20"/>
      <c r="U445" s="21">
        <v>44799</v>
      </c>
      <c r="V445" s="29" t="s">
        <v>240</v>
      </c>
      <c r="W445" s="23"/>
      <c r="X445" s="27" t="s">
        <v>45</v>
      </c>
      <c r="Y445" s="13" t="s">
        <v>448</v>
      </c>
    </row>
    <row r="446" spans="1:27" ht="25.5">
      <c r="A446" s="24">
        <v>44835</v>
      </c>
      <c r="B446" s="25" t="s">
        <v>1163</v>
      </c>
      <c r="C446" s="26">
        <v>118705</v>
      </c>
      <c r="D446" s="27" t="s">
        <v>28</v>
      </c>
      <c r="E446" s="27" t="s">
        <v>255</v>
      </c>
      <c r="F446" s="27" t="s">
        <v>256</v>
      </c>
      <c r="G446" s="27" t="s">
        <v>31</v>
      </c>
      <c r="H446" s="27" t="s">
        <v>32</v>
      </c>
      <c r="I446" s="27" t="s">
        <v>33</v>
      </c>
      <c r="J446" s="132">
        <v>44804</v>
      </c>
      <c r="K446" s="28">
        <v>44958</v>
      </c>
      <c r="L446" s="121" t="s">
        <v>670</v>
      </c>
      <c r="M446" s="94" t="s">
        <v>426</v>
      </c>
      <c r="N446" s="94" t="s">
        <v>427</v>
      </c>
      <c r="P446" s="30" t="s">
        <v>235</v>
      </c>
      <c r="Q446" s="30" t="s">
        <v>235</v>
      </c>
      <c r="R446" s="23" t="s">
        <v>239</v>
      </c>
      <c r="S446" s="21">
        <v>44799</v>
      </c>
      <c r="T446" s="20"/>
      <c r="U446" s="21">
        <v>44799</v>
      </c>
      <c r="V446" s="29" t="s">
        <v>240</v>
      </c>
      <c r="W446" s="23"/>
      <c r="X446" s="27" t="s">
        <v>45</v>
      </c>
      <c r="Y446" s="13"/>
    </row>
    <row r="447" spans="1:27" ht="25.5">
      <c r="A447" s="24">
        <v>44835</v>
      </c>
      <c r="B447" s="25" t="s">
        <v>1164</v>
      </c>
      <c r="C447" s="26">
        <v>118752</v>
      </c>
      <c r="D447" s="27" t="s">
        <v>28</v>
      </c>
      <c r="E447" s="27" t="s">
        <v>255</v>
      </c>
      <c r="F447" s="27" t="s">
        <v>256</v>
      </c>
      <c r="G447" s="27" t="s">
        <v>31</v>
      </c>
      <c r="H447" s="27" t="s">
        <v>32</v>
      </c>
      <c r="I447" s="27" t="s">
        <v>33</v>
      </c>
      <c r="J447" s="132">
        <v>44804</v>
      </c>
      <c r="K447" s="28">
        <v>44958</v>
      </c>
      <c r="L447" s="121" t="s">
        <v>670</v>
      </c>
      <c r="N447" s="94" t="s">
        <v>72</v>
      </c>
      <c r="P447" s="30" t="s">
        <v>235</v>
      </c>
      <c r="Q447" s="30" t="s">
        <v>235</v>
      </c>
      <c r="R447" s="23" t="s">
        <v>239</v>
      </c>
      <c r="S447" s="21">
        <v>44799</v>
      </c>
      <c r="T447" s="20"/>
      <c r="U447" s="21">
        <v>44799</v>
      </c>
      <c r="V447" s="29" t="s">
        <v>240</v>
      </c>
      <c r="W447" s="23"/>
      <c r="X447" s="27" t="s">
        <v>45</v>
      </c>
      <c r="Y447" s="13" t="s">
        <v>448</v>
      </c>
    </row>
    <row r="448" spans="1:27" ht="25.5">
      <c r="A448" s="24">
        <v>44835</v>
      </c>
      <c r="B448" s="25" t="s">
        <v>1165</v>
      </c>
      <c r="C448" s="26">
        <v>118902</v>
      </c>
      <c r="D448" s="27" t="s">
        <v>28</v>
      </c>
      <c r="E448" s="27" t="s">
        <v>255</v>
      </c>
      <c r="F448" s="27" t="s">
        <v>256</v>
      </c>
      <c r="G448" s="27" t="s">
        <v>31</v>
      </c>
      <c r="H448" s="27" t="s">
        <v>32</v>
      </c>
      <c r="I448" s="27" t="s">
        <v>33</v>
      </c>
      <c r="J448" s="132">
        <v>44804</v>
      </c>
      <c r="K448" s="28">
        <v>44958</v>
      </c>
      <c r="L448" s="121" t="s">
        <v>670</v>
      </c>
      <c r="M448" s="94" t="s">
        <v>426</v>
      </c>
      <c r="N448" s="94" t="s">
        <v>427</v>
      </c>
      <c r="P448" s="30" t="s">
        <v>235</v>
      </c>
      <c r="Q448" s="30" t="s">
        <v>235</v>
      </c>
      <c r="R448" s="23" t="s">
        <v>239</v>
      </c>
      <c r="S448" s="21">
        <v>44799</v>
      </c>
      <c r="T448" s="20"/>
      <c r="U448" s="21">
        <v>44799</v>
      </c>
      <c r="V448" s="29" t="s">
        <v>240</v>
      </c>
      <c r="W448" s="23"/>
      <c r="X448" s="27" t="s">
        <v>45</v>
      </c>
      <c r="Y448" s="13" t="s">
        <v>409</v>
      </c>
    </row>
    <row r="449" spans="1:25" ht="25.5">
      <c r="A449" s="24">
        <v>44835</v>
      </c>
      <c r="B449" s="25" t="s">
        <v>1166</v>
      </c>
      <c r="C449" s="26">
        <v>124676</v>
      </c>
      <c r="D449" s="27" t="s">
        <v>28</v>
      </c>
      <c r="E449" s="27" t="s">
        <v>255</v>
      </c>
      <c r="F449" s="27" t="s">
        <v>256</v>
      </c>
      <c r="G449" s="27" t="s">
        <v>31</v>
      </c>
      <c r="H449" s="27" t="s">
        <v>32</v>
      </c>
      <c r="I449" s="27" t="s">
        <v>33</v>
      </c>
      <c r="J449" s="132">
        <v>44804</v>
      </c>
      <c r="K449" s="28">
        <v>44958</v>
      </c>
      <c r="L449" s="121" t="s">
        <v>670</v>
      </c>
      <c r="N449" s="94" t="s">
        <v>72</v>
      </c>
      <c r="P449" s="30" t="s">
        <v>235</v>
      </c>
      <c r="Q449" s="30" t="s">
        <v>235</v>
      </c>
      <c r="R449" s="23" t="s">
        <v>239</v>
      </c>
      <c r="S449" s="21">
        <v>44799</v>
      </c>
      <c r="T449" s="20"/>
      <c r="U449" s="21">
        <v>44799</v>
      </c>
      <c r="V449" s="29" t="s">
        <v>240</v>
      </c>
      <c r="W449" s="23"/>
      <c r="X449" s="27" t="s">
        <v>45</v>
      </c>
      <c r="Y449" s="13" t="s">
        <v>448</v>
      </c>
    </row>
    <row r="450" spans="1:25">
      <c r="A450" s="24">
        <v>44835</v>
      </c>
      <c r="B450" s="25" t="s">
        <v>1167</v>
      </c>
      <c r="C450" s="26">
        <v>129567</v>
      </c>
      <c r="D450" s="27" t="s">
        <v>28</v>
      </c>
      <c r="E450" s="27" t="s">
        <v>70</v>
      </c>
      <c r="F450" s="27" t="s">
        <v>387</v>
      </c>
      <c r="G450" s="27" t="s">
        <v>31</v>
      </c>
      <c r="H450" s="27" t="s">
        <v>32</v>
      </c>
      <c r="I450" s="27" t="s">
        <v>33</v>
      </c>
      <c r="J450" s="132">
        <v>44804</v>
      </c>
      <c r="K450" s="28">
        <v>44958</v>
      </c>
      <c r="L450" s="121" t="s">
        <v>670</v>
      </c>
      <c r="M450" s="94" t="s">
        <v>1168</v>
      </c>
      <c r="N450" s="94" t="s">
        <v>388</v>
      </c>
      <c r="P450" s="30">
        <v>44791</v>
      </c>
      <c r="Q450" s="20">
        <v>44792</v>
      </c>
      <c r="R450" s="23" t="s">
        <v>239</v>
      </c>
      <c r="S450" s="21">
        <v>44799</v>
      </c>
      <c r="T450" s="20"/>
      <c r="U450" s="21">
        <v>44799</v>
      </c>
      <c r="V450" s="29" t="s">
        <v>240</v>
      </c>
      <c r="W450" s="23"/>
      <c r="X450" s="27" t="s">
        <v>39</v>
      </c>
      <c r="Y450" s="13"/>
    </row>
    <row r="451" spans="1:25" ht="38.25">
      <c r="A451" s="24">
        <v>44835</v>
      </c>
      <c r="B451" s="104" t="s">
        <v>555</v>
      </c>
      <c r="C451" s="26">
        <v>129814</v>
      </c>
      <c r="D451" s="27" t="s">
        <v>28</v>
      </c>
      <c r="E451" s="27" t="s">
        <v>362</v>
      </c>
      <c r="F451" s="27" t="s">
        <v>71</v>
      </c>
      <c r="G451" s="27" t="s">
        <v>31</v>
      </c>
      <c r="H451" s="27" t="s">
        <v>32</v>
      </c>
      <c r="I451" s="27" t="s">
        <v>33</v>
      </c>
      <c r="J451" s="132">
        <v>44804</v>
      </c>
      <c r="K451" s="28">
        <v>44958</v>
      </c>
      <c r="L451" s="121" t="s">
        <v>670</v>
      </c>
      <c r="N451" s="94" t="s">
        <v>91</v>
      </c>
      <c r="P451" s="30" t="s">
        <v>235</v>
      </c>
      <c r="Q451" s="30" t="s">
        <v>235</v>
      </c>
      <c r="R451" s="23" t="s">
        <v>239</v>
      </c>
      <c r="S451" s="21">
        <v>44799</v>
      </c>
      <c r="T451" s="20"/>
      <c r="U451" s="21">
        <v>44799</v>
      </c>
      <c r="V451" s="29" t="s">
        <v>240</v>
      </c>
      <c r="W451" s="23"/>
      <c r="X451" s="27" t="s">
        <v>39</v>
      </c>
      <c r="Y451" s="13" t="s">
        <v>1169</v>
      </c>
    </row>
    <row r="452" spans="1:25" ht="25.5">
      <c r="A452" s="24">
        <v>44835</v>
      </c>
      <c r="B452" s="25" t="s">
        <v>1170</v>
      </c>
      <c r="C452" s="26">
        <v>127710</v>
      </c>
      <c r="D452" s="27" t="s">
        <v>28</v>
      </c>
      <c r="E452" s="27" t="s">
        <v>147</v>
      </c>
      <c r="F452" s="27"/>
      <c r="G452" s="27" t="s">
        <v>31</v>
      </c>
      <c r="H452" s="27" t="s">
        <v>32</v>
      </c>
      <c r="I452" s="27" t="s">
        <v>33</v>
      </c>
      <c r="J452" s="132">
        <v>44804</v>
      </c>
      <c r="K452" s="28">
        <v>45017</v>
      </c>
      <c r="L452" s="121" t="s">
        <v>696</v>
      </c>
      <c r="M452" s="94" t="s">
        <v>304</v>
      </c>
      <c r="N452" s="94" t="s">
        <v>305</v>
      </c>
      <c r="O452" s="94" t="s">
        <v>306</v>
      </c>
      <c r="P452" s="30">
        <v>44789</v>
      </c>
      <c r="Q452" s="20">
        <v>44789</v>
      </c>
      <c r="R452" s="23" t="s">
        <v>239</v>
      </c>
      <c r="S452" s="21">
        <v>44799</v>
      </c>
      <c r="T452" s="20"/>
      <c r="U452" s="21">
        <v>44802</v>
      </c>
      <c r="V452" s="29" t="s">
        <v>240</v>
      </c>
      <c r="W452" s="23"/>
      <c r="X452" s="27" t="s">
        <v>39</v>
      </c>
      <c r="Y452" s="13" t="s">
        <v>1158</v>
      </c>
    </row>
    <row r="453" spans="1:25" ht="25.5">
      <c r="A453" s="24">
        <v>44835</v>
      </c>
      <c r="B453" s="25" t="s">
        <v>1171</v>
      </c>
      <c r="C453" s="26">
        <v>127177</v>
      </c>
      <c r="D453" s="27" t="s">
        <v>28</v>
      </c>
      <c r="E453" s="27" t="s">
        <v>1068</v>
      </c>
      <c r="F453" s="27"/>
      <c r="G453" s="27" t="s">
        <v>31</v>
      </c>
      <c r="H453" s="27" t="s">
        <v>32</v>
      </c>
      <c r="I453" s="27" t="s">
        <v>33</v>
      </c>
      <c r="J453" s="132">
        <v>44804</v>
      </c>
      <c r="K453" s="28">
        <v>44958</v>
      </c>
      <c r="L453" s="121" t="s">
        <v>696</v>
      </c>
      <c r="M453" s="94" t="s">
        <v>304</v>
      </c>
      <c r="N453" s="94" t="s">
        <v>305</v>
      </c>
      <c r="O453" s="94" t="s">
        <v>306</v>
      </c>
      <c r="P453" s="30">
        <v>44781</v>
      </c>
      <c r="Q453" s="20">
        <v>44781</v>
      </c>
      <c r="R453" s="23" t="s">
        <v>239</v>
      </c>
      <c r="S453" s="21">
        <v>44799</v>
      </c>
      <c r="T453" s="20"/>
      <c r="U453" s="21">
        <v>44802</v>
      </c>
      <c r="V453" s="29" t="s">
        <v>240</v>
      </c>
      <c r="W453" s="23"/>
      <c r="X453" s="27" t="s">
        <v>39</v>
      </c>
      <c r="Y453" s="13"/>
    </row>
    <row r="454" spans="1:25" ht="25.5">
      <c r="A454" s="24">
        <v>44835</v>
      </c>
      <c r="B454" s="25" t="s">
        <v>1172</v>
      </c>
      <c r="C454" s="26">
        <v>114303</v>
      </c>
      <c r="D454" s="27" t="s">
        <v>28</v>
      </c>
      <c r="E454" s="27" t="s">
        <v>147</v>
      </c>
      <c r="F454" s="27"/>
      <c r="G454" s="27" t="s">
        <v>31</v>
      </c>
      <c r="H454" s="27" t="s">
        <v>32</v>
      </c>
      <c r="I454" s="27" t="s">
        <v>33</v>
      </c>
      <c r="J454" s="132">
        <v>44804</v>
      </c>
      <c r="K454" s="28">
        <v>45017</v>
      </c>
      <c r="L454" s="121" t="s">
        <v>696</v>
      </c>
      <c r="M454" s="94" t="s">
        <v>304</v>
      </c>
      <c r="N454" s="94" t="s">
        <v>305</v>
      </c>
      <c r="O454" s="94" t="s">
        <v>306</v>
      </c>
      <c r="P454" s="30">
        <v>44781</v>
      </c>
      <c r="Q454" s="20">
        <v>44781</v>
      </c>
      <c r="R454" s="23" t="s">
        <v>239</v>
      </c>
      <c r="S454" s="21">
        <v>44799</v>
      </c>
      <c r="T454" s="20"/>
      <c r="U454" s="21">
        <v>44802</v>
      </c>
      <c r="V454" s="29" t="s">
        <v>240</v>
      </c>
      <c r="W454" s="23"/>
      <c r="X454" s="27" t="s">
        <v>45</v>
      </c>
      <c r="Y454" s="13" t="s">
        <v>467</v>
      </c>
    </row>
    <row r="455" spans="1:25" ht="76.5">
      <c r="A455" s="24">
        <v>44835</v>
      </c>
      <c r="B455" s="25" t="s">
        <v>1173</v>
      </c>
      <c r="C455" s="26">
        <v>118949</v>
      </c>
      <c r="D455" s="27" t="s">
        <v>28</v>
      </c>
      <c r="E455" s="27" t="s">
        <v>413</v>
      </c>
      <c r="F455" s="27" t="s">
        <v>662</v>
      </c>
      <c r="G455" s="27" t="s">
        <v>31</v>
      </c>
      <c r="H455" s="27" t="s">
        <v>32</v>
      </c>
      <c r="I455" s="27" t="s">
        <v>33</v>
      </c>
      <c r="J455" s="132">
        <v>44804</v>
      </c>
      <c r="K455" s="28">
        <v>44958</v>
      </c>
      <c r="L455" s="121" t="s">
        <v>670</v>
      </c>
      <c r="M455" s="94" t="s">
        <v>415</v>
      </c>
      <c r="N455" s="94" t="s">
        <v>43</v>
      </c>
      <c r="O455" s="94" t="s">
        <v>1141</v>
      </c>
      <c r="P455" s="30" t="s">
        <v>235</v>
      </c>
      <c r="Q455" s="30" t="s">
        <v>235</v>
      </c>
      <c r="R455" s="23" t="s">
        <v>239</v>
      </c>
      <c r="S455" s="21">
        <v>44799</v>
      </c>
      <c r="T455" s="20"/>
      <c r="U455" s="21">
        <v>44802</v>
      </c>
      <c r="V455" s="29" t="s">
        <v>240</v>
      </c>
      <c r="W455" s="23"/>
      <c r="X455" s="27" t="s">
        <v>45</v>
      </c>
      <c r="Y455" s="13" t="s">
        <v>417</v>
      </c>
    </row>
    <row r="456" spans="1:25" ht="76.5">
      <c r="A456" s="24">
        <v>44835</v>
      </c>
      <c r="B456" s="25" t="s">
        <v>1174</v>
      </c>
      <c r="C456" s="26">
        <v>118954</v>
      </c>
      <c r="D456" s="27" t="s">
        <v>28</v>
      </c>
      <c r="E456" s="27" t="s">
        <v>413</v>
      </c>
      <c r="F456" s="27" t="s">
        <v>662</v>
      </c>
      <c r="G456" s="27" t="s">
        <v>31</v>
      </c>
      <c r="H456" s="27" t="s">
        <v>32</v>
      </c>
      <c r="I456" s="27" t="s">
        <v>33</v>
      </c>
      <c r="J456" s="132">
        <v>44804</v>
      </c>
      <c r="K456" s="28">
        <v>44958</v>
      </c>
      <c r="L456" s="121" t="s">
        <v>670</v>
      </c>
      <c r="M456" s="94" t="s">
        <v>415</v>
      </c>
      <c r="N456" s="94" t="s">
        <v>43</v>
      </c>
      <c r="O456" s="94" t="s">
        <v>1141</v>
      </c>
      <c r="P456" s="30" t="s">
        <v>235</v>
      </c>
      <c r="Q456" s="30" t="s">
        <v>235</v>
      </c>
      <c r="R456" s="23" t="s">
        <v>239</v>
      </c>
      <c r="S456" s="21">
        <v>44799</v>
      </c>
      <c r="T456" s="20"/>
      <c r="U456" s="21">
        <v>44802</v>
      </c>
      <c r="V456" s="29" t="s">
        <v>240</v>
      </c>
      <c r="W456" s="23"/>
      <c r="X456" s="27" t="s">
        <v>45</v>
      </c>
      <c r="Y456" s="13" t="s">
        <v>417</v>
      </c>
    </row>
    <row r="457" spans="1:25" ht="76.5">
      <c r="A457" s="24">
        <v>44835</v>
      </c>
      <c r="B457" s="25" t="s">
        <v>1175</v>
      </c>
      <c r="C457" s="26">
        <v>118953</v>
      </c>
      <c r="D457" s="27" t="s">
        <v>28</v>
      </c>
      <c r="E457" s="27" t="s">
        <v>413</v>
      </c>
      <c r="F457" s="27" t="s">
        <v>662</v>
      </c>
      <c r="G457" s="27" t="s">
        <v>31</v>
      </c>
      <c r="H457" s="27" t="s">
        <v>32</v>
      </c>
      <c r="I457" s="27" t="s">
        <v>33</v>
      </c>
      <c r="J457" s="132">
        <v>44804</v>
      </c>
      <c r="K457" s="28">
        <v>44958</v>
      </c>
      <c r="L457" s="121" t="s">
        <v>670</v>
      </c>
      <c r="M457" s="94" t="s">
        <v>415</v>
      </c>
      <c r="N457" s="94" t="s">
        <v>43</v>
      </c>
      <c r="O457" s="94" t="s">
        <v>1141</v>
      </c>
      <c r="P457" s="30" t="s">
        <v>235</v>
      </c>
      <c r="Q457" s="30" t="s">
        <v>235</v>
      </c>
      <c r="R457" s="23" t="s">
        <v>239</v>
      </c>
      <c r="S457" s="21">
        <v>44799</v>
      </c>
      <c r="T457" s="20"/>
      <c r="U457" s="21">
        <v>44802</v>
      </c>
      <c r="V457" s="29" t="s">
        <v>240</v>
      </c>
      <c r="W457" s="23"/>
      <c r="X457" s="27" t="s">
        <v>45</v>
      </c>
      <c r="Y457" s="13" t="s">
        <v>417</v>
      </c>
    </row>
    <row r="458" spans="1:25" ht="25.5">
      <c r="A458" s="24">
        <v>44826</v>
      </c>
      <c r="B458" s="25" t="s">
        <v>1176</v>
      </c>
      <c r="C458" s="26" t="s">
        <v>1177</v>
      </c>
      <c r="D458" s="27" t="s">
        <v>76</v>
      </c>
      <c r="E458" s="27" t="s">
        <v>479</v>
      </c>
      <c r="F458" s="27" t="s">
        <v>873</v>
      </c>
      <c r="G458" s="27" t="s">
        <v>31</v>
      </c>
      <c r="H458" s="27" t="s">
        <v>32</v>
      </c>
      <c r="I458" s="27" t="s">
        <v>33</v>
      </c>
      <c r="J458" s="130">
        <v>44773</v>
      </c>
      <c r="K458" s="28">
        <v>44927</v>
      </c>
      <c r="L458" s="121" t="s">
        <v>484</v>
      </c>
      <c r="M458" s="94" t="s">
        <v>1178</v>
      </c>
      <c r="N458" s="94" t="s">
        <v>1179</v>
      </c>
      <c r="O458" s="94" t="s">
        <v>739</v>
      </c>
      <c r="P458" s="30">
        <v>44763</v>
      </c>
      <c r="Q458" s="20">
        <v>44767</v>
      </c>
      <c r="R458" s="23" t="s">
        <v>239</v>
      </c>
      <c r="S458" s="21">
        <v>44771</v>
      </c>
      <c r="T458" s="20">
        <v>44789</v>
      </c>
      <c r="U458" s="21">
        <v>44805</v>
      </c>
      <c r="V458" s="29" t="s">
        <v>240</v>
      </c>
      <c r="W458" s="23"/>
      <c r="X458" s="27" t="s">
        <v>39</v>
      </c>
      <c r="Y458" s="46" t="s">
        <v>1180</v>
      </c>
    </row>
    <row r="459" spans="1:25" ht="25.5">
      <c r="A459" s="24">
        <v>44835</v>
      </c>
      <c r="B459" s="25" t="s">
        <v>1181</v>
      </c>
      <c r="C459" s="26">
        <v>121187</v>
      </c>
      <c r="D459" s="27" t="s">
        <v>28</v>
      </c>
      <c r="E459" s="27" t="s">
        <v>147</v>
      </c>
      <c r="F459" s="27"/>
      <c r="G459" s="27" t="s">
        <v>31</v>
      </c>
      <c r="H459" s="27" t="s">
        <v>32</v>
      </c>
      <c r="I459" s="27" t="s">
        <v>33</v>
      </c>
      <c r="J459" s="132">
        <v>44804</v>
      </c>
      <c r="K459" s="28">
        <v>44958</v>
      </c>
      <c r="L459" s="121" t="s">
        <v>696</v>
      </c>
      <c r="M459" s="94" t="s">
        <v>304</v>
      </c>
      <c r="N459" s="94" t="s">
        <v>305</v>
      </c>
      <c r="O459" s="94" t="s">
        <v>306</v>
      </c>
      <c r="P459" s="30">
        <v>44781</v>
      </c>
      <c r="Q459" s="20">
        <v>44781</v>
      </c>
      <c r="R459" s="23" t="s">
        <v>239</v>
      </c>
      <c r="S459" s="21">
        <v>44799</v>
      </c>
      <c r="T459" s="20"/>
      <c r="U459" s="21">
        <v>44806</v>
      </c>
      <c r="V459" s="29" t="s">
        <v>240</v>
      </c>
      <c r="W459" s="23"/>
      <c r="X459" s="27" t="s">
        <v>45</v>
      </c>
      <c r="Y459" s="13" t="s">
        <v>467</v>
      </c>
    </row>
    <row r="460" spans="1:25" ht="25.5">
      <c r="A460" s="24">
        <v>44826</v>
      </c>
      <c r="B460" s="25" t="s">
        <v>1182</v>
      </c>
      <c r="C460" s="26" t="s">
        <v>1183</v>
      </c>
      <c r="D460" s="27" t="s">
        <v>76</v>
      </c>
      <c r="E460" s="27" t="s">
        <v>1184</v>
      </c>
      <c r="F460" s="27" t="s">
        <v>657</v>
      </c>
      <c r="G460" s="27" t="s">
        <v>31</v>
      </c>
      <c r="H460" s="27" t="s">
        <v>32</v>
      </c>
      <c r="I460" s="27" t="s">
        <v>33</v>
      </c>
      <c r="J460" s="130">
        <v>44773</v>
      </c>
      <c r="K460" s="28">
        <v>44927</v>
      </c>
      <c r="L460" s="121" t="s">
        <v>670</v>
      </c>
      <c r="M460" s="94" t="s">
        <v>1185</v>
      </c>
      <c r="N460" s="94" t="s">
        <v>1186</v>
      </c>
      <c r="O460" s="94" t="s">
        <v>1187</v>
      </c>
      <c r="P460" s="30">
        <v>44760</v>
      </c>
      <c r="Q460" s="20">
        <v>44761</v>
      </c>
      <c r="R460" s="23" t="s">
        <v>239</v>
      </c>
      <c r="S460" s="21">
        <v>44772</v>
      </c>
      <c r="T460" s="20">
        <v>44802</v>
      </c>
      <c r="U460" s="21">
        <v>44806</v>
      </c>
      <c r="V460" s="29" t="s">
        <v>240</v>
      </c>
      <c r="W460" s="23"/>
      <c r="X460" s="27" t="s">
        <v>39</v>
      </c>
      <c r="Y460" s="13" t="s">
        <v>1188</v>
      </c>
    </row>
    <row r="461" spans="1:25" ht="38.25">
      <c r="A461" s="24">
        <v>44826</v>
      </c>
      <c r="B461" s="25" t="s">
        <v>1189</v>
      </c>
      <c r="C461" s="26">
        <v>614977</v>
      </c>
      <c r="D461" s="27" t="s">
        <v>42</v>
      </c>
      <c r="E461" s="27" t="s">
        <v>83</v>
      </c>
      <c r="F461" s="27" t="s">
        <v>220</v>
      </c>
      <c r="G461" s="27" t="s">
        <v>31</v>
      </c>
      <c r="H461" s="27" t="s">
        <v>32</v>
      </c>
      <c r="I461" s="27" t="s">
        <v>33</v>
      </c>
      <c r="J461" s="130">
        <v>44773</v>
      </c>
      <c r="K461" s="28">
        <v>44927</v>
      </c>
      <c r="L461" s="121" t="s">
        <v>484</v>
      </c>
      <c r="M461" s="94" t="s">
        <v>1190</v>
      </c>
      <c r="N461" s="94" t="s">
        <v>1191</v>
      </c>
      <c r="O461" s="94" t="s">
        <v>1192</v>
      </c>
      <c r="P461" s="30">
        <v>44763</v>
      </c>
      <c r="Q461" s="20">
        <v>44767</v>
      </c>
      <c r="R461" s="23" t="s">
        <v>239</v>
      </c>
      <c r="S461" s="21">
        <v>44771</v>
      </c>
      <c r="T461" s="20">
        <v>44789</v>
      </c>
      <c r="U461" s="21">
        <v>44812</v>
      </c>
      <c r="V461" s="29" t="s">
        <v>240</v>
      </c>
      <c r="W461" s="23"/>
      <c r="X461" s="27" t="s">
        <v>39</v>
      </c>
      <c r="Y461" s="46" t="s">
        <v>1180</v>
      </c>
    </row>
    <row r="462" spans="1:25">
      <c r="A462" s="24">
        <v>44835</v>
      </c>
      <c r="B462" s="25" t="s">
        <v>1193</v>
      </c>
      <c r="C462" s="26">
        <v>65456</v>
      </c>
      <c r="D462" s="27" t="s">
        <v>28</v>
      </c>
      <c r="E462" s="27" t="s">
        <v>1194</v>
      </c>
      <c r="F462" s="27" t="s">
        <v>216</v>
      </c>
      <c r="G462" s="27" t="s">
        <v>31</v>
      </c>
      <c r="H462" s="27" t="s">
        <v>32</v>
      </c>
      <c r="I462" s="27" t="s">
        <v>33</v>
      </c>
      <c r="J462" s="132">
        <v>44804</v>
      </c>
      <c r="K462" s="28">
        <v>45017</v>
      </c>
      <c r="L462" s="121" t="s">
        <v>484</v>
      </c>
      <c r="M462" s="94" t="s">
        <v>1195</v>
      </c>
      <c r="N462" s="94" t="s">
        <v>1196</v>
      </c>
      <c r="O462" s="94" t="s">
        <v>1197</v>
      </c>
      <c r="P462" s="30">
        <v>44792</v>
      </c>
      <c r="Q462" s="20">
        <v>44795</v>
      </c>
      <c r="R462" s="23" t="s">
        <v>239</v>
      </c>
      <c r="S462" s="21">
        <v>44798</v>
      </c>
      <c r="T462" s="20"/>
      <c r="U462" s="21">
        <v>44812</v>
      </c>
      <c r="V462" s="29" t="s">
        <v>240</v>
      </c>
      <c r="W462" s="23"/>
      <c r="X462" s="27" t="s">
        <v>39</v>
      </c>
      <c r="Y462" s="13"/>
    </row>
    <row r="463" spans="1:25" ht="25.5">
      <c r="A463" s="24">
        <v>44835</v>
      </c>
      <c r="B463" s="25" t="s">
        <v>1198</v>
      </c>
      <c r="C463" s="26">
        <v>56944</v>
      </c>
      <c r="D463" s="27" t="s">
        <v>28</v>
      </c>
      <c r="E463" s="27" t="s">
        <v>1068</v>
      </c>
      <c r="F463" s="27" t="s">
        <v>148</v>
      </c>
      <c r="G463" s="27" t="s">
        <v>31</v>
      </c>
      <c r="H463" s="27" t="s">
        <v>32</v>
      </c>
      <c r="I463" s="27" t="s">
        <v>33</v>
      </c>
      <c r="J463" s="132">
        <v>44804</v>
      </c>
      <c r="K463" s="28">
        <v>44958</v>
      </c>
      <c r="L463" s="121" t="s">
        <v>484</v>
      </c>
      <c r="M463" s="94" t="s">
        <v>304</v>
      </c>
      <c r="N463" s="94" t="s">
        <v>305</v>
      </c>
      <c r="O463" s="94" t="s">
        <v>306</v>
      </c>
      <c r="P463" s="30">
        <v>44792</v>
      </c>
      <c r="Q463" s="20">
        <v>44795</v>
      </c>
      <c r="R463" s="23" t="s">
        <v>239</v>
      </c>
      <c r="S463" s="21">
        <v>44798</v>
      </c>
      <c r="T463" s="20"/>
      <c r="U463" s="21">
        <v>44803</v>
      </c>
      <c r="V463" s="29" t="s">
        <v>240</v>
      </c>
      <c r="W463" s="23"/>
      <c r="X463" s="27" t="s">
        <v>39</v>
      </c>
      <c r="Y463" s="13"/>
    </row>
    <row r="464" spans="1:25" ht="25.5">
      <c r="A464" s="24">
        <v>44835</v>
      </c>
      <c r="B464" s="25" t="s">
        <v>1199</v>
      </c>
      <c r="C464" s="26">
        <v>130794</v>
      </c>
      <c r="D464" s="27" t="s">
        <v>28</v>
      </c>
      <c r="E464" s="27" t="s">
        <v>377</v>
      </c>
      <c r="F464" s="27" t="s">
        <v>662</v>
      </c>
      <c r="G464" s="27" t="s">
        <v>31</v>
      </c>
      <c r="H464" s="27" t="s">
        <v>32</v>
      </c>
      <c r="I464" s="27" t="s">
        <v>33</v>
      </c>
      <c r="J464" s="132">
        <v>44804</v>
      </c>
      <c r="K464" s="28">
        <v>44958</v>
      </c>
      <c r="L464" s="121" t="s">
        <v>484</v>
      </c>
      <c r="N464" s="94" t="s">
        <v>257</v>
      </c>
      <c r="P464" s="30" t="s">
        <v>235</v>
      </c>
      <c r="Q464" s="20" t="s">
        <v>235</v>
      </c>
      <c r="R464" s="23" t="s">
        <v>235</v>
      </c>
      <c r="S464" s="21">
        <v>44798</v>
      </c>
      <c r="T464" s="20"/>
      <c r="U464" s="21">
        <v>44803</v>
      </c>
      <c r="V464" s="29" t="s">
        <v>240</v>
      </c>
      <c r="W464" s="23"/>
      <c r="X464" s="27" t="s">
        <v>45</v>
      </c>
      <c r="Y464" s="13" t="s">
        <v>1200</v>
      </c>
    </row>
    <row r="465" spans="1:25" ht="38.25">
      <c r="A465" s="24">
        <v>44835</v>
      </c>
      <c r="B465" s="25" t="s">
        <v>1201</v>
      </c>
      <c r="C465" s="26">
        <v>125862</v>
      </c>
      <c r="D465" s="27" t="s">
        <v>28</v>
      </c>
      <c r="E465" s="27" t="s">
        <v>255</v>
      </c>
      <c r="F465" s="27" t="s">
        <v>256</v>
      </c>
      <c r="G465" s="27" t="s">
        <v>31</v>
      </c>
      <c r="H465" s="27" t="s">
        <v>32</v>
      </c>
      <c r="I465" s="27" t="s">
        <v>33</v>
      </c>
      <c r="J465" s="132">
        <v>44804</v>
      </c>
      <c r="K465" s="28">
        <v>44958</v>
      </c>
      <c r="L465" s="121" t="s">
        <v>484</v>
      </c>
      <c r="N465" s="94" t="s">
        <v>257</v>
      </c>
      <c r="P465" s="30" t="s">
        <v>235</v>
      </c>
      <c r="Q465" s="20" t="s">
        <v>235</v>
      </c>
      <c r="R465" s="23" t="s">
        <v>235</v>
      </c>
      <c r="S465" s="21">
        <v>44798</v>
      </c>
      <c r="T465" s="20"/>
      <c r="U465" s="21">
        <v>44803</v>
      </c>
      <c r="V465" s="29" t="s">
        <v>240</v>
      </c>
      <c r="W465" s="23"/>
      <c r="X465" s="27" t="s">
        <v>45</v>
      </c>
      <c r="Y465" s="13" t="s">
        <v>1202</v>
      </c>
    </row>
    <row r="466" spans="1:25">
      <c r="A466" s="24">
        <v>44835</v>
      </c>
      <c r="B466" s="25" t="s">
        <v>1203</v>
      </c>
      <c r="C466" s="26">
        <v>107751</v>
      </c>
      <c r="D466" s="27" t="s">
        <v>28</v>
      </c>
      <c r="E466" s="27" t="s">
        <v>362</v>
      </c>
      <c r="F466" s="27" t="s">
        <v>363</v>
      </c>
      <c r="G466" s="27" t="s">
        <v>31</v>
      </c>
      <c r="H466" s="27" t="s">
        <v>32</v>
      </c>
      <c r="I466" s="27" t="s">
        <v>33</v>
      </c>
      <c r="J466" s="132">
        <v>44804</v>
      </c>
      <c r="K466" s="28">
        <v>44958</v>
      </c>
      <c r="L466" s="121" t="s">
        <v>484</v>
      </c>
      <c r="M466" s="94" t="s">
        <v>1204</v>
      </c>
      <c r="N466" s="94" t="s">
        <v>1205</v>
      </c>
      <c r="P466" s="30">
        <v>44792</v>
      </c>
      <c r="Q466" s="20">
        <v>44802</v>
      </c>
      <c r="R466" s="23" t="s">
        <v>239</v>
      </c>
      <c r="S466" s="21">
        <v>44803</v>
      </c>
      <c r="T466" s="20"/>
      <c r="U466" s="21">
        <v>44813</v>
      </c>
      <c r="V466" s="29" t="s">
        <v>240</v>
      </c>
      <c r="W466" s="23"/>
      <c r="X466" s="27" t="s">
        <v>39</v>
      </c>
      <c r="Y466" s="46" t="s">
        <v>1206</v>
      </c>
    </row>
    <row r="467" spans="1:25" ht="165.75">
      <c r="A467" s="24">
        <v>44795</v>
      </c>
      <c r="B467" s="25" t="s">
        <v>1207</v>
      </c>
      <c r="C467" s="26">
        <v>12247</v>
      </c>
      <c r="D467" s="27" t="s">
        <v>28</v>
      </c>
      <c r="E467" s="27" t="s">
        <v>1208</v>
      </c>
      <c r="F467" s="27" t="s">
        <v>212</v>
      </c>
      <c r="G467" s="27" t="s">
        <v>31</v>
      </c>
      <c r="H467" s="27" t="s">
        <v>32</v>
      </c>
      <c r="I467" s="27" t="s">
        <v>33</v>
      </c>
      <c r="J467" s="130">
        <v>44742</v>
      </c>
      <c r="K467" s="28">
        <v>44927</v>
      </c>
      <c r="L467" s="121" t="s">
        <v>484</v>
      </c>
      <c r="M467" s="94" t="s">
        <v>1209</v>
      </c>
      <c r="N467" s="94" t="s">
        <v>1210</v>
      </c>
      <c r="O467" s="94" t="s">
        <v>235</v>
      </c>
      <c r="P467" s="30">
        <v>44732</v>
      </c>
      <c r="Q467" s="20">
        <v>44734</v>
      </c>
      <c r="R467" s="23" t="s">
        <v>239</v>
      </c>
      <c r="S467" s="21">
        <v>44741</v>
      </c>
      <c r="T467" s="20">
        <v>44761</v>
      </c>
      <c r="U467" s="21"/>
      <c r="V467" s="29" t="s">
        <v>235</v>
      </c>
      <c r="W467" s="23"/>
      <c r="X467" s="27" t="s">
        <v>45</v>
      </c>
      <c r="Y467" s="13" t="s">
        <v>1211</v>
      </c>
    </row>
    <row r="468" spans="1:25" ht="25.5">
      <c r="A468" s="24">
        <v>44835</v>
      </c>
      <c r="B468" s="25" t="s">
        <v>1212</v>
      </c>
      <c r="C468" s="26">
        <v>130774</v>
      </c>
      <c r="D468" s="27" t="s">
        <v>28</v>
      </c>
      <c r="E468" s="27" t="s">
        <v>255</v>
      </c>
      <c r="F468" s="27" t="s">
        <v>256</v>
      </c>
      <c r="G468" s="27" t="s">
        <v>31</v>
      </c>
      <c r="H468" s="27" t="s">
        <v>32</v>
      </c>
      <c r="I468" s="27" t="s">
        <v>33</v>
      </c>
      <c r="J468" s="132">
        <v>44804</v>
      </c>
      <c r="K468" s="28">
        <v>44958</v>
      </c>
      <c r="L468" s="121" t="s">
        <v>484</v>
      </c>
      <c r="N468" s="94" t="s">
        <v>72</v>
      </c>
      <c r="P468" s="30" t="s">
        <v>235</v>
      </c>
      <c r="Q468" s="20" t="s">
        <v>235</v>
      </c>
      <c r="R468" s="23" t="s">
        <v>235</v>
      </c>
      <c r="S468" s="21">
        <v>44798</v>
      </c>
      <c r="T468" s="20">
        <v>44813</v>
      </c>
      <c r="U468" s="21">
        <v>44816</v>
      </c>
      <c r="V468" s="29" t="s">
        <v>240</v>
      </c>
      <c r="W468" s="23"/>
      <c r="X468" s="27" t="s">
        <v>45</v>
      </c>
      <c r="Y468" s="13" t="s">
        <v>1213</v>
      </c>
    </row>
    <row r="469" spans="1:25" ht="38.25">
      <c r="A469" s="24">
        <v>44835</v>
      </c>
      <c r="B469" s="25" t="s">
        <v>1214</v>
      </c>
      <c r="C469" s="26">
        <v>105472</v>
      </c>
      <c r="D469" s="27" t="s">
        <v>28</v>
      </c>
      <c r="E469" s="27" t="s">
        <v>255</v>
      </c>
      <c r="F469" s="27" t="s">
        <v>256</v>
      </c>
      <c r="G469" s="27" t="s">
        <v>31</v>
      </c>
      <c r="H469" s="27" t="s">
        <v>32</v>
      </c>
      <c r="I469" s="27" t="s">
        <v>33</v>
      </c>
      <c r="J469" s="132">
        <v>44804</v>
      </c>
      <c r="K469" s="28">
        <v>44958</v>
      </c>
      <c r="L469" s="121" t="s">
        <v>484</v>
      </c>
      <c r="N469" s="94" t="s">
        <v>72</v>
      </c>
      <c r="P469" s="30" t="s">
        <v>235</v>
      </c>
      <c r="Q469" s="20" t="s">
        <v>235</v>
      </c>
      <c r="R469" s="23" t="s">
        <v>235</v>
      </c>
      <c r="S469" s="21">
        <v>44798</v>
      </c>
      <c r="T469" s="20">
        <v>44813</v>
      </c>
      <c r="U469" s="21">
        <v>44816</v>
      </c>
      <c r="V469" s="29" t="s">
        <v>240</v>
      </c>
      <c r="W469" s="23"/>
      <c r="X469" s="27" t="s">
        <v>45</v>
      </c>
      <c r="Y469" s="13" t="s">
        <v>1215</v>
      </c>
    </row>
    <row r="470" spans="1:25" ht="140.25">
      <c r="A470" s="24">
        <v>44826</v>
      </c>
      <c r="B470" s="25" t="s">
        <v>1216</v>
      </c>
      <c r="C470" s="26" t="s">
        <v>1217</v>
      </c>
      <c r="D470" s="27" t="s">
        <v>42</v>
      </c>
      <c r="E470" s="27" t="s">
        <v>83</v>
      </c>
      <c r="F470" s="27" t="s">
        <v>220</v>
      </c>
      <c r="G470" s="27" t="s">
        <v>31</v>
      </c>
      <c r="H470" s="27" t="s">
        <v>32</v>
      </c>
      <c r="I470" s="27" t="s">
        <v>281</v>
      </c>
      <c r="J470" s="130">
        <v>44773</v>
      </c>
      <c r="K470" s="28">
        <v>44927</v>
      </c>
      <c r="L470" s="121" t="s">
        <v>484</v>
      </c>
      <c r="M470" s="94" t="s">
        <v>1218</v>
      </c>
      <c r="N470" s="94" t="s">
        <v>1219</v>
      </c>
      <c r="O470" s="94" t="s">
        <v>1197</v>
      </c>
      <c r="P470" s="30">
        <v>44763</v>
      </c>
      <c r="Q470" s="20">
        <v>44767</v>
      </c>
      <c r="R470" s="23" t="s">
        <v>239</v>
      </c>
      <c r="S470" s="21">
        <v>44771</v>
      </c>
      <c r="T470" s="20">
        <v>44789</v>
      </c>
      <c r="U470" s="21"/>
      <c r="V470" s="29" t="s">
        <v>240</v>
      </c>
      <c r="W470" s="23"/>
      <c r="X470" s="27" t="s">
        <v>39</v>
      </c>
      <c r="Y470" s="46" t="s">
        <v>1220</v>
      </c>
    </row>
    <row r="471" spans="1:25">
      <c r="A471" s="24">
        <v>44866</v>
      </c>
      <c r="B471" s="25" t="s">
        <v>1221</v>
      </c>
      <c r="C471" s="26">
        <v>109636</v>
      </c>
      <c r="D471" s="27" t="s">
        <v>28</v>
      </c>
      <c r="E471" s="27" t="s">
        <v>255</v>
      </c>
      <c r="F471" s="27" t="s">
        <v>256</v>
      </c>
      <c r="G471" s="27" t="s">
        <v>31</v>
      </c>
      <c r="H471" s="27" t="s">
        <v>32</v>
      </c>
      <c r="I471" s="27" t="s">
        <v>33</v>
      </c>
      <c r="J471" s="134">
        <v>44834</v>
      </c>
      <c r="K471" s="28">
        <v>44986</v>
      </c>
      <c r="L471" s="121" t="s">
        <v>1222</v>
      </c>
      <c r="M471" s="94" t="s">
        <v>235</v>
      </c>
      <c r="N471" s="94" t="s">
        <v>235</v>
      </c>
      <c r="O471" s="94" t="s">
        <v>235</v>
      </c>
      <c r="P471" s="30" t="s">
        <v>235</v>
      </c>
      <c r="Q471" s="30" t="s">
        <v>235</v>
      </c>
      <c r="R471" s="30" t="s">
        <v>235</v>
      </c>
      <c r="S471" s="30" t="s">
        <v>235</v>
      </c>
      <c r="T471" s="30" t="s">
        <v>235</v>
      </c>
      <c r="U471" s="30" t="s">
        <v>235</v>
      </c>
      <c r="V471" s="30" t="s">
        <v>235</v>
      </c>
      <c r="W471" s="23"/>
      <c r="X471" s="27" t="s">
        <v>45</v>
      </c>
      <c r="Y471" s="13" t="s">
        <v>1223</v>
      </c>
    </row>
    <row r="472" spans="1:25" ht="25.5">
      <c r="A472" s="24">
        <v>44835</v>
      </c>
      <c r="B472" s="25" t="s">
        <v>1224</v>
      </c>
      <c r="C472" s="26">
        <v>118317</v>
      </c>
      <c r="D472" s="27" t="s">
        <v>28</v>
      </c>
      <c r="E472" s="27" t="s">
        <v>77</v>
      </c>
      <c r="F472" s="27"/>
      <c r="G472" s="27" t="s">
        <v>31</v>
      </c>
      <c r="H472" s="27" t="s">
        <v>32</v>
      </c>
      <c r="I472" s="27" t="s">
        <v>33</v>
      </c>
      <c r="J472" s="132">
        <v>44804</v>
      </c>
      <c r="K472" s="28">
        <v>45017</v>
      </c>
      <c r="L472" s="121" t="s">
        <v>696</v>
      </c>
      <c r="M472" s="94" t="s">
        <v>250</v>
      </c>
      <c r="N472" s="94" t="s">
        <v>98</v>
      </c>
      <c r="O472" s="94" t="s">
        <v>235</v>
      </c>
      <c r="P472" s="30" t="s">
        <v>235</v>
      </c>
      <c r="Q472" s="20" t="s">
        <v>235</v>
      </c>
      <c r="R472" s="23" t="s">
        <v>235</v>
      </c>
      <c r="S472" s="21">
        <v>44799</v>
      </c>
      <c r="T472" s="20">
        <v>44818</v>
      </c>
      <c r="U472" s="21">
        <v>44819</v>
      </c>
      <c r="V472" s="29" t="s">
        <v>240</v>
      </c>
      <c r="W472" s="23"/>
      <c r="X472" s="27" t="s">
        <v>39</v>
      </c>
      <c r="Y472" s="13"/>
    </row>
    <row r="473" spans="1:25" ht="38.25">
      <c r="A473" s="24">
        <v>44826</v>
      </c>
      <c r="B473" s="25" t="s">
        <v>1225</v>
      </c>
      <c r="C473" s="26" t="s">
        <v>1226</v>
      </c>
      <c r="D473" s="27" t="s">
        <v>76</v>
      </c>
      <c r="E473" s="27" t="s">
        <v>83</v>
      </c>
      <c r="F473" s="27" t="s">
        <v>220</v>
      </c>
      <c r="G473" s="27" t="s">
        <v>31</v>
      </c>
      <c r="H473" s="27" t="s">
        <v>32</v>
      </c>
      <c r="I473" s="27" t="s">
        <v>281</v>
      </c>
      <c r="J473" s="130">
        <v>44773</v>
      </c>
      <c r="K473" s="28">
        <v>44927</v>
      </c>
      <c r="L473" s="121" t="s">
        <v>696</v>
      </c>
      <c r="M473" s="94" t="s">
        <v>1227</v>
      </c>
      <c r="N473" s="94" t="s">
        <v>1228</v>
      </c>
      <c r="O473" s="94" t="s">
        <v>235</v>
      </c>
      <c r="P473" s="30">
        <v>44754</v>
      </c>
      <c r="Q473" s="20">
        <v>44754</v>
      </c>
      <c r="R473" s="23" t="s">
        <v>239</v>
      </c>
      <c r="S473" s="21">
        <v>44767</v>
      </c>
      <c r="T473" s="20">
        <v>44813</v>
      </c>
      <c r="U473" s="21">
        <v>44823</v>
      </c>
      <c r="V473" s="29" t="s">
        <v>240</v>
      </c>
      <c r="W473" s="23"/>
      <c r="X473" s="27" t="s">
        <v>39</v>
      </c>
      <c r="Y473" s="13" t="s">
        <v>1229</v>
      </c>
    </row>
    <row r="474" spans="1:25" ht="38.25">
      <c r="A474" s="24">
        <v>44866</v>
      </c>
      <c r="B474" s="25" t="s">
        <v>1230</v>
      </c>
      <c r="C474" s="26">
        <v>109576</v>
      </c>
      <c r="D474" s="27" t="s">
        <v>28</v>
      </c>
      <c r="E474" s="27" t="s">
        <v>255</v>
      </c>
      <c r="F474" s="27" t="s">
        <v>256</v>
      </c>
      <c r="G474" s="27" t="s">
        <v>31</v>
      </c>
      <c r="H474" s="27" t="s">
        <v>32</v>
      </c>
      <c r="I474" s="27" t="s">
        <v>33</v>
      </c>
      <c r="J474" s="134">
        <v>44834</v>
      </c>
      <c r="K474" s="28">
        <v>44986</v>
      </c>
      <c r="L474" s="121" t="s">
        <v>670</v>
      </c>
      <c r="P474" s="30" t="s">
        <v>235</v>
      </c>
      <c r="Q474" s="20" t="s">
        <v>235</v>
      </c>
      <c r="R474" s="23"/>
      <c r="S474" s="21"/>
      <c r="T474" s="20"/>
      <c r="U474" s="21"/>
      <c r="V474" s="29" t="s">
        <v>235</v>
      </c>
      <c r="W474" s="23"/>
      <c r="X474" s="27" t="s">
        <v>45</v>
      </c>
      <c r="Y474" s="13" t="s">
        <v>1231</v>
      </c>
    </row>
    <row r="475" spans="1:25" ht="25.5">
      <c r="A475" s="24">
        <v>44866</v>
      </c>
      <c r="B475" s="116" t="s">
        <v>1232</v>
      </c>
      <c r="C475" s="136">
        <v>9754</v>
      </c>
      <c r="D475" s="27" t="s">
        <v>28</v>
      </c>
      <c r="E475" s="27" t="s">
        <v>255</v>
      </c>
      <c r="F475" s="27"/>
      <c r="G475" s="27" t="s">
        <v>31</v>
      </c>
      <c r="H475" s="27" t="s">
        <v>32</v>
      </c>
      <c r="I475" s="27" t="s">
        <v>33</v>
      </c>
      <c r="J475" s="134">
        <v>44834</v>
      </c>
      <c r="K475" s="28">
        <v>44986</v>
      </c>
      <c r="L475" s="121" t="s">
        <v>696</v>
      </c>
      <c r="M475" s="94" t="s">
        <v>235</v>
      </c>
      <c r="N475" s="94" t="s">
        <v>72</v>
      </c>
      <c r="O475" s="94" t="s">
        <v>235</v>
      </c>
      <c r="P475" s="30" t="s">
        <v>235</v>
      </c>
      <c r="Q475" s="20" t="s">
        <v>235</v>
      </c>
      <c r="R475" s="23" t="s">
        <v>235</v>
      </c>
      <c r="S475" s="21">
        <v>44830</v>
      </c>
      <c r="T475" s="20"/>
      <c r="U475" s="21">
        <v>44830</v>
      </c>
      <c r="V475" s="29" t="s">
        <v>240</v>
      </c>
      <c r="W475" s="23"/>
      <c r="X475" s="27" t="s">
        <v>45</v>
      </c>
      <c r="Y475" s="13" t="s">
        <v>777</v>
      </c>
    </row>
    <row r="476" spans="1:25">
      <c r="A476" s="24">
        <v>44866</v>
      </c>
      <c r="B476" s="116" t="s">
        <v>1233</v>
      </c>
      <c r="C476" s="136">
        <v>102476</v>
      </c>
      <c r="D476" s="27" t="s">
        <v>28</v>
      </c>
      <c r="E476" s="27" t="s">
        <v>463</v>
      </c>
      <c r="F476" s="27"/>
      <c r="G476" s="27" t="s">
        <v>31</v>
      </c>
      <c r="H476" s="27" t="s">
        <v>32</v>
      </c>
      <c r="I476" s="27" t="s">
        <v>33</v>
      </c>
      <c r="J476" s="134">
        <v>44834</v>
      </c>
      <c r="K476" s="28">
        <v>45017</v>
      </c>
      <c r="L476" s="121" t="s">
        <v>696</v>
      </c>
      <c r="M476" s="94" t="s">
        <v>235</v>
      </c>
      <c r="N476" s="94" t="s">
        <v>464</v>
      </c>
      <c r="O476" s="94" t="s">
        <v>235</v>
      </c>
      <c r="P476" s="30" t="s">
        <v>235</v>
      </c>
      <c r="Q476" s="20" t="s">
        <v>235</v>
      </c>
      <c r="R476" s="23" t="s">
        <v>235</v>
      </c>
      <c r="S476" s="21">
        <v>44830</v>
      </c>
      <c r="T476" s="20"/>
      <c r="U476" s="21">
        <v>44830</v>
      </c>
      <c r="V476" s="29" t="s">
        <v>240</v>
      </c>
      <c r="W476" s="23"/>
      <c r="X476" s="27" t="s">
        <v>45</v>
      </c>
      <c r="Y476" s="13" t="s">
        <v>1234</v>
      </c>
    </row>
    <row r="477" spans="1:25" ht="25.5">
      <c r="A477" s="24">
        <v>44866</v>
      </c>
      <c r="B477" s="25" t="s">
        <v>1235</v>
      </c>
      <c r="C477" s="26">
        <v>131382</v>
      </c>
      <c r="D477" s="27" t="s">
        <v>28</v>
      </c>
      <c r="E477" s="27" t="s">
        <v>255</v>
      </c>
      <c r="F477" s="27" t="s">
        <v>256</v>
      </c>
      <c r="G477" s="27" t="s">
        <v>31</v>
      </c>
      <c r="H477" s="27" t="s">
        <v>32</v>
      </c>
      <c r="I477" s="27" t="s">
        <v>33</v>
      </c>
      <c r="J477" s="134">
        <v>44834</v>
      </c>
      <c r="K477" s="28">
        <v>44986</v>
      </c>
      <c r="L477" s="121" t="s">
        <v>1222</v>
      </c>
      <c r="M477" s="94" t="s">
        <v>1236</v>
      </c>
      <c r="N477" s="94" t="s">
        <v>1237</v>
      </c>
      <c r="O477" s="94" t="s">
        <v>235</v>
      </c>
      <c r="P477" s="30" t="s">
        <v>235</v>
      </c>
      <c r="Q477" s="30" t="s">
        <v>235</v>
      </c>
      <c r="R477" s="30" t="s">
        <v>235</v>
      </c>
      <c r="S477" s="21">
        <v>44831</v>
      </c>
      <c r="T477" s="20"/>
      <c r="U477" s="21">
        <v>44832</v>
      </c>
      <c r="V477" s="29" t="s">
        <v>485</v>
      </c>
      <c r="W477" s="23" t="s">
        <v>775</v>
      </c>
      <c r="X477" s="27" t="s">
        <v>45</v>
      </c>
      <c r="Y477" s="13" t="s">
        <v>1238</v>
      </c>
    </row>
    <row r="478" spans="1:25" ht="25.5">
      <c r="A478" s="24">
        <v>44866</v>
      </c>
      <c r="B478" s="25" t="s">
        <v>1239</v>
      </c>
      <c r="C478" s="26">
        <v>131366</v>
      </c>
      <c r="D478" s="27" t="s">
        <v>28</v>
      </c>
      <c r="E478" s="27" t="s">
        <v>255</v>
      </c>
      <c r="F478" s="27" t="s">
        <v>256</v>
      </c>
      <c r="G478" s="27" t="s">
        <v>31</v>
      </c>
      <c r="H478" s="27" t="s">
        <v>32</v>
      </c>
      <c r="I478" s="27" t="s">
        <v>33</v>
      </c>
      <c r="J478" s="134">
        <v>44834</v>
      </c>
      <c r="K478" s="28">
        <v>44986</v>
      </c>
      <c r="L478" s="121" t="s">
        <v>1222</v>
      </c>
      <c r="M478" s="94" t="s">
        <v>1236</v>
      </c>
      <c r="N478" s="94" t="s">
        <v>1237</v>
      </c>
      <c r="O478" s="94" t="s">
        <v>235</v>
      </c>
      <c r="P478" s="30" t="s">
        <v>235</v>
      </c>
      <c r="Q478" s="30" t="s">
        <v>235</v>
      </c>
      <c r="R478" s="30" t="s">
        <v>235</v>
      </c>
      <c r="S478" s="21">
        <v>44831</v>
      </c>
      <c r="T478" s="20"/>
      <c r="U478" s="21">
        <v>44832</v>
      </c>
      <c r="V478" s="29" t="s">
        <v>485</v>
      </c>
      <c r="W478" s="23" t="s">
        <v>775</v>
      </c>
      <c r="X478" s="27" t="s">
        <v>45</v>
      </c>
      <c r="Y478" s="13" t="s">
        <v>1238</v>
      </c>
    </row>
    <row r="479" spans="1:25" ht="25.5">
      <c r="A479" s="24">
        <v>44866</v>
      </c>
      <c r="B479" s="25" t="s">
        <v>1240</v>
      </c>
      <c r="C479" s="26">
        <v>125578</v>
      </c>
      <c r="D479" s="27" t="s">
        <v>28</v>
      </c>
      <c r="E479" s="27" t="s">
        <v>255</v>
      </c>
      <c r="F479" s="27" t="s">
        <v>71</v>
      </c>
      <c r="G479" s="27" t="s">
        <v>31</v>
      </c>
      <c r="H479" s="27" t="s">
        <v>32</v>
      </c>
      <c r="I479" s="27" t="s">
        <v>33</v>
      </c>
      <c r="J479" s="134">
        <v>44834</v>
      </c>
      <c r="K479" s="28">
        <v>44986</v>
      </c>
      <c r="L479" s="121" t="s">
        <v>1222</v>
      </c>
      <c r="M479" s="94" t="s">
        <v>1236</v>
      </c>
      <c r="N479" s="94" t="s">
        <v>1237</v>
      </c>
      <c r="O479" s="94" t="s">
        <v>235</v>
      </c>
      <c r="P479" s="30" t="s">
        <v>235</v>
      </c>
      <c r="Q479" s="30" t="s">
        <v>235</v>
      </c>
      <c r="R479" s="30" t="s">
        <v>235</v>
      </c>
      <c r="S479" s="21">
        <v>44831</v>
      </c>
      <c r="T479" s="20"/>
      <c r="U479" s="21">
        <v>44832</v>
      </c>
      <c r="V479" s="29" t="s">
        <v>485</v>
      </c>
      <c r="W479" s="23" t="s">
        <v>775</v>
      </c>
      <c r="X479" s="27" t="s">
        <v>45</v>
      </c>
      <c r="Y479" s="13" t="s">
        <v>1241</v>
      </c>
    </row>
    <row r="480" spans="1:25" ht="25.5">
      <c r="A480" s="24">
        <v>44866</v>
      </c>
      <c r="B480" s="25" t="s">
        <v>1242</v>
      </c>
      <c r="C480" s="26">
        <v>126249</v>
      </c>
      <c r="D480" s="27" t="s">
        <v>28</v>
      </c>
      <c r="E480" s="27" t="s">
        <v>255</v>
      </c>
      <c r="F480" s="27" t="s">
        <v>256</v>
      </c>
      <c r="G480" s="27" t="s">
        <v>31</v>
      </c>
      <c r="H480" s="27" t="s">
        <v>32</v>
      </c>
      <c r="I480" s="27" t="s">
        <v>33</v>
      </c>
      <c r="J480" s="134">
        <v>44834</v>
      </c>
      <c r="K480" s="28">
        <v>44986</v>
      </c>
      <c r="L480" s="121" t="s">
        <v>1222</v>
      </c>
      <c r="M480" s="94" t="s">
        <v>1236</v>
      </c>
      <c r="N480" s="94" t="s">
        <v>1237</v>
      </c>
      <c r="O480" s="94" t="s">
        <v>235</v>
      </c>
      <c r="P480" s="30" t="s">
        <v>235</v>
      </c>
      <c r="Q480" s="30" t="s">
        <v>235</v>
      </c>
      <c r="R480" s="30" t="s">
        <v>235</v>
      </c>
      <c r="S480" s="21">
        <v>44831</v>
      </c>
      <c r="T480" s="20"/>
      <c r="U480" s="21">
        <v>44832</v>
      </c>
      <c r="V480" s="29" t="s">
        <v>485</v>
      </c>
      <c r="W480" s="23" t="s">
        <v>775</v>
      </c>
      <c r="X480" s="27" t="s">
        <v>45</v>
      </c>
      <c r="Y480" s="13" t="s">
        <v>1241</v>
      </c>
    </row>
    <row r="481" spans="1:27" ht="25.5">
      <c r="A481" s="24">
        <v>44866</v>
      </c>
      <c r="B481" s="25" t="s">
        <v>1243</v>
      </c>
      <c r="C481" s="26">
        <v>109732</v>
      </c>
      <c r="D481" s="27" t="s">
        <v>28</v>
      </c>
      <c r="E481" s="27" t="s">
        <v>377</v>
      </c>
      <c r="F481" s="27" t="s">
        <v>662</v>
      </c>
      <c r="G481" s="27" t="s">
        <v>31</v>
      </c>
      <c r="H481" s="27" t="s">
        <v>32</v>
      </c>
      <c r="I481" s="27" t="s">
        <v>33</v>
      </c>
      <c r="J481" s="134">
        <v>44834</v>
      </c>
      <c r="K481" s="28">
        <v>44986</v>
      </c>
      <c r="L481" s="121" t="s">
        <v>1222</v>
      </c>
      <c r="M481" s="94" t="s">
        <v>235</v>
      </c>
      <c r="N481" s="94" t="s">
        <v>91</v>
      </c>
      <c r="O481" s="94" t="s">
        <v>235</v>
      </c>
      <c r="P481" s="30" t="s">
        <v>235</v>
      </c>
      <c r="Q481" s="20" t="s">
        <v>235</v>
      </c>
      <c r="R481" s="23" t="s">
        <v>235</v>
      </c>
      <c r="S481" s="21">
        <v>44831</v>
      </c>
      <c r="T481" s="20"/>
      <c r="U481" s="21">
        <v>44832</v>
      </c>
      <c r="V481" s="29" t="s">
        <v>485</v>
      </c>
      <c r="W481" s="23" t="s">
        <v>775</v>
      </c>
      <c r="X481" s="27" t="s">
        <v>39</v>
      </c>
      <c r="Y481" s="13" t="s">
        <v>1244</v>
      </c>
    </row>
    <row r="482" spans="1:27" ht="25.5">
      <c r="A482" s="24">
        <v>44866</v>
      </c>
      <c r="B482" s="25" t="s">
        <v>1245</v>
      </c>
      <c r="C482" s="26">
        <v>130215</v>
      </c>
      <c r="D482" s="27" t="s">
        <v>28</v>
      </c>
      <c r="E482" s="27" t="s">
        <v>70</v>
      </c>
      <c r="F482" s="27" t="s">
        <v>387</v>
      </c>
      <c r="G482" s="27" t="s">
        <v>31</v>
      </c>
      <c r="H482" s="27" t="s">
        <v>32</v>
      </c>
      <c r="I482" s="27" t="s">
        <v>33</v>
      </c>
      <c r="J482" s="134">
        <v>44834</v>
      </c>
      <c r="K482" s="28">
        <v>44986</v>
      </c>
      <c r="L482" s="121" t="s">
        <v>1222</v>
      </c>
      <c r="M482" s="94" t="s">
        <v>235</v>
      </c>
      <c r="N482" s="94" t="s">
        <v>388</v>
      </c>
      <c r="O482" s="94" t="s">
        <v>235</v>
      </c>
      <c r="P482" s="30">
        <v>44817</v>
      </c>
      <c r="Q482" s="30">
        <v>44817</v>
      </c>
      <c r="R482" s="23" t="s">
        <v>239</v>
      </c>
      <c r="S482" s="21">
        <v>44831</v>
      </c>
      <c r="T482" s="20"/>
      <c r="U482" s="21">
        <v>44832</v>
      </c>
      <c r="V482" s="29" t="s">
        <v>485</v>
      </c>
      <c r="W482" s="23" t="s">
        <v>775</v>
      </c>
      <c r="X482" s="27" t="s">
        <v>45</v>
      </c>
      <c r="Y482" s="13" t="s">
        <v>1246</v>
      </c>
    </row>
    <row r="483" spans="1:27">
      <c r="A483" s="24">
        <v>44866</v>
      </c>
      <c r="B483" s="25" t="s">
        <v>1247</v>
      </c>
      <c r="C483" s="26">
        <v>105652</v>
      </c>
      <c r="D483" s="27" t="s">
        <v>28</v>
      </c>
      <c r="E483" s="27" t="s">
        <v>362</v>
      </c>
      <c r="F483" s="27"/>
      <c r="G483" s="27" t="s">
        <v>31</v>
      </c>
      <c r="H483" s="27" t="s">
        <v>32</v>
      </c>
      <c r="I483" s="27" t="s">
        <v>33</v>
      </c>
      <c r="J483" s="134">
        <v>44834</v>
      </c>
      <c r="K483" s="28">
        <v>44986</v>
      </c>
      <c r="L483" s="121" t="s">
        <v>696</v>
      </c>
      <c r="M483" s="94" t="s">
        <v>235</v>
      </c>
      <c r="N483" s="94" t="s">
        <v>91</v>
      </c>
      <c r="O483" s="94" t="s">
        <v>235</v>
      </c>
      <c r="P483" s="30" t="s">
        <v>235</v>
      </c>
      <c r="Q483" s="20" t="s">
        <v>235</v>
      </c>
      <c r="R483" s="23" t="s">
        <v>235</v>
      </c>
      <c r="S483" s="21">
        <v>44830</v>
      </c>
      <c r="T483" s="20"/>
      <c r="U483" s="21">
        <v>44831</v>
      </c>
      <c r="V483" s="29" t="s">
        <v>240</v>
      </c>
      <c r="W483" s="23"/>
      <c r="X483" s="27" t="s">
        <v>45</v>
      </c>
      <c r="Y483" s="13"/>
    </row>
    <row r="484" spans="1:27" ht="25.5">
      <c r="A484" s="24">
        <v>44866</v>
      </c>
      <c r="B484" s="25" t="s">
        <v>1248</v>
      </c>
      <c r="C484" s="26">
        <v>632403</v>
      </c>
      <c r="D484" s="27" t="s">
        <v>28</v>
      </c>
      <c r="E484" s="27" t="s">
        <v>147</v>
      </c>
      <c r="F484" s="27"/>
      <c r="G484" s="27" t="s">
        <v>31</v>
      </c>
      <c r="H484" s="27" t="s">
        <v>32</v>
      </c>
      <c r="I484" s="27" t="s">
        <v>33</v>
      </c>
      <c r="J484" s="134">
        <v>44834</v>
      </c>
      <c r="K484" s="28">
        <v>44986</v>
      </c>
      <c r="L484" s="121" t="s">
        <v>696</v>
      </c>
      <c r="M484" s="94" t="s">
        <v>304</v>
      </c>
      <c r="N484" s="94" t="s">
        <v>305</v>
      </c>
      <c r="O484" s="94" t="s">
        <v>306</v>
      </c>
      <c r="P484" s="30">
        <v>44812</v>
      </c>
      <c r="Q484" s="20">
        <v>44812</v>
      </c>
      <c r="R484" s="23" t="s">
        <v>239</v>
      </c>
      <c r="S484" s="21">
        <v>44831</v>
      </c>
      <c r="T484" s="20"/>
      <c r="U484" s="21">
        <v>44831</v>
      </c>
      <c r="V484" s="29" t="s">
        <v>240</v>
      </c>
      <c r="W484" s="23"/>
      <c r="X484" s="27" t="s">
        <v>45</v>
      </c>
      <c r="Y484" s="13" t="s">
        <v>467</v>
      </c>
      <c r="Z484" s="25" t="s">
        <v>936</v>
      </c>
      <c r="AA484" s="12" t="s">
        <v>937</v>
      </c>
    </row>
    <row r="485" spans="1:27" ht="25.5">
      <c r="A485" s="24">
        <v>44866</v>
      </c>
      <c r="B485" s="25" t="s">
        <v>1249</v>
      </c>
      <c r="C485" s="26">
        <v>104501</v>
      </c>
      <c r="D485" s="27" t="s">
        <v>28</v>
      </c>
      <c r="E485" s="27" t="s">
        <v>70</v>
      </c>
      <c r="F485" s="27"/>
      <c r="G485" s="27" t="s">
        <v>31</v>
      </c>
      <c r="H485" s="27" t="s">
        <v>32</v>
      </c>
      <c r="I485" s="27" t="s">
        <v>33</v>
      </c>
      <c r="J485" s="134">
        <v>44834</v>
      </c>
      <c r="K485" s="28">
        <v>44986</v>
      </c>
      <c r="L485" s="121" t="s">
        <v>696</v>
      </c>
      <c r="M485" s="94" t="s">
        <v>235</v>
      </c>
      <c r="N485" s="94" t="s">
        <v>72</v>
      </c>
      <c r="O485" s="94" t="s">
        <v>235</v>
      </c>
      <c r="P485" s="30" t="s">
        <v>235</v>
      </c>
      <c r="Q485" s="20" t="s">
        <v>235</v>
      </c>
      <c r="R485" s="23" t="s">
        <v>235</v>
      </c>
      <c r="S485" s="21">
        <v>44830</v>
      </c>
      <c r="T485" s="20"/>
      <c r="U485" s="21">
        <v>44830</v>
      </c>
      <c r="V485" s="29" t="s">
        <v>240</v>
      </c>
      <c r="W485" s="23"/>
      <c r="X485" s="27" t="s">
        <v>45</v>
      </c>
      <c r="Y485" s="13" t="s">
        <v>89</v>
      </c>
    </row>
    <row r="486" spans="1:27" ht="25.5">
      <c r="A486" s="24">
        <v>44866</v>
      </c>
      <c r="B486" s="25" t="s">
        <v>1250</v>
      </c>
      <c r="C486" s="26">
        <v>120623</v>
      </c>
      <c r="D486" s="27" t="s">
        <v>28</v>
      </c>
      <c r="E486" s="27" t="s">
        <v>147</v>
      </c>
      <c r="F486" s="27"/>
      <c r="G486" s="27" t="s">
        <v>31</v>
      </c>
      <c r="H486" s="27" t="s">
        <v>32</v>
      </c>
      <c r="I486" s="27" t="s">
        <v>33</v>
      </c>
      <c r="J486" s="134">
        <v>44834</v>
      </c>
      <c r="K486" s="28">
        <v>45017</v>
      </c>
      <c r="L486" s="121" t="s">
        <v>696</v>
      </c>
      <c r="M486" s="94" t="s">
        <v>304</v>
      </c>
      <c r="N486" s="94" t="s">
        <v>305</v>
      </c>
      <c r="O486" s="94" t="s">
        <v>306</v>
      </c>
      <c r="P486" s="30">
        <v>44812</v>
      </c>
      <c r="Q486" s="20">
        <v>44812</v>
      </c>
      <c r="R486" s="23" t="s">
        <v>239</v>
      </c>
      <c r="S486" s="21">
        <v>44830</v>
      </c>
      <c r="T486" s="20"/>
      <c r="U486" s="21">
        <v>44831</v>
      </c>
      <c r="V486" s="29" t="s">
        <v>240</v>
      </c>
      <c r="W486" s="23"/>
      <c r="X486" s="27" t="s">
        <v>45</v>
      </c>
      <c r="Y486" s="13" t="s">
        <v>467</v>
      </c>
    </row>
    <row r="487" spans="1:27" ht="25.5">
      <c r="A487" s="24">
        <v>44866</v>
      </c>
      <c r="B487" s="25" t="s">
        <v>1251</v>
      </c>
      <c r="C487" s="26">
        <v>119367</v>
      </c>
      <c r="D487" s="27" t="s">
        <v>28</v>
      </c>
      <c r="E487" s="27" t="s">
        <v>255</v>
      </c>
      <c r="F487" s="27"/>
      <c r="G487" s="27" t="s">
        <v>31</v>
      </c>
      <c r="H487" s="27" t="s">
        <v>32</v>
      </c>
      <c r="I487" s="27" t="s">
        <v>33</v>
      </c>
      <c r="J487" s="134">
        <v>44834</v>
      </c>
      <c r="K487" s="28">
        <v>44986</v>
      </c>
      <c r="L487" s="121" t="s">
        <v>696</v>
      </c>
      <c r="M487" s="94" t="s">
        <v>426</v>
      </c>
      <c r="N487" s="94" t="s">
        <v>625</v>
      </c>
      <c r="O487" s="94" t="s">
        <v>235</v>
      </c>
      <c r="P487" s="30" t="s">
        <v>235</v>
      </c>
      <c r="Q487" s="20" t="s">
        <v>235</v>
      </c>
      <c r="R487" s="23" t="s">
        <v>235</v>
      </c>
      <c r="S487" s="21">
        <v>44830</v>
      </c>
      <c r="T487" s="20"/>
      <c r="U487" s="21">
        <v>44831</v>
      </c>
      <c r="V487" s="29" t="s">
        <v>240</v>
      </c>
      <c r="W487" s="23"/>
      <c r="X487" s="27" t="s">
        <v>45</v>
      </c>
      <c r="Y487" s="13" t="s">
        <v>409</v>
      </c>
    </row>
    <row r="488" spans="1:27" ht="25.5">
      <c r="A488" s="24">
        <v>44866</v>
      </c>
      <c r="B488" s="25" t="s">
        <v>1252</v>
      </c>
      <c r="C488" s="26">
        <v>126336</v>
      </c>
      <c r="D488" s="27" t="s">
        <v>28</v>
      </c>
      <c r="E488" s="27" t="s">
        <v>255</v>
      </c>
      <c r="F488" s="27"/>
      <c r="G488" s="27" t="s">
        <v>31</v>
      </c>
      <c r="H488" s="27" t="s">
        <v>32</v>
      </c>
      <c r="I488" s="27" t="s">
        <v>33</v>
      </c>
      <c r="J488" s="134">
        <v>44834</v>
      </c>
      <c r="K488" s="28">
        <v>44986</v>
      </c>
      <c r="L488" s="121" t="s">
        <v>696</v>
      </c>
      <c r="M488" s="94" t="s">
        <v>426</v>
      </c>
      <c r="N488" s="94" t="s">
        <v>625</v>
      </c>
      <c r="O488" s="94" t="s">
        <v>235</v>
      </c>
      <c r="P488" s="30" t="s">
        <v>235</v>
      </c>
      <c r="Q488" s="20" t="s">
        <v>235</v>
      </c>
      <c r="R488" s="23" t="s">
        <v>235</v>
      </c>
      <c r="S488" s="21">
        <v>44830</v>
      </c>
      <c r="T488" s="20"/>
      <c r="U488" s="21">
        <v>44832</v>
      </c>
      <c r="V488" s="29" t="s">
        <v>240</v>
      </c>
      <c r="W488" s="23"/>
      <c r="X488" s="27" t="s">
        <v>45</v>
      </c>
      <c r="Y488" s="13" t="s">
        <v>409</v>
      </c>
    </row>
    <row r="489" spans="1:27" ht="25.5">
      <c r="A489" s="24">
        <v>44866</v>
      </c>
      <c r="B489" s="25" t="s">
        <v>1253</v>
      </c>
      <c r="C489" s="26">
        <v>131293</v>
      </c>
      <c r="D489" s="27" t="s">
        <v>28</v>
      </c>
      <c r="E489" s="27" t="s">
        <v>255</v>
      </c>
      <c r="F489" s="27"/>
      <c r="G489" s="27" t="s">
        <v>31</v>
      </c>
      <c r="H489" s="27" t="s">
        <v>32</v>
      </c>
      <c r="I489" s="27" t="s">
        <v>33</v>
      </c>
      <c r="J489" s="134">
        <v>44834</v>
      </c>
      <c r="K489" s="28">
        <v>44986</v>
      </c>
      <c r="L489" s="121" t="s">
        <v>696</v>
      </c>
      <c r="M489" s="94" t="s">
        <v>426</v>
      </c>
      <c r="N489" s="94" t="s">
        <v>625</v>
      </c>
      <c r="O489" s="94" t="s">
        <v>235</v>
      </c>
      <c r="P489" s="30" t="s">
        <v>235</v>
      </c>
      <c r="Q489" s="20" t="s">
        <v>235</v>
      </c>
      <c r="R489" s="23" t="s">
        <v>235</v>
      </c>
      <c r="S489" s="21">
        <v>44830</v>
      </c>
      <c r="T489" s="20"/>
      <c r="U489" s="21">
        <v>44832</v>
      </c>
      <c r="V489" s="29" t="s">
        <v>240</v>
      </c>
      <c r="W489" s="23"/>
      <c r="X489" s="27" t="s">
        <v>45</v>
      </c>
      <c r="Y489" s="13" t="s">
        <v>409</v>
      </c>
    </row>
    <row r="490" spans="1:27">
      <c r="A490" s="24">
        <v>44866</v>
      </c>
      <c r="B490" s="25" t="s">
        <v>1254</v>
      </c>
      <c r="C490" s="26">
        <v>131505</v>
      </c>
      <c r="D490" s="27" t="s">
        <v>28</v>
      </c>
      <c r="E490" s="27" t="s">
        <v>255</v>
      </c>
      <c r="F490" s="27"/>
      <c r="G490" s="27" t="s">
        <v>31</v>
      </c>
      <c r="H490" s="27" t="s">
        <v>32</v>
      </c>
      <c r="I490" s="27" t="s">
        <v>33</v>
      </c>
      <c r="J490" s="134">
        <v>44834</v>
      </c>
      <c r="K490" s="28">
        <v>44986</v>
      </c>
      <c r="L490" s="121" t="s">
        <v>696</v>
      </c>
      <c r="M490" s="94" t="s">
        <v>1236</v>
      </c>
      <c r="N490" s="94" t="s">
        <v>1237</v>
      </c>
      <c r="O490" s="94" t="s">
        <v>235</v>
      </c>
      <c r="P490" s="30" t="s">
        <v>235</v>
      </c>
      <c r="Q490" s="20" t="s">
        <v>235</v>
      </c>
      <c r="R490" s="23" t="s">
        <v>235</v>
      </c>
      <c r="S490" s="21">
        <v>44831</v>
      </c>
      <c r="T490" s="20"/>
      <c r="U490" s="21">
        <v>44832</v>
      </c>
      <c r="V490" s="29" t="s">
        <v>240</v>
      </c>
      <c r="W490" s="23"/>
      <c r="X490" s="27" t="s">
        <v>45</v>
      </c>
      <c r="Y490" s="13" t="s">
        <v>409</v>
      </c>
    </row>
    <row r="491" spans="1:27">
      <c r="A491" s="24">
        <v>44866</v>
      </c>
      <c r="B491" s="25" t="s">
        <v>1255</v>
      </c>
      <c r="C491" s="26">
        <v>131503</v>
      </c>
      <c r="D491" s="27" t="s">
        <v>28</v>
      </c>
      <c r="E491" s="27" t="s">
        <v>255</v>
      </c>
      <c r="F491" s="27"/>
      <c r="G491" s="27" t="s">
        <v>31</v>
      </c>
      <c r="H491" s="27" t="s">
        <v>32</v>
      </c>
      <c r="I491" s="27" t="s">
        <v>33</v>
      </c>
      <c r="J491" s="134">
        <v>44834</v>
      </c>
      <c r="K491" s="28">
        <v>44986</v>
      </c>
      <c r="L491" s="121" t="s">
        <v>696</v>
      </c>
      <c r="M491" s="94" t="s">
        <v>1236</v>
      </c>
      <c r="N491" s="94" t="s">
        <v>1237</v>
      </c>
      <c r="O491" s="94" t="s">
        <v>235</v>
      </c>
      <c r="P491" s="30" t="s">
        <v>235</v>
      </c>
      <c r="Q491" s="20" t="s">
        <v>235</v>
      </c>
      <c r="R491" s="23" t="s">
        <v>235</v>
      </c>
      <c r="S491" s="21">
        <v>44831</v>
      </c>
      <c r="T491" s="20"/>
      <c r="U491" s="21">
        <v>44832</v>
      </c>
      <c r="V491" s="29" t="s">
        <v>240</v>
      </c>
      <c r="W491" s="23"/>
      <c r="X491" s="27" t="s">
        <v>45</v>
      </c>
      <c r="Y491" s="13" t="s">
        <v>409</v>
      </c>
    </row>
    <row r="492" spans="1:27">
      <c r="A492" s="24">
        <v>44866</v>
      </c>
      <c r="B492" s="25" t="s">
        <v>1256</v>
      </c>
      <c r="C492" s="26">
        <v>131426</v>
      </c>
      <c r="D492" s="27" t="s">
        <v>28</v>
      </c>
      <c r="E492" s="27" t="s">
        <v>255</v>
      </c>
      <c r="F492" s="27"/>
      <c r="G492" s="27" t="s">
        <v>31</v>
      </c>
      <c r="H492" s="27" t="s">
        <v>32</v>
      </c>
      <c r="I492" s="27" t="s">
        <v>33</v>
      </c>
      <c r="J492" s="134">
        <v>44834</v>
      </c>
      <c r="K492" s="28">
        <v>44986</v>
      </c>
      <c r="L492" s="121" t="s">
        <v>696</v>
      </c>
      <c r="M492" s="94" t="s">
        <v>1236</v>
      </c>
      <c r="N492" s="94" t="s">
        <v>1237</v>
      </c>
      <c r="O492" s="94" t="s">
        <v>235</v>
      </c>
      <c r="P492" s="30" t="s">
        <v>235</v>
      </c>
      <c r="Q492" s="20" t="s">
        <v>235</v>
      </c>
      <c r="R492" s="23" t="s">
        <v>235</v>
      </c>
      <c r="S492" s="21">
        <v>44831</v>
      </c>
      <c r="T492" s="20"/>
      <c r="U492" s="21">
        <v>44832</v>
      </c>
      <c r="V492" s="29" t="s">
        <v>240</v>
      </c>
      <c r="W492" s="23"/>
      <c r="X492" s="27" t="s">
        <v>45</v>
      </c>
      <c r="Y492" s="13" t="s">
        <v>409</v>
      </c>
    </row>
    <row r="493" spans="1:27">
      <c r="A493" s="24">
        <v>44866</v>
      </c>
      <c r="B493" s="25" t="s">
        <v>1257</v>
      </c>
      <c r="C493" s="26">
        <v>131412</v>
      </c>
      <c r="D493" s="27" t="s">
        <v>28</v>
      </c>
      <c r="E493" s="27" t="s">
        <v>255</v>
      </c>
      <c r="F493" s="27"/>
      <c r="G493" s="27" t="s">
        <v>31</v>
      </c>
      <c r="H493" s="27" t="s">
        <v>32</v>
      </c>
      <c r="I493" s="27" t="s">
        <v>33</v>
      </c>
      <c r="J493" s="134">
        <v>44834</v>
      </c>
      <c r="K493" s="28">
        <v>44986</v>
      </c>
      <c r="L493" s="121" t="s">
        <v>696</v>
      </c>
      <c r="M493" s="94" t="s">
        <v>1236</v>
      </c>
      <c r="N493" s="94" t="s">
        <v>1237</v>
      </c>
      <c r="O493" s="94" t="s">
        <v>235</v>
      </c>
      <c r="P493" s="30" t="s">
        <v>235</v>
      </c>
      <c r="Q493" s="20" t="s">
        <v>235</v>
      </c>
      <c r="R493" s="23" t="s">
        <v>235</v>
      </c>
      <c r="S493" s="21">
        <v>44831</v>
      </c>
      <c r="T493" s="20"/>
      <c r="U493" s="21">
        <v>44832</v>
      </c>
      <c r="V493" s="29" t="s">
        <v>240</v>
      </c>
      <c r="W493" s="23"/>
      <c r="X493" s="27" t="s">
        <v>45</v>
      </c>
      <c r="Y493" s="13" t="s">
        <v>409</v>
      </c>
    </row>
    <row r="494" spans="1:27">
      <c r="A494" s="24">
        <v>44866</v>
      </c>
      <c r="B494" s="25" t="s">
        <v>1258</v>
      </c>
      <c r="C494" s="26">
        <v>131383</v>
      </c>
      <c r="D494" s="27" t="s">
        <v>28</v>
      </c>
      <c r="E494" s="27" t="s">
        <v>255</v>
      </c>
      <c r="F494" s="27"/>
      <c r="G494" s="27" t="s">
        <v>31</v>
      </c>
      <c r="H494" s="27" t="s">
        <v>32</v>
      </c>
      <c r="I494" s="27" t="s">
        <v>33</v>
      </c>
      <c r="J494" s="134">
        <v>44834</v>
      </c>
      <c r="K494" s="28">
        <v>44986</v>
      </c>
      <c r="L494" s="121" t="s">
        <v>696</v>
      </c>
      <c r="M494" s="94" t="s">
        <v>1236</v>
      </c>
      <c r="N494" s="94" t="s">
        <v>1237</v>
      </c>
      <c r="O494" s="94" t="s">
        <v>235</v>
      </c>
      <c r="P494" s="30" t="s">
        <v>235</v>
      </c>
      <c r="Q494" s="20" t="s">
        <v>235</v>
      </c>
      <c r="R494" s="23" t="s">
        <v>235</v>
      </c>
      <c r="S494" s="21">
        <v>44831</v>
      </c>
      <c r="T494" s="20"/>
      <c r="U494" s="21">
        <v>44832</v>
      </c>
      <c r="V494" s="29" t="s">
        <v>240</v>
      </c>
      <c r="W494" s="23"/>
      <c r="X494" s="27" t="s">
        <v>45</v>
      </c>
      <c r="Y494" s="13" t="s">
        <v>409</v>
      </c>
    </row>
    <row r="495" spans="1:27">
      <c r="A495" s="24">
        <v>44866</v>
      </c>
      <c r="B495" s="25" t="s">
        <v>1259</v>
      </c>
      <c r="C495" s="26">
        <v>131294</v>
      </c>
      <c r="D495" s="27" t="s">
        <v>28</v>
      </c>
      <c r="E495" s="27" t="s">
        <v>255</v>
      </c>
      <c r="F495" s="27"/>
      <c r="G495" s="27" t="s">
        <v>31</v>
      </c>
      <c r="H495" s="27" t="s">
        <v>32</v>
      </c>
      <c r="I495" s="27" t="s">
        <v>33</v>
      </c>
      <c r="J495" s="134">
        <v>44834</v>
      </c>
      <c r="K495" s="28">
        <v>44986</v>
      </c>
      <c r="L495" s="121" t="s">
        <v>696</v>
      </c>
      <c r="M495" s="94" t="s">
        <v>1236</v>
      </c>
      <c r="N495" s="94" t="s">
        <v>1237</v>
      </c>
      <c r="O495" s="94" t="s">
        <v>235</v>
      </c>
      <c r="P495" s="30" t="s">
        <v>235</v>
      </c>
      <c r="Q495" s="20" t="s">
        <v>235</v>
      </c>
      <c r="R495" s="23" t="s">
        <v>235</v>
      </c>
      <c r="S495" s="21">
        <v>44831</v>
      </c>
      <c r="T495" s="20"/>
      <c r="U495" s="21">
        <v>44832</v>
      </c>
      <c r="V495" s="29" t="s">
        <v>240</v>
      </c>
      <c r="W495" s="23"/>
      <c r="X495" s="27" t="s">
        <v>45</v>
      </c>
      <c r="Y495" s="13" t="s">
        <v>409</v>
      </c>
    </row>
    <row r="496" spans="1:27" ht="89.25">
      <c r="A496" s="24">
        <v>44866</v>
      </c>
      <c r="B496" s="25" t="s">
        <v>1260</v>
      </c>
      <c r="C496" s="26">
        <v>109531</v>
      </c>
      <c r="D496" s="27" t="s">
        <v>28</v>
      </c>
      <c r="E496" s="27" t="s">
        <v>413</v>
      </c>
      <c r="F496" s="27" t="s">
        <v>662</v>
      </c>
      <c r="G496" s="27" t="s">
        <v>31</v>
      </c>
      <c r="H496" s="27" t="s">
        <v>32</v>
      </c>
      <c r="I496" s="27" t="s">
        <v>33</v>
      </c>
      <c r="J496" s="134">
        <v>44834</v>
      </c>
      <c r="K496" s="28">
        <v>44986</v>
      </c>
      <c r="L496" s="121" t="s">
        <v>1222</v>
      </c>
      <c r="M496" s="94" t="s">
        <v>415</v>
      </c>
      <c r="N496" s="94" t="s">
        <v>43</v>
      </c>
      <c r="O496" s="94" t="s">
        <v>416</v>
      </c>
      <c r="P496" s="30" t="s">
        <v>235</v>
      </c>
      <c r="Q496" s="30" t="s">
        <v>235</v>
      </c>
      <c r="R496" s="30" t="s">
        <v>235</v>
      </c>
      <c r="S496" s="21">
        <v>44831</v>
      </c>
      <c r="T496" s="20"/>
      <c r="U496" s="21">
        <v>44831</v>
      </c>
      <c r="V496" s="29" t="s">
        <v>485</v>
      </c>
      <c r="W496" s="23" t="s">
        <v>775</v>
      </c>
      <c r="X496" s="27" t="s">
        <v>45</v>
      </c>
      <c r="Y496" s="13" t="s">
        <v>1261</v>
      </c>
    </row>
    <row r="497" spans="1:25" ht="25.5">
      <c r="A497" s="24">
        <v>44866</v>
      </c>
      <c r="B497" s="25" t="s">
        <v>1262</v>
      </c>
      <c r="C497" s="26">
        <v>632411</v>
      </c>
      <c r="D497" s="27" t="s">
        <v>28</v>
      </c>
      <c r="E497" s="27" t="s">
        <v>147</v>
      </c>
      <c r="F497" s="27"/>
      <c r="G497" s="27" t="s">
        <v>31</v>
      </c>
      <c r="H497" s="27" t="s">
        <v>32</v>
      </c>
      <c r="I497" s="27" t="s">
        <v>33</v>
      </c>
      <c r="J497" s="134">
        <v>44834</v>
      </c>
      <c r="K497" s="28">
        <v>44986</v>
      </c>
      <c r="L497" s="121" t="s">
        <v>696</v>
      </c>
      <c r="M497" s="94" t="s">
        <v>304</v>
      </c>
      <c r="N497" s="94" t="s">
        <v>305</v>
      </c>
      <c r="O497" s="94" t="s">
        <v>306</v>
      </c>
      <c r="P497" s="30">
        <v>44812</v>
      </c>
      <c r="Q497" s="20">
        <v>44812</v>
      </c>
      <c r="R497" s="23" t="s">
        <v>239</v>
      </c>
      <c r="S497" s="21">
        <v>44831</v>
      </c>
      <c r="T497" s="20"/>
      <c r="U497" s="21">
        <v>44832</v>
      </c>
      <c r="V497" s="29" t="s">
        <v>240</v>
      </c>
      <c r="W497" s="23"/>
      <c r="X497" s="27" t="s">
        <v>39</v>
      </c>
      <c r="Y497" s="13"/>
    </row>
    <row r="498" spans="1:25" ht="38.25">
      <c r="A498" s="24">
        <v>44866</v>
      </c>
      <c r="B498" s="25" t="s">
        <v>1263</v>
      </c>
      <c r="C498" s="26">
        <v>119250</v>
      </c>
      <c r="D498" s="27" t="s">
        <v>28</v>
      </c>
      <c r="E498" s="27" t="s">
        <v>330</v>
      </c>
      <c r="F498" s="27" t="s">
        <v>308</v>
      </c>
      <c r="G498" s="27" t="s">
        <v>31</v>
      </c>
      <c r="H498" s="27" t="s">
        <v>32</v>
      </c>
      <c r="I498" s="27" t="s">
        <v>33</v>
      </c>
      <c r="J498" s="134">
        <v>44834</v>
      </c>
      <c r="K498" s="28">
        <v>44986</v>
      </c>
      <c r="L498" s="121" t="s">
        <v>484</v>
      </c>
      <c r="M498" s="94" t="s">
        <v>235</v>
      </c>
      <c r="N498" s="94" t="s">
        <v>1264</v>
      </c>
      <c r="O498" s="94" t="s">
        <v>235</v>
      </c>
      <c r="P498" s="30">
        <v>44831</v>
      </c>
      <c r="Q498" s="20">
        <v>44832</v>
      </c>
      <c r="R498" s="23" t="s">
        <v>239</v>
      </c>
      <c r="S498" s="21"/>
      <c r="T498" s="20"/>
      <c r="U498" s="21">
        <v>44833</v>
      </c>
      <c r="V498" s="29" t="s">
        <v>240</v>
      </c>
      <c r="W498" s="23"/>
      <c r="X498" s="27" t="s">
        <v>45</v>
      </c>
      <c r="Y498" s="13" t="s">
        <v>1265</v>
      </c>
    </row>
    <row r="499" spans="1:25" ht="38.25">
      <c r="A499" s="24">
        <v>44866</v>
      </c>
      <c r="B499" s="25" t="s">
        <v>1266</v>
      </c>
      <c r="C499" s="26">
        <v>119053</v>
      </c>
      <c r="D499" s="27" t="s">
        <v>28</v>
      </c>
      <c r="E499" s="27" t="s">
        <v>255</v>
      </c>
      <c r="F499" s="27" t="s">
        <v>256</v>
      </c>
      <c r="G499" s="27" t="s">
        <v>31</v>
      </c>
      <c r="H499" s="27" t="s">
        <v>32</v>
      </c>
      <c r="I499" s="27" t="s">
        <v>33</v>
      </c>
      <c r="J499" s="134">
        <v>44834</v>
      </c>
      <c r="K499" s="28">
        <v>44986</v>
      </c>
      <c r="L499" s="121" t="s">
        <v>484</v>
      </c>
      <c r="M499" s="94" t="s">
        <v>235</v>
      </c>
      <c r="N499" s="94" t="s">
        <v>91</v>
      </c>
      <c r="O499" s="94" t="s">
        <v>235</v>
      </c>
      <c r="P499" s="30" t="s">
        <v>235</v>
      </c>
      <c r="Q499" s="20" t="s">
        <v>235</v>
      </c>
      <c r="R499" s="23" t="s">
        <v>235</v>
      </c>
      <c r="S499" s="21">
        <v>44833</v>
      </c>
      <c r="T499" s="20"/>
      <c r="U499" s="21">
        <v>44834</v>
      </c>
      <c r="V499" s="29" t="s">
        <v>240</v>
      </c>
      <c r="W499" s="23"/>
      <c r="X499" s="27" t="s">
        <v>45</v>
      </c>
      <c r="Y499" s="13" t="s">
        <v>1267</v>
      </c>
    </row>
    <row r="500" spans="1:25" ht="38.25">
      <c r="A500" s="24">
        <v>44866</v>
      </c>
      <c r="B500" s="25" t="s">
        <v>1268</v>
      </c>
      <c r="C500" s="26">
        <v>57098</v>
      </c>
      <c r="D500" s="27" t="s">
        <v>28</v>
      </c>
      <c r="E500" s="27" t="s">
        <v>463</v>
      </c>
      <c r="F500" s="27" t="s">
        <v>502</v>
      </c>
      <c r="G500" s="27" t="s">
        <v>31</v>
      </c>
      <c r="H500" s="27" t="s">
        <v>32</v>
      </c>
      <c r="I500" s="27" t="s">
        <v>33</v>
      </c>
      <c r="J500" s="134">
        <v>44834</v>
      </c>
      <c r="K500" s="28">
        <v>45017</v>
      </c>
      <c r="L500" s="121" t="s">
        <v>484</v>
      </c>
      <c r="M500" s="94" t="s">
        <v>235</v>
      </c>
      <c r="N500" s="94" t="s">
        <v>464</v>
      </c>
      <c r="O500" s="94" t="s">
        <v>235</v>
      </c>
      <c r="P500" s="30" t="s">
        <v>235</v>
      </c>
      <c r="Q500" s="20" t="s">
        <v>235</v>
      </c>
      <c r="R500" s="23" t="s">
        <v>235</v>
      </c>
      <c r="S500" s="21">
        <v>44833</v>
      </c>
      <c r="T500" s="20"/>
      <c r="U500" s="21">
        <v>44834</v>
      </c>
      <c r="V500" s="29" t="s">
        <v>240</v>
      </c>
      <c r="W500" s="23"/>
      <c r="X500" s="27" t="s">
        <v>45</v>
      </c>
      <c r="Y500" s="13" t="s">
        <v>1269</v>
      </c>
    </row>
    <row r="501" spans="1:25" ht="38.25">
      <c r="A501" s="24">
        <v>44866</v>
      </c>
      <c r="B501" s="25" t="s">
        <v>1270</v>
      </c>
      <c r="C501" s="26">
        <v>131415</v>
      </c>
      <c r="D501" s="27" t="s">
        <v>28</v>
      </c>
      <c r="E501" s="27" t="s">
        <v>255</v>
      </c>
      <c r="F501" s="27" t="s">
        <v>256</v>
      </c>
      <c r="G501" s="27" t="s">
        <v>31</v>
      </c>
      <c r="H501" s="27" t="s">
        <v>32</v>
      </c>
      <c r="I501" s="27" t="s">
        <v>33</v>
      </c>
      <c r="J501" s="134">
        <v>44834</v>
      </c>
      <c r="K501" s="28">
        <v>44986</v>
      </c>
      <c r="L501" s="121" t="s">
        <v>484</v>
      </c>
      <c r="M501" s="94" t="s">
        <v>1271</v>
      </c>
      <c r="N501" s="94" t="s">
        <v>1237</v>
      </c>
      <c r="O501" s="94" t="s">
        <v>235</v>
      </c>
      <c r="P501" s="30" t="s">
        <v>235</v>
      </c>
      <c r="Q501" s="20" t="s">
        <v>235</v>
      </c>
      <c r="R501" s="23" t="s">
        <v>235</v>
      </c>
      <c r="S501" s="21">
        <v>44833</v>
      </c>
      <c r="T501" s="20"/>
      <c r="U501" s="21">
        <v>44834</v>
      </c>
      <c r="V501" s="29" t="s">
        <v>240</v>
      </c>
      <c r="W501" s="23"/>
      <c r="X501" s="27" t="s">
        <v>45</v>
      </c>
      <c r="Y501" s="13" t="s">
        <v>1272</v>
      </c>
    </row>
    <row r="502" spans="1:25" ht="38.25">
      <c r="A502" s="24">
        <v>44866</v>
      </c>
      <c r="B502" s="25" t="s">
        <v>1273</v>
      </c>
      <c r="C502" s="26">
        <v>131414</v>
      </c>
      <c r="D502" s="27" t="s">
        <v>28</v>
      </c>
      <c r="E502" s="27" t="s">
        <v>255</v>
      </c>
      <c r="F502" s="27" t="s">
        <v>256</v>
      </c>
      <c r="G502" s="27" t="s">
        <v>31</v>
      </c>
      <c r="H502" s="27" t="s">
        <v>32</v>
      </c>
      <c r="I502" s="27" t="s">
        <v>33</v>
      </c>
      <c r="J502" s="134">
        <v>44834</v>
      </c>
      <c r="K502" s="28">
        <v>44986</v>
      </c>
      <c r="L502" s="121" t="s">
        <v>484</v>
      </c>
      <c r="M502" s="94" t="s">
        <v>1271</v>
      </c>
      <c r="N502" s="94" t="s">
        <v>1237</v>
      </c>
      <c r="O502" s="94" t="s">
        <v>235</v>
      </c>
      <c r="P502" s="30" t="s">
        <v>235</v>
      </c>
      <c r="Q502" s="20" t="s">
        <v>235</v>
      </c>
      <c r="R502" s="23" t="s">
        <v>235</v>
      </c>
      <c r="S502" s="21">
        <v>44833</v>
      </c>
      <c r="T502" s="20"/>
      <c r="U502" s="21">
        <v>44834</v>
      </c>
      <c r="V502" s="29" t="s">
        <v>240</v>
      </c>
      <c r="W502" s="23"/>
      <c r="X502" s="27" t="s">
        <v>45</v>
      </c>
      <c r="Y502" s="13" t="s">
        <v>1272</v>
      </c>
    </row>
    <row r="503" spans="1:25" ht="38.25">
      <c r="A503" s="24">
        <v>44866</v>
      </c>
      <c r="B503" s="25" t="s">
        <v>1274</v>
      </c>
      <c r="C503" s="26">
        <v>131299</v>
      </c>
      <c r="D503" s="27" t="s">
        <v>28</v>
      </c>
      <c r="E503" s="27" t="s">
        <v>255</v>
      </c>
      <c r="F503" s="27" t="s">
        <v>256</v>
      </c>
      <c r="G503" s="27" t="s">
        <v>31</v>
      </c>
      <c r="H503" s="27" t="s">
        <v>32</v>
      </c>
      <c r="I503" s="27" t="s">
        <v>33</v>
      </c>
      <c r="J503" s="134">
        <v>44834</v>
      </c>
      <c r="K503" s="28">
        <v>44986</v>
      </c>
      <c r="L503" s="121" t="s">
        <v>484</v>
      </c>
      <c r="M503" s="94" t="s">
        <v>1271</v>
      </c>
      <c r="N503" s="94" t="s">
        <v>1237</v>
      </c>
      <c r="O503" s="94" t="s">
        <v>235</v>
      </c>
      <c r="P503" s="30" t="s">
        <v>235</v>
      </c>
      <c r="Q503" s="20" t="s">
        <v>235</v>
      </c>
      <c r="R503" s="23" t="s">
        <v>235</v>
      </c>
      <c r="S503" s="21">
        <v>44833</v>
      </c>
      <c r="T503" s="20"/>
      <c r="U503" s="21">
        <v>44834</v>
      </c>
      <c r="V503" s="29" t="s">
        <v>240</v>
      </c>
      <c r="W503" s="23"/>
      <c r="X503" s="27" t="s">
        <v>45</v>
      </c>
      <c r="Y503" s="13" t="s">
        <v>1272</v>
      </c>
    </row>
    <row r="504" spans="1:25" ht="38.25">
      <c r="A504" s="24">
        <v>44866</v>
      </c>
      <c r="B504" s="25" t="s">
        <v>1275</v>
      </c>
      <c r="C504" s="26">
        <v>131295</v>
      </c>
      <c r="D504" s="27" t="s">
        <v>28</v>
      </c>
      <c r="E504" s="27" t="s">
        <v>255</v>
      </c>
      <c r="F504" s="27" t="s">
        <v>256</v>
      </c>
      <c r="G504" s="27" t="s">
        <v>31</v>
      </c>
      <c r="H504" s="27" t="s">
        <v>32</v>
      </c>
      <c r="I504" s="27" t="s">
        <v>33</v>
      </c>
      <c r="J504" s="134">
        <v>44834</v>
      </c>
      <c r="K504" s="28">
        <v>44986</v>
      </c>
      <c r="L504" s="121" t="s">
        <v>484</v>
      </c>
      <c r="M504" s="94" t="s">
        <v>1271</v>
      </c>
      <c r="N504" s="94" t="s">
        <v>1237</v>
      </c>
      <c r="O504" s="94" t="s">
        <v>235</v>
      </c>
      <c r="P504" s="30" t="s">
        <v>235</v>
      </c>
      <c r="Q504" s="20" t="s">
        <v>235</v>
      </c>
      <c r="R504" s="23" t="s">
        <v>235</v>
      </c>
      <c r="S504" s="21">
        <v>44833</v>
      </c>
      <c r="T504" s="20"/>
      <c r="U504" s="21">
        <v>44834</v>
      </c>
      <c r="V504" s="29" t="s">
        <v>240</v>
      </c>
      <c r="W504" s="23"/>
      <c r="X504" s="27" t="s">
        <v>45</v>
      </c>
      <c r="Y504" s="13" t="s">
        <v>1272</v>
      </c>
    </row>
    <row r="505" spans="1:25" ht="38.25">
      <c r="A505" s="24">
        <v>44866</v>
      </c>
      <c r="B505" s="25" t="s">
        <v>1276</v>
      </c>
      <c r="C505" s="26">
        <v>131277</v>
      </c>
      <c r="D505" s="27" t="s">
        <v>28</v>
      </c>
      <c r="E505" s="27" t="s">
        <v>255</v>
      </c>
      <c r="F505" s="27" t="s">
        <v>256</v>
      </c>
      <c r="G505" s="27" t="s">
        <v>31</v>
      </c>
      <c r="H505" s="27" t="s">
        <v>32</v>
      </c>
      <c r="I505" s="27" t="s">
        <v>33</v>
      </c>
      <c r="J505" s="134">
        <v>44834</v>
      </c>
      <c r="K505" s="28">
        <v>44986</v>
      </c>
      <c r="L505" s="121" t="s">
        <v>484</v>
      </c>
      <c r="M505" s="94" t="s">
        <v>1271</v>
      </c>
      <c r="N505" s="94" t="s">
        <v>1237</v>
      </c>
      <c r="O505" s="94" t="s">
        <v>235</v>
      </c>
      <c r="P505" s="30" t="s">
        <v>235</v>
      </c>
      <c r="Q505" s="20" t="s">
        <v>235</v>
      </c>
      <c r="R505" s="23" t="s">
        <v>235</v>
      </c>
      <c r="S505" s="21">
        <v>44833</v>
      </c>
      <c r="T505" s="20"/>
      <c r="U505" s="21">
        <v>44834</v>
      </c>
      <c r="V505" s="29" t="s">
        <v>240</v>
      </c>
      <c r="W505" s="23"/>
      <c r="X505" s="27" t="s">
        <v>45</v>
      </c>
      <c r="Y505" s="13" t="s">
        <v>1272</v>
      </c>
    </row>
    <row r="506" spans="1:25" ht="38.25">
      <c r="A506" s="24">
        <v>44866</v>
      </c>
      <c r="B506" s="25" t="s">
        <v>1277</v>
      </c>
      <c r="C506" s="26">
        <v>131273</v>
      </c>
      <c r="D506" s="27" t="s">
        <v>28</v>
      </c>
      <c r="E506" s="27" t="s">
        <v>255</v>
      </c>
      <c r="F506" s="27" t="s">
        <v>256</v>
      </c>
      <c r="G506" s="27" t="s">
        <v>31</v>
      </c>
      <c r="H506" s="27" t="s">
        <v>32</v>
      </c>
      <c r="I506" s="27" t="s">
        <v>33</v>
      </c>
      <c r="J506" s="134">
        <v>44834</v>
      </c>
      <c r="K506" s="28">
        <v>44986</v>
      </c>
      <c r="L506" s="121" t="s">
        <v>484</v>
      </c>
      <c r="M506" s="94" t="s">
        <v>1271</v>
      </c>
      <c r="N506" s="94" t="s">
        <v>1237</v>
      </c>
      <c r="O506" s="94" t="s">
        <v>235</v>
      </c>
      <c r="P506" s="30" t="s">
        <v>235</v>
      </c>
      <c r="Q506" s="20" t="s">
        <v>235</v>
      </c>
      <c r="R506" s="23" t="s">
        <v>235</v>
      </c>
      <c r="S506" s="21">
        <v>44833</v>
      </c>
      <c r="T506" s="20"/>
      <c r="U506" s="21">
        <v>44834</v>
      </c>
      <c r="V506" s="29" t="s">
        <v>240</v>
      </c>
      <c r="W506" s="23"/>
      <c r="X506" s="27" t="s">
        <v>45</v>
      </c>
      <c r="Y506" s="13" t="s">
        <v>1278</v>
      </c>
    </row>
    <row r="507" spans="1:25" ht="89.25">
      <c r="A507" s="24">
        <v>44866</v>
      </c>
      <c r="B507" s="109" t="s">
        <v>1279</v>
      </c>
      <c r="C507" s="26">
        <v>131307</v>
      </c>
      <c r="D507" s="27" t="s">
        <v>28</v>
      </c>
      <c r="E507" s="27" t="s">
        <v>526</v>
      </c>
      <c r="F507" s="27" t="s">
        <v>662</v>
      </c>
      <c r="G507" s="27" t="s">
        <v>31</v>
      </c>
      <c r="H507" s="27" t="s">
        <v>32</v>
      </c>
      <c r="I507" s="27" t="s">
        <v>33</v>
      </c>
      <c r="J507" s="134">
        <v>44834</v>
      </c>
      <c r="K507" s="28">
        <v>44986</v>
      </c>
      <c r="L507" s="121" t="s">
        <v>484</v>
      </c>
      <c r="M507" s="94" t="s">
        <v>415</v>
      </c>
      <c r="N507" s="94" t="s">
        <v>43</v>
      </c>
      <c r="O507" s="94" t="s">
        <v>1141</v>
      </c>
      <c r="P507" s="30" t="s">
        <v>235</v>
      </c>
      <c r="Q507" s="20" t="s">
        <v>235</v>
      </c>
      <c r="R507" s="23" t="s">
        <v>235</v>
      </c>
      <c r="S507" s="21">
        <v>44833</v>
      </c>
      <c r="T507" s="20"/>
      <c r="U507" s="21">
        <v>44834</v>
      </c>
      <c r="V507" s="29" t="s">
        <v>240</v>
      </c>
      <c r="W507" s="23"/>
      <c r="X507" s="27" t="s">
        <v>45</v>
      </c>
      <c r="Y507" s="13" t="s">
        <v>1280</v>
      </c>
    </row>
    <row r="508" spans="1:25" ht="38.25">
      <c r="A508" s="24">
        <v>44866</v>
      </c>
      <c r="B508" s="25" t="s">
        <v>1281</v>
      </c>
      <c r="C508" s="26">
        <v>82113</v>
      </c>
      <c r="D508" s="27" t="s">
        <v>28</v>
      </c>
      <c r="E508" s="27" t="s">
        <v>255</v>
      </c>
      <c r="F508" s="27" t="s">
        <v>256</v>
      </c>
      <c r="G508" s="27" t="s">
        <v>31</v>
      </c>
      <c r="H508" s="27" t="s">
        <v>32</v>
      </c>
      <c r="I508" s="27" t="s">
        <v>33</v>
      </c>
      <c r="J508" s="134">
        <v>44834</v>
      </c>
      <c r="K508" s="28">
        <v>44986</v>
      </c>
      <c r="L508" s="121" t="s">
        <v>484</v>
      </c>
      <c r="M508" s="94" t="s">
        <v>235</v>
      </c>
      <c r="N508" s="94" t="s">
        <v>72</v>
      </c>
      <c r="O508" s="94" t="s">
        <v>235</v>
      </c>
      <c r="P508" s="30" t="s">
        <v>235</v>
      </c>
      <c r="Q508" s="20" t="s">
        <v>235</v>
      </c>
      <c r="R508" s="23" t="s">
        <v>235</v>
      </c>
      <c r="S508" s="21">
        <v>44833</v>
      </c>
      <c r="T508" s="20"/>
      <c r="U508" s="21">
        <v>44834</v>
      </c>
      <c r="V508" s="29" t="s">
        <v>240</v>
      </c>
      <c r="W508" s="23"/>
      <c r="X508" s="27" t="s">
        <v>45</v>
      </c>
      <c r="Y508" s="13" t="s">
        <v>813</v>
      </c>
    </row>
    <row r="509" spans="1:25" ht="76.5">
      <c r="A509" s="24">
        <v>44866</v>
      </c>
      <c r="B509" s="25" t="s">
        <v>1282</v>
      </c>
      <c r="C509" s="26">
        <v>82369</v>
      </c>
      <c r="D509" s="27" t="s">
        <v>28</v>
      </c>
      <c r="E509" s="27" t="s">
        <v>413</v>
      </c>
      <c r="F509" s="27" t="s">
        <v>662</v>
      </c>
      <c r="G509" s="27" t="s">
        <v>31</v>
      </c>
      <c r="H509" s="27" t="s">
        <v>32</v>
      </c>
      <c r="I509" s="27" t="s">
        <v>33</v>
      </c>
      <c r="J509" s="134">
        <v>44834</v>
      </c>
      <c r="K509" s="28">
        <v>44986</v>
      </c>
      <c r="L509" s="121" t="s">
        <v>484</v>
      </c>
      <c r="M509" s="94" t="s">
        <v>415</v>
      </c>
      <c r="N509" s="94" t="s">
        <v>43</v>
      </c>
      <c r="O509" s="94" t="s">
        <v>1141</v>
      </c>
      <c r="P509" s="30" t="s">
        <v>235</v>
      </c>
      <c r="Q509" s="20" t="s">
        <v>235</v>
      </c>
      <c r="R509" s="23" t="s">
        <v>235</v>
      </c>
      <c r="S509" s="21">
        <v>44833</v>
      </c>
      <c r="T509" s="20"/>
      <c r="U509" s="21">
        <v>44834</v>
      </c>
      <c r="V509" s="29" t="s">
        <v>240</v>
      </c>
      <c r="W509" s="23"/>
      <c r="X509" s="27" t="s">
        <v>45</v>
      </c>
      <c r="Y509" s="13" t="s">
        <v>1283</v>
      </c>
    </row>
    <row r="510" spans="1:25" ht="25.5">
      <c r="A510" s="24">
        <v>44866</v>
      </c>
      <c r="B510" s="25" t="s">
        <v>1284</v>
      </c>
      <c r="C510" s="26">
        <v>106976</v>
      </c>
      <c r="D510" s="27" t="s">
        <v>28</v>
      </c>
      <c r="E510" s="27" t="s">
        <v>147</v>
      </c>
      <c r="F510" s="27" t="s">
        <v>455</v>
      </c>
      <c r="G510" s="27" t="s">
        <v>31</v>
      </c>
      <c r="H510" s="27" t="s">
        <v>32</v>
      </c>
      <c r="I510" s="27" t="s">
        <v>33</v>
      </c>
      <c r="J510" s="134">
        <v>44834</v>
      </c>
      <c r="K510" s="28">
        <v>44986</v>
      </c>
      <c r="L510" s="121" t="s">
        <v>1222</v>
      </c>
      <c r="M510" s="94" t="s">
        <v>318</v>
      </c>
      <c r="N510" s="94" t="s">
        <v>319</v>
      </c>
      <c r="O510" s="94" t="s">
        <v>320</v>
      </c>
      <c r="P510" s="30">
        <v>44816</v>
      </c>
      <c r="Q510" s="30">
        <v>44816</v>
      </c>
      <c r="R510" s="23" t="s">
        <v>239</v>
      </c>
      <c r="S510" s="21">
        <v>44831</v>
      </c>
      <c r="T510" s="20"/>
      <c r="U510" s="21">
        <v>44832</v>
      </c>
      <c r="V510" s="29" t="s">
        <v>485</v>
      </c>
      <c r="W510" s="23" t="s">
        <v>775</v>
      </c>
      <c r="X510" s="27" t="s">
        <v>45</v>
      </c>
      <c r="Y510" s="13" t="s">
        <v>467</v>
      </c>
    </row>
    <row r="511" spans="1:25">
      <c r="A511" s="24">
        <v>44866</v>
      </c>
      <c r="B511" s="25" t="s">
        <v>1285</v>
      </c>
      <c r="C511" s="26">
        <v>42961</v>
      </c>
      <c r="D511" s="27" t="s">
        <v>28</v>
      </c>
      <c r="E511" s="27" t="s">
        <v>463</v>
      </c>
      <c r="F511" s="27" t="s">
        <v>502</v>
      </c>
      <c r="G511" s="27" t="s">
        <v>31</v>
      </c>
      <c r="H511" s="27" t="s">
        <v>32</v>
      </c>
      <c r="I511" s="27" t="s">
        <v>33</v>
      </c>
      <c r="J511" s="134">
        <v>44834</v>
      </c>
      <c r="K511" s="28">
        <v>45017</v>
      </c>
      <c r="L511" s="121" t="s">
        <v>670</v>
      </c>
      <c r="N511" s="94" t="s">
        <v>464</v>
      </c>
      <c r="P511" s="30" t="s">
        <v>235</v>
      </c>
      <c r="Q511" s="20" t="s">
        <v>235</v>
      </c>
      <c r="R511" s="23" t="s">
        <v>239</v>
      </c>
      <c r="S511" s="21">
        <v>44834</v>
      </c>
      <c r="T511" s="20"/>
      <c r="U511" s="21">
        <v>44834</v>
      </c>
      <c r="V511" s="29" t="s">
        <v>240</v>
      </c>
      <c r="W511" s="23"/>
      <c r="X511" s="27" t="s">
        <v>45</v>
      </c>
      <c r="Y511" s="13" t="s">
        <v>465</v>
      </c>
    </row>
    <row r="512" spans="1:25" ht="25.5">
      <c r="A512" s="24">
        <v>44866</v>
      </c>
      <c r="B512" s="25" t="s">
        <v>1286</v>
      </c>
      <c r="C512" s="26">
        <v>59866</v>
      </c>
      <c r="D512" s="27" t="s">
        <v>28</v>
      </c>
      <c r="E512" s="27" t="s">
        <v>255</v>
      </c>
      <c r="F512" s="27" t="s">
        <v>256</v>
      </c>
      <c r="G512" s="27" t="s">
        <v>31</v>
      </c>
      <c r="H512" s="27" t="s">
        <v>32</v>
      </c>
      <c r="I512" s="27" t="s">
        <v>33</v>
      </c>
      <c r="J512" s="134">
        <v>44834</v>
      </c>
      <c r="K512" s="28">
        <v>44986</v>
      </c>
      <c r="L512" s="121" t="s">
        <v>670</v>
      </c>
      <c r="N512" s="94" t="s">
        <v>72</v>
      </c>
      <c r="P512" s="30" t="s">
        <v>235</v>
      </c>
      <c r="Q512" s="20" t="s">
        <v>235</v>
      </c>
      <c r="R512" s="23" t="s">
        <v>239</v>
      </c>
      <c r="S512" s="21">
        <v>44834</v>
      </c>
      <c r="T512" s="20"/>
      <c r="U512" s="21">
        <v>44834</v>
      </c>
      <c r="V512" s="29" t="s">
        <v>240</v>
      </c>
      <c r="W512" s="23"/>
      <c r="X512" s="27" t="s">
        <v>45</v>
      </c>
      <c r="Y512" s="13" t="s">
        <v>89</v>
      </c>
    </row>
    <row r="513" spans="1:25" ht="25.5">
      <c r="A513" s="24">
        <v>44866</v>
      </c>
      <c r="B513" s="25" t="s">
        <v>1287</v>
      </c>
      <c r="C513" s="26">
        <v>105841</v>
      </c>
      <c r="D513" s="27" t="s">
        <v>28</v>
      </c>
      <c r="E513" s="27" t="s">
        <v>255</v>
      </c>
      <c r="F513" s="27" t="s">
        <v>256</v>
      </c>
      <c r="G513" s="27" t="s">
        <v>31</v>
      </c>
      <c r="H513" s="27" t="s">
        <v>32</v>
      </c>
      <c r="I513" s="27" t="s">
        <v>33</v>
      </c>
      <c r="J513" s="134">
        <v>44834</v>
      </c>
      <c r="K513" s="28">
        <v>44986</v>
      </c>
      <c r="L513" s="121" t="s">
        <v>670</v>
      </c>
      <c r="N513" s="94" t="s">
        <v>72</v>
      </c>
      <c r="P513" s="30" t="s">
        <v>235</v>
      </c>
      <c r="Q513" s="20" t="s">
        <v>235</v>
      </c>
      <c r="R513" s="23" t="s">
        <v>239</v>
      </c>
      <c r="S513" s="21">
        <v>44834</v>
      </c>
      <c r="T513" s="20"/>
      <c r="U513" s="21">
        <v>44834</v>
      </c>
      <c r="V513" s="29" t="s">
        <v>240</v>
      </c>
      <c r="W513" s="23"/>
      <c r="X513" s="27" t="s">
        <v>39</v>
      </c>
      <c r="Y513" s="13" t="s">
        <v>582</v>
      </c>
    </row>
    <row r="514" spans="1:25" ht="25.5">
      <c r="A514" s="24">
        <v>44866</v>
      </c>
      <c r="B514" s="25" t="s">
        <v>1288</v>
      </c>
      <c r="C514" s="26">
        <v>105875</v>
      </c>
      <c r="D514" s="27" t="s">
        <v>28</v>
      </c>
      <c r="E514" s="27" t="s">
        <v>255</v>
      </c>
      <c r="F514" s="27" t="s">
        <v>256</v>
      </c>
      <c r="G514" s="27" t="s">
        <v>31</v>
      </c>
      <c r="H514" s="27" t="s">
        <v>32</v>
      </c>
      <c r="I514" s="27" t="s">
        <v>33</v>
      </c>
      <c r="J514" s="134">
        <v>44834</v>
      </c>
      <c r="K514" s="28">
        <v>44986</v>
      </c>
      <c r="L514" s="121" t="s">
        <v>670</v>
      </c>
      <c r="N514" s="94" t="s">
        <v>72</v>
      </c>
      <c r="P514" s="30" t="s">
        <v>235</v>
      </c>
      <c r="Q514" s="20" t="s">
        <v>235</v>
      </c>
      <c r="R514" s="23" t="s">
        <v>239</v>
      </c>
      <c r="S514" s="21">
        <v>44834</v>
      </c>
      <c r="T514" s="20"/>
      <c r="U514" s="21">
        <v>44834</v>
      </c>
      <c r="V514" s="29" t="s">
        <v>240</v>
      </c>
      <c r="W514" s="23"/>
      <c r="X514" s="27" t="s">
        <v>45</v>
      </c>
      <c r="Y514" s="13" t="s">
        <v>409</v>
      </c>
    </row>
    <row r="515" spans="1:25" ht="25.5">
      <c r="A515" s="24">
        <v>44866</v>
      </c>
      <c r="B515" s="25" t="s">
        <v>1289</v>
      </c>
      <c r="C515" s="26">
        <v>119195</v>
      </c>
      <c r="D515" s="27" t="s">
        <v>28</v>
      </c>
      <c r="E515" s="27" t="s">
        <v>413</v>
      </c>
      <c r="F515" s="27" t="s">
        <v>662</v>
      </c>
      <c r="G515" s="27" t="s">
        <v>31</v>
      </c>
      <c r="H515" s="27" t="s">
        <v>32</v>
      </c>
      <c r="I515" s="27" t="s">
        <v>33</v>
      </c>
      <c r="J515" s="134">
        <v>44834</v>
      </c>
      <c r="K515" s="28">
        <v>44986</v>
      </c>
      <c r="L515" s="121" t="s">
        <v>670</v>
      </c>
      <c r="N515" s="94" t="s">
        <v>43</v>
      </c>
      <c r="P515" s="30" t="s">
        <v>235</v>
      </c>
      <c r="Q515" s="20" t="s">
        <v>235</v>
      </c>
      <c r="R515" s="23" t="s">
        <v>239</v>
      </c>
      <c r="S515" s="21">
        <v>44834</v>
      </c>
      <c r="T515" s="20"/>
      <c r="U515" s="21">
        <v>44834</v>
      </c>
      <c r="V515" s="29" t="s">
        <v>240</v>
      </c>
      <c r="W515" s="23"/>
      <c r="X515" s="27" t="s">
        <v>45</v>
      </c>
      <c r="Y515" s="13" t="s">
        <v>1290</v>
      </c>
    </row>
    <row r="516" spans="1:25">
      <c r="A516" s="24">
        <v>44866</v>
      </c>
      <c r="B516" s="25" t="s">
        <v>1291</v>
      </c>
      <c r="C516" s="26">
        <v>126264</v>
      </c>
      <c r="D516" s="27" t="s">
        <v>28</v>
      </c>
      <c r="E516" s="27" t="s">
        <v>255</v>
      </c>
      <c r="F516" s="27" t="s">
        <v>256</v>
      </c>
      <c r="G516" s="27" t="s">
        <v>31</v>
      </c>
      <c r="H516" s="27" t="s">
        <v>32</v>
      </c>
      <c r="I516" s="27" t="s">
        <v>33</v>
      </c>
      <c r="J516" s="134">
        <v>44834</v>
      </c>
      <c r="K516" s="28">
        <v>44986</v>
      </c>
      <c r="L516" s="121" t="s">
        <v>670</v>
      </c>
      <c r="M516" s="94" t="s">
        <v>1236</v>
      </c>
      <c r="N516" s="94" t="s">
        <v>1237</v>
      </c>
      <c r="P516" s="30" t="s">
        <v>235</v>
      </c>
      <c r="Q516" s="20" t="s">
        <v>235</v>
      </c>
      <c r="R516" s="23" t="s">
        <v>239</v>
      </c>
      <c r="S516" s="21">
        <v>44833</v>
      </c>
      <c r="T516" s="20"/>
      <c r="U516" s="21">
        <v>44834</v>
      </c>
      <c r="V516" s="29" t="s">
        <v>240</v>
      </c>
      <c r="W516" s="23"/>
      <c r="X516" s="27" t="s">
        <v>45</v>
      </c>
      <c r="Y516" s="13" t="s">
        <v>409</v>
      </c>
    </row>
    <row r="517" spans="1:25">
      <c r="A517" s="24">
        <v>44866</v>
      </c>
      <c r="B517" s="25" t="s">
        <v>1292</v>
      </c>
      <c r="C517" s="26">
        <v>126315</v>
      </c>
      <c r="D517" s="27" t="s">
        <v>28</v>
      </c>
      <c r="E517" s="27" t="s">
        <v>255</v>
      </c>
      <c r="F517" s="27" t="s">
        <v>256</v>
      </c>
      <c r="G517" s="27" t="s">
        <v>31</v>
      </c>
      <c r="H517" s="27" t="s">
        <v>32</v>
      </c>
      <c r="I517" s="27" t="s">
        <v>33</v>
      </c>
      <c r="J517" s="134">
        <v>44834</v>
      </c>
      <c r="K517" s="28">
        <v>44986</v>
      </c>
      <c r="L517" s="121" t="s">
        <v>670</v>
      </c>
      <c r="M517" s="94" t="s">
        <v>1236</v>
      </c>
      <c r="N517" s="94" t="s">
        <v>1237</v>
      </c>
      <c r="P517" s="30" t="s">
        <v>235</v>
      </c>
      <c r="Q517" s="20" t="s">
        <v>235</v>
      </c>
      <c r="R517" s="23" t="s">
        <v>239</v>
      </c>
      <c r="S517" s="21">
        <v>44833</v>
      </c>
      <c r="T517" s="20"/>
      <c r="U517" s="21">
        <v>44834</v>
      </c>
      <c r="V517" s="29" t="s">
        <v>240</v>
      </c>
      <c r="W517" s="23"/>
      <c r="X517" s="27" t="s">
        <v>45</v>
      </c>
      <c r="Y517" s="13" t="s">
        <v>409</v>
      </c>
    </row>
    <row r="518" spans="1:25">
      <c r="A518" s="24">
        <v>44866</v>
      </c>
      <c r="B518" s="25" t="s">
        <v>1293</v>
      </c>
      <c r="C518" s="26">
        <v>131161</v>
      </c>
      <c r="D518" s="27" t="s">
        <v>28</v>
      </c>
      <c r="E518" s="27" t="s">
        <v>255</v>
      </c>
      <c r="F518" s="27" t="s">
        <v>256</v>
      </c>
      <c r="G518" s="27" t="s">
        <v>31</v>
      </c>
      <c r="H518" s="27" t="s">
        <v>32</v>
      </c>
      <c r="I518" s="27" t="s">
        <v>33</v>
      </c>
      <c r="J518" s="134">
        <v>44834</v>
      </c>
      <c r="K518" s="28">
        <v>44986</v>
      </c>
      <c r="L518" s="121" t="s">
        <v>670</v>
      </c>
      <c r="M518" s="94" t="s">
        <v>1236</v>
      </c>
      <c r="N518" s="94" t="s">
        <v>1237</v>
      </c>
      <c r="P518" s="30" t="s">
        <v>235</v>
      </c>
      <c r="Q518" s="20" t="s">
        <v>235</v>
      </c>
      <c r="R518" s="23" t="s">
        <v>239</v>
      </c>
      <c r="S518" s="21">
        <v>44833</v>
      </c>
      <c r="T518" s="20"/>
      <c r="U518" s="21">
        <v>44834</v>
      </c>
      <c r="V518" s="29" t="s">
        <v>240</v>
      </c>
      <c r="W518" s="23"/>
      <c r="X518" s="27" t="s">
        <v>45</v>
      </c>
      <c r="Y518" s="13" t="s">
        <v>409</v>
      </c>
    </row>
    <row r="519" spans="1:25">
      <c r="A519" s="24">
        <v>44866</v>
      </c>
      <c r="B519" s="25" t="s">
        <v>1294</v>
      </c>
      <c r="C519" s="26">
        <v>131162</v>
      </c>
      <c r="D519" s="27" t="s">
        <v>28</v>
      </c>
      <c r="E519" s="27" t="s">
        <v>255</v>
      </c>
      <c r="F519" s="27" t="s">
        <v>256</v>
      </c>
      <c r="G519" s="27" t="s">
        <v>31</v>
      </c>
      <c r="H519" s="27" t="s">
        <v>32</v>
      </c>
      <c r="I519" s="27" t="s">
        <v>33</v>
      </c>
      <c r="J519" s="134">
        <v>44834</v>
      </c>
      <c r="K519" s="28">
        <v>44986</v>
      </c>
      <c r="L519" s="121" t="s">
        <v>670</v>
      </c>
      <c r="M519" s="94" t="s">
        <v>1236</v>
      </c>
      <c r="N519" s="94" t="s">
        <v>1237</v>
      </c>
      <c r="P519" s="30" t="s">
        <v>235</v>
      </c>
      <c r="Q519" s="20" t="s">
        <v>235</v>
      </c>
      <c r="R519" s="23" t="s">
        <v>239</v>
      </c>
      <c r="S519" s="21">
        <v>44833</v>
      </c>
      <c r="T519" s="20"/>
      <c r="U519" s="21">
        <v>44834</v>
      </c>
      <c r="V519" s="29" t="s">
        <v>240</v>
      </c>
      <c r="W519" s="23"/>
      <c r="X519" s="27" t="s">
        <v>45</v>
      </c>
      <c r="Y519" s="13" t="s">
        <v>409</v>
      </c>
    </row>
    <row r="520" spans="1:25">
      <c r="A520" s="24">
        <v>44866</v>
      </c>
      <c r="B520" s="25" t="s">
        <v>1295</v>
      </c>
      <c r="C520" s="26">
        <v>131342</v>
      </c>
      <c r="D520" s="27" t="s">
        <v>28</v>
      </c>
      <c r="E520" s="27" t="s">
        <v>255</v>
      </c>
      <c r="F520" s="27" t="s">
        <v>256</v>
      </c>
      <c r="G520" s="27" t="s">
        <v>31</v>
      </c>
      <c r="H520" s="27" t="s">
        <v>32</v>
      </c>
      <c r="I520" s="27" t="s">
        <v>33</v>
      </c>
      <c r="J520" s="134">
        <v>44834</v>
      </c>
      <c r="K520" s="28">
        <v>44986</v>
      </c>
      <c r="L520" s="121" t="s">
        <v>670</v>
      </c>
      <c r="M520" s="94" t="s">
        <v>1236</v>
      </c>
      <c r="N520" s="94" t="s">
        <v>1237</v>
      </c>
      <c r="P520" s="30" t="s">
        <v>235</v>
      </c>
      <c r="Q520" s="20" t="s">
        <v>235</v>
      </c>
      <c r="R520" s="23" t="s">
        <v>239</v>
      </c>
      <c r="S520" s="21">
        <v>44833</v>
      </c>
      <c r="T520" s="20"/>
      <c r="U520" s="21">
        <v>44834</v>
      </c>
      <c r="V520" s="29" t="s">
        <v>240</v>
      </c>
      <c r="W520" s="23"/>
      <c r="X520" s="27" t="s">
        <v>45</v>
      </c>
      <c r="Y520" s="13" t="s">
        <v>409</v>
      </c>
    </row>
    <row r="521" spans="1:25">
      <c r="A521" s="24">
        <v>44866</v>
      </c>
      <c r="B521" s="25" t="s">
        <v>1296</v>
      </c>
      <c r="C521" s="26">
        <v>131364</v>
      </c>
      <c r="D521" s="27" t="s">
        <v>28</v>
      </c>
      <c r="E521" s="27" t="s">
        <v>255</v>
      </c>
      <c r="F521" s="27" t="s">
        <v>256</v>
      </c>
      <c r="G521" s="27" t="s">
        <v>31</v>
      </c>
      <c r="H521" s="27" t="s">
        <v>32</v>
      </c>
      <c r="I521" s="27" t="s">
        <v>33</v>
      </c>
      <c r="J521" s="134">
        <v>44834</v>
      </c>
      <c r="K521" s="28">
        <v>44986</v>
      </c>
      <c r="L521" s="121" t="s">
        <v>670</v>
      </c>
      <c r="M521" s="94" t="s">
        <v>1236</v>
      </c>
      <c r="N521" s="94" t="s">
        <v>1237</v>
      </c>
      <c r="P521" s="30" t="s">
        <v>235</v>
      </c>
      <c r="Q521" s="20" t="s">
        <v>235</v>
      </c>
      <c r="R521" s="23" t="s">
        <v>239</v>
      </c>
      <c r="S521" s="21">
        <v>44834</v>
      </c>
      <c r="T521" s="20"/>
      <c r="U521" s="21">
        <v>44834</v>
      </c>
      <c r="V521" s="29" t="s">
        <v>240</v>
      </c>
      <c r="W521" s="23"/>
      <c r="X521" s="27" t="s">
        <v>45</v>
      </c>
      <c r="Y521" s="13" t="s">
        <v>409</v>
      </c>
    </row>
    <row r="522" spans="1:25">
      <c r="A522" s="24">
        <v>44866</v>
      </c>
      <c r="B522" s="25" t="s">
        <v>1297</v>
      </c>
      <c r="C522" s="26">
        <v>131365</v>
      </c>
      <c r="D522" s="27" t="s">
        <v>28</v>
      </c>
      <c r="E522" s="27" t="s">
        <v>255</v>
      </c>
      <c r="F522" s="27" t="s">
        <v>256</v>
      </c>
      <c r="G522" s="27" t="s">
        <v>31</v>
      </c>
      <c r="H522" s="27" t="s">
        <v>32</v>
      </c>
      <c r="I522" s="27" t="s">
        <v>33</v>
      </c>
      <c r="J522" s="134">
        <v>44834</v>
      </c>
      <c r="K522" s="28">
        <v>44986</v>
      </c>
      <c r="L522" s="121" t="s">
        <v>670</v>
      </c>
      <c r="M522" s="94" t="s">
        <v>1236</v>
      </c>
      <c r="N522" s="94" t="s">
        <v>1237</v>
      </c>
      <c r="P522" s="30" t="s">
        <v>235</v>
      </c>
      <c r="Q522" s="20" t="s">
        <v>235</v>
      </c>
      <c r="R522" s="23" t="s">
        <v>239</v>
      </c>
      <c r="S522" s="21">
        <v>44834</v>
      </c>
      <c r="T522" s="20"/>
      <c r="U522" s="21">
        <v>44834</v>
      </c>
      <c r="V522" s="29" t="s">
        <v>240</v>
      </c>
      <c r="W522" s="23"/>
      <c r="X522" s="27" t="s">
        <v>45</v>
      </c>
      <c r="Y522" s="13"/>
    </row>
    <row r="523" spans="1:25" ht="25.5">
      <c r="A523" s="24">
        <v>44866</v>
      </c>
      <c r="B523" s="25" t="s">
        <v>1298</v>
      </c>
      <c r="C523" s="26">
        <v>112490</v>
      </c>
      <c r="D523" s="27" t="s">
        <v>28</v>
      </c>
      <c r="E523" s="27" t="s">
        <v>77</v>
      </c>
      <c r="F523" s="27" t="s">
        <v>78</v>
      </c>
      <c r="G523" s="27" t="s">
        <v>31</v>
      </c>
      <c r="H523" s="27" t="s">
        <v>32</v>
      </c>
      <c r="I523" s="27" t="s">
        <v>23</v>
      </c>
      <c r="J523" s="134">
        <v>44834</v>
      </c>
      <c r="K523" s="28">
        <v>45017</v>
      </c>
      <c r="L523" s="121" t="s">
        <v>696</v>
      </c>
      <c r="M523" s="94" t="s">
        <v>250</v>
      </c>
      <c r="N523" s="94" t="s">
        <v>98</v>
      </c>
      <c r="O523" s="94" t="s">
        <v>235</v>
      </c>
      <c r="P523" s="30" t="s">
        <v>235</v>
      </c>
      <c r="Q523" s="20" t="s">
        <v>235</v>
      </c>
      <c r="R523" s="23" t="s">
        <v>235</v>
      </c>
      <c r="S523" s="21">
        <v>44833</v>
      </c>
      <c r="T523" s="20"/>
      <c r="U523" s="21">
        <v>44834</v>
      </c>
      <c r="V523" s="29" t="s">
        <v>240</v>
      </c>
      <c r="W523" s="23"/>
      <c r="X523" s="27" t="s">
        <v>39</v>
      </c>
      <c r="Y523" s="13"/>
    </row>
    <row r="524" spans="1:25" ht="25.5">
      <c r="A524" s="24">
        <v>44866</v>
      </c>
      <c r="B524" s="25" t="s">
        <v>1299</v>
      </c>
      <c r="C524" s="26">
        <v>634272</v>
      </c>
      <c r="D524" s="27" t="s">
        <v>42</v>
      </c>
      <c r="E524" s="27" t="s">
        <v>147</v>
      </c>
      <c r="F524" s="27" t="s">
        <v>148</v>
      </c>
      <c r="G524" s="27" t="s">
        <v>31</v>
      </c>
      <c r="H524" s="27" t="s">
        <v>32</v>
      </c>
      <c r="I524" s="27" t="s">
        <v>33</v>
      </c>
      <c r="J524" s="134">
        <v>44834</v>
      </c>
      <c r="K524" s="28">
        <v>44986</v>
      </c>
      <c r="L524" s="121" t="s">
        <v>696</v>
      </c>
      <c r="M524" s="94" t="s">
        <v>318</v>
      </c>
      <c r="N524" s="94" t="s">
        <v>319</v>
      </c>
      <c r="O524" s="94" t="s">
        <v>320</v>
      </c>
      <c r="P524" s="30">
        <v>44812</v>
      </c>
      <c r="Q524" s="20">
        <v>44812</v>
      </c>
      <c r="R524" s="23" t="s">
        <v>239</v>
      </c>
      <c r="S524" s="21">
        <v>44831</v>
      </c>
      <c r="T524" s="20"/>
      <c r="U524" s="21">
        <v>44835</v>
      </c>
      <c r="V524" s="29" t="s">
        <v>240</v>
      </c>
      <c r="W524" s="23"/>
      <c r="X524" s="27" t="s">
        <v>39</v>
      </c>
      <c r="Y524" s="13"/>
    </row>
    <row r="525" spans="1:25" ht="38.25">
      <c r="A525" s="24">
        <v>44805</v>
      </c>
      <c r="B525" s="25" t="s">
        <v>1300</v>
      </c>
      <c r="C525" s="26">
        <v>125488</v>
      </c>
      <c r="D525" s="27" t="s">
        <v>42</v>
      </c>
      <c r="E525" s="27" t="s">
        <v>1301</v>
      </c>
      <c r="F525" s="27" t="s">
        <v>275</v>
      </c>
      <c r="G525" s="27" t="s">
        <v>31</v>
      </c>
      <c r="H525" s="27" t="s">
        <v>32</v>
      </c>
      <c r="I525" s="27" t="s">
        <v>33</v>
      </c>
      <c r="J525" s="27" t="s">
        <v>85</v>
      </c>
      <c r="K525" s="28">
        <v>44927</v>
      </c>
      <c r="L525" s="121" t="s">
        <v>484</v>
      </c>
      <c r="M525" s="94" t="s">
        <v>1302</v>
      </c>
      <c r="N525" s="94" t="s">
        <v>1303</v>
      </c>
      <c r="O525" s="94" t="s">
        <v>235</v>
      </c>
      <c r="P525" s="30">
        <v>44831</v>
      </c>
      <c r="Q525" s="20">
        <v>44832</v>
      </c>
      <c r="R525" s="23" t="s">
        <v>239</v>
      </c>
      <c r="S525" s="21">
        <v>44832</v>
      </c>
      <c r="T525" s="20"/>
      <c r="U525" s="21">
        <v>44838</v>
      </c>
      <c r="V525" s="29" t="s">
        <v>240</v>
      </c>
      <c r="W525" s="23"/>
      <c r="X525" s="27" t="s">
        <v>45</v>
      </c>
      <c r="Y525" s="13" t="s">
        <v>1304</v>
      </c>
    </row>
    <row r="526" spans="1:25" ht="38.25">
      <c r="A526" s="24">
        <v>44835</v>
      </c>
      <c r="B526" s="25" t="s">
        <v>1305</v>
      </c>
      <c r="C526" s="26">
        <v>126247</v>
      </c>
      <c r="D526" s="27" t="s">
        <v>42</v>
      </c>
      <c r="E526" s="27" t="s">
        <v>255</v>
      </c>
      <c r="F526" s="27" t="s">
        <v>256</v>
      </c>
      <c r="G526" s="27" t="s">
        <v>31</v>
      </c>
      <c r="H526" s="27" t="s">
        <v>32</v>
      </c>
      <c r="I526" s="27" t="s">
        <v>33</v>
      </c>
      <c r="J526" s="27" t="s">
        <v>85</v>
      </c>
      <c r="K526" s="28">
        <v>44958</v>
      </c>
      <c r="L526" s="121" t="s">
        <v>484</v>
      </c>
      <c r="M526" s="94" t="s">
        <v>235</v>
      </c>
      <c r="N526" s="94" t="s">
        <v>72</v>
      </c>
      <c r="O526" s="94" t="s">
        <v>235</v>
      </c>
      <c r="P526" s="30" t="s">
        <v>235</v>
      </c>
      <c r="Q526" s="20" t="s">
        <v>235</v>
      </c>
      <c r="R526" s="23" t="s">
        <v>235</v>
      </c>
      <c r="S526" s="21">
        <v>44838</v>
      </c>
      <c r="T526" s="20"/>
      <c r="U526" s="21">
        <v>44839</v>
      </c>
      <c r="V526" s="29" t="s">
        <v>240</v>
      </c>
      <c r="W526" s="23"/>
      <c r="X526" s="27" t="s">
        <v>45</v>
      </c>
      <c r="Y526" s="13" t="s">
        <v>804</v>
      </c>
    </row>
    <row r="527" spans="1:25" ht="25.5">
      <c r="A527" s="24">
        <v>44866</v>
      </c>
      <c r="B527" s="25" t="s">
        <v>1306</v>
      </c>
      <c r="C527" s="26">
        <v>614455</v>
      </c>
      <c r="D527" s="27" t="s">
        <v>42</v>
      </c>
      <c r="E527" s="27" t="s">
        <v>29</v>
      </c>
      <c r="F527" s="27" t="s">
        <v>212</v>
      </c>
      <c r="G527" s="27" t="s">
        <v>31</v>
      </c>
      <c r="H527" s="27" t="s">
        <v>32</v>
      </c>
      <c r="I527" s="27" t="s">
        <v>33</v>
      </c>
      <c r="J527" s="134">
        <v>44834</v>
      </c>
      <c r="K527" s="28">
        <v>45047</v>
      </c>
      <c r="L527" s="121" t="s">
        <v>1222</v>
      </c>
      <c r="M527" s="94" t="s">
        <v>1307</v>
      </c>
      <c r="N527" s="94" t="s">
        <v>1308</v>
      </c>
      <c r="O527" s="94" t="s">
        <v>648</v>
      </c>
      <c r="P527" s="30">
        <v>44816</v>
      </c>
      <c r="Q527" s="30">
        <v>44817</v>
      </c>
      <c r="R527" s="23" t="s">
        <v>239</v>
      </c>
      <c r="S527" s="21">
        <v>44831</v>
      </c>
      <c r="T527" s="20"/>
      <c r="U527" s="21">
        <v>44837</v>
      </c>
      <c r="V527" s="29" t="s">
        <v>485</v>
      </c>
      <c r="W527" s="23" t="s">
        <v>775</v>
      </c>
      <c r="X527" s="27" t="s">
        <v>39</v>
      </c>
      <c r="Y527" s="13"/>
    </row>
    <row r="528" spans="1:25" ht="25.5">
      <c r="A528" s="24">
        <v>44866</v>
      </c>
      <c r="B528" s="105" t="s">
        <v>1309</v>
      </c>
      <c r="C528" s="26">
        <v>22866</v>
      </c>
      <c r="D528" s="27" t="s">
        <v>28</v>
      </c>
      <c r="E528" s="27" t="s">
        <v>215</v>
      </c>
      <c r="F528" s="27" t="s">
        <v>216</v>
      </c>
      <c r="G528" s="27" t="s">
        <v>31</v>
      </c>
      <c r="H528" s="27" t="s">
        <v>32</v>
      </c>
      <c r="I528" s="27" t="s">
        <v>33</v>
      </c>
      <c r="J528" s="134">
        <v>44834</v>
      </c>
      <c r="K528" s="28">
        <v>44986</v>
      </c>
      <c r="L528" s="121" t="s">
        <v>1222</v>
      </c>
      <c r="M528" s="94" t="s">
        <v>1310</v>
      </c>
      <c r="N528" s="94" t="s">
        <v>1311</v>
      </c>
      <c r="O528" s="94" t="s">
        <v>1312</v>
      </c>
      <c r="P528" s="30">
        <v>44816</v>
      </c>
      <c r="Q528" s="20">
        <v>44818</v>
      </c>
      <c r="R528" s="23" t="s">
        <v>239</v>
      </c>
      <c r="S528" s="21">
        <v>44831</v>
      </c>
      <c r="T528" s="20"/>
      <c r="U528" s="21">
        <v>44839</v>
      </c>
      <c r="V528" s="29" t="s">
        <v>485</v>
      </c>
      <c r="W528" s="23" t="s">
        <v>775</v>
      </c>
      <c r="X528" s="27" t="s">
        <v>39</v>
      </c>
      <c r="Y528" s="13"/>
    </row>
    <row r="529" spans="1:25">
      <c r="A529" s="24">
        <v>44866</v>
      </c>
      <c r="B529" s="25" t="s">
        <v>1313</v>
      </c>
      <c r="C529" s="26">
        <v>118319</v>
      </c>
      <c r="D529" s="27" t="s">
        <v>28</v>
      </c>
      <c r="E529" s="27" t="s">
        <v>589</v>
      </c>
      <c r="F529" s="27"/>
      <c r="G529" s="27" t="s">
        <v>31</v>
      </c>
      <c r="H529" s="27" t="s">
        <v>32</v>
      </c>
      <c r="I529" s="27" t="s">
        <v>33</v>
      </c>
      <c r="J529" s="134">
        <v>44834</v>
      </c>
      <c r="K529" s="28">
        <v>44986</v>
      </c>
      <c r="L529" s="121" t="s">
        <v>696</v>
      </c>
      <c r="M529" s="94" t="s">
        <v>1314</v>
      </c>
      <c r="N529" s="94" t="s">
        <v>1315</v>
      </c>
      <c r="O529" s="94" t="s">
        <v>1197</v>
      </c>
      <c r="P529" s="30">
        <v>44812</v>
      </c>
      <c r="Q529" s="20">
        <v>44812</v>
      </c>
      <c r="R529" s="23" t="s">
        <v>239</v>
      </c>
      <c r="S529" s="21">
        <v>44830</v>
      </c>
      <c r="T529" s="20" t="s">
        <v>235</v>
      </c>
      <c r="U529" s="21" t="s">
        <v>235</v>
      </c>
      <c r="V529" s="29" t="s">
        <v>235</v>
      </c>
      <c r="W529" s="23"/>
      <c r="X529" s="27" t="s">
        <v>45</v>
      </c>
      <c r="Y529" s="13" t="s">
        <v>1316</v>
      </c>
    </row>
    <row r="530" spans="1:25" ht="89.25">
      <c r="A530" s="24">
        <v>44866</v>
      </c>
      <c r="B530" s="109" t="s">
        <v>1317</v>
      </c>
      <c r="C530" s="26">
        <v>126508</v>
      </c>
      <c r="D530" s="27" t="s">
        <v>28</v>
      </c>
      <c r="E530" s="27" t="s">
        <v>255</v>
      </c>
      <c r="F530" s="27" t="s">
        <v>256</v>
      </c>
      <c r="G530" s="27" t="s">
        <v>31</v>
      </c>
      <c r="H530" s="27" t="s">
        <v>32</v>
      </c>
      <c r="I530" s="27" t="s">
        <v>33</v>
      </c>
      <c r="J530" s="134">
        <v>44834</v>
      </c>
      <c r="K530" s="28">
        <v>44986</v>
      </c>
      <c r="L530" s="121" t="s">
        <v>484</v>
      </c>
      <c r="M530" s="94" t="s">
        <v>235</v>
      </c>
      <c r="N530" s="94" t="s">
        <v>257</v>
      </c>
      <c r="O530" s="94" t="s">
        <v>235</v>
      </c>
      <c r="P530" s="30" t="s">
        <v>235</v>
      </c>
      <c r="Q530" s="20" t="s">
        <v>235</v>
      </c>
      <c r="R530" s="23" t="s">
        <v>235</v>
      </c>
      <c r="S530" s="21">
        <v>44833</v>
      </c>
      <c r="T530" s="20"/>
      <c r="U530" s="21">
        <v>44840</v>
      </c>
      <c r="V530" s="29" t="s">
        <v>240</v>
      </c>
      <c r="W530" s="23"/>
      <c r="X530" s="27" t="s">
        <v>45</v>
      </c>
      <c r="Y530" s="13" t="s">
        <v>1318</v>
      </c>
    </row>
    <row r="531" spans="1:25" ht="51">
      <c r="A531" s="24">
        <v>44866</v>
      </c>
      <c r="B531" s="25" t="s">
        <v>1319</v>
      </c>
      <c r="C531" s="26">
        <v>126392</v>
      </c>
      <c r="D531" s="27" t="s">
        <v>28</v>
      </c>
      <c r="E531" s="27" t="s">
        <v>255</v>
      </c>
      <c r="F531" s="27" t="s">
        <v>256</v>
      </c>
      <c r="G531" s="27" t="s">
        <v>31</v>
      </c>
      <c r="H531" s="27" t="s">
        <v>32</v>
      </c>
      <c r="I531" s="27" t="s">
        <v>33</v>
      </c>
      <c r="J531" s="134">
        <v>44834</v>
      </c>
      <c r="K531" s="28">
        <v>44986</v>
      </c>
      <c r="L531" s="121" t="s">
        <v>484</v>
      </c>
      <c r="M531" s="94" t="s">
        <v>235</v>
      </c>
      <c r="N531" s="94" t="s">
        <v>257</v>
      </c>
      <c r="O531" s="94" t="s">
        <v>235</v>
      </c>
      <c r="P531" s="30" t="s">
        <v>235</v>
      </c>
      <c r="Q531" s="20" t="s">
        <v>235</v>
      </c>
      <c r="R531" s="23" t="s">
        <v>235</v>
      </c>
      <c r="S531" s="21">
        <v>44833</v>
      </c>
      <c r="T531" s="20"/>
      <c r="U531" s="21">
        <v>44840</v>
      </c>
      <c r="V531" s="29" t="s">
        <v>240</v>
      </c>
      <c r="W531" s="23"/>
      <c r="X531" s="27" t="s">
        <v>39</v>
      </c>
      <c r="Y531" s="13" t="s">
        <v>1320</v>
      </c>
    </row>
    <row r="532" spans="1:25">
      <c r="A532" s="24">
        <v>44866</v>
      </c>
      <c r="B532" s="25" t="s">
        <v>1321</v>
      </c>
      <c r="C532" s="26">
        <v>126461</v>
      </c>
      <c r="D532" s="27" t="s">
        <v>28</v>
      </c>
      <c r="E532" s="27" t="s">
        <v>377</v>
      </c>
      <c r="F532" s="27"/>
      <c r="G532" s="27" t="s">
        <v>31</v>
      </c>
      <c r="H532" s="27" t="s">
        <v>32</v>
      </c>
      <c r="I532" s="27" t="s">
        <v>33</v>
      </c>
      <c r="J532" s="134">
        <v>44834</v>
      </c>
      <c r="K532" s="28">
        <v>44986</v>
      </c>
      <c r="L532" s="121" t="s">
        <v>696</v>
      </c>
      <c r="M532" s="94" t="s">
        <v>235</v>
      </c>
      <c r="N532" s="94" t="s">
        <v>257</v>
      </c>
      <c r="O532" s="94" t="s">
        <v>235</v>
      </c>
      <c r="P532" s="30" t="s">
        <v>235</v>
      </c>
      <c r="Q532" s="20" t="s">
        <v>235</v>
      </c>
      <c r="R532" s="23" t="s">
        <v>235</v>
      </c>
      <c r="S532" s="21">
        <v>44830</v>
      </c>
      <c r="T532" s="20"/>
      <c r="U532" s="21">
        <v>44840</v>
      </c>
      <c r="V532" s="29" t="s">
        <v>240</v>
      </c>
      <c r="W532" s="23"/>
      <c r="X532" s="27" t="s">
        <v>45</v>
      </c>
      <c r="Y532" s="13" t="s">
        <v>506</v>
      </c>
    </row>
    <row r="533" spans="1:25" ht="38.25">
      <c r="A533" s="24">
        <v>44836</v>
      </c>
      <c r="B533" s="25" t="s">
        <v>1322</v>
      </c>
      <c r="C533" s="26">
        <v>120778</v>
      </c>
      <c r="D533" s="27" t="s">
        <v>42</v>
      </c>
      <c r="E533" s="27" t="s">
        <v>463</v>
      </c>
      <c r="F533" s="27" t="s">
        <v>502</v>
      </c>
      <c r="G533" s="27" t="s">
        <v>31</v>
      </c>
      <c r="H533" s="27" t="s">
        <v>32</v>
      </c>
      <c r="I533" s="27" t="s">
        <v>33</v>
      </c>
      <c r="J533" s="27" t="s">
        <v>85</v>
      </c>
      <c r="K533" s="28">
        <v>44958</v>
      </c>
      <c r="L533" s="121" t="s">
        <v>484</v>
      </c>
      <c r="M533" s="94" t="s">
        <v>1323</v>
      </c>
      <c r="N533" s="94" t="s">
        <v>1324</v>
      </c>
      <c r="P533" s="30">
        <v>44839</v>
      </c>
      <c r="Q533" s="20">
        <v>44840</v>
      </c>
      <c r="R533" s="23" t="s">
        <v>239</v>
      </c>
      <c r="S533" s="21">
        <v>44840</v>
      </c>
      <c r="T533" s="20"/>
      <c r="U533" s="21">
        <v>44841</v>
      </c>
      <c r="V533" s="29" t="s">
        <v>240</v>
      </c>
      <c r="W533" s="23"/>
      <c r="X533" s="27"/>
      <c r="Y533" s="13" t="s">
        <v>1325</v>
      </c>
    </row>
    <row r="534" spans="1:25" ht="25.5">
      <c r="A534" s="24">
        <v>44837</v>
      </c>
      <c r="B534" s="25" t="s">
        <v>1326</v>
      </c>
      <c r="C534" s="26">
        <v>111364</v>
      </c>
      <c r="D534" s="27" t="s">
        <v>42</v>
      </c>
      <c r="E534" s="27" t="s">
        <v>413</v>
      </c>
      <c r="F534" s="27" t="s">
        <v>662</v>
      </c>
      <c r="G534" s="27" t="s">
        <v>31</v>
      </c>
      <c r="H534" s="27" t="s">
        <v>32</v>
      </c>
      <c r="I534" s="27" t="s">
        <v>33</v>
      </c>
      <c r="J534" s="27" t="s">
        <v>85</v>
      </c>
      <c r="K534" s="28">
        <v>44958</v>
      </c>
      <c r="L534" s="121" t="s">
        <v>696</v>
      </c>
      <c r="M534" s="94" t="s">
        <v>1327</v>
      </c>
      <c r="N534" s="94" t="s">
        <v>1328</v>
      </c>
      <c r="O534" s="94" t="s">
        <v>1329</v>
      </c>
      <c r="P534" s="30">
        <v>44838</v>
      </c>
      <c r="Q534" s="20">
        <v>44839</v>
      </c>
      <c r="R534" s="23" t="s">
        <v>239</v>
      </c>
      <c r="S534" s="21">
        <v>44839</v>
      </c>
      <c r="T534" s="20"/>
      <c r="U534" s="21">
        <v>44841</v>
      </c>
      <c r="V534" s="29" t="s">
        <v>240</v>
      </c>
      <c r="W534" s="23"/>
      <c r="X534" s="27" t="s">
        <v>45</v>
      </c>
      <c r="Y534" s="13"/>
    </row>
    <row r="535" spans="1:25" ht="25.5">
      <c r="A535" s="24">
        <v>44838</v>
      </c>
      <c r="B535" s="25" t="s">
        <v>1330</v>
      </c>
      <c r="C535" s="26">
        <v>632896</v>
      </c>
      <c r="D535" s="27" t="s">
        <v>42</v>
      </c>
      <c r="E535" s="27" t="s">
        <v>255</v>
      </c>
      <c r="F535" s="27" t="s">
        <v>256</v>
      </c>
      <c r="G535" s="27" t="s">
        <v>31</v>
      </c>
      <c r="H535" s="27" t="s">
        <v>32</v>
      </c>
      <c r="I535" s="27" t="s">
        <v>33</v>
      </c>
      <c r="J535" s="27" t="s">
        <v>85</v>
      </c>
      <c r="K535" s="28">
        <v>44958</v>
      </c>
      <c r="L535" s="121" t="s">
        <v>696</v>
      </c>
      <c r="M535" s="94" t="s">
        <v>235</v>
      </c>
      <c r="N535" s="94" t="s">
        <v>72</v>
      </c>
      <c r="O535" s="94" t="s">
        <v>235</v>
      </c>
      <c r="P535" s="30" t="s">
        <v>235</v>
      </c>
      <c r="Q535" s="20" t="s">
        <v>235</v>
      </c>
      <c r="R535" s="23" t="s">
        <v>239</v>
      </c>
      <c r="S535" s="21">
        <v>44845</v>
      </c>
      <c r="T535" s="20"/>
      <c r="U535" s="21">
        <v>44846</v>
      </c>
      <c r="V535" s="29" t="s">
        <v>240</v>
      </c>
      <c r="W535" s="23"/>
      <c r="X535" s="27" t="s">
        <v>45</v>
      </c>
      <c r="Y535" s="13" t="s">
        <v>89</v>
      </c>
    </row>
    <row r="536" spans="1:25" ht="25.5">
      <c r="A536" s="24">
        <v>44866</v>
      </c>
      <c r="B536" s="105" t="s">
        <v>1331</v>
      </c>
      <c r="C536" s="26">
        <v>614686</v>
      </c>
      <c r="D536" s="27" t="s">
        <v>42</v>
      </c>
      <c r="E536" s="27" t="s">
        <v>317</v>
      </c>
      <c r="F536" s="27" t="s">
        <v>337</v>
      </c>
      <c r="G536" s="27" t="s">
        <v>31</v>
      </c>
      <c r="H536" s="27" t="s">
        <v>32</v>
      </c>
      <c r="I536" s="27" t="s">
        <v>33</v>
      </c>
      <c r="J536" s="132">
        <v>44834</v>
      </c>
      <c r="K536" s="28">
        <v>45017</v>
      </c>
      <c r="L536" s="121" t="s">
        <v>1222</v>
      </c>
      <c r="M536" s="94" t="s">
        <v>1332</v>
      </c>
      <c r="N536" s="94" t="s">
        <v>1333</v>
      </c>
      <c r="O536" s="94" t="s">
        <v>1334</v>
      </c>
      <c r="P536" s="30">
        <v>44816</v>
      </c>
      <c r="Q536" s="30">
        <v>44816</v>
      </c>
      <c r="R536" s="23" t="s">
        <v>239</v>
      </c>
      <c r="S536" s="21">
        <v>44831</v>
      </c>
      <c r="T536" s="20"/>
      <c r="U536" s="21">
        <v>44841</v>
      </c>
      <c r="V536" s="29" t="s">
        <v>485</v>
      </c>
      <c r="W536" s="23" t="s">
        <v>775</v>
      </c>
      <c r="X536" s="27" t="s">
        <v>39</v>
      </c>
      <c r="Y536" s="13"/>
    </row>
    <row r="537" spans="1:25" ht="25.5">
      <c r="A537" s="24">
        <v>44866</v>
      </c>
      <c r="B537" s="25" t="s">
        <v>1335</v>
      </c>
      <c r="C537" s="26">
        <v>113998</v>
      </c>
      <c r="D537" s="27" t="s">
        <v>28</v>
      </c>
      <c r="E537" s="27" t="s">
        <v>261</v>
      </c>
      <c r="F537" s="27" t="s">
        <v>1336</v>
      </c>
      <c r="G537" s="27" t="s">
        <v>31</v>
      </c>
      <c r="H537" s="27" t="s">
        <v>32</v>
      </c>
      <c r="I537" s="27" t="s">
        <v>33</v>
      </c>
      <c r="J537" s="134">
        <v>44834</v>
      </c>
      <c r="K537" s="28">
        <v>44986</v>
      </c>
      <c r="L537" s="121" t="s">
        <v>670</v>
      </c>
      <c r="M537" s="94" t="s">
        <v>250</v>
      </c>
      <c r="N537" s="94" t="s">
        <v>98</v>
      </c>
      <c r="P537" s="30" t="s">
        <v>235</v>
      </c>
      <c r="Q537" s="20" t="s">
        <v>235</v>
      </c>
      <c r="R537" s="23" t="s">
        <v>239</v>
      </c>
      <c r="S537" s="21">
        <v>44833</v>
      </c>
      <c r="T537" s="20"/>
      <c r="U537" s="21">
        <v>44839</v>
      </c>
      <c r="V537" s="29" t="s">
        <v>240</v>
      </c>
      <c r="W537" s="23"/>
      <c r="X537" s="27" t="s">
        <v>45</v>
      </c>
      <c r="Y537" s="13" t="s">
        <v>1337</v>
      </c>
    </row>
    <row r="538" spans="1:25" ht="25.5">
      <c r="A538" s="24">
        <v>44866</v>
      </c>
      <c r="B538" s="25" t="s">
        <v>1338</v>
      </c>
      <c r="C538" s="26">
        <v>112504</v>
      </c>
      <c r="D538" s="27" t="s">
        <v>28</v>
      </c>
      <c r="E538" s="27" t="s">
        <v>261</v>
      </c>
      <c r="F538" s="27" t="s">
        <v>358</v>
      </c>
      <c r="G538" s="27" t="s">
        <v>31</v>
      </c>
      <c r="H538" s="27" t="s">
        <v>32</v>
      </c>
      <c r="I538" s="27" t="s">
        <v>23</v>
      </c>
      <c r="J538" s="134">
        <v>44834</v>
      </c>
      <c r="K538" s="28">
        <v>45017</v>
      </c>
      <c r="L538" s="121" t="s">
        <v>670</v>
      </c>
      <c r="M538" s="94" t="s">
        <v>250</v>
      </c>
      <c r="N538" s="94" t="s">
        <v>98</v>
      </c>
      <c r="P538" s="30" t="s">
        <v>235</v>
      </c>
      <c r="Q538" s="20" t="s">
        <v>235</v>
      </c>
      <c r="R538" s="23" t="s">
        <v>239</v>
      </c>
      <c r="S538" s="21">
        <v>44833</v>
      </c>
      <c r="T538" s="20"/>
      <c r="U538" s="21">
        <v>44839</v>
      </c>
      <c r="V538" s="29" t="s">
        <v>240</v>
      </c>
      <c r="W538" s="23"/>
      <c r="X538" s="27" t="s">
        <v>39</v>
      </c>
      <c r="Y538" s="13"/>
    </row>
    <row r="539" spans="1:25">
      <c r="A539" s="24">
        <v>44866</v>
      </c>
      <c r="B539" s="25" t="s">
        <v>1339</v>
      </c>
      <c r="C539" s="26">
        <v>102280</v>
      </c>
      <c r="D539" s="27" t="s">
        <v>28</v>
      </c>
      <c r="E539" s="27" t="s">
        <v>215</v>
      </c>
      <c r="F539" s="27" t="s">
        <v>216</v>
      </c>
      <c r="G539" s="27" t="s">
        <v>31</v>
      </c>
      <c r="H539" s="27" t="s">
        <v>32</v>
      </c>
      <c r="I539" s="27" t="s">
        <v>23</v>
      </c>
      <c r="J539" s="134">
        <v>44834</v>
      </c>
      <c r="K539" s="28">
        <v>44986</v>
      </c>
      <c r="L539" s="121" t="s">
        <v>670</v>
      </c>
      <c r="M539" s="94" t="s">
        <v>1310</v>
      </c>
      <c r="N539" s="94" t="s">
        <v>1311</v>
      </c>
      <c r="P539" s="30">
        <v>44826</v>
      </c>
      <c r="Q539" s="20">
        <v>44827</v>
      </c>
      <c r="R539" s="23" t="s">
        <v>239</v>
      </c>
      <c r="S539" s="21">
        <v>44834</v>
      </c>
      <c r="T539" s="20"/>
      <c r="U539" s="21">
        <v>44839</v>
      </c>
      <c r="V539" s="29" t="s">
        <v>240</v>
      </c>
      <c r="W539" s="23"/>
      <c r="X539" s="27" t="s">
        <v>39</v>
      </c>
      <c r="Y539" s="13"/>
    </row>
    <row r="540" spans="1:25" ht="25.5">
      <c r="A540" s="24">
        <v>44866</v>
      </c>
      <c r="B540" s="25" t="s">
        <v>1340</v>
      </c>
      <c r="C540" s="26">
        <v>131736</v>
      </c>
      <c r="D540" s="27" t="s">
        <v>28</v>
      </c>
      <c r="E540" s="27" t="s">
        <v>147</v>
      </c>
      <c r="F540" s="27" t="s">
        <v>148</v>
      </c>
      <c r="G540" s="27" t="s">
        <v>31</v>
      </c>
      <c r="H540" s="27" t="s">
        <v>32</v>
      </c>
      <c r="I540" s="27" t="s">
        <v>33</v>
      </c>
      <c r="J540" s="134">
        <v>44834</v>
      </c>
      <c r="K540" s="28">
        <v>45017</v>
      </c>
      <c r="L540" s="121" t="s">
        <v>670</v>
      </c>
      <c r="M540" s="94" t="s">
        <v>304</v>
      </c>
      <c r="N540" s="94" t="s">
        <v>305</v>
      </c>
      <c r="O540" s="94" t="s">
        <v>306</v>
      </c>
      <c r="P540" s="30">
        <v>44826</v>
      </c>
      <c r="Q540" s="20">
        <v>44826</v>
      </c>
      <c r="R540" s="23" t="s">
        <v>239</v>
      </c>
      <c r="S540" s="21">
        <v>44834</v>
      </c>
      <c r="T540" s="20"/>
      <c r="U540" s="21">
        <v>44838</v>
      </c>
      <c r="V540" s="29" t="s">
        <v>240</v>
      </c>
      <c r="W540" s="23"/>
      <c r="X540" s="27" t="s">
        <v>45</v>
      </c>
      <c r="Y540" s="13"/>
    </row>
    <row r="541" spans="1:25" ht="25.5">
      <c r="A541" s="24">
        <v>44866</v>
      </c>
      <c r="B541" s="25" t="s">
        <v>1341</v>
      </c>
      <c r="C541" s="26">
        <v>121182</v>
      </c>
      <c r="D541" s="27" t="s">
        <v>28</v>
      </c>
      <c r="E541" s="27" t="s">
        <v>724</v>
      </c>
      <c r="F541" s="27" t="s">
        <v>736</v>
      </c>
      <c r="G541" s="27" t="s">
        <v>31</v>
      </c>
      <c r="H541" s="27" t="s">
        <v>32</v>
      </c>
      <c r="I541" s="27" t="s">
        <v>33</v>
      </c>
      <c r="J541" s="134">
        <v>44834</v>
      </c>
      <c r="K541" s="28">
        <v>44986</v>
      </c>
      <c r="L541" s="121" t="s">
        <v>670</v>
      </c>
      <c r="M541" s="94" t="s">
        <v>1342</v>
      </c>
      <c r="N541" s="94" t="s">
        <v>1343</v>
      </c>
      <c r="P541" s="30">
        <v>44826</v>
      </c>
      <c r="Q541" s="20">
        <v>44839</v>
      </c>
      <c r="R541" s="23" t="s">
        <v>239</v>
      </c>
      <c r="S541" s="21"/>
      <c r="T541" s="20"/>
      <c r="U541" s="21">
        <v>44840</v>
      </c>
      <c r="V541" s="29" t="s">
        <v>240</v>
      </c>
      <c r="W541" s="23"/>
      <c r="X541" s="27" t="s">
        <v>45</v>
      </c>
      <c r="Y541" s="13" t="s">
        <v>1344</v>
      </c>
    </row>
    <row r="542" spans="1:25" ht="25.5">
      <c r="A542" s="24">
        <v>44896</v>
      </c>
      <c r="B542" s="25" t="s">
        <v>1345</v>
      </c>
      <c r="C542" s="26">
        <v>26815</v>
      </c>
      <c r="D542" s="27" t="s">
        <v>42</v>
      </c>
      <c r="E542" s="27" t="s">
        <v>1346</v>
      </c>
      <c r="F542" s="27" t="s">
        <v>216</v>
      </c>
      <c r="G542" s="27" t="s">
        <v>31</v>
      </c>
      <c r="H542" s="27" t="s">
        <v>32</v>
      </c>
      <c r="I542" s="27" t="s">
        <v>33</v>
      </c>
      <c r="J542" s="134">
        <v>44865</v>
      </c>
      <c r="K542" s="28">
        <v>45017</v>
      </c>
      <c r="L542" s="121" t="s">
        <v>696</v>
      </c>
      <c r="M542" s="94" t="s">
        <v>235</v>
      </c>
      <c r="N542" s="94" t="s">
        <v>235</v>
      </c>
      <c r="O542" s="94" t="s">
        <v>235</v>
      </c>
      <c r="P542" s="30" t="s">
        <v>235</v>
      </c>
      <c r="Q542" s="20" t="s">
        <v>235</v>
      </c>
      <c r="R542" s="23" t="s">
        <v>235</v>
      </c>
      <c r="S542" s="21" t="s">
        <v>235</v>
      </c>
      <c r="T542" s="20" t="s">
        <v>235</v>
      </c>
      <c r="U542" s="21" t="s">
        <v>235</v>
      </c>
      <c r="V542" s="29" t="s">
        <v>235</v>
      </c>
      <c r="W542" s="23"/>
      <c r="X542" s="27" t="s">
        <v>39</v>
      </c>
      <c r="Y542" s="13" t="s">
        <v>1347</v>
      </c>
    </row>
    <row r="543" spans="1:25">
      <c r="A543" s="24">
        <v>44835</v>
      </c>
      <c r="B543" s="25" t="s">
        <v>1348</v>
      </c>
      <c r="C543" s="26">
        <v>2280</v>
      </c>
      <c r="D543" s="27" t="s">
        <v>42</v>
      </c>
      <c r="E543" s="27" t="s">
        <v>362</v>
      </c>
      <c r="F543" s="27" t="s">
        <v>363</v>
      </c>
      <c r="G543" s="27" t="s">
        <v>31</v>
      </c>
      <c r="H543" s="27" t="s">
        <v>32</v>
      </c>
      <c r="I543" s="27" t="s">
        <v>33</v>
      </c>
      <c r="J543" s="27" t="s">
        <v>85</v>
      </c>
      <c r="K543" s="28">
        <v>44958</v>
      </c>
      <c r="L543" s="121" t="s">
        <v>484</v>
      </c>
      <c r="M543" s="94" t="s">
        <v>1204</v>
      </c>
      <c r="N543" s="94" t="s">
        <v>1205</v>
      </c>
      <c r="O543" s="94" t="s">
        <v>235</v>
      </c>
      <c r="P543" s="30">
        <v>44839</v>
      </c>
      <c r="Q543" s="20">
        <v>44847</v>
      </c>
      <c r="R543" s="23" t="s">
        <v>239</v>
      </c>
      <c r="S543" s="21">
        <v>44847</v>
      </c>
      <c r="T543" s="20"/>
      <c r="U543" s="21">
        <v>44848</v>
      </c>
      <c r="V543" s="29" t="s">
        <v>240</v>
      </c>
      <c r="W543" s="23"/>
      <c r="X543" s="27"/>
      <c r="Y543" s="13" t="s">
        <v>1349</v>
      </c>
    </row>
    <row r="544" spans="1:25" ht="25.5">
      <c r="A544" s="24">
        <v>44856</v>
      </c>
      <c r="B544" s="25" t="s">
        <v>1350</v>
      </c>
      <c r="C544" s="26">
        <v>41623</v>
      </c>
      <c r="D544" s="27" t="s">
        <v>28</v>
      </c>
      <c r="E544" s="27" t="s">
        <v>494</v>
      </c>
      <c r="F544" s="27" t="s">
        <v>854</v>
      </c>
      <c r="G544" s="27" t="s">
        <v>31</v>
      </c>
      <c r="H544" s="27" t="s">
        <v>32</v>
      </c>
      <c r="I544" s="27" t="s">
        <v>33</v>
      </c>
      <c r="J544" s="132">
        <v>44804</v>
      </c>
      <c r="K544" s="28">
        <v>44958</v>
      </c>
      <c r="L544" s="121" t="s">
        <v>670</v>
      </c>
      <c r="M544" s="94" t="s">
        <v>1351</v>
      </c>
      <c r="N544" s="94" t="s">
        <v>1352</v>
      </c>
      <c r="P544" s="30">
        <v>44791</v>
      </c>
      <c r="Q544" s="20">
        <v>44799</v>
      </c>
      <c r="R544" s="23" t="s">
        <v>239</v>
      </c>
      <c r="S544" s="21">
        <v>44802</v>
      </c>
      <c r="T544" s="20">
        <v>44825</v>
      </c>
      <c r="U544" s="21">
        <v>44848</v>
      </c>
      <c r="V544" s="29" t="s">
        <v>240</v>
      </c>
      <c r="W544" s="23"/>
      <c r="X544" s="27" t="s">
        <v>39</v>
      </c>
      <c r="Y544" s="13" t="s">
        <v>1353</v>
      </c>
    </row>
    <row r="545" spans="1:25" ht="38.25">
      <c r="A545" s="24">
        <v>44866</v>
      </c>
      <c r="B545" s="25" t="s">
        <v>1354</v>
      </c>
      <c r="C545" s="26">
        <v>115919</v>
      </c>
      <c r="D545" s="27" t="s">
        <v>28</v>
      </c>
      <c r="E545" s="27" t="s">
        <v>147</v>
      </c>
      <c r="F545" s="27" t="s">
        <v>455</v>
      </c>
      <c r="G545" s="27" t="s">
        <v>31</v>
      </c>
      <c r="H545" s="27" t="s">
        <v>32</v>
      </c>
      <c r="I545" s="27" t="s">
        <v>33</v>
      </c>
      <c r="J545" s="134">
        <v>44834</v>
      </c>
      <c r="K545" s="28">
        <v>44986</v>
      </c>
      <c r="L545" s="121" t="s">
        <v>484</v>
      </c>
      <c r="M545" s="94" t="s">
        <v>304</v>
      </c>
      <c r="N545" s="94" t="s">
        <v>305</v>
      </c>
      <c r="O545" s="94" t="s">
        <v>306</v>
      </c>
      <c r="P545" s="30">
        <v>44831</v>
      </c>
      <c r="Q545" s="20">
        <v>44838</v>
      </c>
      <c r="R545" s="23" t="s">
        <v>239</v>
      </c>
      <c r="S545" s="21">
        <v>44838</v>
      </c>
      <c r="T545" s="20"/>
      <c r="U545" s="21">
        <v>44852</v>
      </c>
      <c r="V545" s="29" t="s">
        <v>240</v>
      </c>
      <c r="W545" s="23"/>
      <c r="X545" s="27" t="s">
        <v>45</v>
      </c>
      <c r="Y545" s="13" t="s">
        <v>1355</v>
      </c>
    </row>
    <row r="546" spans="1:25" ht="38.25">
      <c r="A546" s="24">
        <v>44866</v>
      </c>
      <c r="B546" s="25" t="s">
        <v>1356</v>
      </c>
      <c r="C546" s="26">
        <v>632439</v>
      </c>
      <c r="D546" s="27" t="s">
        <v>28</v>
      </c>
      <c r="E546" s="27" t="s">
        <v>147</v>
      </c>
      <c r="F546" s="27" t="s">
        <v>455</v>
      </c>
      <c r="G546" s="27" t="s">
        <v>31</v>
      </c>
      <c r="H546" s="27" t="s">
        <v>32</v>
      </c>
      <c r="I546" s="27" t="s">
        <v>33</v>
      </c>
      <c r="J546" s="134">
        <v>44834</v>
      </c>
      <c r="K546" s="28">
        <v>44986</v>
      </c>
      <c r="L546" s="121" t="s">
        <v>484</v>
      </c>
      <c r="M546" s="94" t="s">
        <v>304</v>
      </c>
      <c r="N546" s="94" t="s">
        <v>305</v>
      </c>
      <c r="O546" s="94" t="s">
        <v>306</v>
      </c>
      <c r="P546" s="30">
        <v>44831</v>
      </c>
      <c r="Q546" s="20">
        <v>44838</v>
      </c>
      <c r="R546" s="23" t="s">
        <v>239</v>
      </c>
      <c r="S546" s="21">
        <v>44838</v>
      </c>
      <c r="T546" s="20"/>
      <c r="U546" s="21">
        <v>44853</v>
      </c>
      <c r="V546" s="29" t="s">
        <v>240</v>
      </c>
      <c r="W546" s="23"/>
      <c r="X546" s="27" t="s">
        <v>45</v>
      </c>
      <c r="Y546" s="13" t="s">
        <v>1357</v>
      </c>
    </row>
    <row r="547" spans="1:25" ht="25.5">
      <c r="A547" s="24">
        <v>44866</v>
      </c>
      <c r="B547" s="25" t="s">
        <v>1358</v>
      </c>
      <c r="C547" s="26">
        <v>107347</v>
      </c>
      <c r="D547" s="27" t="s">
        <v>28</v>
      </c>
      <c r="E547" s="27" t="s">
        <v>77</v>
      </c>
      <c r="F547" s="27" t="s">
        <v>78</v>
      </c>
      <c r="G547" s="27" t="s">
        <v>31</v>
      </c>
      <c r="H547" s="27" t="s">
        <v>32</v>
      </c>
      <c r="I547" s="27" t="s">
        <v>33</v>
      </c>
      <c r="J547" s="134">
        <v>44834</v>
      </c>
      <c r="K547" s="28">
        <v>44986</v>
      </c>
      <c r="L547" s="121" t="s">
        <v>1222</v>
      </c>
      <c r="M547" s="94" t="s">
        <v>250</v>
      </c>
      <c r="N547" s="94" t="s">
        <v>98</v>
      </c>
      <c r="O547" s="94" t="s">
        <v>235</v>
      </c>
      <c r="P547" s="30" t="s">
        <v>235</v>
      </c>
      <c r="Q547" s="30" t="s">
        <v>235</v>
      </c>
      <c r="R547" s="30" t="s">
        <v>235</v>
      </c>
      <c r="S547" s="21">
        <v>44833</v>
      </c>
      <c r="T547" s="20"/>
      <c r="U547" s="21">
        <v>44853</v>
      </c>
      <c r="V547" s="29" t="s">
        <v>485</v>
      </c>
      <c r="W547" s="23" t="s">
        <v>775</v>
      </c>
      <c r="X547" s="27" t="s">
        <v>45</v>
      </c>
      <c r="Y547" s="13" t="s">
        <v>582</v>
      </c>
    </row>
    <row r="548" spans="1:25" ht="25.5">
      <c r="A548" s="24">
        <v>44866</v>
      </c>
      <c r="B548" s="25" t="s">
        <v>1359</v>
      </c>
      <c r="C548" s="26">
        <v>112455</v>
      </c>
      <c r="D548" s="27" t="s">
        <v>28</v>
      </c>
      <c r="E548" s="27" t="s">
        <v>77</v>
      </c>
      <c r="F548" s="27" t="s">
        <v>78</v>
      </c>
      <c r="G548" s="27" t="s">
        <v>31</v>
      </c>
      <c r="H548" s="27" t="s">
        <v>32</v>
      </c>
      <c r="I548" s="27" t="s">
        <v>23</v>
      </c>
      <c r="J548" s="134">
        <v>44834</v>
      </c>
      <c r="K548" s="28">
        <v>45017</v>
      </c>
      <c r="L548" s="121" t="s">
        <v>484</v>
      </c>
      <c r="M548" s="94" t="s">
        <v>250</v>
      </c>
      <c r="N548" s="94" t="s">
        <v>98</v>
      </c>
      <c r="O548" s="94" t="s">
        <v>235</v>
      </c>
      <c r="P548" s="30" t="s">
        <v>235</v>
      </c>
      <c r="Q548" s="20" t="s">
        <v>235</v>
      </c>
      <c r="R548" s="23" t="s">
        <v>235</v>
      </c>
      <c r="S548" s="21">
        <v>44833</v>
      </c>
      <c r="T548" s="20"/>
      <c r="U548" s="21">
        <v>44853</v>
      </c>
      <c r="V548" s="29" t="s">
        <v>240</v>
      </c>
      <c r="W548" s="23"/>
      <c r="X548" s="27" t="s">
        <v>39</v>
      </c>
      <c r="Y548" s="13" t="s">
        <v>582</v>
      </c>
    </row>
    <row r="549" spans="1:25" ht="25.5">
      <c r="A549" s="24">
        <v>44896</v>
      </c>
      <c r="B549" s="25" t="s">
        <v>920</v>
      </c>
      <c r="C549" s="26">
        <v>112944</v>
      </c>
      <c r="D549" s="27" t="s">
        <v>42</v>
      </c>
      <c r="E549" s="27" t="s">
        <v>255</v>
      </c>
      <c r="F549" s="27" t="s">
        <v>256</v>
      </c>
      <c r="G549" s="27" t="s">
        <v>31</v>
      </c>
      <c r="H549" s="27" t="s">
        <v>32</v>
      </c>
      <c r="I549" s="27" t="s">
        <v>33</v>
      </c>
      <c r="J549" s="134">
        <v>44865</v>
      </c>
      <c r="K549" s="28">
        <v>45017</v>
      </c>
      <c r="L549" s="121" t="s">
        <v>696</v>
      </c>
      <c r="M549" s="94" t="s">
        <v>235</v>
      </c>
      <c r="N549" s="94" t="s">
        <v>72</v>
      </c>
      <c r="O549" s="94" t="s">
        <v>235</v>
      </c>
      <c r="P549" s="30" t="s">
        <v>235</v>
      </c>
      <c r="Q549" s="20" t="s">
        <v>235</v>
      </c>
      <c r="R549" s="23" t="s">
        <v>239</v>
      </c>
      <c r="S549" s="21">
        <v>44860</v>
      </c>
      <c r="T549" s="20"/>
      <c r="U549" s="21">
        <v>44860</v>
      </c>
      <c r="V549" s="29" t="s">
        <v>240</v>
      </c>
      <c r="W549" s="23"/>
      <c r="X549" s="27" t="s">
        <v>45</v>
      </c>
      <c r="Y549" s="13" t="s">
        <v>777</v>
      </c>
    </row>
    <row r="550" spans="1:25" ht="25.5">
      <c r="A550" s="24">
        <v>44896</v>
      </c>
      <c r="B550" s="25" t="s">
        <v>1360</v>
      </c>
      <c r="C550" s="26">
        <v>55779</v>
      </c>
      <c r="D550" s="27" t="s">
        <v>42</v>
      </c>
      <c r="E550" s="27" t="s">
        <v>255</v>
      </c>
      <c r="F550" s="27" t="s">
        <v>256</v>
      </c>
      <c r="G550" s="27" t="s">
        <v>31</v>
      </c>
      <c r="H550" s="27" t="s">
        <v>32</v>
      </c>
      <c r="I550" s="27" t="s">
        <v>33</v>
      </c>
      <c r="J550" s="134">
        <v>44865</v>
      </c>
      <c r="K550" s="28">
        <v>45017</v>
      </c>
      <c r="L550" s="121" t="s">
        <v>696</v>
      </c>
      <c r="M550" s="94" t="s">
        <v>235</v>
      </c>
      <c r="N550" s="94" t="s">
        <v>72</v>
      </c>
      <c r="O550" s="94" t="s">
        <v>235</v>
      </c>
      <c r="P550" s="30" t="s">
        <v>235</v>
      </c>
      <c r="Q550" s="20" t="s">
        <v>235</v>
      </c>
      <c r="R550" s="23" t="s">
        <v>239</v>
      </c>
      <c r="S550" s="21">
        <v>44860</v>
      </c>
      <c r="T550" s="20"/>
      <c r="U550" s="21">
        <v>44860</v>
      </c>
      <c r="V550" s="29" t="s">
        <v>240</v>
      </c>
      <c r="W550" s="23"/>
      <c r="X550" s="27" t="s">
        <v>45</v>
      </c>
      <c r="Y550" s="13" t="s">
        <v>777</v>
      </c>
    </row>
    <row r="551" spans="1:25">
      <c r="A551" s="24">
        <v>44896</v>
      </c>
      <c r="B551" s="25" t="s">
        <v>1361</v>
      </c>
      <c r="C551" s="26">
        <v>109999</v>
      </c>
      <c r="D551" s="27" t="s">
        <v>42</v>
      </c>
      <c r="E551" s="27" t="s">
        <v>357</v>
      </c>
      <c r="F551" s="27" t="s">
        <v>1362</v>
      </c>
      <c r="G551" s="27" t="s">
        <v>31</v>
      </c>
      <c r="H551" s="27" t="s">
        <v>32</v>
      </c>
      <c r="I551" s="27" t="s">
        <v>33</v>
      </c>
      <c r="J551" s="134">
        <v>44865</v>
      </c>
      <c r="K551" s="28">
        <v>45017</v>
      </c>
      <c r="L551" s="121" t="s">
        <v>696</v>
      </c>
      <c r="M551" s="94" t="s">
        <v>1363</v>
      </c>
      <c r="N551" s="94" t="s">
        <v>1364</v>
      </c>
      <c r="O551" s="94" t="s">
        <v>235</v>
      </c>
      <c r="P551" s="30">
        <v>44846</v>
      </c>
      <c r="Q551" s="20">
        <v>44848</v>
      </c>
      <c r="R551" s="23" t="s">
        <v>239</v>
      </c>
      <c r="S551" s="21">
        <v>44860</v>
      </c>
      <c r="T551" s="20"/>
      <c r="U551" s="21">
        <v>44861</v>
      </c>
      <c r="V551" s="29" t="s">
        <v>240</v>
      </c>
      <c r="W551" s="23"/>
      <c r="X551" s="27" t="s">
        <v>45</v>
      </c>
      <c r="Y551" s="13" t="s">
        <v>411</v>
      </c>
    </row>
    <row r="552" spans="1:25">
      <c r="A552" s="24">
        <v>44896</v>
      </c>
      <c r="B552" s="25" t="s">
        <v>1365</v>
      </c>
      <c r="C552" s="26">
        <v>128416</v>
      </c>
      <c r="D552" s="27" t="s">
        <v>42</v>
      </c>
      <c r="E552" s="27" t="s">
        <v>463</v>
      </c>
      <c r="F552" s="27" t="s">
        <v>502</v>
      </c>
      <c r="G552" s="27" t="s">
        <v>31</v>
      </c>
      <c r="H552" s="27" t="s">
        <v>32</v>
      </c>
      <c r="I552" s="27" t="s">
        <v>33</v>
      </c>
      <c r="J552" s="134">
        <v>44865</v>
      </c>
      <c r="K552" s="28">
        <v>45017</v>
      </c>
      <c r="L552" s="121" t="s">
        <v>696</v>
      </c>
      <c r="M552" s="94" t="s">
        <v>1366</v>
      </c>
      <c r="N552" s="94" t="s">
        <v>1367</v>
      </c>
      <c r="O552" s="94" t="s">
        <v>739</v>
      </c>
      <c r="P552" s="30">
        <v>44846</v>
      </c>
      <c r="Q552" s="20">
        <v>44848</v>
      </c>
      <c r="R552" s="23" t="s">
        <v>239</v>
      </c>
      <c r="S552" s="21">
        <v>44860</v>
      </c>
      <c r="T552" s="20"/>
      <c r="U552" s="21">
        <v>44861</v>
      </c>
      <c r="V552" s="29" t="s">
        <v>240</v>
      </c>
      <c r="W552" s="23"/>
      <c r="X552" s="27" t="s">
        <v>45</v>
      </c>
      <c r="Y552" s="13" t="s">
        <v>1368</v>
      </c>
    </row>
    <row r="553" spans="1:25">
      <c r="A553" s="24">
        <v>44896</v>
      </c>
      <c r="B553" s="25" t="s">
        <v>1369</v>
      </c>
      <c r="C553" s="26">
        <v>127023</v>
      </c>
      <c r="D553" s="27" t="s">
        <v>42</v>
      </c>
      <c r="E553" s="27" t="s">
        <v>377</v>
      </c>
      <c r="F553" s="27" t="s">
        <v>662</v>
      </c>
      <c r="G553" s="27" t="s">
        <v>31</v>
      </c>
      <c r="H553" s="27" t="s">
        <v>32</v>
      </c>
      <c r="I553" s="27" t="s">
        <v>33</v>
      </c>
      <c r="J553" s="134">
        <v>44865</v>
      </c>
      <c r="K553" s="28">
        <v>45017</v>
      </c>
      <c r="L553" s="121" t="s">
        <v>696</v>
      </c>
      <c r="M553" s="94" t="s">
        <v>235</v>
      </c>
      <c r="N553" s="94" t="s">
        <v>91</v>
      </c>
      <c r="O553" s="94" t="s">
        <v>235</v>
      </c>
      <c r="P553" s="30" t="s">
        <v>235</v>
      </c>
      <c r="Q553" s="20" t="s">
        <v>235</v>
      </c>
      <c r="R553" s="23" t="s">
        <v>239</v>
      </c>
      <c r="S553" s="21">
        <v>44860</v>
      </c>
      <c r="T553" s="20"/>
      <c r="U553" s="21">
        <v>44861</v>
      </c>
      <c r="V553" s="29" t="s">
        <v>240</v>
      </c>
      <c r="W553" s="23"/>
      <c r="X553" s="27" t="s">
        <v>45</v>
      </c>
      <c r="Y553" s="13" t="s">
        <v>411</v>
      </c>
    </row>
    <row r="554" spans="1:25">
      <c r="A554" s="24">
        <v>44896</v>
      </c>
      <c r="B554" s="25" t="s">
        <v>1370</v>
      </c>
      <c r="C554" s="26">
        <v>7330</v>
      </c>
      <c r="D554" s="27" t="s">
        <v>42</v>
      </c>
      <c r="E554" s="27" t="s">
        <v>243</v>
      </c>
      <c r="F554" s="27" t="s">
        <v>244</v>
      </c>
      <c r="G554" s="27" t="s">
        <v>31</v>
      </c>
      <c r="H554" s="27" t="s">
        <v>32</v>
      </c>
      <c r="I554" s="27" t="s">
        <v>33</v>
      </c>
      <c r="J554" s="134">
        <v>44865</v>
      </c>
      <c r="K554" s="28">
        <v>45017</v>
      </c>
      <c r="L554" s="121" t="s">
        <v>696</v>
      </c>
      <c r="M554" s="94" t="s">
        <v>246</v>
      </c>
      <c r="N554" s="94" t="s">
        <v>247</v>
      </c>
      <c r="O554" s="94" t="s">
        <v>235</v>
      </c>
      <c r="P554" s="30" t="s">
        <v>235</v>
      </c>
      <c r="Q554" s="20" t="s">
        <v>235</v>
      </c>
      <c r="R554" s="23" t="s">
        <v>239</v>
      </c>
      <c r="S554" s="21">
        <v>44860</v>
      </c>
      <c r="T554" s="20"/>
      <c r="U554" s="21">
        <v>44862</v>
      </c>
      <c r="V554" s="29" t="s">
        <v>240</v>
      </c>
      <c r="W554" s="23"/>
      <c r="X554" s="27" t="s">
        <v>45</v>
      </c>
      <c r="Y554" s="13" t="s">
        <v>1062</v>
      </c>
    </row>
    <row r="555" spans="1:25" ht="89.25">
      <c r="A555" s="24">
        <v>44896</v>
      </c>
      <c r="B555" s="25" t="s">
        <v>1371</v>
      </c>
      <c r="C555" s="26">
        <v>109895</v>
      </c>
      <c r="D555" s="27" t="s">
        <v>42</v>
      </c>
      <c r="E555" s="27" t="s">
        <v>413</v>
      </c>
      <c r="F555" s="27" t="s">
        <v>662</v>
      </c>
      <c r="G555" s="27" t="s">
        <v>31</v>
      </c>
      <c r="H555" s="27" t="s">
        <v>32</v>
      </c>
      <c r="I555" s="27" t="s">
        <v>33</v>
      </c>
      <c r="J555" s="134">
        <v>44865</v>
      </c>
      <c r="K555" s="28">
        <v>45017</v>
      </c>
      <c r="L555" s="121" t="s">
        <v>484</v>
      </c>
      <c r="M555" s="94" t="s">
        <v>415</v>
      </c>
      <c r="N555" s="94" t="s">
        <v>43</v>
      </c>
      <c r="O555" s="94" t="s">
        <v>416</v>
      </c>
      <c r="P555" s="30" t="s">
        <v>235</v>
      </c>
      <c r="Q555" s="20" t="s">
        <v>235</v>
      </c>
      <c r="R555" s="23" t="s">
        <v>235</v>
      </c>
      <c r="S555" s="21">
        <v>44865</v>
      </c>
      <c r="T555" s="20"/>
      <c r="U555" s="21">
        <v>44866</v>
      </c>
      <c r="V555" s="29" t="s">
        <v>240</v>
      </c>
      <c r="W555" s="23"/>
      <c r="X555" s="27" t="s">
        <v>45</v>
      </c>
      <c r="Y555" s="13" t="s">
        <v>1283</v>
      </c>
    </row>
    <row r="556" spans="1:25" ht="89.25">
      <c r="A556" s="24">
        <v>44896</v>
      </c>
      <c r="B556" s="25" t="s">
        <v>1372</v>
      </c>
      <c r="C556" s="26">
        <v>131931</v>
      </c>
      <c r="D556" s="27" t="s">
        <v>42</v>
      </c>
      <c r="E556" s="27" t="s">
        <v>413</v>
      </c>
      <c r="F556" s="27" t="s">
        <v>662</v>
      </c>
      <c r="G556" s="27" t="s">
        <v>31</v>
      </c>
      <c r="H556" s="27" t="s">
        <v>32</v>
      </c>
      <c r="I556" s="27" t="s">
        <v>33</v>
      </c>
      <c r="J556" s="134">
        <v>44865</v>
      </c>
      <c r="K556" s="28">
        <v>45017</v>
      </c>
      <c r="L556" s="121" t="s">
        <v>1222</v>
      </c>
      <c r="M556" s="94" t="s">
        <v>415</v>
      </c>
      <c r="N556" s="94" t="s">
        <v>43</v>
      </c>
      <c r="O556" s="94" t="s">
        <v>416</v>
      </c>
      <c r="P556" s="30" t="s">
        <v>235</v>
      </c>
      <c r="Q556" s="30" t="s">
        <v>235</v>
      </c>
      <c r="R556" s="30" t="s">
        <v>235</v>
      </c>
      <c r="S556" s="21">
        <v>44865</v>
      </c>
      <c r="T556" s="20"/>
      <c r="U556" s="21">
        <v>44866</v>
      </c>
      <c r="V556" s="29" t="s">
        <v>240</v>
      </c>
      <c r="W556" s="23"/>
      <c r="X556" s="27" t="s">
        <v>45</v>
      </c>
      <c r="Y556" s="13" t="s">
        <v>1373</v>
      </c>
    </row>
    <row r="557" spans="1:25" ht="89.25">
      <c r="A557" s="24">
        <v>44896</v>
      </c>
      <c r="B557" s="25" t="s">
        <v>1374</v>
      </c>
      <c r="C557" s="26">
        <v>133488</v>
      </c>
      <c r="D557" s="27" t="s">
        <v>42</v>
      </c>
      <c r="E557" s="27" t="s">
        <v>413</v>
      </c>
      <c r="F557" s="27" t="s">
        <v>662</v>
      </c>
      <c r="G557" s="27" t="s">
        <v>31</v>
      </c>
      <c r="H557" s="27" t="s">
        <v>32</v>
      </c>
      <c r="I557" s="27" t="s">
        <v>33</v>
      </c>
      <c r="J557" s="134">
        <v>44865</v>
      </c>
      <c r="K557" s="28">
        <v>45017</v>
      </c>
      <c r="L557" s="121" t="s">
        <v>1222</v>
      </c>
      <c r="M557" s="94" t="s">
        <v>415</v>
      </c>
      <c r="N557" s="94" t="s">
        <v>43</v>
      </c>
      <c r="O557" s="94" t="s">
        <v>416</v>
      </c>
      <c r="P557" s="30" t="s">
        <v>235</v>
      </c>
      <c r="Q557" s="30" t="s">
        <v>235</v>
      </c>
      <c r="R557" s="30" t="s">
        <v>235</v>
      </c>
      <c r="S557" s="21">
        <v>44865</v>
      </c>
      <c r="T557" s="20"/>
      <c r="U557" s="21">
        <v>44866</v>
      </c>
      <c r="V557" s="29" t="s">
        <v>240</v>
      </c>
      <c r="W557" s="23"/>
      <c r="X557" s="27" t="s">
        <v>45</v>
      </c>
      <c r="Y557" s="13" t="s">
        <v>1375</v>
      </c>
    </row>
    <row r="558" spans="1:25">
      <c r="A558" s="24">
        <v>44896</v>
      </c>
      <c r="B558" s="25" t="s">
        <v>1376</v>
      </c>
      <c r="C558" s="26">
        <v>30784</v>
      </c>
      <c r="D558" s="27" t="s">
        <v>28</v>
      </c>
      <c r="E558" s="27" t="s">
        <v>287</v>
      </c>
      <c r="F558" s="27" t="s">
        <v>288</v>
      </c>
      <c r="G558" s="27" t="s">
        <v>31</v>
      </c>
      <c r="H558" s="27" t="s">
        <v>32</v>
      </c>
      <c r="I558" s="27" t="s">
        <v>33</v>
      </c>
      <c r="J558" s="134">
        <v>44865</v>
      </c>
      <c r="K558" s="28">
        <v>45017</v>
      </c>
      <c r="L558" s="121" t="s">
        <v>1222</v>
      </c>
      <c r="M558" s="94" t="s">
        <v>1377</v>
      </c>
      <c r="N558" s="94" t="s">
        <v>1378</v>
      </c>
      <c r="O558" s="94" t="s">
        <v>1379</v>
      </c>
      <c r="P558" s="30">
        <v>44847</v>
      </c>
      <c r="Q558" s="30">
        <v>44847</v>
      </c>
      <c r="R558" s="23" t="s">
        <v>239</v>
      </c>
      <c r="S558" s="21">
        <v>44865</v>
      </c>
      <c r="T558" s="20"/>
      <c r="U558" s="21">
        <v>44866</v>
      </c>
      <c r="V558" s="29" t="s">
        <v>240</v>
      </c>
      <c r="W558" s="23"/>
      <c r="X558" s="27" t="s">
        <v>39</v>
      </c>
      <c r="Y558" s="46" t="s">
        <v>1380</v>
      </c>
    </row>
    <row r="559" spans="1:25" ht="38.25">
      <c r="A559" s="24">
        <v>44896</v>
      </c>
      <c r="B559" s="25" t="s">
        <v>1381</v>
      </c>
      <c r="C559" s="26">
        <v>120025</v>
      </c>
      <c r="D559" s="27" t="s">
        <v>42</v>
      </c>
      <c r="E559" s="27" t="s">
        <v>255</v>
      </c>
      <c r="F559" s="27" t="s">
        <v>256</v>
      </c>
      <c r="G559" s="27" t="s">
        <v>31</v>
      </c>
      <c r="H559" s="27" t="s">
        <v>32</v>
      </c>
      <c r="I559" s="27" t="s">
        <v>33</v>
      </c>
      <c r="J559" s="134">
        <v>44865</v>
      </c>
      <c r="K559" s="28">
        <v>45017</v>
      </c>
      <c r="L559" s="121" t="s">
        <v>484</v>
      </c>
      <c r="M559" s="94" t="s">
        <v>235</v>
      </c>
      <c r="N559" s="94" t="s">
        <v>72</v>
      </c>
      <c r="O559" s="94" t="s">
        <v>235</v>
      </c>
      <c r="P559" s="30" t="s">
        <v>235</v>
      </c>
      <c r="Q559" s="20" t="s">
        <v>235</v>
      </c>
      <c r="R559" s="23" t="s">
        <v>235</v>
      </c>
      <c r="S559" s="21">
        <v>44865</v>
      </c>
      <c r="T559" s="20"/>
      <c r="U559" s="21">
        <v>44866</v>
      </c>
      <c r="V559" s="29" t="s">
        <v>240</v>
      </c>
      <c r="W559" s="23"/>
      <c r="X559" s="27" t="s">
        <v>45</v>
      </c>
      <c r="Y559" s="13" t="s">
        <v>804</v>
      </c>
    </row>
    <row r="560" spans="1:25" ht="51">
      <c r="A560" s="24">
        <v>44896</v>
      </c>
      <c r="B560" s="109" t="s">
        <v>1382</v>
      </c>
      <c r="C560" s="26">
        <v>120412</v>
      </c>
      <c r="D560" s="27" t="s">
        <v>42</v>
      </c>
      <c r="E560" s="27" t="s">
        <v>77</v>
      </c>
      <c r="F560" s="27" t="s">
        <v>78</v>
      </c>
      <c r="G560" s="27" t="s">
        <v>31</v>
      </c>
      <c r="H560" s="27" t="s">
        <v>32</v>
      </c>
      <c r="I560" s="27" t="s">
        <v>33</v>
      </c>
      <c r="J560" s="134">
        <v>44865</v>
      </c>
      <c r="K560" s="28">
        <v>45047</v>
      </c>
      <c r="L560" s="121" t="s">
        <v>484</v>
      </c>
      <c r="M560" s="94" t="s">
        <v>250</v>
      </c>
      <c r="N560" s="94" t="s">
        <v>98</v>
      </c>
      <c r="O560" s="94" t="s">
        <v>235</v>
      </c>
      <c r="P560" s="30" t="s">
        <v>235</v>
      </c>
      <c r="Q560" s="20" t="s">
        <v>235</v>
      </c>
      <c r="R560" s="23" t="s">
        <v>235</v>
      </c>
      <c r="S560" s="21">
        <v>44865</v>
      </c>
      <c r="T560" s="20"/>
      <c r="U560" s="21">
        <v>44866</v>
      </c>
      <c r="V560" s="29" t="s">
        <v>240</v>
      </c>
      <c r="W560" s="23"/>
      <c r="X560" s="27" t="s">
        <v>39</v>
      </c>
      <c r="Y560" s="46" t="s">
        <v>1383</v>
      </c>
    </row>
    <row r="561" spans="1:27" ht="38.25">
      <c r="A561" s="24">
        <v>44896</v>
      </c>
      <c r="B561" s="25" t="s">
        <v>1384</v>
      </c>
      <c r="C561" s="26">
        <v>8754</v>
      </c>
      <c r="D561" s="27" t="s">
        <v>42</v>
      </c>
      <c r="E561" s="27" t="s">
        <v>255</v>
      </c>
      <c r="F561" s="27" t="s">
        <v>256</v>
      </c>
      <c r="G561" s="27" t="s">
        <v>31</v>
      </c>
      <c r="H561" s="27" t="s">
        <v>32</v>
      </c>
      <c r="I561" s="27" t="s">
        <v>33</v>
      </c>
      <c r="J561" s="134">
        <v>44865</v>
      </c>
      <c r="K561" s="28">
        <v>45017</v>
      </c>
      <c r="L561" s="121" t="s">
        <v>484</v>
      </c>
      <c r="M561" s="94" t="s">
        <v>235</v>
      </c>
      <c r="N561" s="94" t="s">
        <v>72</v>
      </c>
      <c r="O561" s="94" t="s">
        <v>235</v>
      </c>
      <c r="P561" s="30" t="s">
        <v>235</v>
      </c>
      <c r="Q561" s="20" t="s">
        <v>235</v>
      </c>
      <c r="R561" s="23" t="s">
        <v>235</v>
      </c>
      <c r="S561" s="21">
        <v>44865</v>
      </c>
      <c r="T561" s="20"/>
      <c r="U561" s="21">
        <v>44866</v>
      </c>
      <c r="V561" s="29" t="s">
        <v>240</v>
      </c>
      <c r="W561" s="23"/>
      <c r="X561" s="27" t="s">
        <v>45</v>
      </c>
      <c r="Y561" s="13" t="s">
        <v>813</v>
      </c>
    </row>
    <row r="562" spans="1:27" ht="38.25">
      <c r="A562" s="24">
        <v>44896</v>
      </c>
      <c r="B562" s="25" t="s">
        <v>1385</v>
      </c>
      <c r="C562" s="26">
        <v>664610</v>
      </c>
      <c r="D562" s="27" t="s">
        <v>42</v>
      </c>
      <c r="E562" s="27" t="s">
        <v>255</v>
      </c>
      <c r="F562" s="27" t="s">
        <v>256</v>
      </c>
      <c r="G562" s="27" t="s">
        <v>31</v>
      </c>
      <c r="H562" s="27" t="s">
        <v>32</v>
      </c>
      <c r="I562" s="27" t="s">
        <v>33</v>
      </c>
      <c r="J562" s="134">
        <v>44865</v>
      </c>
      <c r="K562" s="28">
        <v>45017</v>
      </c>
      <c r="L562" s="121" t="s">
        <v>484</v>
      </c>
      <c r="M562" s="94" t="s">
        <v>235</v>
      </c>
      <c r="N562" s="94" t="s">
        <v>72</v>
      </c>
      <c r="O562" s="94" t="s">
        <v>235</v>
      </c>
      <c r="P562" s="30" t="s">
        <v>235</v>
      </c>
      <c r="Q562" s="20" t="s">
        <v>235</v>
      </c>
      <c r="R562" s="23" t="s">
        <v>235</v>
      </c>
      <c r="S562" s="21">
        <v>44865</v>
      </c>
      <c r="T562" s="20"/>
      <c r="U562" s="21">
        <v>44866</v>
      </c>
      <c r="V562" s="29" t="s">
        <v>240</v>
      </c>
      <c r="W562" s="23"/>
      <c r="X562" s="27" t="s">
        <v>45</v>
      </c>
      <c r="Y562" s="13" t="s">
        <v>813</v>
      </c>
    </row>
    <row r="563" spans="1:27" ht="38.25">
      <c r="A563" s="24">
        <v>44896</v>
      </c>
      <c r="B563" s="25" t="s">
        <v>1386</v>
      </c>
      <c r="C563" s="26">
        <v>110118</v>
      </c>
      <c r="D563" s="27" t="s">
        <v>42</v>
      </c>
      <c r="E563" s="27" t="s">
        <v>724</v>
      </c>
      <c r="F563" s="27" t="s">
        <v>1336</v>
      </c>
      <c r="G563" s="27" t="s">
        <v>31</v>
      </c>
      <c r="H563" s="27" t="s">
        <v>32</v>
      </c>
      <c r="I563" s="27" t="s">
        <v>33</v>
      </c>
      <c r="J563" s="134">
        <v>44865</v>
      </c>
      <c r="K563" s="28">
        <v>45017</v>
      </c>
      <c r="L563" s="121" t="s">
        <v>484</v>
      </c>
      <c r="M563" s="94" t="s">
        <v>250</v>
      </c>
      <c r="N563" s="94" t="s">
        <v>98</v>
      </c>
      <c r="O563" s="94" t="s">
        <v>235</v>
      </c>
      <c r="P563" s="30" t="s">
        <v>235</v>
      </c>
      <c r="Q563" s="20" t="s">
        <v>235</v>
      </c>
      <c r="R563" s="23" t="s">
        <v>235</v>
      </c>
      <c r="S563" s="21">
        <v>44865</v>
      </c>
      <c r="T563" s="20"/>
      <c r="U563" s="21">
        <v>44866</v>
      </c>
      <c r="V563" s="29" t="s">
        <v>240</v>
      </c>
      <c r="W563" s="23"/>
      <c r="X563" s="27" t="s">
        <v>45</v>
      </c>
      <c r="Y563" s="13" t="s">
        <v>1387</v>
      </c>
    </row>
    <row r="564" spans="1:27" ht="38.25">
      <c r="A564" s="24">
        <v>44896</v>
      </c>
      <c r="B564" s="25" t="s">
        <v>1388</v>
      </c>
      <c r="C564" s="26">
        <v>106016</v>
      </c>
      <c r="D564" s="27" t="s">
        <v>42</v>
      </c>
      <c r="E564" s="27" t="s">
        <v>255</v>
      </c>
      <c r="F564" s="27" t="s">
        <v>256</v>
      </c>
      <c r="G564" s="27" t="s">
        <v>31</v>
      </c>
      <c r="H564" s="27" t="s">
        <v>32</v>
      </c>
      <c r="I564" s="27" t="s">
        <v>33</v>
      </c>
      <c r="J564" s="134">
        <v>44865</v>
      </c>
      <c r="K564" s="28">
        <v>45017</v>
      </c>
      <c r="L564" s="121" t="s">
        <v>484</v>
      </c>
      <c r="M564" s="94" t="s">
        <v>1236</v>
      </c>
      <c r="N564" s="94" t="s">
        <v>1389</v>
      </c>
      <c r="O564" s="94" t="s">
        <v>235</v>
      </c>
      <c r="P564" s="30" t="s">
        <v>235</v>
      </c>
      <c r="Q564" s="20" t="s">
        <v>235</v>
      </c>
      <c r="R564" s="23" t="s">
        <v>235</v>
      </c>
      <c r="S564" s="21">
        <v>44865</v>
      </c>
      <c r="T564" s="20"/>
      <c r="U564" s="21">
        <v>44867</v>
      </c>
      <c r="V564" s="29" t="s">
        <v>240</v>
      </c>
      <c r="W564" s="23"/>
      <c r="X564" s="27" t="s">
        <v>45</v>
      </c>
      <c r="Y564" s="13" t="s">
        <v>1390</v>
      </c>
    </row>
    <row r="565" spans="1:27" ht="38.25">
      <c r="A565" s="24">
        <v>44896</v>
      </c>
      <c r="B565" s="25" t="s">
        <v>1391</v>
      </c>
      <c r="C565" s="26">
        <v>60311</v>
      </c>
      <c r="D565" s="27" t="s">
        <v>42</v>
      </c>
      <c r="E565" s="27" t="s">
        <v>377</v>
      </c>
      <c r="F565" s="27" t="s">
        <v>662</v>
      </c>
      <c r="G565" s="27" t="s">
        <v>31</v>
      </c>
      <c r="H565" s="27" t="s">
        <v>32</v>
      </c>
      <c r="I565" s="27" t="s">
        <v>33</v>
      </c>
      <c r="J565" s="134">
        <v>44865</v>
      </c>
      <c r="K565" s="28">
        <v>45017</v>
      </c>
      <c r="L565" s="121" t="s">
        <v>484</v>
      </c>
      <c r="M565" s="94" t="s">
        <v>235</v>
      </c>
      <c r="N565" s="94" t="s">
        <v>91</v>
      </c>
      <c r="O565" s="94" t="s">
        <v>235</v>
      </c>
      <c r="P565" s="30" t="s">
        <v>235</v>
      </c>
      <c r="Q565" s="20" t="s">
        <v>235</v>
      </c>
      <c r="R565" s="23" t="s">
        <v>235</v>
      </c>
      <c r="S565" s="21">
        <v>44865</v>
      </c>
      <c r="T565" s="20"/>
      <c r="U565" s="21">
        <v>44867</v>
      </c>
      <c r="V565" s="29" t="s">
        <v>240</v>
      </c>
      <c r="W565" s="23"/>
      <c r="X565" s="27" t="s">
        <v>45</v>
      </c>
      <c r="Y565" s="13" t="s">
        <v>1267</v>
      </c>
    </row>
    <row r="566" spans="1:27" ht="38.25">
      <c r="A566" s="24">
        <v>44896</v>
      </c>
      <c r="B566" s="25" t="s">
        <v>1392</v>
      </c>
      <c r="C566" s="26">
        <v>119890</v>
      </c>
      <c r="D566" s="27" t="s">
        <v>42</v>
      </c>
      <c r="E566" s="27" t="s">
        <v>604</v>
      </c>
      <c r="F566" s="27" t="s">
        <v>256</v>
      </c>
      <c r="G566" s="27" t="s">
        <v>31</v>
      </c>
      <c r="H566" s="27" t="s">
        <v>32</v>
      </c>
      <c r="I566" s="27" t="s">
        <v>33</v>
      </c>
      <c r="J566" s="134">
        <v>44865</v>
      </c>
      <c r="K566" s="28">
        <v>45017</v>
      </c>
      <c r="L566" s="121" t="s">
        <v>484</v>
      </c>
      <c r="M566" s="94" t="s">
        <v>1236</v>
      </c>
      <c r="N566" s="94" t="s">
        <v>1237</v>
      </c>
      <c r="O566" s="94" t="s">
        <v>235</v>
      </c>
      <c r="P566" s="30" t="s">
        <v>235</v>
      </c>
      <c r="Q566" s="20" t="s">
        <v>235</v>
      </c>
      <c r="R566" s="23" t="s">
        <v>235</v>
      </c>
      <c r="S566" s="21">
        <v>44865</v>
      </c>
      <c r="T566" s="20"/>
      <c r="U566" s="21">
        <v>44867</v>
      </c>
      <c r="V566" s="29" t="s">
        <v>240</v>
      </c>
      <c r="W566" s="23"/>
      <c r="X566" s="27" t="s">
        <v>45</v>
      </c>
      <c r="Y566" s="13" t="s">
        <v>1390</v>
      </c>
    </row>
    <row r="567" spans="1:27" ht="102">
      <c r="A567" s="24">
        <v>44896</v>
      </c>
      <c r="B567" s="109" t="s">
        <v>1393</v>
      </c>
      <c r="C567" s="26">
        <v>119733</v>
      </c>
      <c r="D567" s="27" t="s">
        <v>42</v>
      </c>
      <c r="E567" s="27" t="s">
        <v>255</v>
      </c>
      <c r="F567" s="27" t="s">
        <v>256</v>
      </c>
      <c r="G567" s="27" t="s">
        <v>31</v>
      </c>
      <c r="H567" s="27" t="s">
        <v>32</v>
      </c>
      <c r="I567" s="27" t="s">
        <v>33</v>
      </c>
      <c r="J567" s="134">
        <v>44865</v>
      </c>
      <c r="K567" s="28">
        <v>45017</v>
      </c>
      <c r="L567" s="121" t="s">
        <v>1222</v>
      </c>
      <c r="M567" s="94" t="s">
        <v>1236</v>
      </c>
      <c r="N567" s="94" t="s">
        <v>1389</v>
      </c>
      <c r="P567" s="30" t="s">
        <v>235</v>
      </c>
      <c r="Q567" s="30" t="s">
        <v>235</v>
      </c>
      <c r="R567" s="30" t="s">
        <v>235</v>
      </c>
      <c r="S567" s="21">
        <v>44865</v>
      </c>
      <c r="T567" s="20"/>
      <c r="U567" s="21">
        <v>44867</v>
      </c>
      <c r="V567" s="29" t="s">
        <v>240</v>
      </c>
      <c r="W567" s="23"/>
      <c r="X567" s="27" t="s">
        <v>45</v>
      </c>
      <c r="Y567" s="13" t="s">
        <v>1394</v>
      </c>
    </row>
    <row r="568" spans="1:27">
      <c r="A568" s="24">
        <v>44835</v>
      </c>
      <c r="B568" s="25" t="s">
        <v>750</v>
      </c>
      <c r="C568" s="26">
        <v>103967</v>
      </c>
      <c r="D568" s="27" t="s">
        <v>28</v>
      </c>
      <c r="E568" s="27" t="s">
        <v>255</v>
      </c>
      <c r="F568" s="27" t="s">
        <v>256</v>
      </c>
      <c r="G568" s="27" t="s">
        <v>31</v>
      </c>
      <c r="H568" s="27" t="s">
        <v>32</v>
      </c>
      <c r="I568" s="27" t="s">
        <v>33</v>
      </c>
      <c r="J568" s="27" t="s">
        <v>85</v>
      </c>
      <c r="K568" s="28">
        <v>44958</v>
      </c>
      <c r="L568" s="121" t="s">
        <v>696</v>
      </c>
      <c r="M568" s="94" t="s">
        <v>1236</v>
      </c>
      <c r="N568" s="94" t="s">
        <v>1237</v>
      </c>
      <c r="O568" s="94" t="s">
        <v>235</v>
      </c>
      <c r="P568" s="30" t="s">
        <v>235</v>
      </c>
      <c r="Q568" s="20" t="s">
        <v>235</v>
      </c>
      <c r="R568" s="23" t="s">
        <v>239</v>
      </c>
      <c r="S568" s="21">
        <v>44865</v>
      </c>
      <c r="T568" s="20"/>
      <c r="U568" s="21">
        <v>44866</v>
      </c>
      <c r="V568" s="29" t="s">
        <v>240</v>
      </c>
      <c r="W568" s="23"/>
      <c r="X568" s="27"/>
      <c r="Y568" s="13" t="s">
        <v>45</v>
      </c>
    </row>
    <row r="569" spans="1:27" ht="25.5">
      <c r="A569" s="24">
        <v>44856</v>
      </c>
      <c r="B569" s="25" t="s">
        <v>1395</v>
      </c>
      <c r="C569" s="26">
        <v>30813</v>
      </c>
      <c r="D569" s="27" t="s">
        <v>28</v>
      </c>
      <c r="E569" s="27" t="s">
        <v>978</v>
      </c>
      <c r="F569" s="27" t="s">
        <v>30</v>
      </c>
      <c r="G569" s="27" t="s">
        <v>31</v>
      </c>
      <c r="H569" s="27" t="s">
        <v>32</v>
      </c>
      <c r="I569" s="27" t="s">
        <v>33</v>
      </c>
      <c r="J569" s="27" t="s">
        <v>85</v>
      </c>
      <c r="K569" s="28">
        <v>44986</v>
      </c>
      <c r="L569" s="121" t="s">
        <v>484</v>
      </c>
      <c r="M569" s="94" t="s">
        <v>1396</v>
      </c>
      <c r="N569" s="94" t="s">
        <v>1397</v>
      </c>
      <c r="O569" s="94" t="s">
        <v>1398</v>
      </c>
      <c r="P569" s="30">
        <v>44862</v>
      </c>
      <c r="Q569" s="20">
        <v>44865</v>
      </c>
      <c r="R569" s="23" t="s">
        <v>239</v>
      </c>
      <c r="S569" s="21">
        <v>44865</v>
      </c>
      <c r="T569" s="20"/>
      <c r="U569" s="21">
        <v>44868</v>
      </c>
      <c r="V569" s="29" t="s">
        <v>240</v>
      </c>
      <c r="W569" s="23"/>
      <c r="X569" s="27" t="s">
        <v>39</v>
      </c>
      <c r="Y569" s="13"/>
    </row>
    <row r="570" spans="1:27" ht="51">
      <c r="A570" s="24">
        <v>44896</v>
      </c>
      <c r="B570" s="25" t="s">
        <v>1399</v>
      </c>
      <c r="C570" s="26">
        <v>30734</v>
      </c>
      <c r="D570" s="27" t="s">
        <v>28</v>
      </c>
      <c r="E570" s="27" t="s">
        <v>724</v>
      </c>
      <c r="F570" s="27" t="s">
        <v>371</v>
      </c>
      <c r="G570" s="27" t="s">
        <v>31</v>
      </c>
      <c r="H570" s="27" t="s">
        <v>32</v>
      </c>
      <c r="I570" s="27" t="s">
        <v>33</v>
      </c>
      <c r="J570" s="134">
        <v>44865</v>
      </c>
      <c r="K570" s="28">
        <v>45017</v>
      </c>
      <c r="L570" s="121" t="s">
        <v>696</v>
      </c>
      <c r="M570" s="94" t="s">
        <v>1400</v>
      </c>
      <c r="N570" s="94" t="s">
        <v>738</v>
      </c>
      <c r="O570" s="94" t="s">
        <v>235</v>
      </c>
      <c r="P570" s="30">
        <v>44846</v>
      </c>
      <c r="Q570" s="20">
        <v>44849</v>
      </c>
      <c r="R570" s="23" t="s">
        <v>239</v>
      </c>
      <c r="S570" s="21">
        <v>44860</v>
      </c>
      <c r="T570" s="20"/>
      <c r="U570" s="21">
        <v>44867</v>
      </c>
      <c r="V570" s="29" t="s">
        <v>240</v>
      </c>
      <c r="W570" s="23"/>
      <c r="X570" s="27" t="s">
        <v>39</v>
      </c>
      <c r="Y570" s="13" t="s">
        <v>1401</v>
      </c>
      <c r="Z570" s="25" t="s">
        <v>1402</v>
      </c>
      <c r="AA570" s="12" t="s">
        <v>937</v>
      </c>
    </row>
    <row r="571" spans="1:27" ht="25.5">
      <c r="A571" s="24">
        <v>44896</v>
      </c>
      <c r="B571" s="25" t="s">
        <v>1403</v>
      </c>
      <c r="C571" s="26">
        <v>632327</v>
      </c>
      <c r="D571" s="27" t="s">
        <v>42</v>
      </c>
      <c r="E571" s="27" t="s">
        <v>219</v>
      </c>
      <c r="F571" s="27" t="s">
        <v>220</v>
      </c>
      <c r="G571" s="27" t="s">
        <v>31</v>
      </c>
      <c r="H571" s="27" t="s">
        <v>32</v>
      </c>
      <c r="I571" s="27" t="s">
        <v>33</v>
      </c>
      <c r="J571" s="134">
        <v>44865</v>
      </c>
      <c r="K571" s="28">
        <v>45017</v>
      </c>
      <c r="L571" s="121" t="s">
        <v>696</v>
      </c>
      <c r="M571" s="94" t="s">
        <v>1404</v>
      </c>
      <c r="N571" s="94" t="s">
        <v>1405</v>
      </c>
      <c r="O571" s="94" t="s">
        <v>1406</v>
      </c>
      <c r="P571" s="30">
        <v>44846</v>
      </c>
      <c r="Q571" s="20">
        <v>44847</v>
      </c>
      <c r="R571" s="23" t="s">
        <v>239</v>
      </c>
      <c r="S571" s="21">
        <v>44860</v>
      </c>
      <c r="T571" s="20"/>
      <c r="U571" s="21">
        <v>44867</v>
      </c>
      <c r="V571" s="29" t="s">
        <v>240</v>
      </c>
      <c r="W571" s="23"/>
      <c r="X571" s="27" t="s">
        <v>39</v>
      </c>
      <c r="Y571" s="13"/>
    </row>
    <row r="572" spans="1:27" ht="38.25">
      <c r="A572" s="24">
        <v>44866</v>
      </c>
      <c r="B572" s="25" t="s">
        <v>1407</v>
      </c>
      <c r="C572" s="26">
        <v>104650</v>
      </c>
      <c r="D572" s="27" t="s">
        <v>28</v>
      </c>
      <c r="E572" s="27" t="s">
        <v>255</v>
      </c>
      <c r="F572" s="27" t="s">
        <v>71</v>
      </c>
      <c r="G572" s="27" t="s">
        <v>31</v>
      </c>
      <c r="H572" s="27" t="s">
        <v>32</v>
      </c>
      <c r="I572" s="27" t="s">
        <v>1408</v>
      </c>
      <c r="J572" s="27" t="s">
        <v>85</v>
      </c>
      <c r="K572" s="28">
        <v>44986</v>
      </c>
      <c r="L572" s="121" t="s">
        <v>484</v>
      </c>
      <c r="M572" s="94" t="s">
        <v>235</v>
      </c>
      <c r="N572" s="94" t="s">
        <v>72</v>
      </c>
      <c r="O572" s="94" t="s">
        <v>235</v>
      </c>
      <c r="P572" s="30" t="s">
        <v>235</v>
      </c>
      <c r="Q572" s="20" t="s">
        <v>235</v>
      </c>
      <c r="R572" s="23" t="s">
        <v>235</v>
      </c>
      <c r="S572" s="21">
        <v>44868</v>
      </c>
      <c r="T572" s="20"/>
      <c r="U572" s="21">
        <v>44869</v>
      </c>
      <c r="V572" s="29" t="s">
        <v>240</v>
      </c>
      <c r="W572" s="23"/>
      <c r="X572" s="27" t="s">
        <v>45</v>
      </c>
      <c r="Y572" s="13" t="s">
        <v>813</v>
      </c>
    </row>
    <row r="573" spans="1:27" ht="25.5">
      <c r="A573" s="24">
        <v>44896</v>
      </c>
      <c r="B573" s="25" t="s">
        <v>1409</v>
      </c>
      <c r="C573" s="26">
        <v>55966</v>
      </c>
      <c r="D573" s="27" t="s">
        <v>42</v>
      </c>
      <c r="E573" s="27" t="s">
        <v>255</v>
      </c>
      <c r="F573" s="27" t="s">
        <v>256</v>
      </c>
      <c r="G573" s="27" t="s">
        <v>31</v>
      </c>
      <c r="H573" s="27" t="s">
        <v>32</v>
      </c>
      <c r="I573" s="27" t="s">
        <v>33</v>
      </c>
      <c r="J573" s="134">
        <v>44865</v>
      </c>
      <c r="K573" s="28">
        <v>45017</v>
      </c>
      <c r="L573" s="121" t="s">
        <v>1222</v>
      </c>
      <c r="N573" s="94" t="s">
        <v>72</v>
      </c>
      <c r="P573" s="30" t="s">
        <v>235</v>
      </c>
      <c r="Q573" s="30" t="s">
        <v>235</v>
      </c>
      <c r="R573" s="30" t="s">
        <v>235</v>
      </c>
      <c r="S573" s="21">
        <v>44865</v>
      </c>
      <c r="T573" s="20"/>
      <c r="U573" s="21">
        <v>44865</v>
      </c>
      <c r="V573" s="29" t="s">
        <v>240</v>
      </c>
      <c r="W573" s="23"/>
      <c r="X573" s="27" t="s">
        <v>45</v>
      </c>
      <c r="Y573" s="13" t="s">
        <v>1410</v>
      </c>
    </row>
    <row r="574" spans="1:27">
      <c r="A574" s="24">
        <v>44896</v>
      </c>
      <c r="B574" s="25" t="s">
        <v>1411</v>
      </c>
      <c r="C574" s="26">
        <v>113888</v>
      </c>
      <c r="D574" s="27" t="s">
        <v>42</v>
      </c>
      <c r="E574" s="27" t="s">
        <v>243</v>
      </c>
      <c r="F574" s="27" t="s">
        <v>244</v>
      </c>
      <c r="G574" s="27" t="s">
        <v>31</v>
      </c>
      <c r="H574" s="27" t="s">
        <v>32</v>
      </c>
      <c r="I574" s="27" t="s">
        <v>33</v>
      </c>
      <c r="J574" s="134">
        <v>44865</v>
      </c>
      <c r="K574" s="28">
        <v>45017</v>
      </c>
      <c r="L574" s="121" t="s">
        <v>670</v>
      </c>
      <c r="M574" s="94" t="s">
        <v>246</v>
      </c>
      <c r="N574" s="94" t="s">
        <v>247</v>
      </c>
      <c r="P574" s="30" t="s">
        <v>235</v>
      </c>
      <c r="Q574" s="20" t="s">
        <v>235</v>
      </c>
      <c r="R574" s="23" t="s">
        <v>239</v>
      </c>
      <c r="S574" s="21">
        <v>44865</v>
      </c>
      <c r="T574" s="20"/>
      <c r="U574" s="21">
        <v>44865</v>
      </c>
      <c r="V574" s="29" t="s">
        <v>240</v>
      </c>
      <c r="W574" s="23"/>
      <c r="X574" s="27" t="s">
        <v>45</v>
      </c>
      <c r="Y574" s="13" t="s">
        <v>1062</v>
      </c>
    </row>
    <row r="575" spans="1:27" ht="89.25">
      <c r="A575" s="24">
        <v>44896</v>
      </c>
      <c r="B575" s="25" t="s">
        <v>1412</v>
      </c>
      <c r="C575" s="26">
        <v>114496</v>
      </c>
      <c r="D575" s="27" t="s">
        <v>42</v>
      </c>
      <c r="E575" s="27" t="s">
        <v>413</v>
      </c>
      <c r="F575" s="27" t="s">
        <v>662</v>
      </c>
      <c r="G575" s="27" t="s">
        <v>31</v>
      </c>
      <c r="H575" s="27" t="s">
        <v>32</v>
      </c>
      <c r="I575" s="27" t="s">
        <v>33</v>
      </c>
      <c r="J575" s="134">
        <v>44865</v>
      </c>
      <c r="K575" s="28">
        <v>45017</v>
      </c>
      <c r="L575" s="121" t="s">
        <v>670</v>
      </c>
      <c r="M575" s="94" t="s">
        <v>415</v>
      </c>
      <c r="N575" s="94" t="s">
        <v>43</v>
      </c>
      <c r="O575" s="94" t="s">
        <v>416</v>
      </c>
      <c r="P575" s="30" t="s">
        <v>235</v>
      </c>
      <c r="Q575" s="20" t="s">
        <v>235</v>
      </c>
      <c r="R575" s="23" t="s">
        <v>239</v>
      </c>
      <c r="S575" s="21">
        <v>44865</v>
      </c>
      <c r="T575" s="20"/>
      <c r="U575" s="21">
        <v>44865</v>
      </c>
      <c r="V575" s="29" t="s">
        <v>240</v>
      </c>
      <c r="W575" s="23"/>
      <c r="X575" s="27" t="s">
        <v>45</v>
      </c>
      <c r="Y575" s="13" t="s">
        <v>1290</v>
      </c>
    </row>
    <row r="576" spans="1:27" ht="89.25">
      <c r="A576" s="24">
        <v>44896</v>
      </c>
      <c r="B576" s="109" t="s">
        <v>41</v>
      </c>
      <c r="C576" s="26">
        <v>114597</v>
      </c>
      <c r="D576" s="27" t="s">
        <v>42</v>
      </c>
      <c r="E576" s="27" t="s">
        <v>413</v>
      </c>
      <c r="F576" s="27" t="s">
        <v>662</v>
      </c>
      <c r="G576" s="27" t="s">
        <v>31</v>
      </c>
      <c r="H576" s="27" t="s">
        <v>32</v>
      </c>
      <c r="I576" s="27" t="s">
        <v>33</v>
      </c>
      <c r="J576" s="134">
        <v>44865</v>
      </c>
      <c r="K576" s="28">
        <v>45017</v>
      </c>
      <c r="L576" s="121" t="s">
        <v>1222</v>
      </c>
      <c r="M576" s="94" t="s">
        <v>415</v>
      </c>
      <c r="N576" s="94" t="s">
        <v>43</v>
      </c>
      <c r="O576" s="94" t="s">
        <v>416</v>
      </c>
      <c r="P576" s="30" t="s">
        <v>235</v>
      </c>
      <c r="Q576" s="30" t="s">
        <v>235</v>
      </c>
      <c r="R576" s="30" t="s">
        <v>235</v>
      </c>
      <c r="S576" s="21">
        <v>44865</v>
      </c>
      <c r="T576" s="20"/>
      <c r="U576" s="21">
        <v>44865</v>
      </c>
      <c r="V576" s="29" t="s">
        <v>240</v>
      </c>
      <c r="W576" s="23"/>
      <c r="X576" s="27" t="s">
        <v>45</v>
      </c>
      <c r="Y576" s="13" t="s">
        <v>1413</v>
      </c>
    </row>
    <row r="577" spans="1:25" ht="89.25">
      <c r="A577" s="24">
        <v>44896</v>
      </c>
      <c r="B577" s="25" t="s">
        <v>1414</v>
      </c>
      <c r="C577" s="26">
        <v>120029</v>
      </c>
      <c r="D577" s="27" t="s">
        <v>42</v>
      </c>
      <c r="E577" s="27" t="s">
        <v>413</v>
      </c>
      <c r="F577" s="27" t="s">
        <v>662</v>
      </c>
      <c r="G577" s="27" t="s">
        <v>31</v>
      </c>
      <c r="H577" s="27" t="s">
        <v>32</v>
      </c>
      <c r="I577" s="27" t="s">
        <v>33</v>
      </c>
      <c r="J577" s="134">
        <v>44865</v>
      </c>
      <c r="K577" s="28">
        <v>45017</v>
      </c>
      <c r="L577" s="121" t="s">
        <v>670</v>
      </c>
      <c r="M577" s="94" t="s">
        <v>415</v>
      </c>
      <c r="N577" s="94" t="s">
        <v>43</v>
      </c>
      <c r="O577" s="94" t="s">
        <v>416</v>
      </c>
      <c r="P577" s="30" t="s">
        <v>235</v>
      </c>
      <c r="Q577" s="20" t="s">
        <v>235</v>
      </c>
      <c r="R577" s="23" t="s">
        <v>239</v>
      </c>
      <c r="S577" s="21">
        <v>44865</v>
      </c>
      <c r="T577" s="20"/>
      <c r="U577" s="21">
        <v>44865</v>
      </c>
      <c r="V577" s="29" t="s">
        <v>240</v>
      </c>
      <c r="W577" s="23"/>
      <c r="X577" s="27" t="s">
        <v>45</v>
      </c>
      <c r="Y577" s="13" t="s">
        <v>1290</v>
      </c>
    </row>
    <row r="578" spans="1:25" ht="25.5">
      <c r="A578" s="24">
        <v>44896</v>
      </c>
      <c r="B578" s="25" t="s">
        <v>1415</v>
      </c>
      <c r="C578" s="26">
        <v>126593</v>
      </c>
      <c r="D578" s="27" t="s">
        <v>42</v>
      </c>
      <c r="E578" s="27" t="s">
        <v>255</v>
      </c>
      <c r="F578" s="27" t="s">
        <v>256</v>
      </c>
      <c r="G578" s="27" t="s">
        <v>31</v>
      </c>
      <c r="H578" s="27" t="s">
        <v>32</v>
      </c>
      <c r="I578" s="27" t="s">
        <v>33</v>
      </c>
      <c r="J578" s="134">
        <v>44865</v>
      </c>
      <c r="K578" s="28">
        <v>45017</v>
      </c>
      <c r="L578" s="121" t="s">
        <v>670</v>
      </c>
      <c r="N578" s="94" t="s">
        <v>72</v>
      </c>
      <c r="P578" s="30" t="s">
        <v>235</v>
      </c>
      <c r="Q578" s="20" t="s">
        <v>235</v>
      </c>
      <c r="R578" s="23" t="s">
        <v>239</v>
      </c>
      <c r="S578" s="21">
        <v>44865</v>
      </c>
      <c r="T578" s="20"/>
      <c r="U578" s="21">
        <v>44865</v>
      </c>
      <c r="V578" s="29" t="s">
        <v>240</v>
      </c>
      <c r="W578" s="23"/>
      <c r="X578" s="27" t="s">
        <v>45</v>
      </c>
      <c r="Y578" s="13" t="s">
        <v>448</v>
      </c>
    </row>
    <row r="579" spans="1:25" ht="25.5">
      <c r="A579" s="24">
        <v>44896</v>
      </c>
      <c r="B579" s="25" t="s">
        <v>1416</v>
      </c>
      <c r="C579" s="26">
        <v>126841</v>
      </c>
      <c r="D579" s="27" t="s">
        <v>42</v>
      </c>
      <c r="E579" s="27" t="s">
        <v>255</v>
      </c>
      <c r="F579" s="27" t="s">
        <v>256</v>
      </c>
      <c r="G579" s="27" t="s">
        <v>31</v>
      </c>
      <c r="H579" s="27" t="s">
        <v>32</v>
      </c>
      <c r="I579" s="27" t="s">
        <v>33</v>
      </c>
      <c r="J579" s="134">
        <v>44865</v>
      </c>
      <c r="K579" s="28">
        <v>45017</v>
      </c>
      <c r="L579" s="121" t="s">
        <v>670</v>
      </c>
      <c r="N579" s="94" t="s">
        <v>72</v>
      </c>
      <c r="P579" s="30" t="s">
        <v>235</v>
      </c>
      <c r="Q579" s="20" t="s">
        <v>235</v>
      </c>
      <c r="R579" s="23" t="s">
        <v>239</v>
      </c>
      <c r="S579" s="21">
        <v>44865</v>
      </c>
      <c r="T579" s="20"/>
      <c r="U579" s="21">
        <v>44865</v>
      </c>
      <c r="V579" s="29" t="s">
        <v>240</v>
      </c>
      <c r="W579" s="23"/>
      <c r="X579" s="27" t="s">
        <v>45</v>
      </c>
      <c r="Y579" s="13" t="s">
        <v>448</v>
      </c>
    </row>
    <row r="580" spans="1:25" ht="89.25">
      <c r="A580" s="24">
        <v>44896</v>
      </c>
      <c r="B580" s="25" t="s">
        <v>1417</v>
      </c>
      <c r="C580" s="26">
        <v>131374</v>
      </c>
      <c r="D580" s="27" t="s">
        <v>42</v>
      </c>
      <c r="E580" s="27" t="s">
        <v>413</v>
      </c>
      <c r="F580" s="27" t="s">
        <v>662</v>
      </c>
      <c r="G580" s="27" t="s">
        <v>31</v>
      </c>
      <c r="H580" s="27" t="s">
        <v>32</v>
      </c>
      <c r="I580" s="27" t="s">
        <v>33</v>
      </c>
      <c r="J580" s="134">
        <v>44865</v>
      </c>
      <c r="K580" s="28">
        <v>45017</v>
      </c>
      <c r="L580" s="121" t="s">
        <v>670</v>
      </c>
      <c r="M580" s="94" t="s">
        <v>415</v>
      </c>
      <c r="N580" s="94" t="s">
        <v>43</v>
      </c>
      <c r="O580" s="94" t="s">
        <v>416</v>
      </c>
      <c r="P580" s="30" t="s">
        <v>235</v>
      </c>
      <c r="Q580" s="20" t="s">
        <v>235</v>
      </c>
      <c r="R580" s="23" t="s">
        <v>239</v>
      </c>
      <c r="S580" s="21">
        <v>44865</v>
      </c>
      <c r="T580" s="20"/>
      <c r="U580" s="21">
        <v>44865</v>
      </c>
      <c r="V580" s="29" t="s">
        <v>240</v>
      </c>
      <c r="W580" s="23"/>
      <c r="X580" s="27" t="s">
        <v>45</v>
      </c>
      <c r="Y580" s="13" t="s">
        <v>1290</v>
      </c>
    </row>
    <row r="581" spans="1:25">
      <c r="A581" s="24">
        <v>44896</v>
      </c>
      <c r="B581" s="25" t="s">
        <v>1418</v>
      </c>
      <c r="C581" s="26">
        <v>2477</v>
      </c>
      <c r="D581" s="27" t="s">
        <v>42</v>
      </c>
      <c r="E581" s="27" t="s">
        <v>463</v>
      </c>
      <c r="F581" s="27" t="s">
        <v>502</v>
      </c>
      <c r="G581" s="27" t="s">
        <v>31</v>
      </c>
      <c r="H581" s="27" t="s">
        <v>32</v>
      </c>
      <c r="I581" s="27" t="s">
        <v>33</v>
      </c>
      <c r="J581" s="134">
        <v>44865</v>
      </c>
      <c r="K581" s="28">
        <v>45047</v>
      </c>
      <c r="L581" s="121" t="s">
        <v>670</v>
      </c>
      <c r="N581" s="94" t="s">
        <v>464</v>
      </c>
      <c r="P581" s="30" t="s">
        <v>235</v>
      </c>
      <c r="Q581" s="20" t="s">
        <v>235</v>
      </c>
      <c r="R581" s="23" t="s">
        <v>239</v>
      </c>
      <c r="S581" s="21">
        <v>44865</v>
      </c>
      <c r="T581" s="20"/>
      <c r="U581" s="21">
        <v>44865</v>
      </c>
      <c r="V581" s="29" t="s">
        <v>240</v>
      </c>
      <c r="W581" s="23"/>
      <c r="X581" s="27" t="s">
        <v>45</v>
      </c>
      <c r="Y581" s="13" t="s">
        <v>465</v>
      </c>
    </row>
    <row r="582" spans="1:25" ht="25.5">
      <c r="A582" s="24">
        <v>44896</v>
      </c>
      <c r="B582" s="25" t="s">
        <v>1419</v>
      </c>
      <c r="C582" s="26">
        <v>78118</v>
      </c>
      <c r="D582" s="27" t="s">
        <v>42</v>
      </c>
      <c r="E582" s="27" t="s">
        <v>255</v>
      </c>
      <c r="F582" s="27" t="s">
        <v>256</v>
      </c>
      <c r="G582" s="27" t="s">
        <v>31</v>
      </c>
      <c r="H582" s="27" t="s">
        <v>32</v>
      </c>
      <c r="I582" s="27" t="s">
        <v>33</v>
      </c>
      <c r="J582" s="134">
        <v>44865</v>
      </c>
      <c r="K582" s="28">
        <v>45017</v>
      </c>
      <c r="L582" s="121" t="s">
        <v>1222</v>
      </c>
      <c r="N582" s="94" t="s">
        <v>72</v>
      </c>
      <c r="P582" s="30" t="s">
        <v>235</v>
      </c>
      <c r="Q582" s="30" t="s">
        <v>235</v>
      </c>
      <c r="R582" s="30" t="s">
        <v>235</v>
      </c>
      <c r="S582" s="21">
        <v>44865</v>
      </c>
      <c r="T582" s="20"/>
      <c r="U582" s="21">
        <v>44866</v>
      </c>
      <c r="V582" s="29" t="s">
        <v>240</v>
      </c>
      <c r="W582" s="23"/>
      <c r="X582" s="27" t="s">
        <v>45</v>
      </c>
      <c r="Y582" s="13" t="s">
        <v>1410</v>
      </c>
    </row>
    <row r="583" spans="1:25" ht="25.5">
      <c r="A583" s="24">
        <v>44896</v>
      </c>
      <c r="B583" s="25" t="s">
        <v>1420</v>
      </c>
      <c r="C583" s="26">
        <v>105648</v>
      </c>
      <c r="D583" s="27" t="s">
        <v>42</v>
      </c>
      <c r="E583" s="27" t="s">
        <v>147</v>
      </c>
      <c r="F583" s="27" t="s">
        <v>148</v>
      </c>
      <c r="G583" s="27" t="s">
        <v>31</v>
      </c>
      <c r="H583" s="27" t="s">
        <v>32</v>
      </c>
      <c r="I583" s="27" t="s">
        <v>33</v>
      </c>
      <c r="J583" s="134">
        <v>44865</v>
      </c>
      <c r="K583" s="28">
        <v>45017</v>
      </c>
      <c r="L583" s="121" t="s">
        <v>1222</v>
      </c>
      <c r="M583" s="94" t="s">
        <v>318</v>
      </c>
      <c r="N583" s="94" t="s">
        <v>319</v>
      </c>
      <c r="O583" s="94" t="s">
        <v>320</v>
      </c>
      <c r="P583" s="30">
        <v>44847</v>
      </c>
      <c r="Q583" s="30">
        <v>44847</v>
      </c>
      <c r="R583" s="23" t="s">
        <v>239</v>
      </c>
      <c r="S583" s="21">
        <v>44865</v>
      </c>
      <c r="T583" s="20"/>
      <c r="U583" s="21">
        <v>44866</v>
      </c>
      <c r="V583" s="29" t="s">
        <v>240</v>
      </c>
      <c r="W583" s="23"/>
      <c r="X583" s="27" t="s">
        <v>39</v>
      </c>
      <c r="Y583" s="13" t="s">
        <v>1421</v>
      </c>
    </row>
    <row r="584" spans="1:25">
      <c r="A584" s="24">
        <v>44896</v>
      </c>
      <c r="B584" s="25" t="s">
        <v>1422</v>
      </c>
      <c r="C584" s="26">
        <v>114623</v>
      </c>
      <c r="D584" s="27" t="s">
        <v>42</v>
      </c>
      <c r="E584" s="27" t="s">
        <v>255</v>
      </c>
      <c r="F584" s="27" t="s">
        <v>256</v>
      </c>
      <c r="G584" s="27" t="s">
        <v>31</v>
      </c>
      <c r="H584" s="27" t="s">
        <v>32</v>
      </c>
      <c r="I584" s="27" t="s">
        <v>33</v>
      </c>
      <c r="J584" s="134">
        <v>44865</v>
      </c>
      <c r="K584" s="28">
        <v>45017</v>
      </c>
      <c r="L584" s="121" t="s">
        <v>1222</v>
      </c>
      <c r="N584" s="94" t="s">
        <v>91</v>
      </c>
      <c r="P584" s="30" t="s">
        <v>235</v>
      </c>
      <c r="Q584" s="30" t="s">
        <v>235</v>
      </c>
      <c r="R584" s="30" t="s">
        <v>235</v>
      </c>
      <c r="S584" s="21">
        <v>44865</v>
      </c>
      <c r="T584" s="20"/>
      <c r="U584" s="21">
        <v>44866</v>
      </c>
      <c r="V584" s="29" t="s">
        <v>240</v>
      </c>
      <c r="W584" s="23"/>
      <c r="X584" s="27" t="s">
        <v>45</v>
      </c>
      <c r="Y584" s="13" t="s">
        <v>1421</v>
      </c>
    </row>
    <row r="585" spans="1:25">
      <c r="A585" s="24">
        <v>44896</v>
      </c>
      <c r="B585" s="25" t="s">
        <v>1423</v>
      </c>
      <c r="C585" s="26">
        <v>131943</v>
      </c>
      <c r="D585" s="27" t="s">
        <v>42</v>
      </c>
      <c r="E585" s="27" t="s">
        <v>255</v>
      </c>
      <c r="F585" s="27" t="s">
        <v>256</v>
      </c>
      <c r="G585" s="27" t="s">
        <v>31</v>
      </c>
      <c r="H585" s="27" t="s">
        <v>32</v>
      </c>
      <c r="I585" s="27" t="s">
        <v>33</v>
      </c>
      <c r="J585" s="134">
        <v>44865</v>
      </c>
      <c r="K585" s="28">
        <v>45017</v>
      </c>
      <c r="L585" s="121" t="s">
        <v>670</v>
      </c>
      <c r="M585" s="94" t="s">
        <v>1236</v>
      </c>
      <c r="N585" s="94" t="s">
        <v>1389</v>
      </c>
      <c r="P585" s="30" t="s">
        <v>235</v>
      </c>
      <c r="Q585" s="20" t="s">
        <v>235</v>
      </c>
      <c r="R585" s="23" t="s">
        <v>239</v>
      </c>
      <c r="S585" s="21">
        <v>44865</v>
      </c>
      <c r="T585" s="20"/>
      <c r="U585" s="21">
        <v>44866</v>
      </c>
      <c r="V585" s="29" t="s">
        <v>240</v>
      </c>
      <c r="W585" s="23"/>
      <c r="X585" s="27" t="s">
        <v>45</v>
      </c>
      <c r="Y585" s="13" t="s">
        <v>409</v>
      </c>
    </row>
    <row r="586" spans="1:25">
      <c r="A586" s="24">
        <v>44896</v>
      </c>
      <c r="B586" s="25" t="s">
        <v>1424</v>
      </c>
      <c r="C586" s="26">
        <v>10811</v>
      </c>
      <c r="D586" s="27" t="s">
        <v>28</v>
      </c>
      <c r="E586" s="27" t="s">
        <v>287</v>
      </c>
      <c r="F586" s="27" t="s">
        <v>288</v>
      </c>
      <c r="G586" s="27" t="s">
        <v>31</v>
      </c>
      <c r="H586" s="27" t="s">
        <v>32</v>
      </c>
      <c r="I586" s="27" t="s">
        <v>23</v>
      </c>
      <c r="J586" s="134">
        <v>44865</v>
      </c>
      <c r="K586" s="28">
        <v>45017</v>
      </c>
      <c r="L586" s="121" t="s">
        <v>1222</v>
      </c>
      <c r="M586" s="94" t="s">
        <v>1425</v>
      </c>
      <c r="N586" s="94" t="s">
        <v>1426</v>
      </c>
      <c r="O586" s="94" t="s">
        <v>1427</v>
      </c>
      <c r="P586" s="30">
        <v>44847</v>
      </c>
      <c r="Q586" s="30">
        <v>44847</v>
      </c>
      <c r="R586" s="23" t="s">
        <v>239</v>
      </c>
      <c r="S586" s="21">
        <v>44865</v>
      </c>
      <c r="T586" s="20"/>
      <c r="U586" s="21">
        <v>44879</v>
      </c>
      <c r="V586" s="29" t="s">
        <v>240</v>
      </c>
      <c r="W586" s="23"/>
      <c r="X586" s="27" t="s">
        <v>39</v>
      </c>
      <c r="Y586" s="46" t="s">
        <v>1380</v>
      </c>
    </row>
    <row r="587" spans="1:25" ht="76.5">
      <c r="A587" s="24">
        <v>44896</v>
      </c>
      <c r="B587" s="109" t="s">
        <v>336</v>
      </c>
      <c r="C587" s="41">
        <v>38619</v>
      </c>
      <c r="D587" s="114" t="s">
        <v>76</v>
      </c>
      <c r="E587" s="114" t="s">
        <v>243</v>
      </c>
      <c r="F587" s="114" t="s">
        <v>657</v>
      </c>
      <c r="G587" s="27" t="s">
        <v>31</v>
      </c>
      <c r="H587" s="27" t="s">
        <v>32</v>
      </c>
      <c r="I587" s="27" t="s">
        <v>33</v>
      </c>
      <c r="J587" s="134">
        <v>44865</v>
      </c>
      <c r="K587" s="28">
        <v>45017</v>
      </c>
      <c r="L587" s="121" t="s">
        <v>1222</v>
      </c>
      <c r="M587" s="94" t="s">
        <v>1428</v>
      </c>
      <c r="N587" s="94" t="s">
        <v>1429</v>
      </c>
      <c r="P587" s="30">
        <v>44847</v>
      </c>
      <c r="Q587" s="30">
        <v>44848</v>
      </c>
      <c r="R587" s="23" t="s">
        <v>239</v>
      </c>
      <c r="S587" s="21">
        <v>44865</v>
      </c>
      <c r="T587" s="20">
        <v>44879</v>
      </c>
      <c r="U587" s="21">
        <v>44881</v>
      </c>
      <c r="V587" s="29" t="s">
        <v>240</v>
      </c>
      <c r="W587" s="23"/>
      <c r="X587" s="27" t="s">
        <v>39</v>
      </c>
      <c r="Y587" s="13" t="s">
        <v>1430</v>
      </c>
    </row>
    <row r="588" spans="1:25" ht="25.5">
      <c r="A588" s="24">
        <v>44896</v>
      </c>
      <c r="B588" s="25" t="s">
        <v>1431</v>
      </c>
      <c r="C588" s="26">
        <v>119564</v>
      </c>
      <c r="D588" s="27" t="s">
        <v>42</v>
      </c>
      <c r="E588" s="27" t="s">
        <v>215</v>
      </c>
      <c r="F588" s="27" t="s">
        <v>216</v>
      </c>
      <c r="G588" s="27" t="s">
        <v>31</v>
      </c>
      <c r="H588" s="27" t="s">
        <v>32</v>
      </c>
      <c r="I588" s="27" t="s">
        <v>33</v>
      </c>
      <c r="J588" s="134">
        <v>44865</v>
      </c>
      <c r="K588" s="28">
        <v>45017</v>
      </c>
      <c r="L588" s="121" t="s">
        <v>484</v>
      </c>
      <c r="M588" s="94" t="s">
        <v>1432</v>
      </c>
      <c r="N588" s="94" t="s">
        <v>1433</v>
      </c>
      <c r="O588" s="94" t="s">
        <v>1434</v>
      </c>
      <c r="P588" s="30">
        <v>44855</v>
      </c>
      <c r="Q588" s="20">
        <v>44859</v>
      </c>
      <c r="R588" s="23" t="s">
        <v>239</v>
      </c>
      <c r="S588" s="21">
        <v>44865</v>
      </c>
      <c r="T588" s="20">
        <v>44879</v>
      </c>
      <c r="U588" s="21">
        <v>44881</v>
      </c>
      <c r="V588" s="29" t="s">
        <v>240</v>
      </c>
      <c r="W588" s="23"/>
      <c r="X588" s="27" t="s">
        <v>39</v>
      </c>
      <c r="Y588" s="46" t="s">
        <v>1435</v>
      </c>
    </row>
    <row r="589" spans="1:25" ht="89.25">
      <c r="A589" s="24">
        <v>44866</v>
      </c>
      <c r="B589" s="25" t="s">
        <v>1436</v>
      </c>
      <c r="C589" s="26">
        <v>633622</v>
      </c>
      <c r="D589" s="27" t="s">
        <v>42</v>
      </c>
      <c r="E589" s="114" t="s">
        <v>317</v>
      </c>
      <c r="F589" s="27" t="s">
        <v>148</v>
      </c>
      <c r="G589" s="27" t="s">
        <v>31</v>
      </c>
      <c r="H589" s="27" t="s">
        <v>32</v>
      </c>
      <c r="I589" s="27" t="s">
        <v>33</v>
      </c>
      <c r="J589" s="134">
        <v>44834</v>
      </c>
      <c r="K589" s="28">
        <v>44986</v>
      </c>
      <c r="L589" s="121" t="s">
        <v>484</v>
      </c>
      <c r="M589" s="94" t="s">
        <v>1437</v>
      </c>
      <c r="N589" s="94" t="s">
        <v>1438</v>
      </c>
      <c r="O589" s="94" t="s">
        <v>1439</v>
      </c>
      <c r="P589" s="30">
        <v>44832</v>
      </c>
      <c r="Q589" s="20">
        <v>44833</v>
      </c>
      <c r="R589" s="23" t="s">
        <v>239</v>
      </c>
      <c r="S589" s="21">
        <v>44833</v>
      </c>
      <c r="T589" s="20">
        <v>44852</v>
      </c>
      <c r="U589" s="21">
        <v>44886</v>
      </c>
      <c r="V589" s="29" t="s">
        <v>240</v>
      </c>
      <c r="W589" s="23"/>
      <c r="X589" s="27" t="s">
        <v>39</v>
      </c>
      <c r="Y589" s="13" t="s">
        <v>1440</v>
      </c>
    </row>
    <row r="590" spans="1:25" ht="25.5">
      <c r="A590" s="24">
        <v>44896</v>
      </c>
      <c r="B590" s="25" t="s">
        <v>1441</v>
      </c>
      <c r="C590" s="26" t="s">
        <v>1442</v>
      </c>
      <c r="D590" s="27" t="s">
        <v>76</v>
      </c>
      <c r="E590" s="27" t="s">
        <v>790</v>
      </c>
      <c r="F590" s="27" t="s">
        <v>645</v>
      </c>
      <c r="G590" s="27" t="s">
        <v>31</v>
      </c>
      <c r="H590" s="27" t="s">
        <v>32</v>
      </c>
      <c r="I590" s="27" t="s">
        <v>33</v>
      </c>
      <c r="J590" s="134">
        <v>44865</v>
      </c>
      <c r="K590" s="28">
        <v>45047</v>
      </c>
      <c r="L590" s="121" t="s">
        <v>670</v>
      </c>
      <c r="M590" s="94" t="s">
        <v>1443</v>
      </c>
      <c r="N590" s="94" t="s">
        <v>1444</v>
      </c>
      <c r="P590" s="30">
        <v>44855</v>
      </c>
      <c r="Q590" s="20">
        <v>44855</v>
      </c>
      <c r="R590" s="23" t="s">
        <v>239</v>
      </c>
      <c r="S590" s="21">
        <v>44865</v>
      </c>
      <c r="T590" s="20"/>
      <c r="U590" s="21">
        <v>44876</v>
      </c>
      <c r="V590" s="29" t="s">
        <v>240</v>
      </c>
      <c r="W590" s="23"/>
      <c r="X590" s="27" t="s">
        <v>39</v>
      </c>
      <c r="Y590" s="13"/>
    </row>
    <row r="591" spans="1:25" ht="51">
      <c r="A591" s="24">
        <v>44927</v>
      </c>
      <c r="B591" s="137" t="s">
        <v>1445</v>
      </c>
      <c r="C591" s="26">
        <v>114984</v>
      </c>
      <c r="D591" s="27" t="s">
        <v>42</v>
      </c>
      <c r="E591" s="27" t="s">
        <v>255</v>
      </c>
      <c r="F591" s="27" t="s">
        <v>256</v>
      </c>
      <c r="G591" s="27" t="s">
        <v>31</v>
      </c>
      <c r="H591" s="27" t="s">
        <v>32</v>
      </c>
      <c r="I591" s="27" t="s">
        <v>33</v>
      </c>
      <c r="J591" s="134">
        <v>44895</v>
      </c>
      <c r="K591" s="28">
        <v>45047</v>
      </c>
      <c r="L591" s="121" t="s">
        <v>775</v>
      </c>
      <c r="P591" s="30"/>
      <c r="Q591" s="20"/>
      <c r="R591" s="23"/>
      <c r="S591" s="21"/>
      <c r="T591" s="20"/>
      <c r="U591" s="21"/>
      <c r="V591" s="29" t="s">
        <v>235</v>
      </c>
      <c r="W591" s="23"/>
      <c r="X591" s="27" t="s">
        <v>45</v>
      </c>
      <c r="Y591" s="13" t="s">
        <v>1446</v>
      </c>
    </row>
    <row r="592" spans="1:25" ht="51">
      <c r="A592" s="24">
        <v>44927</v>
      </c>
      <c r="B592" s="137" t="s">
        <v>1447</v>
      </c>
      <c r="C592" s="26">
        <v>116363</v>
      </c>
      <c r="D592" s="27" t="s">
        <v>42</v>
      </c>
      <c r="E592" s="27" t="s">
        <v>1448</v>
      </c>
      <c r="F592" s="27" t="s">
        <v>256</v>
      </c>
      <c r="G592" s="27" t="s">
        <v>31</v>
      </c>
      <c r="H592" s="27" t="s">
        <v>32</v>
      </c>
      <c r="I592" s="27" t="s">
        <v>33</v>
      </c>
      <c r="J592" s="134">
        <v>44895</v>
      </c>
      <c r="K592" s="28">
        <v>45047</v>
      </c>
      <c r="L592" s="121" t="s">
        <v>775</v>
      </c>
      <c r="P592" s="30"/>
      <c r="Q592" s="20"/>
      <c r="R592" s="23"/>
      <c r="S592" s="21"/>
      <c r="T592" s="20"/>
      <c r="U592" s="21"/>
      <c r="V592" s="29" t="s">
        <v>235</v>
      </c>
      <c r="W592" s="23"/>
      <c r="X592" s="27" t="s">
        <v>45</v>
      </c>
      <c r="Y592" s="13" t="s">
        <v>1449</v>
      </c>
    </row>
    <row r="593" spans="1:25" ht="51">
      <c r="A593" s="24">
        <v>44927</v>
      </c>
      <c r="B593" s="137" t="s">
        <v>1450</v>
      </c>
      <c r="C593" s="26">
        <v>72850</v>
      </c>
      <c r="D593" s="27" t="s">
        <v>28</v>
      </c>
      <c r="E593" s="27" t="s">
        <v>147</v>
      </c>
      <c r="F593" s="27" t="s">
        <v>148</v>
      </c>
      <c r="G593" s="27" t="s">
        <v>31</v>
      </c>
      <c r="H593" s="27" t="s">
        <v>32</v>
      </c>
      <c r="I593" s="27" t="s">
        <v>33</v>
      </c>
      <c r="J593" s="134">
        <v>44895</v>
      </c>
      <c r="K593" s="28">
        <v>45047</v>
      </c>
      <c r="L593" s="121" t="s">
        <v>775</v>
      </c>
      <c r="P593" s="30"/>
      <c r="Q593" s="20"/>
      <c r="R593" s="23"/>
      <c r="S593" s="21"/>
      <c r="T593" s="20"/>
      <c r="U593" s="21"/>
      <c r="V593" s="29" t="s">
        <v>235</v>
      </c>
      <c r="W593" s="23"/>
      <c r="X593" s="27" t="s">
        <v>39</v>
      </c>
      <c r="Y593" s="13" t="s">
        <v>1451</v>
      </c>
    </row>
    <row r="594" spans="1:25">
      <c r="A594" s="24">
        <v>44896</v>
      </c>
      <c r="B594" s="25" t="s">
        <v>1452</v>
      </c>
      <c r="C594" s="26">
        <v>72706</v>
      </c>
      <c r="D594" s="27" t="s">
        <v>28</v>
      </c>
      <c r="E594" s="27" t="s">
        <v>530</v>
      </c>
      <c r="F594" s="27" t="s">
        <v>78</v>
      </c>
      <c r="G594" s="27" t="s">
        <v>31</v>
      </c>
      <c r="H594" s="27" t="s">
        <v>32</v>
      </c>
      <c r="I594" s="27" t="s">
        <v>33</v>
      </c>
      <c r="J594" s="134">
        <v>44865</v>
      </c>
      <c r="K594" s="28">
        <v>45017</v>
      </c>
      <c r="L594" s="121" t="s">
        <v>670</v>
      </c>
      <c r="M594" s="94" t="s">
        <v>1453</v>
      </c>
      <c r="N594" s="94" t="s">
        <v>1454</v>
      </c>
      <c r="O594" s="94" t="s">
        <v>1455</v>
      </c>
      <c r="P594" s="30">
        <v>44855</v>
      </c>
      <c r="Q594" s="20">
        <v>44855</v>
      </c>
      <c r="R594" s="23" t="s">
        <v>239</v>
      </c>
      <c r="S594" s="21">
        <v>44865</v>
      </c>
      <c r="T594" s="20">
        <v>44886</v>
      </c>
      <c r="U594" s="21">
        <v>44887</v>
      </c>
      <c r="V594" s="29" t="s">
        <v>240</v>
      </c>
      <c r="W594" s="23"/>
      <c r="X594" s="27" t="s">
        <v>39</v>
      </c>
      <c r="Y594" s="13"/>
    </row>
    <row r="595" spans="1:25" ht="25.5">
      <c r="A595" s="24">
        <v>44896</v>
      </c>
      <c r="B595" s="25" t="s">
        <v>278</v>
      </c>
      <c r="C595" s="26" t="s">
        <v>279</v>
      </c>
      <c r="D595" s="27" t="s">
        <v>76</v>
      </c>
      <c r="E595" s="27" t="s">
        <v>280</v>
      </c>
      <c r="F595" s="27" t="s">
        <v>30</v>
      </c>
      <c r="G595" s="27" t="s">
        <v>31</v>
      </c>
      <c r="H595" s="27" t="s">
        <v>32</v>
      </c>
      <c r="I595" s="27" t="s">
        <v>281</v>
      </c>
      <c r="J595" s="134">
        <v>44865</v>
      </c>
      <c r="K595" s="28">
        <v>45017</v>
      </c>
      <c r="L595" s="121" t="s">
        <v>670</v>
      </c>
      <c r="M595" s="94" t="s">
        <v>282</v>
      </c>
      <c r="N595" s="94" t="s">
        <v>283</v>
      </c>
      <c r="O595" s="94" t="s">
        <v>284</v>
      </c>
      <c r="P595" s="30">
        <v>44855</v>
      </c>
      <c r="Q595" s="20">
        <v>44855</v>
      </c>
      <c r="R595" s="23" t="s">
        <v>239</v>
      </c>
      <c r="S595" s="21">
        <v>44865</v>
      </c>
      <c r="T595" s="20">
        <v>44886</v>
      </c>
      <c r="U595" s="21">
        <v>44888</v>
      </c>
      <c r="V595" s="29" t="s">
        <v>240</v>
      </c>
      <c r="W595" s="23"/>
      <c r="X595" s="27" t="s">
        <v>39</v>
      </c>
      <c r="Y595" s="13"/>
    </row>
    <row r="596" spans="1:25" ht="25.5">
      <c r="A596" s="24">
        <v>44927</v>
      </c>
      <c r="B596" s="25" t="s">
        <v>1456</v>
      </c>
      <c r="C596" s="26">
        <v>120510</v>
      </c>
      <c r="D596" s="27" t="s">
        <v>42</v>
      </c>
      <c r="E596" s="27" t="s">
        <v>255</v>
      </c>
      <c r="F596" s="27" t="s">
        <v>256</v>
      </c>
      <c r="G596" s="27" t="s">
        <v>31</v>
      </c>
      <c r="H596" s="27" t="s">
        <v>32</v>
      </c>
      <c r="I596" s="27" t="s">
        <v>33</v>
      </c>
      <c r="J596" s="134">
        <v>44895</v>
      </c>
      <c r="K596" s="28">
        <v>45047</v>
      </c>
      <c r="L596" s="121" t="s">
        <v>775</v>
      </c>
      <c r="M596" s="94" t="s">
        <v>235</v>
      </c>
      <c r="N596" s="94" t="s">
        <v>72</v>
      </c>
      <c r="O596" s="94" t="s">
        <v>235</v>
      </c>
      <c r="P596" s="30" t="s">
        <v>235</v>
      </c>
      <c r="Q596" s="20" t="s">
        <v>235</v>
      </c>
      <c r="R596" s="23" t="s">
        <v>235</v>
      </c>
      <c r="S596" s="21">
        <v>44894</v>
      </c>
      <c r="T596" s="20"/>
      <c r="U596" s="21">
        <v>44895</v>
      </c>
      <c r="V596" s="29" t="s">
        <v>240</v>
      </c>
      <c r="W596" s="23"/>
      <c r="X596" s="27" t="s">
        <v>45</v>
      </c>
      <c r="Y596" s="13" t="s">
        <v>586</v>
      </c>
    </row>
    <row r="597" spans="1:25" ht="89.25">
      <c r="A597" s="24">
        <v>44927</v>
      </c>
      <c r="B597" s="25" t="s">
        <v>1457</v>
      </c>
      <c r="C597" s="26">
        <v>114416</v>
      </c>
      <c r="D597" s="27" t="s">
        <v>42</v>
      </c>
      <c r="E597" s="27" t="s">
        <v>215</v>
      </c>
      <c r="F597" s="27" t="s">
        <v>216</v>
      </c>
      <c r="G597" s="27" t="s">
        <v>31</v>
      </c>
      <c r="H597" s="27" t="s">
        <v>32</v>
      </c>
      <c r="I597" s="27" t="s">
        <v>33</v>
      </c>
      <c r="J597" s="134">
        <v>44895</v>
      </c>
      <c r="K597" s="28">
        <v>45047</v>
      </c>
      <c r="L597" s="121" t="s">
        <v>484</v>
      </c>
      <c r="P597" s="30"/>
      <c r="Q597" s="20"/>
      <c r="R597" s="23"/>
      <c r="S597" s="21"/>
      <c r="T597" s="20"/>
      <c r="U597" s="21">
        <v>44895</v>
      </c>
      <c r="V597" s="29" t="s">
        <v>240</v>
      </c>
      <c r="W597" s="23"/>
      <c r="X597" s="27" t="s">
        <v>39</v>
      </c>
      <c r="Y597" s="46" t="s">
        <v>1458</v>
      </c>
    </row>
    <row r="598" spans="1:25" ht="25.5">
      <c r="A598" s="24">
        <v>44927</v>
      </c>
      <c r="B598" s="25" t="s">
        <v>1459</v>
      </c>
      <c r="C598" s="26">
        <v>126248</v>
      </c>
      <c r="D598" s="27" t="s">
        <v>42</v>
      </c>
      <c r="E598" s="27" t="s">
        <v>255</v>
      </c>
      <c r="F598" s="27" t="s">
        <v>256</v>
      </c>
      <c r="G598" s="27" t="s">
        <v>31</v>
      </c>
      <c r="H598" s="27" t="s">
        <v>32</v>
      </c>
      <c r="I598" s="27" t="s">
        <v>33</v>
      </c>
      <c r="J598" s="134">
        <v>44895</v>
      </c>
      <c r="K598" s="28">
        <v>45047</v>
      </c>
      <c r="L598" s="121" t="s">
        <v>775</v>
      </c>
      <c r="M598" s="94" t="s">
        <v>235</v>
      </c>
      <c r="N598" s="94" t="s">
        <v>1460</v>
      </c>
      <c r="O598" s="94" t="s">
        <v>235</v>
      </c>
      <c r="P598" s="23" t="s">
        <v>235</v>
      </c>
      <c r="Q598" s="23" t="s">
        <v>235</v>
      </c>
      <c r="R598" s="23" t="s">
        <v>235</v>
      </c>
      <c r="S598" s="21">
        <v>44894</v>
      </c>
      <c r="T598" s="20"/>
      <c r="U598" s="21">
        <v>44896</v>
      </c>
      <c r="V598" s="29" t="s">
        <v>240</v>
      </c>
      <c r="W598" s="23"/>
      <c r="X598" s="27" t="s">
        <v>45</v>
      </c>
      <c r="Y598" s="13" t="s">
        <v>1461</v>
      </c>
    </row>
    <row r="599" spans="1:25" ht="25.5">
      <c r="A599" s="24">
        <v>44927</v>
      </c>
      <c r="B599" s="25" t="s">
        <v>1462</v>
      </c>
      <c r="C599" s="26">
        <v>119080</v>
      </c>
      <c r="D599" s="27" t="s">
        <v>42</v>
      </c>
      <c r="E599" s="27" t="s">
        <v>70</v>
      </c>
      <c r="F599" s="27" t="s">
        <v>71</v>
      </c>
      <c r="G599" s="27" t="s">
        <v>31</v>
      </c>
      <c r="H599" s="27" t="s">
        <v>32</v>
      </c>
      <c r="I599" s="27" t="s">
        <v>33</v>
      </c>
      <c r="J599" s="134">
        <v>44895</v>
      </c>
      <c r="K599" s="28">
        <v>45047</v>
      </c>
      <c r="L599" s="121" t="s">
        <v>484</v>
      </c>
      <c r="N599" s="94" t="s">
        <v>72</v>
      </c>
      <c r="P599" s="30" t="s">
        <v>235</v>
      </c>
      <c r="Q599" s="30" t="s">
        <v>235</v>
      </c>
      <c r="R599" s="30" t="s">
        <v>235</v>
      </c>
      <c r="S599" s="21">
        <v>44895</v>
      </c>
      <c r="T599" s="20"/>
      <c r="U599" s="21">
        <v>44896</v>
      </c>
      <c r="V599" s="29" t="s">
        <v>240</v>
      </c>
      <c r="W599" s="23"/>
      <c r="X599" s="27" t="s">
        <v>39</v>
      </c>
      <c r="Y599" s="13" t="s">
        <v>89</v>
      </c>
    </row>
    <row r="600" spans="1:25" ht="38.25">
      <c r="A600" s="24">
        <v>44927</v>
      </c>
      <c r="B600" s="25" t="s">
        <v>1463</v>
      </c>
      <c r="C600" s="26">
        <v>11309</v>
      </c>
      <c r="D600" s="27" t="s">
        <v>42</v>
      </c>
      <c r="E600" s="27" t="s">
        <v>255</v>
      </c>
      <c r="F600" s="27" t="s">
        <v>256</v>
      </c>
      <c r="G600" s="27" t="s">
        <v>31</v>
      </c>
      <c r="H600" s="27" t="s">
        <v>32</v>
      </c>
      <c r="I600" s="27" t="s">
        <v>33</v>
      </c>
      <c r="J600" s="134">
        <v>44895</v>
      </c>
      <c r="K600" s="28">
        <v>45047</v>
      </c>
      <c r="L600" s="121" t="s">
        <v>484</v>
      </c>
      <c r="N600" s="94" t="s">
        <v>72</v>
      </c>
      <c r="P600" s="30" t="s">
        <v>235</v>
      </c>
      <c r="Q600" s="20" t="s">
        <v>235</v>
      </c>
      <c r="R600" s="23" t="s">
        <v>235</v>
      </c>
      <c r="S600" s="21">
        <v>44895</v>
      </c>
      <c r="T600" s="20"/>
      <c r="U600" s="21">
        <v>44896</v>
      </c>
      <c r="V600" s="29" t="s">
        <v>240</v>
      </c>
      <c r="W600" s="23"/>
      <c r="X600" s="27" t="s">
        <v>45</v>
      </c>
      <c r="Y600" s="13" t="s">
        <v>813</v>
      </c>
    </row>
    <row r="601" spans="1:25" ht="102">
      <c r="A601" s="24">
        <v>44927</v>
      </c>
      <c r="B601" s="25" t="s">
        <v>1464</v>
      </c>
      <c r="C601" s="26">
        <v>76726</v>
      </c>
      <c r="D601" s="27" t="s">
        <v>42</v>
      </c>
      <c r="E601" s="27" t="s">
        <v>255</v>
      </c>
      <c r="F601" s="27" t="s">
        <v>256</v>
      </c>
      <c r="G601" s="27" t="s">
        <v>31</v>
      </c>
      <c r="H601" s="27" t="s">
        <v>32</v>
      </c>
      <c r="I601" s="27" t="s">
        <v>33</v>
      </c>
      <c r="J601" s="134">
        <v>44895</v>
      </c>
      <c r="K601" s="28">
        <v>45047</v>
      </c>
      <c r="L601" s="121" t="s">
        <v>484</v>
      </c>
      <c r="N601" s="94" t="s">
        <v>72</v>
      </c>
      <c r="P601" s="30" t="s">
        <v>235</v>
      </c>
      <c r="Q601" s="20" t="s">
        <v>235</v>
      </c>
      <c r="R601" s="23" t="s">
        <v>235</v>
      </c>
      <c r="S601" s="21">
        <v>44895</v>
      </c>
      <c r="T601" s="20"/>
      <c r="U601" s="21">
        <v>44896</v>
      </c>
      <c r="V601" s="29" t="s">
        <v>240</v>
      </c>
      <c r="W601" s="23"/>
      <c r="X601" s="27" t="s">
        <v>45</v>
      </c>
      <c r="Y601" s="13" t="s">
        <v>1465</v>
      </c>
    </row>
    <row r="602" spans="1:25" ht="38.25">
      <c r="A602" s="24">
        <v>44927</v>
      </c>
      <c r="B602" s="25" t="s">
        <v>96</v>
      </c>
      <c r="C602" s="26">
        <v>114965</v>
      </c>
      <c r="D602" s="27" t="s">
        <v>42</v>
      </c>
      <c r="E602" s="27" t="s">
        <v>255</v>
      </c>
      <c r="F602" s="27" t="s">
        <v>256</v>
      </c>
      <c r="G602" s="27" t="s">
        <v>31</v>
      </c>
      <c r="H602" s="27" t="s">
        <v>32</v>
      </c>
      <c r="I602" s="27" t="s">
        <v>33</v>
      </c>
      <c r="J602" s="134">
        <v>44895</v>
      </c>
      <c r="K602" s="28">
        <v>45047</v>
      </c>
      <c r="L602" s="121" t="s">
        <v>484</v>
      </c>
      <c r="N602" s="94" t="s">
        <v>72</v>
      </c>
      <c r="P602" s="30" t="s">
        <v>235</v>
      </c>
      <c r="Q602" s="20" t="s">
        <v>235</v>
      </c>
      <c r="R602" s="23" t="s">
        <v>235</v>
      </c>
      <c r="S602" s="21">
        <v>44895</v>
      </c>
      <c r="T602" s="20"/>
      <c r="U602" s="21">
        <v>44896</v>
      </c>
      <c r="V602" s="29" t="s">
        <v>240</v>
      </c>
      <c r="W602" s="23"/>
      <c r="X602" s="27" t="s">
        <v>45</v>
      </c>
      <c r="Y602" s="13" t="s">
        <v>813</v>
      </c>
    </row>
    <row r="603" spans="1:25" ht="89.25">
      <c r="A603" s="24">
        <v>44826</v>
      </c>
      <c r="B603" s="25" t="s">
        <v>1466</v>
      </c>
      <c r="C603" s="26">
        <v>108976</v>
      </c>
      <c r="D603" s="27" t="s">
        <v>28</v>
      </c>
      <c r="E603" s="27" t="s">
        <v>354</v>
      </c>
      <c r="F603" s="27" t="s">
        <v>502</v>
      </c>
      <c r="G603" s="27" t="s">
        <v>31</v>
      </c>
      <c r="H603" s="27" t="s">
        <v>32</v>
      </c>
      <c r="I603" s="27" t="s">
        <v>33</v>
      </c>
      <c r="J603" s="130">
        <v>44773</v>
      </c>
      <c r="K603" s="28">
        <v>44927</v>
      </c>
      <c r="L603" s="121" t="s">
        <v>484</v>
      </c>
      <c r="M603" s="94" t="s">
        <v>235</v>
      </c>
      <c r="N603" s="94" t="s">
        <v>270</v>
      </c>
      <c r="O603" s="94" t="s">
        <v>235</v>
      </c>
      <c r="P603" s="30" t="s">
        <v>235</v>
      </c>
      <c r="Q603" s="20" t="s">
        <v>235</v>
      </c>
      <c r="R603" s="23" t="s">
        <v>235</v>
      </c>
      <c r="S603" s="21">
        <v>44771</v>
      </c>
      <c r="T603" s="20">
        <v>44789</v>
      </c>
      <c r="U603" s="21"/>
      <c r="V603" s="29" t="s">
        <v>235</v>
      </c>
      <c r="W603" s="23"/>
      <c r="X603" s="27" t="s">
        <v>45</v>
      </c>
      <c r="Y603" s="13" t="s">
        <v>1467</v>
      </c>
    </row>
    <row r="604" spans="1:25">
      <c r="A604" s="24">
        <v>44896</v>
      </c>
      <c r="B604" s="25" t="s">
        <v>1468</v>
      </c>
      <c r="C604" s="26">
        <v>21700</v>
      </c>
      <c r="D604" s="27" t="s">
        <v>42</v>
      </c>
      <c r="E604" s="27" t="s">
        <v>77</v>
      </c>
      <c r="F604" s="27" t="s">
        <v>78</v>
      </c>
      <c r="G604" s="27" t="s">
        <v>31</v>
      </c>
      <c r="H604" s="27" t="s">
        <v>32</v>
      </c>
      <c r="I604" s="27" t="s">
        <v>33</v>
      </c>
      <c r="J604" s="134">
        <v>44865</v>
      </c>
      <c r="K604" s="28">
        <v>45047</v>
      </c>
      <c r="L604" s="121" t="s">
        <v>696</v>
      </c>
      <c r="M604" s="94" t="s">
        <v>1469</v>
      </c>
      <c r="N604" s="94" t="s">
        <v>1470</v>
      </c>
      <c r="O604" s="94" t="s">
        <v>235</v>
      </c>
      <c r="P604" s="30">
        <v>44846</v>
      </c>
      <c r="Q604" s="20" t="s">
        <v>1471</v>
      </c>
      <c r="R604" s="23" t="s">
        <v>239</v>
      </c>
      <c r="S604" s="21">
        <v>44860</v>
      </c>
      <c r="T604" s="20">
        <v>44874</v>
      </c>
      <c r="U604" s="21">
        <v>44895</v>
      </c>
      <c r="V604" s="29" t="s">
        <v>240</v>
      </c>
      <c r="W604" s="23"/>
      <c r="X604" s="27" t="s">
        <v>39</v>
      </c>
      <c r="Y604" s="13" t="s">
        <v>1472</v>
      </c>
    </row>
    <row r="605" spans="1:25">
      <c r="A605" s="24">
        <v>44927</v>
      </c>
      <c r="B605" s="25" t="s">
        <v>1473</v>
      </c>
      <c r="C605" s="26">
        <v>90021</v>
      </c>
      <c r="D605" s="27" t="s">
        <v>28</v>
      </c>
      <c r="E605" s="27" t="s">
        <v>494</v>
      </c>
      <c r="F605" s="27" t="s">
        <v>220</v>
      </c>
      <c r="G605" s="27" t="s">
        <v>31</v>
      </c>
      <c r="H605" s="27" t="s">
        <v>32</v>
      </c>
      <c r="I605" s="27" t="s">
        <v>33</v>
      </c>
      <c r="J605" s="134">
        <v>44895</v>
      </c>
      <c r="K605" s="28">
        <v>45047</v>
      </c>
      <c r="L605" s="121" t="s">
        <v>775</v>
      </c>
      <c r="M605" s="94" t="s">
        <v>235</v>
      </c>
      <c r="N605" s="94" t="s">
        <v>464</v>
      </c>
      <c r="O605" s="94" t="s">
        <v>235</v>
      </c>
      <c r="P605" s="30" t="s">
        <v>235</v>
      </c>
      <c r="Q605" s="20" t="s">
        <v>235</v>
      </c>
      <c r="R605" s="23" t="s">
        <v>235</v>
      </c>
      <c r="S605" s="21">
        <v>44894</v>
      </c>
      <c r="T605" s="20"/>
      <c r="U605" s="21">
        <v>44897</v>
      </c>
      <c r="V605" s="29" t="s">
        <v>240</v>
      </c>
      <c r="W605" s="23"/>
      <c r="X605" s="27" t="s">
        <v>39</v>
      </c>
      <c r="Y605" s="13" t="s">
        <v>835</v>
      </c>
    </row>
    <row r="606" spans="1:25" ht="38.25">
      <c r="A606" s="24">
        <v>44896</v>
      </c>
      <c r="B606" s="25" t="s">
        <v>1474</v>
      </c>
      <c r="C606" s="26">
        <v>64072</v>
      </c>
      <c r="D606" s="27" t="s">
        <v>42</v>
      </c>
      <c r="E606" s="27" t="s">
        <v>1208</v>
      </c>
      <c r="F606" s="27" t="s">
        <v>212</v>
      </c>
      <c r="G606" s="27" t="s">
        <v>31</v>
      </c>
      <c r="H606" s="27" t="s">
        <v>32</v>
      </c>
      <c r="I606" s="27" t="s">
        <v>33</v>
      </c>
      <c r="J606" s="134">
        <v>44865</v>
      </c>
      <c r="K606" s="28">
        <v>45017</v>
      </c>
      <c r="L606" s="121" t="s">
        <v>696</v>
      </c>
      <c r="M606" s="94" t="s">
        <v>1475</v>
      </c>
      <c r="N606" s="94" t="s">
        <v>1476</v>
      </c>
      <c r="O606" s="94" t="s">
        <v>235</v>
      </c>
      <c r="P606" s="30">
        <v>44846</v>
      </c>
      <c r="Q606" s="20">
        <v>44847</v>
      </c>
      <c r="R606" s="23" t="s">
        <v>239</v>
      </c>
      <c r="S606" s="21">
        <v>44860</v>
      </c>
      <c r="T606" s="20">
        <v>44874</v>
      </c>
      <c r="U606" s="21">
        <v>44882</v>
      </c>
      <c r="V606" s="29" t="s">
        <v>240</v>
      </c>
      <c r="W606" s="23"/>
      <c r="X606" s="27" t="s">
        <v>39</v>
      </c>
      <c r="Y606" s="13" t="s">
        <v>1477</v>
      </c>
    </row>
    <row r="607" spans="1:25" ht="38.25">
      <c r="A607" s="24">
        <v>44927</v>
      </c>
      <c r="B607" s="25" t="s">
        <v>105</v>
      </c>
      <c r="C607" s="26">
        <v>127206</v>
      </c>
      <c r="D607" s="27" t="s">
        <v>42</v>
      </c>
      <c r="E607" s="27" t="s">
        <v>255</v>
      </c>
      <c r="F607" s="27" t="s">
        <v>256</v>
      </c>
      <c r="G607" s="27" t="s">
        <v>31</v>
      </c>
      <c r="H607" s="27" t="s">
        <v>32</v>
      </c>
      <c r="I607" s="27" t="s">
        <v>33</v>
      </c>
      <c r="J607" s="134">
        <v>44895</v>
      </c>
      <c r="K607" s="28">
        <v>45047</v>
      </c>
      <c r="L607" s="121" t="s">
        <v>484</v>
      </c>
      <c r="M607" s="94" t="s">
        <v>1236</v>
      </c>
      <c r="N607" s="94" t="s">
        <v>1237</v>
      </c>
      <c r="P607" s="30" t="s">
        <v>235</v>
      </c>
      <c r="Q607" s="30" t="s">
        <v>235</v>
      </c>
      <c r="R607" s="30" t="s">
        <v>235</v>
      </c>
      <c r="S607" s="21">
        <v>44895</v>
      </c>
      <c r="T607" s="20"/>
      <c r="U607" s="21">
        <v>44901</v>
      </c>
      <c r="V607" s="29" t="s">
        <v>240</v>
      </c>
      <c r="W607" s="23"/>
      <c r="X607" s="27" t="s">
        <v>45</v>
      </c>
      <c r="Y607" s="13" t="s">
        <v>1478</v>
      </c>
    </row>
    <row r="608" spans="1:25" ht="38.25">
      <c r="A608" s="24">
        <v>44927</v>
      </c>
      <c r="B608" s="25" t="s">
        <v>1479</v>
      </c>
      <c r="C608" s="26">
        <v>120059</v>
      </c>
      <c r="D608" s="27" t="s">
        <v>42</v>
      </c>
      <c r="E608" s="27" t="s">
        <v>255</v>
      </c>
      <c r="F608" s="27" t="s">
        <v>256</v>
      </c>
      <c r="G608" s="27" t="s">
        <v>31</v>
      </c>
      <c r="H608" s="27" t="s">
        <v>32</v>
      </c>
      <c r="I608" s="27" t="s">
        <v>33</v>
      </c>
      <c r="J608" s="134">
        <v>44895</v>
      </c>
      <c r="K608" s="28">
        <v>45047</v>
      </c>
      <c r="L608" s="121" t="s">
        <v>484</v>
      </c>
      <c r="M608" s="94" t="s">
        <v>1236</v>
      </c>
      <c r="N608" s="94" t="s">
        <v>1237</v>
      </c>
      <c r="P608" s="30" t="s">
        <v>235</v>
      </c>
      <c r="Q608" s="30" t="s">
        <v>235</v>
      </c>
      <c r="R608" s="30" t="s">
        <v>235</v>
      </c>
      <c r="S608" s="21">
        <v>44895</v>
      </c>
      <c r="T608" s="20"/>
      <c r="U608" s="21">
        <v>44901</v>
      </c>
      <c r="V608" s="29" t="s">
        <v>240</v>
      </c>
      <c r="W608" s="23"/>
      <c r="X608" s="27" t="s">
        <v>45</v>
      </c>
      <c r="Y608" s="13" t="s">
        <v>1478</v>
      </c>
    </row>
    <row r="609" spans="1:25" ht="38.25">
      <c r="A609" s="24">
        <v>44927</v>
      </c>
      <c r="B609" s="25" t="s">
        <v>1480</v>
      </c>
      <c r="C609" s="26">
        <v>132706</v>
      </c>
      <c r="D609" s="27" t="s">
        <v>42</v>
      </c>
      <c r="E609" s="27" t="s">
        <v>147</v>
      </c>
      <c r="F609" s="27" t="s">
        <v>455</v>
      </c>
      <c r="G609" s="27" t="s">
        <v>31</v>
      </c>
      <c r="H609" s="27" t="s">
        <v>32</v>
      </c>
      <c r="I609" s="27" t="s">
        <v>33</v>
      </c>
      <c r="J609" s="134">
        <v>44895</v>
      </c>
      <c r="K609" s="28">
        <v>45078</v>
      </c>
      <c r="L609" s="121" t="s">
        <v>484</v>
      </c>
      <c r="M609" s="94" t="s">
        <v>304</v>
      </c>
      <c r="N609" s="94" t="s">
        <v>305</v>
      </c>
      <c r="O609" s="94" t="s">
        <v>306</v>
      </c>
      <c r="P609" s="30">
        <v>44883</v>
      </c>
      <c r="Q609" s="20">
        <v>44896</v>
      </c>
      <c r="R609" s="23" t="s">
        <v>239</v>
      </c>
      <c r="S609" s="21">
        <v>44895</v>
      </c>
      <c r="T609" s="20"/>
      <c r="U609" s="21">
        <v>44900</v>
      </c>
      <c r="V609" s="29" t="s">
        <v>240</v>
      </c>
      <c r="W609" s="23"/>
      <c r="X609" s="27" t="s">
        <v>45</v>
      </c>
      <c r="Y609" s="13" t="s">
        <v>1481</v>
      </c>
    </row>
    <row r="610" spans="1:25" ht="76.5">
      <c r="A610" s="24">
        <v>44927</v>
      </c>
      <c r="B610" s="25" t="s">
        <v>109</v>
      </c>
      <c r="C610" s="26">
        <v>135113</v>
      </c>
      <c r="D610" s="27" t="s">
        <v>42</v>
      </c>
      <c r="E610" s="27" t="s">
        <v>413</v>
      </c>
      <c r="F610" s="27" t="s">
        <v>662</v>
      </c>
      <c r="G610" s="27" t="s">
        <v>31</v>
      </c>
      <c r="H610" s="27" t="s">
        <v>32</v>
      </c>
      <c r="I610" s="27" t="s">
        <v>33</v>
      </c>
      <c r="J610" s="134">
        <v>44895</v>
      </c>
      <c r="K610" s="28">
        <v>45047</v>
      </c>
      <c r="L610" s="121" t="s">
        <v>484</v>
      </c>
      <c r="M610" s="94" t="s">
        <v>415</v>
      </c>
      <c r="N610" s="94" t="s">
        <v>43</v>
      </c>
      <c r="O610" s="94" t="s">
        <v>1141</v>
      </c>
      <c r="P610" s="30" t="s">
        <v>235</v>
      </c>
      <c r="Q610" s="30" t="s">
        <v>235</v>
      </c>
      <c r="R610" s="30" t="s">
        <v>235</v>
      </c>
      <c r="S610" s="21">
        <v>44895</v>
      </c>
      <c r="T610" s="20"/>
      <c r="U610" s="21">
        <v>44900</v>
      </c>
      <c r="V610" s="29" t="s">
        <v>240</v>
      </c>
      <c r="W610" s="23"/>
      <c r="X610" s="27" t="s">
        <v>45</v>
      </c>
      <c r="Y610" s="13" t="s">
        <v>1283</v>
      </c>
    </row>
    <row r="611" spans="1:25" ht="76.5">
      <c r="A611" s="24">
        <v>44927</v>
      </c>
      <c r="B611" s="25" t="s">
        <v>1482</v>
      </c>
      <c r="C611" s="26">
        <v>110411</v>
      </c>
      <c r="D611" s="27" t="s">
        <v>42</v>
      </c>
      <c r="E611" s="27" t="s">
        <v>413</v>
      </c>
      <c r="F611" s="27" t="s">
        <v>662</v>
      </c>
      <c r="G611" s="27" t="s">
        <v>31</v>
      </c>
      <c r="H611" s="27" t="s">
        <v>32</v>
      </c>
      <c r="I611" s="27" t="s">
        <v>33</v>
      </c>
      <c r="J611" s="134">
        <v>44895</v>
      </c>
      <c r="K611" s="28">
        <v>45047</v>
      </c>
      <c r="L611" s="121" t="s">
        <v>484</v>
      </c>
      <c r="M611" s="94" t="s">
        <v>415</v>
      </c>
      <c r="N611" s="94" t="s">
        <v>43</v>
      </c>
      <c r="O611" s="94" t="s">
        <v>1141</v>
      </c>
      <c r="P611" s="30" t="s">
        <v>235</v>
      </c>
      <c r="Q611" s="20" t="s">
        <v>235</v>
      </c>
      <c r="R611" s="23" t="s">
        <v>235</v>
      </c>
      <c r="S611" s="21">
        <v>44895</v>
      </c>
      <c r="T611" s="20"/>
      <c r="U611" s="21">
        <v>44900</v>
      </c>
      <c r="V611" s="29" t="s">
        <v>240</v>
      </c>
      <c r="W611" s="23"/>
      <c r="X611" s="27" t="s">
        <v>45</v>
      </c>
      <c r="Y611" s="13" t="s">
        <v>1283</v>
      </c>
    </row>
    <row r="612" spans="1:25" ht="76.5">
      <c r="A612" s="24">
        <v>44927</v>
      </c>
      <c r="B612" s="25" t="s">
        <v>1483</v>
      </c>
      <c r="C612" s="26">
        <v>110417</v>
      </c>
      <c r="D612" s="27" t="s">
        <v>42</v>
      </c>
      <c r="E612" s="27" t="s">
        <v>413</v>
      </c>
      <c r="F612" s="27" t="s">
        <v>662</v>
      </c>
      <c r="G612" s="27" t="s">
        <v>31</v>
      </c>
      <c r="H612" s="27" t="s">
        <v>32</v>
      </c>
      <c r="I612" s="27" t="s">
        <v>33</v>
      </c>
      <c r="J612" s="134">
        <v>44895</v>
      </c>
      <c r="K612" s="28">
        <v>45047</v>
      </c>
      <c r="L612" s="121" t="s">
        <v>484</v>
      </c>
      <c r="M612" s="94" t="s">
        <v>415</v>
      </c>
      <c r="N612" s="94" t="s">
        <v>43</v>
      </c>
      <c r="O612" s="94" t="s">
        <v>1141</v>
      </c>
      <c r="P612" s="30" t="s">
        <v>235</v>
      </c>
      <c r="Q612" s="20" t="s">
        <v>235</v>
      </c>
      <c r="R612" s="23" t="s">
        <v>235</v>
      </c>
      <c r="S612" s="21">
        <v>44895</v>
      </c>
      <c r="T612" s="20"/>
      <c r="U612" s="21">
        <v>44900</v>
      </c>
      <c r="V612" s="29" t="s">
        <v>240</v>
      </c>
      <c r="W612" s="23"/>
      <c r="X612" s="27" t="s">
        <v>45</v>
      </c>
      <c r="Y612" s="13" t="s">
        <v>1283</v>
      </c>
    </row>
    <row r="613" spans="1:25" ht="76.5">
      <c r="A613" s="24">
        <v>44927</v>
      </c>
      <c r="B613" s="25" t="s">
        <v>1484</v>
      </c>
      <c r="C613" s="26">
        <v>120710</v>
      </c>
      <c r="D613" s="27" t="s">
        <v>42</v>
      </c>
      <c r="E613" s="27" t="s">
        <v>413</v>
      </c>
      <c r="F613" s="27" t="s">
        <v>662</v>
      </c>
      <c r="G613" s="27" t="s">
        <v>31</v>
      </c>
      <c r="H613" s="27" t="s">
        <v>32</v>
      </c>
      <c r="I613" s="27" t="s">
        <v>33</v>
      </c>
      <c r="J613" s="134">
        <v>44895</v>
      </c>
      <c r="K613" s="28">
        <v>45047</v>
      </c>
      <c r="L613" s="121" t="s">
        <v>484</v>
      </c>
      <c r="M613" s="94" t="s">
        <v>415</v>
      </c>
      <c r="N613" s="94" t="s">
        <v>43</v>
      </c>
      <c r="O613" s="94" t="s">
        <v>1141</v>
      </c>
      <c r="P613" s="30" t="s">
        <v>235</v>
      </c>
      <c r="Q613" s="30" t="s">
        <v>235</v>
      </c>
      <c r="R613" s="30" t="s">
        <v>235</v>
      </c>
      <c r="S613" s="21">
        <v>44895</v>
      </c>
      <c r="T613" s="20"/>
      <c r="U613" s="21">
        <v>44900</v>
      </c>
      <c r="V613" s="29" t="s">
        <v>240</v>
      </c>
      <c r="W613" s="23"/>
      <c r="X613" s="27" t="s">
        <v>45</v>
      </c>
      <c r="Y613" s="13" t="s">
        <v>1283</v>
      </c>
    </row>
    <row r="614" spans="1:25" ht="51">
      <c r="A614" s="24">
        <v>44927</v>
      </c>
      <c r="B614" s="25" t="s">
        <v>1485</v>
      </c>
      <c r="C614" s="26">
        <v>116732</v>
      </c>
      <c r="D614" s="27" t="s">
        <v>42</v>
      </c>
      <c r="E614" s="27" t="s">
        <v>147</v>
      </c>
      <c r="F614" s="27" t="s">
        <v>455</v>
      </c>
      <c r="G614" s="27" t="s">
        <v>31</v>
      </c>
      <c r="H614" s="27" t="s">
        <v>32</v>
      </c>
      <c r="I614" s="27" t="s">
        <v>33</v>
      </c>
      <c r="J614" s="134">
        <v>44895</v>
      </c>
      <c r="K614" s="28">
        <v>45047</v>
      </c>
      <c r="L614" s="121" t="s">
        <v>484</v>
      </c>
      <c r="M614" s="94" t="s">
        <v>304</v>
      </c>
      <c r="N614" s="94" t="s">
        <v>305</v>
      </c>
      <c r="O614" s="94" t="s">
        <v>306</v>
      </c>
      <c r="P614" s="30">
        <v>44883</v>
      </c>
      <c r="Q614" s="20">
        <v>44886</v>
      </c>
      <c r="R614" s="23" t="s">
        <v>239</v>
      </c>
      <c r="S614" s="21">
        <v>44895</v>
      </c>
      <c r="T614" s="20"/>
      <c r="U614" s="21">
        <v>44900</v>
      </c>
      <c r="V614" s="29" t="s">
        <v>240</v>
      </c>
      <c r="W614" s="23"/>
      <c r="X614" s="27" t="s">
        <v>45</v>
      </c>
      <c r="Y614" s="13" t="s">
        <v>1486</v>
      </c>
    </row>
    <row r="615" spans="1:25" ht="38.25">
      <c r="A615" s="24">
        <v>44927</v>
      </c>
      <c r="B615" s="25" t="s">
        <v>90</v>
      </c>
      <c r="C615" s="26">
        <v>110431</v>
      </c>
      <c r="D615" s="27" t="s">
        <v>42</v>
      </c>
      <c r="E615" s="27" t="s">
        <v>377</v>
      </c>
      <c r="F615" s="27" t="s">
        <v>662</v>
      </c>
      <c r="G615" s="27" t="s">
        <v>31</v>
      </c>
      <c r="H615" s="27" t="s">
        <v>32</v>
      </c>
      <c r="I615" s="27" t="s">
        <v>33</v>
      </c>
      <c r="J615" s="134">
        <v>44895</v>
      </c>
      <c r="K615" s="28">
        <v>45047</v>
      </c>
      <c r="L615" s="121" t="s">
        <v>484</v>
      </c>
      <c r="N615" s="94" t="s">
        <v>91</v>
      </c>
      <c r="P615" s="30" t="s">
        <v>235</v>
      </c>
      <c r="Q615" s="20" t="s">
        <v>235</v>
      </c>
      <c r="R615" s="23" t="s">
        <v>235</v>
      </c>
      <c r="S615" s="21">
        <v>44895</v>
      </c>
      <c r="T615" s="20"/>
      <c r="U615" s="21">
        <v>44900</v>
      </c>
      <c r="V615" s="29" t="s">
        <v>240</v>
      </c>
      <c r="W615" s="23"/>
      <c r="X615" s="27" t="s">
        <v>45</v>
      </c>
      <c r="Y615" s="13" t="s">
        <v>913</v>
      </c>
    </row>
    <row r="616" spans="1:25" ht="102">
      <c r="A616" s="24">
        <v>44896</v>
      </c>
      <c r="B616" s="25" t="s">
        <v>1487</v>
      </c>
      <c r="C616" s="26">
        <v>131901</v>
      </c>
      <c r="D616" s="27" t="s">
        <v>42</v>
      </c>
      <c r="E616" s="27" t="s">
        <v>604</v>
      </c>
      <c r="F616" s="27" t="s">
        <v>879</v>
      </c>
      <c r="G616" s="27" t="s">
        <v>31</v>
      </c>
      <c r="H616" s="27" t="s">
        <v>32</v>
      </c>
      <c r="I616" s="27" t="s">
        <v>33</v>
      </c>
      <c r="J616" s="134">
        <v>44865</v>
      </c>
      <c r="K616" s="28">
        <v>45017</v>
      </c>
      <c r="L616" s="121" t="s">
        <v>484</v>
      </c>
      <c r="M616" s="94" t="s">
        <v>235</v>
      </c>
      <c r="N616" s="94" t="s">
        <v>1488</v>
      </c>
      <c r="O616" s="94" t="s">
        <v>235</v>
      </c>
      <c r="P616" s="30">
        <v>44855</v>
      </c>
      <c r="Q616" s="20">
        <v>44858</v>
      </c>
      <c r="R616" s="23" t="s">
        <v>239</v>
      </c>
      <c r="S616" s="21">
        <v>44867</v>
      </c>
      <c r="T616" s="20"/>
      <c r="U616" s="21">
        <v>44897</v>
      </c>
      <c r="V616" s="29" t="s">
        <v>240</v>
      </c>
      <c r="W616" s="23"/>
      <c r="X616" s="27" t="s">
        <v>45</v>
      </c>
      <c r="Y616" s="13" t="s">
        <v>1489</v>
      </c>
    </row>
    <row r="617" spans="1:25" ht="51">
      <c r="A617" s="24">
        <v>44896</v>
      </c>
      <c r="B617" s="25" t="s">
        <v>1490</v>
      </c>
      <c r="C617" s="26">
        <v>119079</v>
      </c>
      <c r="D617" s="27" t="s">
        <v>42</v>
      </c>
      <c r="E617" s="114" t="s">
        <v>1491</v>
      </c>
      <c r="F617" s="27" t="s">
        <v>440</v>
      </c>
      <c r="G617" s="27" t="s">
        <v>31</v>
      </c>
      <c r="H617" s="27" t="s">
        <v>32</v>
      </c>
      <c r="I617" s="27" t="s">
        <v>33</v>
      </c>
      <c r="J617" s="134">
        <v>44865</v>
      </c>
      <c r="K617" s="28">
        <v>45017</v>
      </c>
      <c r="L617" s="121" t="s">
        <v>484</v>
      </c>
      <c r="M617" s="94" t="s">
        <v>1492</v>
      </c>
      <c r="N617" s="94" t="s">
        <v>1493</v>
      </c>
      <c r="O617" s="94" t="s">
        <v>1494</v>
      </c>
      <c r="P617" s="30">
        <v>44855</v>
      </c>
      <c r="Q617" s="20">
        <v>44861</v>
      </c>
      <c r="R617" s="23" t="s">
        <v>239</v>
      </c>
      <c r="S617" s="21">
        <v>44865</v>
      </c>
      <c r="T617" s="20">
        <v>44879</v>
      </c>
      <c r="U617" s="21">
        <v>44904</v>
      </c>
      <c r="V617" s="29" t="s">
        <v>240</v>
      </c>
      <c r="W617" s="23"/>
      <c r="X617" s="27" t="s">
        <v>39</v>
      </c>
      <c r="Y617" s="46" t="s">
        <v>1495</v>
      </c>
    </row>
    <row r="618" spans="1:25" ht="25.5">
      <c r="A618" s="24">
        <v>44927</v>
      </c>
      <c r="B618" s="25" t="s">
        <v>1496</v>
      </c>
      <c r="C618" s="26">
        <v>76477</v>
      </c>
      <c r="D618" s="27" t="s">
        <v>42</v>
      </c>
      <c r="E618" s="27" t="s">
        <v>255</v>
      </c>
      <c r="F618" s="27" t="s">
        <v>256</v>
      </c>
      <c r="G618" s="27" t="s">
        <v>31</v>
      </c>
      <c r="H618" s="27" t="s">
        <v>32</v>
      </c>
      <c r="I618" s="27" t="s">
        <v>33</v>
      </c>
      <c r="J618" s="134">
        <v>44895</v>
      </c>
      <c r="K618" s="28">
        <v>45047</v>
      </c>
      <c r="L618" s="121" t="s">
        <v>670</v>
      </c>
      <c r="M618" s="94" t="s">
        <v>235</v>
      </c>
      <c r="N618" s="94" t="s">
        <v>72</v>
      </c>
      <c r="P618" s="30" t="s">
        <v>235</v>
      </c>
      <c r="Q618" s="20" t="s">
        <v>235</v>
      </c>
      <c r="R618" s="23" t="s">
        <v>239</v>
      </c>
      <c r="S618" s="21">
        <v>44896</v>
      </c>
      <c r="T618" s="20"/>
      <c r="U618" s="21">
        <v>44896</v>
      </c>
      <c r="V618" s="29" t="s">
        <v>240</v>
      </c>
      <c r="W618" s="23"/>
      <c r="X618" s="27" t="s">
        <v>45</v>
      </c>
      <c r="Y618" s="13" t="s">
        <v>448</v>
      </c>
    </row>
    <row r="619" spans="1:25" ht="25.5">
      <c r="A619" s="24">
        <v>44927</v>
      </c>
      <c r="B619" s="25" t="s">
        <v>1497</v>
      </c>
      <c r="C619" s="26">
        <v>78242</v>
      </c>
      <c r="D619" s="27" t="s">
        <v>42</v>
      </c>
      <c r="E619" s="27" t="s">
        <v>255</v>
      </c>
      <c r="F619" s="27" t="s">
        <v>256</v>
      </c>
      <c r="G619" s="27" t="s">
        <v>31</v>
      </c>
      <c r="H619" s="27" t="s">
        <v>32</v>
      </c>
      <c r="I619" s="27" t="s">
        <v>33</v>
      </c>
      <c r="J619" s="134">
        <v>44895</v>
      </c>
      <c r="K619" s="28">
        <v>45047</v>
      </c>
      <c r="L619" s="121" t="s">
        <v>670</v>
      </c>
      <c r="M619" s="94" t="s">
        <v>235</v>
      </c>
      <c r="N619" s="94" t="s">
        <v>72</v>
      </c>
      <c r="P619" s="30" t="s">
        <v>235</v>
      </c>
      <c r="Q619" s="20" t="s">
        <v>235</v>
      </c>
      <c r="R619" s="23" t="s">
        <v>239</v>
      </c>
      <c r="S619" s="21">
        <v>44896</v>
      </c>
      <c r="T619" s="20"/>
      <c r="U619" s="21">
        <v>44896</v>
      </c>
      <c r="V619" s="29" t="s">
        <v>240</v>
      </c>
      <c r="W619" s="23"/>
      <c r="X619" s="27" t="s">
        <v>45</v>
      </c>
      <c r="Y619" s="13" t="s">
        <v>448</v>
      </c>
    </row>
    <row r="620" spans="1:25" ht="76.5">
      <c r="A620" s="24">
        <v>44927</v>
      </c>
      <c r="B620" s="25" t="s">
        <v>1498</v>
      </c>
      <c r="C620" s="26">
        <v>110367</v>
      </c>
      <c r="D620" s="27" t="s">
        <v>42</v>
      </c>
      <c r="E620" s="27" t="s">
        <v>413</v>
      </c>
      <c r="F620" s="27" t="s">
        <v>662</v>
      </c>
      <c r="G620" s="27" t="s">
        <v>31</v>
      </c>
      <c r="H620" s="27" t="s">
        <v>32</v>
      </c>
      <c r="I620" s="27" t="s">
        <v>33</v>
      </c>
      <c r="J620" s="134">
        <v>44895</v>
      </c>
      <c r="K620" s="28">
        <v>45047</v>
      </c>
      <c r="L620" s="121" t="s">
        <v>670</v>
      </c>
      <c r="M620" s="94" t="s">
        <v>415</v>
      </c>
      <c r="N620" s="94" t="s">
        <v>43</v>
      </c>
      <c r="O620" s="94" t="s">
        <v>1141</v>
      </c>
      <c r="P620" s="30" t="s">
        <v>235</v>
      </c>
      <c r="Q620" s="20" t="s">
        <v>235</v>
      </c>
      <c r="R620" s="23" t="s">
        <v>239</v>
      </c>
      <c r="S620" s="21">
        <v>44896</v>
      </c>
      <c r="T620" s="20"/>
      <c r="U620" s="21">
        <v>44896</v>
      </c>
      <c r="V620" s="29" t="s">
        <v>240</v>
      </c>
      <c r="W620" s="23"/>
      <c r="X620" s="27" t="s">
        <v>45</v>
      </c>
      <c r="Y620" s="13" t="s">
        <v>1290</v>
      </c>
    </row>
    <row r="621" spans="1:25">
      <c r="A621" s="24">
        <v>44927</v>
      </c>
      <c r="B621" s="25" t="s">
        <v>102</v>
      </c>
      <c r="C621" s="26">
        <v>120589</v>
      </c>
      <c r="D621" s="27" t="s">
        <v>42</v>
      </c>
      <c r="E621" s="27" t="s">
        <v>255</v>
      </c>
      <c r="F621" s="27" t="s">
        <v>256</v>
      </c>
      <c r="G621" s="27" t="s">
        <v>31</v>
      </c>
      <c r="H621" s="27" t="s">
        <v>32</v>
      </c>
      <c r="I621" s="27" t="s">
        <v>33</v>
      </c>
      <c r="J621" s="134">
        <v>44895</v>
      </c>
      <c r="K621" s="28">
        <v>45047</v>
      </c>
      <c r="L621" s="121" t="s">
        <v>670</v>
      </c>
      <c r="M621" s="94" t="s">
        <v>235</v>
      </c>
      <c r="N621" s="94" t="s">
        <v>91</v>
      </c>
      <c r="P621" s="30" t="s">
        <v>235</v>
      </c>
      <c r="Q621" s="20" t="s">
        <v>235</v>
      </c>
      <c r="R621" s="23" t="s">
        <v>239</v>
      </c>
      <c r="S621" s="21">
        <v>44896</v>
      </c>
      <c r="T621" s="20"/>
      <c r="U621" s="21">
        <v>44896</v>
      </c>
      <c r="V621" s="29" t="s">
        <v>240</v>
      </c>
      <c r="W621" s="23"/>
      <c r="X621" s="27" t="s">
        <v>45</v>
      </c>
      <c r="Y621" s="13" t="s">
        <v>411</v>
      </c>
    </row>
    <row r="622" spans="1:25">
      <c r="A622" s="24">
        <v>44927</v>
      </c>
      <c r="B622" s="25" t="s">
        <v>1499</v>
      </c>
      <c r="C622" s="26">
        <v>120592</v>
      </c>
      <c r="D622" s="27" t="s">
        <v>42</v>
      </c>
      <c r="E622" s="27" t="s">
        <v>255</v>
      </c>
      <c r="F622" s="27" t="s">
        <v>256</v>
      </c>
      <c r="G622" s="27" t="s">
        <v>31</v>
      </c>
      <c r="H622" s="27" t="s">
        <v>32</v>
      </c>
      <c r="I622" s="27" t="s">
        <v>33</v>
      </c>
      <c r="J622" s="134">
        <v>44895</v>
      </c>
      <c r="K622" s="28">
        <v>45047</v>
      </c>
      <c r="L622" s="121" t="s">
        <v>670</v>
      </c>
      <c r="M622" s="94" t="s">
        <v>235</v>
      </c>
      <c r="N622" s="94" t="s">
        <v>91</v>
      </c>
      <c r="P622" s="30" t="s">
        <v>235</v>
      </c>
      <c r="Q622" s="20" t="s">
        <v>235</v>
      </c>
      <c r="R622" s="23" t="s">
        <v>239</v>
      </c>
      <c r="S622" s="21">
        <v>44896</v>
      </c>
      <c r="T622" s="20"/>
      <c r="U622" s="21">
        <v>44896</v>
      </c>
      <c r="V622" s="29" t="s">
        <v>485</v>
      </c>
      <c r="W622" s="23"/>
      <c r="X622" s="27" t="s">
        <v>45</v>
      </c>
      <c r="Y622" s="13" t="s">
        <v>411</v>
      </c>
    </row>
    <row r="623" spans="1:25" ht="25.5">
      <c r="A623" s="24">
        <v>44927</v>
      </c>
      <c r="B623" s="25" t="s">
        <v>1051</v>
      </c>
      <c r="C623" s="26">
        <v>97692</v>
      </c>
      <c r="D623" s="27" t="s">
        <v>28</v>
      </c>
      <c r="E623" s="27" t="s">
        <v>255</v>
      </c>
      <c r="F623" s="27" t="s">
        <v>256</v>
      </c>
      <c r="G623" s="27" t="s">
        <v>31</v>
      </c>
      <c r="H623" s="27" t="s">
        <v>32</v>
      </c>
      <c r="I623" s="27" t="s">
        <v>33</v>
      </c>
      <c r="J623" s="134">
        <v>44895</v>
      </c>
      <c r="K623" s="28">
        <v>45047</v>
      </c>
      <c r="L623" s="121" t="s">
        <v>670</v>
      </c>
      <c r="N623" s="94" t="s">
        <v>72</v>
      </c>
      <c r="P623" s="30" t="s">
        <v>235</v>
      </c>
      <c r="Q623" s="20" t="s">
        <v>235</v>
      </c>
      <c r="R623" s="23" t="s">
        <v>239</v>
      </c>
      <c r="S623" s="21">
        <v>44896</v>
      </c>
      <c r="T623" s="20"/>
      <c r="U623" s="21">
        <v>44896</v>
      </c>
      <c r="V623" s="29" t="s">
        <v>240</v>
      </c>
      <c r="W623" s="23"/>
      <c r="X623" s="27" t="s">
        <v>45</v>
      </c>
      <c r="Y623" s="13" t="s">
        <v>448</v>
      </c>
    </row>
    <row r="624" spans="1:25" ht="25.5">
      <c r="A624" s="24">
        <v>44927</v>
      </c>
      <c r="B624" s="25" t="s">
        <v>1500</v>
      </c>
      <c r="C624" s="26">
        <v>128867</v>
      </c>
      <c r="D624" s="27" t="s">
        <v>42</v>
      </c>
      <c r="E624" s="27" t="s">
        <v>255</v>
      </c>
      <c r="F624" s="27" t="s">
        <v>256</v>
      </c>
      <c r="G624" s="27" t="s">
        <v>31</v>
      </c>
      <c r="H624" s="27" t="s">
        <v>32</v>
      </c>
      <c r="I624" s="27" t="s">
        <v>33</v>
      </c>
      <c r="J624" s="134">
        <v>44895</v>
      </c>
      <c r="K624" s="28">
        <v>45047</v>
      </c>
      <c r="L624" s="121" t="s">
        <v>670</v>
      </c>
      <c r="N624" s="94" t="s">
        <v>113</v>
      </c>
      <c r="P624" s="30" t="s">
        <v>235</v>
      </c>
      <c r="Q624" s="20" t="s">
        <v>235</v>
      </c>
      <c r="R624" s="23" t="s">
        <v>239</v>
      </c>
      <c r="S624" s="21">
        <v>44896</v>
      </c>
      <c r="T624" s="20"/>
      <c r="U624" s="21">
        <v>44896</v>
      </c>
      <c r="V624" s="29" t="s">
        <v>240</v>
      </c>
      <c r="W624" s="23"/>
      <c r="X624" s="27" t="s">
        <v>45</v>
      </c>
      <c r="Y624" s="13" t="s">
        <v>1501</v>
      </c>
    </row>
    <row r="625" spans="1:25" ht="76.5">
      <c r="A625" s="24">
        <v>44927</v>
      </c>
      <c r="B625" s="25" t="s">
        <v>1502</v>
      </c>
      <c r="C625" s="26">
        <v>132268</v>
      </c>
      <c r="D625" s="27" t="s">
        <v>42</v>
      </c>
      <c r="E625" s="27" t="s">
        <v>413</v>
      </c>
      <c r="F625" s="27" t="s">
        <v>662</v>
      </c>
      <c r="G625" s="27" t="s">
        <v>31</v>
      </c>
      <c r="H625" s="27" t="s">
        <v>32</v>
      </c>
      <c r="I625" s="27" t="s">
        <v>33</v>
      </c>
      <c r="J625" s="134">
        <v>44895</v>
      </c>
      <c r="K625" s="28">
        <v>45047</v>
      </c>
      <c r="L625" s="121" t="s">
        <v>670</v>
      </c>
      <c r="M625" s="94" t="s">
        <v>415</v>
      </c>
      <c r="N625" s="94" t="s">
        <v>43</v>
      </c>
      <c r="O625" s="94" t="s">
        <v>1141</v>
      </c>
      <c r="P625" s="30" t="s">
        <v>235</v>
      </c>
      <c r="Q625" s="20" t="s">
        <v>235</v>
      </c>
      <c r="R625" s="23" t="s">
        <v>239</v>
      </c>
      <c r="S625" s="21">
        <v>44896</v>
      </c>
      <c r="T625" s="20"/>
      <c r="U625" s="21">
        <v>44896</v>
      </c>
      <c r="V625" s="29" t="s">
        <v>240</v>
      </c>
      <c r="W625" s="23"/>
      <c r="X625" s="27" t="s">
        <v>45</v>
      </c>
      <c r="Y625" s="13" t="s">
        <v>1290</v>
      </c>
    </row>
    <row r="626" spans="1:25" ht="76.5">
      <c r="A626" s="24">
        <v>44927</v>
      </c>
      <c r="B626" s="25" t="s">
        <v>1503</v>
      </c>
      <c r="C626" s="26">
        <v>132313</v>
      </c>
      <c r="D626" s="27" t="s">
        <v>42</v>
      </c>
      <c r="E626" s="27" t="s">
        <v>413</v>
      </c>
      <c r="F626" s="27" t="s">
        <v>662</v>
      </c>
      <c r="G626" s="27" t="s">
        <v>31</v>
      </c>
      <c r="H626" s="27" t="s">
        <v>32</v>
      </c>
      <c r="I626" s="27" t="s">
        <v>33</v>
      </c>
      <c r="J626" s="134">
        <v>44895</v>
      </c>
      <c r="K626" s="28">
        <v>45047</v>
      </c>
      <c r="L626" s="121" t="s">
        <v>670</v>
      </c>
      <c r="M626" s="94" t="s">
        <v>415</v>
      </c>
      <c r="N626" s="94" t="s">
        <v>43</v>
      </c>
      <c r="O626" s="94" t="s">
        <v>1141</v>
      </c>
      <c r="P626" s="30" t="s">
        <v>235</v>
      </c>
      <c r="Q626" s="20" t="s">
        <v>235</v>
      </c>
      <c r="R626" s="23" t="s">
        <v>239</v>
      </c>
      <c r="S626" s="21">
        <v>44896</v>
      </c>
      <c r="T626" s="20"/>
      <c r="U626" s="21">
        <v>44896</v>
      </c>
      <c r="V626" s="29" t="s">
        <v>240</v>
      </c>
      <c r="W626" s="23"/>
      <c r="X626" s="27" t="s">
        <v>45</v>
      </c>
      <c r="Y626" s="13" t="s">
        <v>1290</v>
      </c>
    </row>
    <row r="627" spans="1:25" ht="25.5">
      <c r="A627" s="24">
        <v>44927</v>
      </c>
      <c r="B627" s="25" t="s">
        <v>1504</v>
      </c>
      <c r="C627" s="26">
        <v>20967</v>
      </c>
      <c r="D627" s="27" t="s">
        <v>42</v>
      </c>
      <c r="E627" s="27" t="s">
        <v>147</v>
      </c>
      <c r="F627" s="27" t="s">
        <v>148</v>
      </c>
      <c r="G627" s="27" t="s">
        <v>31</v>
      </c>
      <c r="H627" s="27" t="s">
        <v>32</v>
      </c>
      <c r="I627" s="27" t="s">
        <v>33</v>
      </c>
      <c r="J627" s="134">
        <v>44895</v>
      </c>
      <c r="K627" s="28">
        <v>45047</v>
      </c>
      <c r="L627" s="121" t="s">
        <v>670</v>
      </c>
      <c r="M627" s="94" t="s">
        <v>304</v>
      </c>
      <c r="N627" s="94" t="s">
        <v>305</v>
      </c>
      <c r="O627" s="94" t="s">
        <v>306</v>
      </c>
      <c r="P627" s="30">
        <v>44886</v>
      </c>
      <c r="Q627" s="20">
        <v>44886</v>
      </c>
      <c r="R627" s="23" t="s">
        <v>239</v>
      </c>
      <c r="S627" s="21">
        <v>44895</v>
      </c>
      <c r="T627" s="20"/>
      <c r="U627" s="21">
        <v>44897</v>
      </c>
      <c r="V627" s="29" t="s">
        <v>240</v>
      </c>
      <c r="W627" s="23"/>
      <c r="X627" s="27" t="s">
        <v>39</v>
      </c>
      <c r="Y627" s="13"/>
    </row>
    <row r="628" spans="1:25">
      <c r="A628" s="24">
        <v>44927</v>
      </c>
      <c r="B628" s="25" t="s">
        <v>1505</v>
      </c>
      <c r="C628" s="26">
        <v>73353</v>
      </c>
      <c r="D628" s="27" t="s">
        <v>42</v>
      </c>
      <c r="E628" s="27" t="s">
        <v>70</v>
      </c>
      <c r="F628" s="27" t="s">
        <v>387</v>
      </c>
      <c r="G628" s="27" t="s">
        <v>31</v>
      </c>
      <c r="H628" s="27" t="s">
        <v>32</v>
      </c>
      <c r="I628" s="27" t="s">
        <v>33</v>
      </c>
      <c r="J628" s="134">
        <v>44895</v>
      </c>
      <c r="K628" s="28">
        <v>45047</v>
      </c>
      <c r="L628" s="121" t="s">
        <v>670</v>
      </c>
      <c r="N628" s="94" t="s">
        <v>388</v>
      </c>
      <c r="P628" s="30">
        <v>44886</v>
      </c>
      <c r="Q628" s="20">
        <v>44886</v>
      </c>
      <c r="R628" s="23" t="s">
        <v>239</v>
      </c>
      <c r="S628" s="21">
        <v>44896</v>
      </c>
      <c r="T628" s="20"/>
      <c r="U628" s="21">
        <v>44897</v>
      </c>
      <c r="V628" s="29" t="s">
        <v>240</v>
      </c>
      <c r="W628" s="23"/>
      <c r="X628" s="27" t="s">
        <v>39</v>
      </c>
      <c r="Y628" s="13"/>
    </row>
    <row r="629" spans="1:25" ht="25.5">
      <c r="A629" s="24">
        <v>44927</v>
      </c>
      <c r="B629" s="25" t="s">
        <v>1506</v>
      </c>
      <c r="C629" s="26">
        <v>109652</v>
      </c>
      <c r="D629" s="27" t="s">
        <v>42</v>
      </c>
      <c r="E629" s="27" t="s">
        <v>147</v>
      </c>
      <c r="F629" s="27" t="s">
        <v>455</v>
      </c>
      <c r="G629" s="27" t="s">
        <v>31</v>
      </c>
      <c r="H629" s="27" t="s">
        <v>32</v>
      </c>
      <c r="I629" s="27" t="s">
        <v>33</v>
      </c>
      <c r="J629" s="134">
        <v>44895</v>
      </c>
      <c r="K629" s="28">
        <v>45047</v>
      </c>
      <c r="L629" s="121" t="s">
        <v>670</v>
      </c>
      <c r="M629" s="94" t="s">
        <v>304</v>
      </c>
      <c r="N629" s="94" t="s">
        <v>305</v>
      </c>
      <c r="O629" s="94" t="s">
        <v>306</v>
      </c>
      <c r="P629" s="30">
        <v>44886</v>
      </c>
      <c r="Q629" s="20">
        <v>44887</v>
      </c>
      <c r="R629" s="23" t="s">
        <v>239</v>
      </c>
      <c r="S629" s="21">
        <v>44895</v>
      </c>
      <c r="T629" s="20"/>
      <c r="U629" s="21">
        <v>44897</v>
      </c>
      <c r="V629" s="29" t="s">
        <v>240</v>
      </c>
      <c r="W629" s="23"/>
      <c r="X629" s="27" t="s">
        <v>45</v>
      </c>
      <c r="Y629" s="13" t="s">
        <v>1507</v>
      </c>
    </row>
    <row r="630" spans="1:25" ht="25.5">
      <c r="A630" s="24">
        <v>44927</v>
      </c>
      <c r="B630" s="25" t="s">
        <v>1508</v>
      </c>
      <c r="C630" s="26">
        <v>120315</v>
      </c>
      <c r="D630" s="27" t="s">
        <v>42</v>
      </c>
      <c r="E630" s="27" t="s">
        <v>357</v>
      </c>
      <c r="F630" s="27" t="s">
        <v>1362</v>
      </c>
      <c r="G630" s="27" t="s">
        <v>31</v>
      </c>
      <c r="H630" s="27" t="s">
        <v>32</v>
      </c>
      <c r="I630" s="27" t="s">
        <v>33</v>
      </c>
      <c r="J630" s="134">
        <v>44895</v>
      </c>
      <c r="K630" s="28">
        <v>45047</v>
      </c>
      <c r="L630" s="121" t="s">
        <v>670</v>
      </c>
      <c r="M630" s="94" t="s">
        <v>1509</v>
      </c>
      <c r="N630" s="94" t="s">
        <v>1510</v>
      </c>
      <c r="O630" s="94" t="s">
        <v>739</v>
      </c>
      <c r="P630" s="30">
        <v>44886</v>
      </c>
      <c r="Q630" s="20">
        <v>44887</v>
      </c>
      <c r="R630" s="23" t="s">
        <v>239</v>
      </c>
      <c r="S630" s="21">
        <v>44896</v>
      </c>
      <c r="T630" s="20"/>
      <c r="U630" s="21">
        <v>44897</v>
      </c>
      <c r="V630" s="29" t="s">
        <v>240</v>
      </c>
      <c r="W630" s="23"/>
      <c r="X630" s="27" t="s">
        <v>45</v>
      </c>
      <c r="Y630" s="13" t="s">
        <v>1511</v>
      </c>
    </row>
    <row r="631" spans="1:25">
      <c r="A631" s="24">
        <v>44927</v>
      </c>
      <c r="B631" s="25" t="s">
        <v>1512</v>
      </c>
      <c r="C631" s="26">
        <v>120494</v>
      </c>
      <c r="D631" s="27" t="s">
        <v>42</v>
      </c>
      <c r="E631" s="27" t="s">
        <v>255</v>
      </c>
      <c r="F631" s="27" t="s">
        <v>256</v>
      </c>
      <c r="G631" s="27" t="s">
        <v>31</v>
      </c>
      <c r="H631" s="27" t="s">
        <v>32</v>
      </c>
      <c r="I631" s="27" t="s">
        <v>33</v>
      </c>
      <c r="J631" s="134">
        <v>44895</v>
      </c>
      <c r="K631" s="28">
        <v>45047</v>
      </c>
      <c r="L631" s="121" t="s">
        <v>670</v>
      </c>
      <c r="M631" s="94" t="s">
        <v>1236</v>
      </c>
      <c r="N631" s="94" t="s">
        <v>1237</v>
      </c>
      <c r="P631" s="30" t="s">
        <v>235</v>
      </c>
      <c r="Q631" s="20" t="s">
        <v>235</v>
      </c>
      <c r="R631" s="23" t="s">
        <v>239</v>
      </c>
      <c r="S631" s="21">
        <v>44896</v>
      </c>
      <c r="T631" s="20"/>
      <c r="U631" s="21">
        <v>44900</v>
      </c>
      <c r="V631" s="29" t="s">
        <v>240</v>
      </c>
      <c r="W631" s="23"/>
      <c r="X631" s="27" t="s">
        <v>45</v>
      </c>
      <c r="Y631" s="13" t="s">
        <v>409</v>
      </c>
    </row>
    <row r="632" spans="1:25" ht="38.25">
      <c r="A632" s="24">
        <v>44927</v>
      </c>
      <c r="B632" s="25" t="s">
        <v>1513</v>
      </c>
      <c r="C632" s="26">
        <v>633338</v>
      </c>
      <c r="D632" s="27" t="s">
        <v>42</v>
      </c>
      <c r="E632" s="27" t="s">
        <v>1068</v>
      </c>
      <c r="F632" s="27" t="s">
        <v>455</v>
      </c>
      <c r="G632" s="27" t="s">
        <v>31</v>
      </c>
      <c r="H632" s="27" t="s">
        <v>32</v>
      </c>
      <c r="I632" s="27" t="s">
        <v>33</v>
      </c>
      <c r="J632" s="134">
        <v>44895</v>
      </c>
      <c r="K632" s="28">
        <v>45047</v>
      </c>
      <c r="L632" s="121" t="s">
        <v>670</v>
      </c>
      <c r="M632" s="94" t="s">
        <v>318</v>
      </c>
      <c r="N632" s="94" t="s">
        <v>319</v>
      </c>
      <c r="O632" s="94" t="s">
        <v>320</v>
      </c>
      <c r="P632" s="30">
        <v>44887</v>
      </c>
      <c r="Q632" s="20">
        <v>44887</v>
      </c>
      <c r="R632" s="23" t="s">
        <v>239</v>
      </c>
      <c r="S632" s="21">
        <v>44900</v>
      </c>
      <c r="T632" s="20"/>
      <c r="U632" s="21">
        <v>44904</v>
      </c>
      <c r="V632" s="29" t="s">
        <v>240</v>
      </c>
      <c r="W632" s="23"/>
      <c r="X632" s="27" t="s">
        <v>45</v>
      </c>
      <c r="Y632" s="13" t="s">
        <v>1514</v>
      </c>
    </row>
    <row r="633" spans="1:25" ht="25.5">
      <c r="A633" s="24">
        <v>44927</v>
      </c>
      <c r="B633" s="25" t="s">
        <v>1515</v>
      </c>
      <c r="C633" s="26">
        <v>113697</v>
      </c>
      <c r="D633" s="27" t="s">
        <v>42</v>
      </c>
      <c r="E633" s="27" t="s">
        <v>255</v>
      </c>
      <c r="F633" s="27" t="s">
        <v>256</v>
      </c>
      <c r="G633" s="27" t="s">
        <v>31</v>
      </c>
      <c r="H633" s="27" t="s">
        <v>32</v>
      </c>
      <c r="I633" s="27" t="s">
        <v>33</v>
      </c>
      <c r="J633" s="134">
        <v>44895</v>
      </c>
      <c r="K633" s="28">
        <v>45047</v>
      </c>
      <c r="L633" s="121" t="s">
        <v>775</v>
      </c>
      <c r="M633" s="94" t="s">
        <v>235</v>
      </c>
      <c r="N633" s="94" t="s">
        <v>91</v>
      </c>
      <c r="O633" s="94" t="s">
        <v>235</v>
      </c>
      <c r="P633" s="23" t="s">
        <v>235</v>
      </c>
      <c r="Q633" s="23" t="s">
        <v>235</v>
      </c>
      <c r="R633" s="23" t="s">
        <v>235</v>
      </c>
      <c r="S633" s="21">
        <v>44894</v>
      </c>
      <c r="T633" s="20"/>
      <c r="U633" s="21">
        <v>44897</v>
      </c>
      <c r="V633" s="29" t="s">
        <v>240</v>
      </c>
      <c r="W633" s="23"/>
      <c r="X633" s="27" t="s">
        <v>45</v>
      </c>
      <c r="Y633" s="13" t="s">
        <v>1516</v>
      </c>
    </row>
    <row r="634" spans="1:25" ht="38.25">
      <c r="A634" s="24">
        <v>44927</v>
      </c>
      <c r="B634" s="25" t="s">
        <v>1517</v>
      </c>
      <c r="C634" s="26">
        <v>114729</v>
      </c>
      <c r="D634" s="27" t="s">
        <v>42</v>
      </c>
      <c r="E634" s="27" t="s">
        <v>357</v>
      </c>
      <c r="F634" s="27" t="s">
        <v>1362</v>
      </c>
      <c r="G634" s="27" t="s">
        <v>31</v>
      </c>
      <c r="H634" s="27" t="s">
        <v>32</v>
      </c>
      <c r="I634" s="27" t="s">
        <v>33</v>
      </c>
      <c r="J634" s="134">
        <v>44895</v>
      </c>
      <c r="K634" s="28">
        <v>45047</v>
      </c>
      <c r="L634" s="121" t="s">
        <v>775</v>
      </c>
      <c r="M634" s="94" t="s">
        <v>1518</v>
      </c>
      <c r="N634" s="94" t="s">
        <v>1519</v>
      </c>
      <c r="O634" s="94" t="s">
        <v>235</v>
      </c>
      <c r="P634" s="30">
        <v>44880</v>
      </c>
      <c r="Q634" s="20">
        <v>44886</v>
      </c>
      <c r="R634" s="23" t="s">
        <v>239</v>
      </c>
      <c r="S634" s="21">
        <v>44894</v>
      </c>
      <c r="T634" s="20"/>
      <c r="U634" s="21">
        <v>44901</v>
      </c>
      <c r="V634" s="29" t="s">
        <v>240</v>
      </c>
      <c r="W634" s="23"/>
      <c r="X634" s="27" t="s">
        <v>45</v>
      </c>
      <c r="Y634" s="13" t="s">
        <v>1520</v>
      </c>
    </row>
    <row r="635" spans="1:25" ht="25.5">
      <c r="A635" s="24">
        <v>44927</v>
      </c>
      <c r="B635" s="25" t="s">
        <v>1521</v>
      </c>
      <c r="C635" s="26">
        <v>89440</v>
      </c>
      <c r="D635" s="27" t="s">
        <v>42</v>
      </c>
      <c r="E635" s="27" t="s">
        <v>147</v>
      </c>
      <c r="F635" s="27" t="s">
        <v>148</v>
      </c>
      <c r="G635" s="27" t="s">
        <v>31</v>
      </c>
      <c r="H635" s="27" t="s">
        <v>32</v>
      </c>
      <c r="I635" s="27" t="s">
        <v>33</v>
      </c>
      <c r="J635" s="134">
        <v>44895</v>
      </c>
      <c r="K635" s="28">
        <v>45047</v>
      </c>
      <c r="L635" s="121" t="s">
        <v>484</v>
      </c>
      <c r="M635" s="94" t="s">
        <v>304</v>
      </c>
      <c r="N635" s="94" t="s">
        <v>305</v>
      </c>
      <c r="O635" s="94" t="s">
        <v>306</v>
      </c>
      <c r="P635" s="30">
        <v>44883</v>
      </c>
      <c r="Q635" s="20">
        <v>44896</v>
      </c>
      <c r="R635" s="23" t="s">
        <v>239</v>
      </c>
      <c r="S635" s="21">
        <v>44895</v>
      </c>
      <c r="T635" s="20"/>
      <c r="U635" s="21">
        <v>44910</v>
      </c>
      <c r="V635" s="29" t="s">
        <v>240</v>
      </c>
      <c r="W635" s="23"/>
      <c r="X635" s="27" t="s">
        <v>39</v>
      </c>
      <c r="Y635" s="46" t="s">
        <v>1522</v>
      </c>
    </row>
    <row r="636" spans="1:25">
      <c r="A636" s="24">
        <v>44927</v>
      </c>
      <c r="B636" s="25" t="s">
        <v>1523</v>
      </c>
      <c r="C636" s="26">
        <v>125156</v>
      </c>
      <c r="D636" s="27" t="s">
        <v>42</v>
      </c>
      <c r="E636" s="27" t="s">
        <v>790</v>
      </c>
      <c r="F636" s="27" t="s">
        <v>645</v>
      </c>
      <c r="G636" s="27" t="s">
        <v>31</v>
      </c>
      <c r="H636" s="27" t="s">
        <v>32</v>
      </c>
      <c r="I636" s="27" t="s">
        <v>33</v>
      </c>
      <c r="J636" s="134">
        <v>44895</v>
      </c>
      <c r="K636" s="28">
        <v>45078</v>
      </c>
      <c r="L636" s="121" t="s">
        <v>670</v>
      </c>
      <c r="M636" s="94" t="s">
        <v>1524</v>
      </c>
      <c r="N636" s="94" t="s">
        <v>1525</v>
      </c>
      <c r="O636" s="94" t="s">
        <v>1526</v>
      </c>
      <c r="P636" s="30">
        <v>44886</v>
      </c>
      <c r="Q636" s="20">
        <v>44886</v>
      </c>
      <c r="R636" s="23" t="s">
        <v>239</v>
      </c>
      <c r="S636" s="21">
        <v>44895</v>
      </c>
      <c r="T636" s="20"/>
      <c r="U636" s="21">
        <v>44909</v>
      </c>
      <c r="V636" s="29" t="s">
        <v>240</v>
      </c>
      <c r="W636" s="23"/>
      <c r="X636" s="27" t="s">
        <v>39</v>
      </c>
      <c r="Y636" s="13"/>
    </row>
    <row r="637" spans="1:25" ht="38.25">
      <c r="A637" s="24">
        <v>44927</v>
      </c>
      <c r="B637" s="25" t="s">
        <v>1527</v>
      </c>
      <c r="C637" s="26">
        <v>634473</v>
      </c>
      <c r="D637" s="27" t="s">
        <v>42</v>
      </c>
      <c r="E637" s="27" t="s">
        <v>1528</v>
      </c>
      <c r="F637" s="27" t="s">
        <v>275</v>
      </c>
      <c r="G637" s="27" t="s">
        <v>31</v>
      </c>
      <c r="H637" s="27" t="s">
        <v>32</v>
      </c>
      <c r="I637" s="27" t="s">
        <v>33</v>
      </c>
      <c r="J637" s="134">
        <v>44895</v>
      </c>
      <c r="K637" s="28">
        <v>45047</v>
      </c>
      <c r="L637" s="121" t="s">
        <v>484</v>
      </c>
      <c r="M637" s="94" t="s">
        <v>295</v>
      </c>
      <c r="N637" s="94" t="s">
        <v>276</v>
      </c>
      <c r="P637" s="30" t="s">
        <v>235</v>
      </c>
      <c r="Q637" s="30" t="s">
        <v>235</v>
      </c>
      <c r="R637" s="30" t="s">
        <v>235</v>
      </c>
      <c r="S637" s="21">
        <v>44895</v>
      </c>
      <c r="T637" s="20">
        <v>44910</v>
      </c>
      <c r="U637" s="21">
        <v>44917</v>
      </c>
      <c r="V637" s="29" t="s">
        <v>240</v>
      </c>
      <c r="W637" s="23"/>
      <c r="X637" s="27" t="s">
        <v>45</v>
      </c>
      <c r="Y637" s="13" t="s">
        <v>1529</v>
      </c>
    </row>
    <row r="638" spans="1:25" ht="38.25">
      <c r="A638" s="24">
        <v>44927</v>
      </c>
      <c r="B638" s="25" t="s">
        <v>1530</v>
      </c>
      <c r="C638" s="26">
        <v>634474</v>
      </c>
      <c r="D638" s="27" t="s">
        <v>42</v>
      </c>
      <c r="E638" s="27" t="s">
        <v>274</v>
      </c>
      <c r="F638" s="27" t="s">
        <v>275</v>
      </c>
      <c r="G638" s="27" t="s">
        <v>31</v>
      </c>
      <c r="H638" s="27" t="s">
        <v>32</v>
      </c>
      <c r="I638" s="27" t="s">
        <v>33</v>
      </c>
      <c r="J638" s="134">
        <v>44895</v>
      </c>
      <c r="K638" s="28">
        <v>45047</v>
      </c>
      <c r="L638" s="121" t="s">
        <v>484</v>
      </c>
      <c r="M638" s="94" t="s">
        <v>295</v>
      </c>
      <c r="N638" s="94" t="s">
        <v>276</v>
      </c>
      <c r="P638" s="30" t="s">
        <v>235</v>
      </c>
      <c r="Q638" s="30" t="s">
        <v>235</v>
      </c>
      <c r="R638" s="30" t="s">
        <v>235</v>
      </c>
      <c r="S638" s="21">
        <v>44895</v>
      </c>
      <c r="T638" s="20">
        <v>44910</v>
      </c>
      <c r="U638" s="21">
        <v>44917</v>
      </c>
      <c r="V638" s="29" t="s">
        <v>240</v>
      </c>
      <c r="W638" s="23"/>
      <c r="X638" s="27" t="s">
        <v>45</v>
      </c>
      <c r="Y638" s="13" t="s">
        <v>1529</v>
      </c>
    </row>
    <row r="639" spans="1:25" ht="38.25">
      <c r="A639" s="24">
        <v>44927</v>
      </c>
      <c r="B639" s="25" t="s">
        <v>1531</v>
      </c>
      <c r="C639" s="26">
        <v>634476</v>
      </c>
      <c r="D639" s="27" t="s">
        <v>42</v>
      </c>
      <c r="E639" s="27" t="s">
        <v>274</v>
      </c>
      <c r="F639" s="27" t="s">
        <v>275</v>
      </c>
      <c r="G639" s="27" t="s">
        <v>31</v>
      </c>
      <c r="H639" s="27" t="s">
        <v>32</v>
      </c>
      <c r="I639" s="27" t="s">
        <v>33</v>
      </c>
      <c r="J639" s="134">
        <v>44895</v>
      </c>
      <c r="K639" s="28">
        <v>45047</v>
      </c>
      <c r="L639" s="121" t="s">
        <v>484</v>
      </c>
      <c r="M639" s="94" t="s">
        <v>295</v>
      </c>
      <c r="N639" s="94" t="s">
        <v>276</v>
      </c>
      <c r="P639" s="30" t="s">
        <v>235</v>
      </c>
      <c r="Q639" s="30" t="s">
        <v>235</v>
      </c>
      <c r="R639" s="30" t="s">
        <v>235</v>
      </c>
      <c r="S639" s="21">
        <v>44895</v>
      </c>
      <c r="T639" s="20">
        <v>44910</v>
      </c>
      <c r="U639" s="21">
        <v>44917</v>
      </c>
      <c r="V639" s="29" t="s">
        <v>240</v>
      </c>
      <c r="W639" s="23"/>
      <c r="X639" s="27" t="s">
        <v>45</v>
      </c>
      <c r="Y639" s="13" t="s">
        <v>1529</v>
      </c>
    </row>
    <row r="640" spans="1:25" ht="25.5">
      <c r="A640" s="24">
        <v>44927</v>
      </c>
      <c r="B640" s="25" t="s">
        <v>1532</v>
      </c>
      <c r="C640" s="26">
        <v>634467</v>
      </c>
      <c r="D640" s="27" t="s">
        <v>42</v>
      </c>
      <c r="E640" s="27" t="s">
        <v>274</v>
      </c>
      <c r="F640" s="27" t="s">
        <v>275</v>
      </c>
      <c r="G640" s="27" t="s">
        <v>31</v>
      </c>
      <c r="H640" s="27" t="s">
        <v>32</v>
      </c>
      <c r="I640" s="27" t="s">
        <v>33</v>
      </c>
      <c r="J640" s="134">
        <v>44895</v>
      </c>
      <c r="K640" s="28">
        <v>45047</v>
      </c>
      <c r="L640" s="121" t="s">
        <v>775</v>
      </c>
      <c r="M640" s="94" t="s">
        <v>235</v>
      </c>
      <c r="N640" s="94" t="s">
        <v>276</v>
      </c>
      <c r="O640" s="94" t="s">
        <v>235</v>
      </c>
      <c r="P640" s="30" t="s">
        <v>235</v>
      </c>
      <c r="Q640" s="20" t="s">
        <v>235</v>
      </c>
      <c r="R640" s="23" t="s">
        <v>235</v>
      </c>
      <c r="S640" s="21">
        <v>44894</v>
      </c>
      <c r="T640" s="20">
        <v>44909</v>
      </c>
      <c r="U640" s="21">
        <v>44917</v>
      </c>
      <c r="V640" s="29" t="s">
        <v>240</v>
      </c>
      <c r="W640" s="23" t="s">
        <v>235</v>
      </c>
      <c r="X640" s="27" t="s">
        <v>45</v>
      </c>
      <c r="Y640" s="13" t="s">
        <v>1533</v>
      </c>
    </row>
    <row r="641" spans="1:27" ht="25.5">
      <c r="A641" s="24">
        <v>44927</v>
      </c>
      <c r="B641" s="25" t="s">
        <v>1534</v>
      </c>
      <c r="C641" s="26">
        <v>634468</v>
      </c>
      <c r="D641" s="27" t="s">
        <v>42</v>
      </c>
      <c r="E641" s="27" t="s">
        <v>274</v>
      </c>
      <c r="F641" s="27" t="s">
        <v>275</v>
      </c>
      <c r="G641" s="27" t="s">
        <v>31</v>
      </c>
      <c r="H641" s="27" t="s">
        <v>32</v>
      </c>
      <c r="I641" s="27" t="s">
        <v>33</v>
      </c>
      <c r="J641" s="134">
        <v>44895</v>
      </c>
      <c r="K641" s="28">
        <v>45047</v>
      </c>
      <c r="L641" s="121" t="s">
        <v>775</v>
      </c>
      <c r="M641" s="94" t="s">
        <v>235</v>
      </c>
      <c r="N641" s="94" t="s">
        <v>276</v>
      </c>
      <c r="O641" s="94" t="s">
        <v>235</v>
      </c>
      <c r="P641" s="30" t="s">
        <v>235</v>
      </c>
      <c r="Q641" s="20" t="s">
        <v>235</v>
      </c>
      <c r="R641" s="23" t="s">
        <v>235</v>
      </c>
      <c r="S641" s="21">
        <v>44894</v>
      </c>
      <c r="T641" s="20">
        <v>44909</v>
      </c>
      <c r="U641" s="21">
        <v>44917</v>
      </c>
      <c r="V641" s="29" t="s">
        <v>240</v>
      </c>
      <c r="W641" s="23" t="s">
        <v>235</v>
      </c>
      <c r="X641" s="27" t="s">
        <v>45</v>
      </c>
      <c r="Y641" s="13" t="s">
        <v>1533</v>
      </c>
    </row>
    <row r="642" spans="1:27" ht="25.5">
      <c r="A642" s="24">
        <v>44927</v>
      </c>
      <c r="B642" s="25" t="s">
        <v>1535</v>
      </c>
      <c r="C642" s="26">
        <v>634480</v>
      </c>
      <c r="D642" s="27" t="s">
        <v>42</v>
      </c>
      <c r="E642" s="27" t="s">
        <v>274</v>
      </c>
      <c r="F642" s="27" t="s">
        <v>275</v>
      </c>
      <c r="G642" s="27" t="s">
        <v>31</v>
      </c>
      <c r="H642" s="27" t="s">
        <v>32</v>
      </c>
      <c r="I642" s="27" t="s">
        <v>33</v>
      </c>
      <c r="J642" s="134">
        <v>44895</v>
      </c>
      <c r="K642" s="28">
        <v>45047</v>
      </c>
      <c r="L642" s="121" t="s">
        <v>775</v>
      </c>
      <c r="M642" s="94" t="s">
        <v>235</v>
      </c>
      <c r="N642" s="94" t="s">
        <v>276</v>
      </c>
      <c r="O642" s="94" t="s">
        <v>235</v>
      </c>
      <c r="P642" s="30" t="s">
        <v>235</v>
      </c>
      <c r="Q642" s="20" t="s">
        <v>235</v>
      </c>
      <c r="R642" s="23" t="s">
        <v>235</v>
      </c>
      <c r="S642" s="21">
        <v>44894</v>
      </c>
      <c r="T642" s="20">
        <v>44909</v>
      </c>
      <c r="U642" s="21">
        <v>44917</v>
      </c>
      <c r="V642" s="29" t="s">
        <v>240</v>
      </c>
      <c r="W642" s="23" t="s">
        <v>235</v>
      </c>
      <c r="X642" s="27" t="s">
        <v>45</v>
      </c>
      <c r="Y642" s="13" t="s">
        <v>1533</v>
      </c>
    </row>
    <row r="643" spans="1:27" ht="25.5">
      <c r="A643" s="24">
        <v>44927</v>
      </c>
      <c r="B643" s="25" t="s">
        <v>1536</v>
      </c>
      <c r="C643" s="26">
        <v>634482</v>
      </c>
      <c r="D643" s="27" t="s">
        <v>42</v>
      </c>
      <c r="E643" s="27" t="s">
        <v>274</v>
      </c>
      <c r="F643" s="27" t="s">
        <v>275</v>
      </c>
      <c r="G643" s="27" t="s">
        <v>31</v>
      </c>
      <c r="H643" s="27" t="s">
        <v>32</v>
      </c>
      <c r="I643" s="27" t="s">
        <v>33</v>
      </c>
      <c r="J643" s="134">
        <v>44895</v>
      </c>
      <c r="K643" s="28">
        <v>45047</v>
      </c>
      <c r="L643" s="121" t="s">
        <v>775</v>
      </c>
      <c r="M643" s="94" t="s">
        <v>235</v>
      </c>
      <c r="N643" s="94" t="s">
        <v>276</v>
      </c>
      <c r="O643" s="94" t="s">
        <v>235</v>
      </c>
      <c r="P643" s="30" t="s">
        <v>235</v>
      </c>
      <c r="Q643" s="20" t="s">
        <v>235</v>
      </c>
      <c r="R643" s="23" t="s">
        <v>235</v>
      </c>
      <c r="S643" s="21">
        <v>44894</v>
      </c>
      <c r="T643" s="20">
        <v>44909</v>
      </c>
      <c r="U643" s="21">
        <v>44917</v>
      </c>
      <c r="V643" s="29" t="s">
        <v>240</v>
      </c>
      <c r="W643" s="23" t="s">
        <v>235</v>
      </c>
      <c r="X643" s="27" t="s">
        <v>45</v>
      </c>
      <c r="Y643" s="13" t="s">
        <v>1533</v>
      </c>
    </row>
    <row r="644" spans="1:27">
      <c r="A644" s="24">
        <v>44927</v>
      </c>
      <c r="B644" s="25" t="s">
        <v>1537</v>
      </c>
      <c r="C644" s="26">
        <v>634470</v>
      </c>
      <c r="D644" s="27" t="s">
        <v>42</v>
      </c>
      <c r="E644" s="27" t="s">
        <v>274</v>
      </c>
      <c r="F644" s="27" t="s">
        <v>275</v>
      </c>
      <c r="G644" s="27" t="s">
        <v>31</v>
      </c>
      <c r="H644" s="27" t="s">
        <v>32</v>
      </c>
      <c r="I644" s="27" t="s">
        <v>33</v>
      </c>
      <c r="J644" s="134">
        <v>44895</v>
      </c>
      <c r="K644" s="28">
        <v>45047</v>
      </c>
      <c r="L644" s="121" t="s">
        <v>670</v>
      </c>
      <c r="M644" s="94" t="s">
        <v>295</v>
      </c>
      <c r="N644" s="94" t="s">
        <v>276</v>
      </c>
      <c r="O644" s="94" t="s">
        <v>296</v>
      </c>
      <c r="P644" s="30" t="s">
        <v>235</v>
      </c>
      <c r="Q644" s="20" t="s">
        <v>235</v>
      </c>
      <c r="R644" s="23" t="s">
        <v>239</v>
      </c>
      <c r="S644" s="21">
        <v>44896</v>
      </c>
      <c r="T644" s="20">
        <v>44915</v>
      </c>
      <c r="U644" s="21">
        <v>44916</v>
      </c>
      <c r="V644" s="29" t="s">
        <v>240</v>
      </c>
      <c r="W644" s="23"/>
      <c r="X644" s="27" t="s">
        <v>45</v>
      </c>
      <c r="Y644" s="13" t="s">
        <v>1538</v>
      </c>
    </row>
    <row r="645" spans="1:27">
      <c r="A645" s="24">
        <v>44927</v>
      </c>
      <c r="B645" s="25" t="s">
        <v>273</v>
      </c>
      <c r="C645" s="26">
        <v>634472</v>
      </c>
      <c r="D645" s="27" t="s">
        <v>42</v>
      </c>
      <c r="E645" s="27" t="s">
        <v>274</v>
      </c>
      <c r="F645" s="27" t="s">
        <v>275</v>
      </c>
      <c r="G645" s="27" t="s">
        <v>31</v>
      </c>
      <c r="H645" s="27" t="s">
        <v>32</v>
      </c>
      <c r="I645" s="27" t="s">
        <v>33</v>
      </c>
      <c r="J645" s="134">
        <v>44895</v>
      </c>
      <c r="K645" s="28">
        <v>45047</v>
      </c>
      <c r="L645" s="121" t="s">
        <v>670</v>
      </c>
      <c r="M645" s="94" t="s">
        <v>295</v>
      </c>
      <c r="N645" s="94" t="s">
        <v>276</v>
      </c>
      <c r="O645" s="94" t="s">
        <v>296</v>
      </c>
      <c r="P645" s="30" t="s">
        <v>235</v>
      </c>
      <c r="Q645" s="20" t="s">
        <v>235</v>
      </c>
      <c r="R645" s="23" t="s">
        <v>239</v>
      </c>
      <c r="S645" s="21">
        <v>44896</v>
      </c>
      <c r="T645" s="20">
        <v>44915</v>
      </c>
      <c r="U645" s="21">
        <v>44916</v>
      </c>
      <c r="V645" s="29" t="s">
        <v>240</v>
      </c>
      <c r="W645" s="23"/>
      <c r="X645" s="27" t="s">
        <v>45</v>
      </c>
      <c r="Y645" s="13" t="s">
        <v>1538</v>
      </c>
    </row>
    <row r="646" spans="1:27" ht="63.75">
      <c r="A646" s="24">
        <v>44927</v>
      </c>
      <c r="B646" s="25" t="s">
        <v>1539</v>
      </c>
      <c r="C646" s="26">
        <v>634165</v>
      </c>
      <c r="D646" s="27" t="s">
        <v>42</v>
      </c>
      <c r="E646" s="27" t="s">
        <v>29</v>
      </c>
      <c r="F646" s="27" t="s">
        <v>212</v>
      </c>
      <c r="G646" s="27" t="s">
        <v>31</v>
      </c>
      <c r="H646" s="27" t="s">
        <v>32</v>
      </c>
      <c r="I646" s="27" t="s">
        <v>33</v>
      </c>
      <c r="J646" s="134">
        <v>44895</v>
      </c>
      <c r="K646" s="28">
        <v>45139</v>
      </c>
      <c r="L646" s="121" t="s">
        <v>775</v>
      </c>
      <c r="M646" s="94" t="s">
        <v>1540</v>
      </c>
      <c r="N646" s="94" t="s">
        <v>1541</v>
      </c>
      <c r="O646" s="94" t="s">
        <v>1542</v>
      </c>
      <c r="P646" s="30">
        <v>44880</v>
      </c>
      <c r="Q646" s="20">
        <v>44881</v>
      </c>
      <c r="R646" s="23" t="s">
        <v>239</v>
      </c>
      <c r="S646" s="21">
        <v>44894</v>
      </c>
      <c r="T646" s="20">
        <v>44909</v>
      </c>
      <c r="U646" s="21">
        <v>44912</v>
      </c>
      <c r="V646" s="29" t="s">
        <v>240</v>
      </c>
      <c r="W646" s="23"/>
      <c r="X646" s="27" t="s">
        <v>39</v>
      </c>
      <c r="Y646" s="13"/>
    </row>
    <row r="647" spans="1:27" ht="38.25">
      <c r="A647" s="24">
        <v>44958</v>
      </c>
      <c r="B647" s="25" t="s">
        <v>168</v>
      </c>
      <c r="C647" s="26">
        <v>121163</v>
      </c>
      <c r="D647" s="27" t="s">
        <v>28</v>
      </c>
      <c r="E647" s="27" t="s">
        <v>255</v>
      </c>
      <c r="F647" s="27" t="s">
        <v>256</v>
      </c>
      <c r="G647" s="27" t="s">
        <v>31</v>
      </c>
      <c r="H647" s="27" t="s">
        <v>32</v>
      </c>
      <c r="I647" s="27" t="s">
        <v>33</v>
      </c>
      <c r="J647" s="134">
        <v>44925</v>
      </c>
      <c r="K647" s="28">
        <v>45078</v>
      </c>
      <c r="L647" s="121" t="s">
        <v>1543</v>
      </c>
      <c r="M647" s="94" t="s">
        <v>235</v>
      </c>
      <c r="N647" s="94" t="s">
        <v>72</v>
      </c>
      <c r="O647" s="94" t="s">
        <v>235</v>
      </c>
      <c r="P647" s="30" t="s">
        <v>235</v>
      </c>
      <c r="Q647" s="30" t="s">
        <v>235</v>
      </c>
      <c r="R647" s="30" t="s">
        <v>235</v>
      </c>
      <c r="S647" s="21">
        <v>44923</v>
      </c>
      <c r="T647" s="20" t="s">
        <v>235</v>
      </c>
      <c r="U647" s="21">
        <v>44923</v>
      </c>
      <c r="V647" s="29" t="s">
        <v>485</v>
      </c>
      <c r="W647" s="23" t="s">
        <v>775</v>
      </c>
      <c r="X647" s="27" t="s">
        <v>45</v>
      </c>
      <c r="Y647" s="13" t="s">
        <v>1544</v>
      </c>
    </row>
    <row r="648" spans="1:27" ht="38.25">
      <c r="A648" s="24">
        <v>44958</v>
      </c>
      <c r="B648" s="25" t="s">
        <v>1545</v>
      </c>
      <c r="C648" s="26">
        <v>103175</v>
      </c>
      <c r="D648" s="27" t="s">
        <v>28</v>
      </c>
      <c r="E648" s="27" t="s">
        <v>255</v>
      </c>
      <c r="F648" s="27" t="s">
        <v>256</v>
      </c>
      <c r="G648" s="27" t="s">
        <v>31</v>
      </c>
      <c r="H648" s="27" t="s">
        <v>32</v>
      </c>
      <c r="I648" s="27" t="s">
        <v>33</v>
      </c>
      <c r="J648" s="134">
        <v>44925</v>
      </c>
      <c r="K648" s="28">
        <v>45078</v>
      </c>
      <c r="L648" s="121" t="s">
        <v>1543</v>
      </c>
      <c r="M648" s="94" t="s">
        <v>235</v>
      </c>
      <c r="N648" s="94" t="s">
        <v>72</v>
      </c>
      <c r="O648" s="94" t="s">
        <v>235</v>
      </c>
      <c r="P648" s="30" t="s">
        <v>235</v>
      </c>
      <c r="Q648" s="30" t="s">
        <v>235</v>
      </c>
      <c r="R648" s="30" t="s">
        <v>235</v>
      </c>
      <c r="S648" s="21">
        <v>44923</v>
      </c>
      <c r="T648" s="20" t="s">
        <v>1546</v>
      </c>
      <c r="U648" s="21">
        <v>44923</v>
      </c>
      <c r="V648" s="29" t="s">
        <v>485</v>
      </c>
      <c r="W648" s="23" t="s">
        <v>775</v>
      </c>
      <c r="X648" s="27" t="s">
        <v>45</v>
      </c>
      <c r="Y648" s="13" t="s">
        <v>1547</v>
      </c>
    </row>
    <row r="649" spans="1:27" ht="38.25">
      <c r="A649" s="24">
        <v>44958</v>
      </c>
      <c r="B649" s="25" t="s">
        <v>1548</v>
      </c>
      <c r="C649" s="26">
        <v>110843</v>
      </c>
      <c r="D649" s="27" t="s">
        <v>28</v>
      </c>
      <c r="E649" s="27" t="s">
        <v>255</v>
      </c>
      <c r="F649" s="27" t="s">
        <v>256</v>
      </c>
      <c r="G649" s="27" t="s">
        <v>31</v>
      </c>
      <c r="H649" s="27" t="s">
        <v>32</v>
      </c>
      <c r="I649" s="27" t="s">
        <v>33</v>
      </c>
      <c r="J649" s="134">
        <v>44925</v>
      </c>
      <c r="K649" s="28">
        <v>45078</v>
      </c>
      <c r="L649" s="121" t="s">
        <v>1543</v>
      </c>
      <c r="M649" s="94" t="s">
        <v>235</v>
      </c>
      <c r="N649" s="94" t="s">
        <v>91</v>
      </c>
      <c r="O649" s="94" t="s">
        <v>235</v>
      </c>
      <c r="P649" s="30" t="s">
        <v>235</v>
      </c>
      <c r="Q649" s="30" t="s">
        <v>235</v>
      </c>
      <c r="R649" s="30" t="s">
        <v>235</v>
      </c>
      <c r="S649" s="21">
        <v>44923</v>
      </c>
      <c r="T649" s="20" t="s">
        <v>235</v>
      </c>
      <c r="U649" s="21">
        <v>44923</v>
      </c>
      <c r="V649" s="29" t="s">
        <v>485</v>
      </c>
      <c r="W649" s="23" t="s">
        <v>775</v>
      </c>
      <c r="X649" s="27" t="s">
        <v>45</v>
      </c>
      <c r="Y649" s="13" t="s">
        <v>1549</v>
      </c>
    </row>
    <row r="650" spans="1:27" ht="38.25">
      <c r="A650" s="24">
        <v>44958</v>
      </c>
      <c r="B650" s="25" t="s">
        <v>322</v>
      </c>
      <c r="C650" s="26">
        <v>115084</v>
      </c>
      <c r="D650" s="27" t="s">
        <v>28</v>
      </c>
      <c r="E650" s="27" t="s">
        <v>1550</v>
      </c>
      <c r="F650" s="27" t="s">
        <v>244</v>
      </c>
      <c r="G650" s="27" t="s">
        <v>31</v>
      </c>
      <c r="H650" s="27" t="s">
        <v>32</v>
      </c>
      <c r="I650" s="27" t="s">
        <v>33</v>
      </c>
      <c r="J650" s="134">
        <v>44925</v>
      </c>
      <c r="K650" s="28">
        <v>45078</v>
      </c>
      <c r="L650" s="121" t="s">
        <v>1551</v>
      </c>
      <c r="M650" s="94" t="s">
        <v>1552</v>
      </c>
      <c r="N650" s="94" t="s">
        <v>1553</v>
      </c>
      <c r="O650" s="94" t="s">
        <v>235</v>
      </c>
      <c r="P650" s="30" t="s">
        <v>235</v>
      </c>
      <c r="Q650" s="20" t="s">
        <v>235</v>
      </c>
      <c r="R650" s="23" t="s">
        <v>235</v>
      </c>
      <c r="S650" s="21">
        <v>44923</v>
      </c>
      <c r="T650" s="20" t="s">
        <v>235</v>
      </c>
      <c r="U650" s="21">
        <v>44923</v>
      </c>
      <c r="V650" s="29" t="s">
        <v>485</v>
      </c>
      <c r="W650" s="23" t="s">
        <v>775</v>
      </c>
      <c r="X650" s="27" t="s">
        <v>45</v>
      </c>
      <c r="Y650" s="13" t="s">
        <v>1554</v>
      </c>
    </row>
    <row r="651" spans="1:27" ht="25.5">
      <c r="A651" s="24">
        <v>44958</v>
      </c>
      <c r="B651" s="25" t="s">
        <v>1555</v>
      </c>
      <c r="C651" s="26">
        <v>120728</v>
      </c>
      <c r="D651" s="27" t="s">
        <v>28</v>
      </c>
      <c r="E651" s="27" t="s">
        <v>377</v>
      </c>
      <c r="F651" s="27" t="s">
        <v>662</v>
      </c>
      <c r="G651" s="27" t="s">
        <v>31</v>
      </c>
      <c r="H651" s="27" t="s">
        <v>32</v>
      </c>
      <c r="I651" s="27" t="s">
        <v>33</v>
      </c>
      <c r="J651" s="134">
        <v>44925</v>
      </c>
      <c r="K651" s="28">
        <v>45078</v>
      </c>
      <c r="L651" s="121" t="s">
        <v>1551</v>
      </c>
      <c r="M651" s="94" t="s">
        <v>235</v>
      </c>
      <c r="N651" s="94" t="s">
        <v>91</v>
      </c>
      <c r="O651" s="94" t="s">
        <v>235</v>
      </c>
      <c r="P651" s="30" t="s">
        <v>235</v>
      </c>
      <c r="Q651" s="20" t="s">
        <v>235</v>
      </c>
      <c r="R651" s="23" t="s">
        <v>235</v>
      </c>
      <c r="S651" s="21">
        <v>44923</v>
      </c>
      <c r="T651" s="20" t="s">
        <v>235</v>
      </c>
      <c r="U651" s="21">
        <v>44923</v>
      </c>
      <c r="V651" s="29" t="s">
        <v>485</v>
      </c>
      <c r="W651" s="23" t="s">
        <v>775</v>
      </c>
      <c r="X651" s="27" t="s">
        <v>45</v>
      </c>
      <c r="Y651" s="13" t="s">
        <v>1556</v>
      </c>
    </row>
    <row r="652" spans="1:27" ht="25.5">
      <c r="A652" s="24">
        <v>44958</v>
      </c>
      <c r="B652" s="25" t="s">
        <v>226</v>
      </c>
      <c r="C652" s="26">
        <v>634122</v>
      </c>
      <c r="D652" s="27" t="s">
        <v>42</v>
      </c>
      <c r="E652" s="27" t="s">
        <v>70</v>
      </c>
      <c r="F652" s="27" t="s">
        <v>71</v>
      </c>
      <c r="G652" s="27" t="s">
        <v>31</v>
      </c>
      <c r="H652" s="27"/>
      <c r="I652" s="27"/>
      <c r="J652" s="134">
        <v>44925</v>
      </c>
      <c r="K652" s="28">
        <v>45108</v>
      </c>
      <c r="L652" s="121" t="s">
        <v>1551</v>
      </c>
      <c r="M652" s="94" t="s">
        <v>235</v>
      </c>
      <c r="N652" s="94" t="s">
        <v>72</v>
      </c>
      <c r="O652" s="94" t="s">
        <v>235</v>
      </c>
      <c r="P652" s="30" t="s">
        <v>235</v>
      </c>
      <c r="Q652" s="20" t="s">
        <v>235</v>
      </c>
      <c r="R652" s="23" t="s">
        <v>235</v>
      </c>
      <c r="S652" s="21">
        <v>44923</v>
      </c>
      <c r="T652" s="20" t="s">
        <v>235</v>
      </c>
      <c r="U652" s="21">
        <v>44923</v>
      </c>
      <c r="V652" s="29" t="s">
        <v>485</v>
      </c>
      <c r="W652" s="23" t="s">
        <v>775</v>
      </c>
      <c r="X652" s="27" t="s">
        <v>39</v>
      </c>
      <c r="Y652" s="13" t="s">
        <v>1557</v>
      </c>
    </row>
    <row r="653" spans="1:27">
      <c r="A653" s="24">
        <v>44958</v>
      </c>
      <c r="B653" s="25" t="s">
        <v>242</v>
      </c>
      <c r="C653" s="26">
        <v>14888</v>
      </c>
      <c r="D653" s="27" t="s">
        <v>28</v>
      </c>
      <c r="E653" s="27" t="s">
        <v>243</v>
      </c>
      <c r="F653" s="27" t="s">
        <v>244</v>
      </c>
      <c r="G653" s="27" t="s">
        <v>31</v>
      </c>
      <c r="H653" s="27" t="s">
        <v>32</v>
      </c>
      <c r="I653" s="27" t="s">
        <v>33</v>
      </c>
      <c r="J653" s="134">
        <v>44925</v>
      </c>
      <c r="K653" s="28">
        <v>45078</v>
      </c>
      <c r="L653" s="121" t="s">
        <v>775</v>
      </c>
      <c r="M653" s="94" t="s">
        <v>1552</v>
      </c>
      <c r="N653" s="94" t="s">
        <v>1553</v>
      </c>
      <c r="O653" s="94" t="s">
        <v>235</v>
      </c>
      <c r="P653" s="30" t="s">
        <v>235</v>
      </c>
      <c r="Q653" s="20" t="s">
        <v>235</v>
      </c>
      <c r="R653" s="23" t="s">
        <v>235</v>
      </c>
      <c r="S653" s="21">
        <v>44923</v>
      </c>
      <c r="T653" s="20"/>
      <c r="U653" s="21">
        <v>44924</v>
      </c>
      <c r="V653" s="29" t="s">
        <v>240</v>
      </c>
      <c r="W653" s="23"/>
      <c r="X653" s="27" t="s">
        <v>45</v>
      </c>
      <c r="Y653" s="13" t="s">
        <v>1062</v>
      </c>
    </row>
    <row r="654" spans="1:27" ht="25.5">
      <c r="A654" s="24">
        <v>44958</v>
      </c>
      <c r="B654" s="25" t="s">
        <v>1558</v>
      </c>
      <c r="C654" s="26">
        <v>28494</v>
      </c>
      <c r="D654" s="27" t="s">
        <v>28</v>
      </c>
      <c r="E654" s="27" t="s">
        <v>255</v>
      </c>
      <c r="F654" s="27" t="s">
        <v>256</v>
      </c>
      <c r="G654" s="27" t="s">
        <v>31</v>
      </c>
      <c r="H654" s="27" t="s">
        <v>32</v>
      </c>
      <c r="I654" s="27" t="s">
        <v>33</v>
      </c>
      <c r="J654" s="134">
        <v>44925</v>
      </c>
      <c r="K654" s="28">
        <v>45078</v>
      </c>
      <c r="L654" s="121" t="s">
        <v>775</v>
      </c>
      <c r="M654" s="94" t="s">
        <v>235</v>
      </c>
      <c r="N654" s="94" t="s">
        <v>72</v>
      </c>
      <c r="O654" s="94" t="s">
        <v>235</v>
      </c>
      <c r="P654" s="30" t="s">
        <v>235</v>
      </c>
      <c r="Q654" s="20" t="s">
        <v>235</v>
      </c>
      <c r="R654" s="23" t="s">
        <v>235</v>
      </c>
      <c r="S654" s="21">
        <v>44923</v>
      </c>
      <c r="T654" s="20"/>
      <c r="U654" s="21">
        <v>44923</v>
      </c>
      <c r="V654" s="29" t="s">
        <v>240</v>
      </c>
      <c r="W654" s="23"/>
      <c r="X654" s="27" t="s">
        <v>45</v>
      </c>
      <c r="Y654" s="13" t="s">
        <v>586</v>
      </c>
    </row>
    <row r="655" spans="1:27" s="138" customFormat="1" ht="51">
      <c r="A655" s="24">
        <v>44958</v>
      </c>
      <c r="B655" s="25" t="s">
        <v>1559</v>
      </c>
      <c r="C655" s="26">
        <v>103179</v>
      </c>
      <c r="D655" s="27" t="s">
        <v>28</v>
      </c>
      <c r="E655" s="27" t="s">
        <v>255</v>
      </c>
      <c r="F655" s="27" t="s">
        <v>256</v>
      </c>
      <c r="G655" s="27" t="s">
        <v>31</v>
      </c>
      <c r="H655" s="27" t="s">
        <v>32</v>
      </c>
      <c r="I655" s="27" t="s">
        <v>33</v>
      </c>
      <c r="J655" s="134">
        <v>44925</v>
      </c>
      <c r="K655" s="28">
        <v>45078</v>
      </c>
      <c r="L655" s="121" t="s">
        <v>1551</v>
      </c>
      <c r="M655" s="94" t="s">
        <v>235</v>
      </c>
      <c r="N655" s="94" t="s">
        <v>72</v>
      </c>
      <c r="O655" s="94" t="s">
        <v>235</v>
      </c>
      <c r="P655" s="30" t="s">
        <v>235</v>
      </c>
      <c r="Q655" s="20" t="s">
        <v>235</v>
      </c>
      <c r="R655" s="23" t="s">
        <v>235</v>
      </c>
      <c r="S655" s="21">
        <v>44923</v>
      </c>
      <c r="T655" s="20" t="s">
        <v>235</v>
      </c>
      <c r="U655" s="21">
        <v>44923</v>
      </c>
      <c r="V655" s="29" t="s">
        <v>485</v>
      </c>
      <c r="W655" s="23" t="s">
        <v>775</v>
      </c>
      <c r="X655" s="27" t="s">
        <v>45</v>
      </c>
      <c r="Y655" s="13" t="s">
        <v>1560</v>
      </c>
      <c r="Z655" s="25" t="s">
        <v>1561</v>
      </c>
      <c r="AA655" s="12" t="s">
        <v>1562</v>
      </c>
    </row>
    <row r="656" spans="1:27" s="138" customFormat="1" ht="63.75">
      <c r="A656" s="24">
        <v>44927</v>
      </c>
      <c r="B656" s="25" t="s">
        <v>1466</v>
      </c>
      <c r="C656" s="26">
        <v>108976</v>
      </c>
      <c r="D656" s="27" t="s">
        <v>42</v>
      </c>
      <c r="E656" s="27" t="s">
        <v>354</v>
      </c>
      <c r="F656" s="27" t="s">
        <v>502</v>
      </c>
      <c r="G656" s="27" t="s">
        <v>31</v>
      </c>
      <c r="H656" s="27" t="s">
        <v>32</v>
      </c>
      <c r="I656" s="27" t="s">
        <v>33</v>
      </c>
      <c r="J656" s="134">
        <v>44895</v>
      </c>
      <c r="K656" s="28">
        <v>45047</v>
      </c>
      <c r="L656" s="121" t="s">
        <v>670</v>
      </c>
      <c r="M656" s="94"/>
      <c r="N656" s="94" t="s">
        <v>270</v>
      </c>
      <c r="O656" s="94"/>
      <c r="P656" s="30" t="s">
        <v>235</v>
      </c>
      <c r="Q656" s="20" t="s">
        <v>235</v>
      </c>
      <c r="R656" s="23" t="s">
        <v>239</v>
      </c>
      <c r="S656" s="21">
        <v>44895</v>
      </c>
      <c r="T656" s="20">
        <v>44915</v>
      </c>
      <c r="U656" s="21">
        <v>44923</v>
      </c>
      <c r="V656" s="29" t="s">
        <v>240</v>
      </c>
      <c r="W656" s="23"/>
      <c r="X656" s="27" t="s">
        <v>45</v>
      </c>
      <c r="Y656" s="13" t="s">
        <v>1563</v>
      </c>
      <c r="Z656" s="25" t="s">
        <v>1564</v>
      </c>
      <c r="AA656" s="12" t="s">
        <v>937</v>
      </c>
    </row>
    <row r="657" spans="1:27" s="138" customFormat="1" ht="38.25">
      <c r="A657" s="24">
        <v>44927</v>
      </c>
      <c r="B657" s="25" t="s">
        <v>1565</v>
      </c>
      <c r="C657" s="26">
        <v>633329</v>
      </c>
      <c r="D657" s="27" t="s">
        <v>42</v>
      </c>
      <c r="E657" s="27" t="s">
        <v>354</v>
      </c>
      <c r="F657" s="27" t="s">
        <v>502</v>
      </c>
      <c r="G657" s="27" t="s">
        <v>31</v>
      </c>
      <c r="H657" s="27" t="s">
        <v>32</v>
      </c>
      <c r="I657" s="27" t="s">
        <v>33</v>
      </c>
      <c r="J657" s="134">
        <v>44895</v>
      </c>
      <c r="K657" s="28">
        <v>45047</v>
      </c>
      <c r="L657" s="121" t="s">
        <v>670</v>
      </c>
      <c r="M657" s="94"/>
      <c r="N657" s="94" t="s">
        <v>270</v>
      </c>
      <c r="O657" s="94"/>
      <c r="P657" s="30" t="s">
        <v>235</v>
      </c>
      <c r="Q657" s="20" t="s">
        <v>235</v>
      </c>
      <c r="R657" s="23" t="s">
        <v>239</v>
      </c>
      <c r="S657" s="21">
        <v>44895</v>
      </c>
      <c r="T657" s="20">
        <v>44915</v>
      </c>
      <c r="U657" s="21">
        <v>44923</v>
      </c>
      <c r="V657" s="29" t="s">
        <v>240</v>
      </c>
      <c r="W657" s="23"/>
      <c r="X657" s="27" t="s">
        <v>45</v>
      </c>
      <c r="Y657" s="13" t="s">
        <v>1566</v>
      </c>
      <c r="Z657" s="25" t="s">
        <v>1567</v>
      </c>
      <c r="AA657" s="12" t="s">
        <v>1562</v>
      </c>
    </row>
    <row r="658" spans="1:27">
      <c r="A658" s="24">
        <v>44927</v>
      </c>
      <c r="B658" s="25" t="s">
        <v>1568</v>
      </c>
      <c r="C658" s="26">
        <v>633330</v>
      </c>
      <c r="D658" s="27" t="s">
        <v>42</v>
      </c>
      <c r="E658" s="27" t="s">
        <v>354</v>
      </c>
      <c r="F658" s="27" t="s">
        <v>502</v>
      </c>
      <c r="G658" s="27" t="s">
        <v>31</v>
      </c>
      <c r="H658" s="27" t="s">
        <v>32</v>
      </c>
      <c r="I658" s="27" t="s">
        <v>33</v>
      </c>
      <c r="J658" s="134">
        <v>44895</v>
      </c>
      <c r="K658" s="28">
        <v>45047</v>
      </c>
      <c r="L658" s="121" t="s">
        <v>670</v>
      </c>
      <c r="N658" s="94" t="s">
        <v>270</v>
      </c>
      <c r="P658" s="30" t="s">
        <v>235</v>
      </c>
      <c r="Q658" s="20" t="s">
        <v>235</v>
      </c>
      <c r="R658" s="23" t="s">
        <v>239</v>
      </c>
      <c r="S658" s="21">
        <v>44895</v>
      </c>
      <c r="T658" s="20">
        <v>44915</v>
      </c>
      <c r="U658" s="21">
        <v>44923</v>
      </c>
      <c r="V658" s="29" t="s">
        <v>240</v>
      </c>
      <c r="W658" s="23"/>
      <c r="X658" s="27" t="s">
        <v>45</v>
      </c>
      <c r="Y658" s="13" t="s">
        <v>1566</v>
      </c>
    </row>
    <row r="659" spans="1:27">
      <c r="A659" s="24">
        <v>44927</v>
      </c>
      <c r="B659" s="25" t="s">
        <v>1569</v>
      </c>
      <c r="C659" s="26">
        <v>633352</v>
      </c>
      <c r="D659" s="27" t="s">
        <v>42</v>
      </c>
      <c r="E659" s="27" t="s">
        <v>354</v>
      </c>
      <c r="F659" s="27" t="s">
        <v>502</v>
      </c>
      <c r="G659" s="27" t="s">
        <v>31</v>
      </c>
      <c r="H659" s="27" t="s">
        <v>32</v>
      </c>
      <c r="I659" s="27" t="s">
        <v>33</v>
      </c>
      <c r="J659" s="134">
        <v>44895</v>
      </c>
      <c r="K659" s="28">
        <v>45047</v>
      </c>
      <c r="L659" s="121" t="s">
        <v>670</v>
      </c>
      <c r="N659" s="94" t="s">
        <v>270</v>
      </c>
      <c r="P659" s="30" t="s">
        <v>235</v>
      </c>
      <c r="Q659" s="20" t="s">
        <v>235</v>
      </c>
      <c r="R659" s="23" t="s">
        <v>239</v>
      </c>
      <c r="S659" s="21">
        <v>44895</v>
      </c>
      <c r="T659" s="20">
        <v>44915</v>
      </c>
      <c r="U659" s="21">
        <v>44923</v>
      </c>
      <c r="V659" s="29" t="s">
        <v>240</v>
      </c>
      <c r="W659" s="23"/>
      <c r="X659" s="27" t="s">
        <v>45</v>
      </c>
      <c r="Y659" s="13" t="s">
        <v>1566</v>
      </c>
    </row>
    <row r="660" spans="1:27">
      <c r="A660" s="24">
        <v>44927</v>
      </c>
      <c r="B660" s="25" t="s">
        <v>1570</v>
      </c>
      <c r="C660" s="26">
        <v>633354</v>
      </c>
      <c r="D660" s="27" t="s">
        <v>42</v>
      </c>
      <c r="E660" s="27" t="s">
        <v>354</v>
      </c>
      <c r="F660" s="27" t="s">
        <v>502</v>
      </c>
      <c r="G660" s="27" t="s">
        <v>31</v>
      </c>
      <c r="H660" s="27" t="s">
        <v>32</v>
      </c>
      <c r="I660" s="27" t="s">
        <v>33</v>
      </c>
      <c r="J660" s="134">
        <v>44895</v>
      </c>
      <c r="K660" s="28">
        <v>45047</v>
      </c>
      <c r="L660" s="121" t="s">
        <v>670</v>
      </c>
      <c r="N660" s="94" t="s">
        <v>270</v>
      </c>
      <c r="P660" s="30" t="s">
        <v>235</v>
      </c>
      <c r="Q660" s="20" t="s">
        <v>235</v>
      </c>
      <c r="R660" s="23" t="s">
        <v>239</v>
      </c>
      <c r="S660" s="21">
        <v>44895</v>
      </c>
      <c r="T660" s="20">
        <v>44915</v>
      </c>
      <c r="U660" s="21">
        <v>44923</v>
      </c>
      <c r="V660" s="29" t="s">
        <v>485</v>
      </c>
      <c r="W660" s="23"/>
      <c r="X660" s="27" t="s">
        <v>45</v>
      </c>
      <c r="Y660" s="13" t="s">
        <v>1566</v>
      </c>
    </row>
    <row r="661" spans="1:27">
      <c r="A661" s="24">
        <v>44927</v>
      </c>
      <c r="B661" s="25" t="s">
        <v>1571</v>
      </c>
      <c r="C661" s="26">
        <v>633358</v>
      </c>
      <c r="D661" s="27" t="s">
        <v>42</v>
      </c>
      <c r="E661" s="27" t="s">
        <v>354</v>
      </c>
      <c r="F661" s="27" t="s">
        <v>502</v>
      </c>
      <c r="G661" s="27" t="s">
        <v>31</v>
      </c>
      <c r="H661" s="27" t="s">
        <v>32</v>
      </c>
      <c r="I661" s="27" t="s">
        <v>33</v>
      </c>
      <c r="J661" s="134">
        <v>44895</v>
      </c>
      <c r="K661" s="28">
        <v>45047</v>
      </c>
      <c r="L661" s="121" t="s">
        <v>670</v>
      </c>
      <c r="N661" s="94" t="s">
        <v>270</v>
      </c>
      <c r="P661" s="30" t="s">
        <v>235</v>
      </c>
      <c r="Q661" s="20" t="s">
        <v>235</v>
      </c>
      <c r="R661" s="23" t="s">
        <v>239</v>
      </c>
      <c r="S661" s="21">
        <v>44895</v>
      </c>
      <c r="T661" s="20">
        <v>44915</v>
      </c>
      <c r="U661" s="21">
        <v>44923</v>
      </c>
      <c r="V661" s="29" t="s">
        <v>240</v>
      </c>
      <c r="W661" s="23"/>
      <c r="X661" s="27" t="s">
        <v>45</v>
      </c>
      <c r="Y661" s="13" t="s">
        <v>1566</v>
      </c>
    </row>
    <row r="662" spans="1:27" ht="25.5">
      <c r="A662" s="24">
        <v>44958</v>
      </c>
      <c r="B662" s="25" t="s">
        <v>1572</v>
      </c>
      <c r="C662" s="26">
        <v>130662</v>
      </c>
      <c r="D662" s="27" t="s">
        <v>28</v>
      </c>
      <c r="E662" s="27" t="s">
        <v>1573</v>
      </c>
      <c r="F662" s="27" t="s">
        <v>387</v>
      </c>
      <c r="G662" s="27" t="s">
        <v>31</v>
      </c>
      <c r="H662" s="27" t="s">
        <v>32</v>
      </c>
      <c r="I662" s="27" t="s">
        <v>33</v>
      </c>
      <c r="J662" s="134">
        <v>44925</v>
      </c>
      <c r="K662" s="28">
        <v>45078</v>
      </c>
      <c r="L662" s="121" t="s">
        <v>1543</v>
      </c>
      <c r="M662" s="94" t="s">
        <v>235</v>
      </c>
      <c r="N662" s="94" t="s">
        <v>388</v>
      </c>
      <c r="O662" s="94" t="s">
        <v>235</v>
      </c>
      <c r="P662" s="30">
        <v>44910</v>
      </c>
      <c r="Q662" s="30">
        <v>44911</v>
      </c>
      <c r="R662" s="23" t="s">
        <v>239</v>
      </c>
      <c r="S662" s="21">
        <v>44923</v>
      </c>
      <c r="T662" s="20" t="s">
        <v>235</v>
      </c>
      <c r="U662" s="21">
        <v>44926</v>
      </c>
      <c r="V662" s="29" t="s">
        <v>485</v>
      </c>
      <c r="W662" s="23" t="s">
        <v>775</v>
      </c>
      <c r="X662" s="27" t="s">
        <v>39</v>
      </c>
      <c r="Y662" s="13" t="s">
        <v>1574</v>
      </c>
    </row>
    <row r="663" spans="1:27" ht="25.5">
      <c r="A663" s="24">
        <v>44958</v>
      </c>
      <c r="B663" s="25" t="s">
        <v>1575</v>
      </c>
      <c r="C663" s="26">
        <v>130657</v>
      </c>
      <c r="D663" s="27" t="s">
        <v>28</v>
      </c>
      <c r="E663" s="27" t="s">
        <v>1576</v>
      </c>
      <c r="F663" s="27" t="s">
        <v>387</v>
      </c>
      <c r="G663" s="27" t="s">
        <v>31</v>
      </c>
      <c r="H663" s="27" t="s">
        <v>32</v>
      </c>
      <c r="I663" s="27" t="s">
        <v>33</v>
      </c>
      <c r="J663" s="134">
        <v>44925</v>
      </c>
      <c r="K663" s="28">
        <v>45078</v>
      </c>
      <c r="L663" s="121" t="s">
        <v>1551</v>
      </c>
      <c r="M663" s="94" t="s">
        <v>235</v>
      </c>
      <c r="N663" s="94" t="s">
        <v>1577</v>
      </c>
      <c r="O663" s="94" t="s">
        <v>235</v>
      </c>
      <c r="P663" s="30">
        <v>44910</v>
      </c>
      <c r="Q663" s="20">
        <v>44911</v>
      </c>
      <c r="R663" s="23" t="s">
        <v>239</v>
      </c>
      <c r="S663" s="21">
        <v>44923</v>
      </c>
      <c r="T663" s="20" t="s">
        <v>235</v>
      </c>
      <c r="U663" s="21">
        <v>44926</v>
      </c>
      <c r="V663" s="29" t="s">
        <v>485</v>
      </c>
      <c r="W663" s="23" t="s">
        <v>775</v>
      </c>
      <c r="X663" s="27" t="s">
        <v>39</v>
      </c>
      <c r="Y663" s="13" t="s">
        <v>1578</v>
      </c>
      <c r="Z663" s="25" t="s">
        <v>1579</v>
      </c>
      <c r="AA663" s="12" t="s">
        <v>1562</v>
      </c>
    </row>
    <row r="664" spans="1:27">
      <c r="A664" s="24">
        <v>44927</v>
      </c>
      <c r="B664" s="25" t="s">
        <v>1580</v>
      </c>
      <c r="C664" s="26">
        <v>113841</v>
      </c>
      <c r="D664" s="27" t="s">
        <v>28</v>
      </c>
      <c r="E664" s="27" t="s">
        <v>1581</v>
      </c>
      <c r="F664" s="27" t="s">
        <v>1582</v>
      </c>
      <c r="G664" s="27" t="s">
        <v>31</v>
      </c>
      <c r="H664" s="27" t="s">
        <v>32</v>
      </c>
      <c r="I664" s="27" t="s">
        <v>33</v>
      </c>
      <c r="J664" s="134">
        <v>44895</v>
      </c>
      <c r="K664" s="28">
        <v>45047</v>
      </c>
      <c r="L664" s="121" t="s">
        <v>670</v>
      </c>
      <c r="M664" s="94" t="s">
        <v>1583</v>
      </c>
      <c r="N664" s="94" t="s">
        <v>1584</v>
      </c>
      <c r="O664" s="94" t="s">
        <v>739</v>
      </c>
      <c r="P664" s="30">
        <v>44887</v>
      </c>
      <c r="Q664" s="20">
        <v>44895</v>
      </c>
      <c r="R664" s="23" t="s">
        <v>239</v>
      </c>
      <c r="S664" s="21">
        <v>44896</v>
      </c>
      <c r="T664" s="20">
        <v>44915</v>
      </c>
      <c r="U664" s="21">
        <v>44929</v>
      </c>
      <c r="V664" s="29" t="s">
        <v>240</v>
      </c>
      <c r="W664" s="23"/>
      <c r="X664" s="27" t="s">
        <v>39</v>
      </c>
      <c r="Y664" s="13" t="s">
        <v>1585</v>
      </c>
    </row>
    <row r="665" spans="1:27" ht="140.25">
      <c r="A665" s="24">
        <v>44896</v>
      </c>
      <c r="B665" s="25" t="s">
        <v>1586</v>
      </c>
      <c r="C665" s="26">
        <v>91512</v>
      </c>
      <c r="D665" s="27" t="s">
        <v>42</v>
      </c>
      <c r="E665" s="27" t="s">
        <v>1581</v>
      </c>
      <c r="F665" s="27" t="s">
        <v>1582</v>
      </c>
      <c r="G665" s="27" t="s">
        <v>31</v>
      </c>
      <c r="H665" s="27" t="s">
        <v>32</v>
      </c>
      <c r="I665" s="27" t="s">
        <v>33</v>
      </c>
      <c r="J665" s="134">
        <v>44865</v>
      </c>
      <c r="K665" s="28">
        <v>45017</v>
      </c>
      <c r="L665" s="121" t="s">
        <v>484</v>
      </c>
      <c r="M665" s="94" t="s">
        <v>1587</v>
      </c>
      <c r="N665" s="94" t="s">
        <v>1588</v>
      </c>
      <c r="P665" s="30">
        <v>44855</v>
      </c>
      <c r="Q665" s="20">
        <v>44879</v>
      </c>
      <c r="R665" s="23" t="s">
        <v>239</v>
      </c>
      <c r="S665" s="21">
        <v>44879</v>
      </c>
      <c r="T665" s="20">
        <v>44901</v>
      </c>
      <c r="U665" s="21"/>
      <c r="V665" s="29" t="s">
        <v>235</v>
      </c>
      <c r="W665" s="23"/>
      <c r="X665" s="27" t="s">
        <v>39</v>
      </c>
      <c r="Y665" s="46" t="s">
        <v>1589</v>
      </c>
    </row>
    <row r="666" spans="1:27" ht="63.75">
      <c r="A666" s="24">
        <v>44927</v>
      </c>
      <c r="B666" s="25" t="s">
        <v>1590</v>
      </c>
      <c r="C666" s="26">
        <v>111551</v>
      </c>
      <c r="D666" s="27" t="s">
        <v>42</v>
      </c>
      <c r="E666" s="27" t="s">
        <v>354</v>
      </c>
      <c r="F666" s="27" t="s">
        <v>502</v>
      </c>
      <c r="G666" s="27" t="s">
        <v>31</v>
      </c>
      <c r="H666" s="27" t="s">
        <v>32</v>
      </c>
      <c r="I666" s="27" t="s">
        <v>33</v>
      </c>
      <c r="J666" s="134">
        <v>44895</v>
      </c>
      <c r="K666" s="28">
        <v>45047</v>
      </c>
      <c r="L666" s="121" t="s">
        <v>484</v>
      </c>
      <c r="N666" s="94" t="s">
        <v>270</v>
      </c>
      <c r="P666" s="30" t="s">
        <v>235</v>
      </c>
      <c r="Q666" s="20" t="s">
        <v>235</v>
      </c>
      <c r="R666" s="23" t="s">
        <v>235</v>
      </c>
      <c r="S666" s="21">
        <v>44895</v>
      </c>
      <c r="T666" s="20">
        <v>44910</v>
      </c>
      <c r="U666" s="21">
        <v>44925</v>
      </c>
      <c r="V666" s="29" t="s">
        <v>240</v>
      </c>
      <c r="W666" s="23"/>
      <c r="X666" s="27" t="s">
        <v>45</v>
      </c>
      <c r="Y666" s="13" t="s">
        <v>1591</v>
      </c>
    </row>
    <row r="667" spans="1:27" ht="63.75">
      <c r="A667" s="24">
        <v>44927</v>
      </c>
      <c r="B667" s="25" t="s">
        <v>1592</v>
      </c>
      <c r="C667" s="26">
        <v>121117</v>
      </c>
      <c r="D667" s="27" t="s">
        <v>42</v>
      </c>
      <c r="E667" s="27" t="s">
        <v>354</v>
      </c>
      <c r="F667" s="27" t="s">
        <v>502</v>
      </c>
      <c r="G667" s="27" t="s">
        <v>31</v>
      </c>
      <c r="H667" s="27" t="s">
        <v>32</v>
      </c>
      <c r="I667" s="27" t="s">
        <v>33</v>
      </c>
      <c r="J667" s="134">
        <v>44895</v>
      </c>
      <c r="K667" s="28">
        <v>45047</v>
      </c>
      <c r="L667" s="121" t="s">
        <v>484</v>
      </c>
      <c r="N667" s="94" t="s">
        <v>270</v>
      </c>
      <c r="P667" s="30" t="s">
        <v>235</v>
      </c>
      <c r="Q667" s="30" t="s">
        <v>235</v>
      </c>
      <c r="R667" s="30" t="s">
        <v>235</v>
      </c>
      <c r="S667" s="21">
        <v>44895</v>
      </c>
      <c r="T667" s="20">
        <v>44910</v>
      </c>
      <c r="U667" s="21">
        <v>44925</v>
      </c>
      <c r="V667" s="29" t="s">
        <v>240</v>
      </c>
      <c r="W667" s="23"/>
      <c r="X667" s="27" t="s">
        <v>45</v>
      </c>
      <c r="Y667" s="13" t="s">
        <v>1593</v>
      </c>
    </row>
    <row r="668" spans="1:27" ht="51">
      <c r="A668" s="24">
        <v>44927</v>
      </c>
      <c r="B668" s="25" t="s">
        <v>353</v>
      </c>
      <c r="C668" s="26">
        <v>127642</v>
      </c>
      <c r="D668" s="27" t="s">
        <v>42</v>
      </c>
      <c r="E668" s="27" t="s">
        <v>354</v>
      </c>
      <c r="F668" s="27" t="s">
        <v>502</v>
      </c>
      <c r="G668" s="27" t="s">
        <v>31</v>
      </c>
      <c r="H668" s="27" t="s">
        <v>32</v>
      </c>
      <c r="I668" s="27" t="s">
        <v>33</v>
      </c>
      <c r="J668" s="134">
        <v>44895</v>
      </c>
      <c r="K668" s="28">
        <v>45047</v>
      </c>
      <c r="L668" s="121" t="s">
        <v>484</v>
      </c>
      <c r="N668" s="94" t="s">
        <v>270</v>
      </c>
      <c r="P668" s="30" t="s">
        <v>235</v>
      </c>
      <c r="Q668" s="30" t="s">
        <v>235</v>
      </c>
      <c r="R668" s="30" t="s">
        <v>235</v>
      </c>
      <c r="S668" s="21">
        <v>44895</v>
      </c>
      <c r="T668" s="20">
        <v>44910</v>
      </c>
      <c r="U668" s="21">
        <v>44925</v>
      </c>
      <c r="V668" s="29" t="s">
        <v>240</v>
      </c>
      <c r="W668" s="23"/>
      <c r="X668" s="27" t="s">
        <v>45</v>
      </c>
      <c r="Y668" s="13" t="s">
        <v>1594</v>
      </c>
    </row>
    <row r="669" spans="1:27" ht="63.75">
      <c r="A669" s="24">
        <v>44927</v>
      </c>
      <c r="B669" s="25" t="s">
        <v>1595</v>
      </c>
      <c r="C669" s="26">
        <v>633327</v>
      </c>
      <c r="D669" s="27" t="s">
        <v>42</v>
      </c>
      <c r="E669" s="27" t="s">
        <v>354</v>
      </c>
      <c r="F669" s="27" t="s">
        <v>502</v>
      </c>
      <c r="G669" s="27" t="s">
        <v>31</v>
      </c>
      <c r="H669" s="27" t="s">
        <v>32</v>
      </c>
      <c r="I669" s="27" t="s">
        <v>33</v>
      </c>
      <c r="J669" s="134">
        <v>44895</v>
      </c>
      <c r="K669" s="28">
        <v>45047</v>
      </c>
      <c r="L669" s="121" t="s">
        <v>484</v>
      </c>
      <c r="N669" s="94" t="s">
        <v>270</v>
      </c>
      <c r="P669" s="30" t="s">
        <v>235</v>
      </c>
      <c r="Q669" s="30" t="s">
        <v>235</v>
      </c>
      <c r="R669" s="30" t="s">
        <v>235</v>
      </c>
      <c r="S669" s="21">
        <v>44895</v>
      </c>
      <c r="T669" s="20">
        <v>44910</v>
      </c>
      <c r="U669" s="21">
        <v>44925</v>
      </c>
      <c r="V669" s="29" t="s">
        <v>240</v>
      </c>
      <c r="W669" s="23"/>
      <c r="X669" s="27" t="s">
        <v>45</v>
      </c>
      <c r="Y669" s="13" t="s">
        <v>1596</v>
      </c>
    </row>
    <row r="670" spans="1:27" ht="63.75">
      <c r="A670" s="24">
        <v>44927</v>
      </c>
      <c r="B670" s="25" t="s">
        <v>1597</v>
      </c>
      <c r="C670" s="26">
        <v>633343</v>
      </c>
      <c r="D670" s="27" t="s">
        <v>42</v>
      </c>
      <c r="E670" s="27" t="s">
        <v>354</v>
      </c>
      <c r="F670" s="27" t="s">
        <v>502</v>
      </c>
      <c r="G670" s="27" t="s">
        <v>31</v>
      </c>
      <c r="H670" s="27" t="s">
        <v>32</v>
      </c>
      <c r="I670" s="27" t="s">
        <v>33</v>
      </c>
      <c r="J670" s="134">
        <v>44895</v>
      </c>
      <c r="K670" s="28">
        <v>45047</v>
      </c>
      <c r="L670" s="121" t="s">
        <v>484</v>
      </c>
      <c r="N670" s="94" t="s">
        <v>270</v>
      </c>
      <c r="P670" s="30" t="s">
        <v>235</v>
      </c>
      <c r="Q670" s="30" t="s">
        <v>235</v>
      </c>
      <c r="R670" s="30" t="s">
        <v>235</v>
      </c>
      <c r="S670" s="21">
        <v>44895</v>
      </c>
      <c r="T670" s="20">
        <v>44910</v>
      </c>
      <c r="U670" s="21">
        <v>44925</v>
      </c>
      <c r="V670" s="29" t="s">
        <v>240</v>
      </c>
      <c r="W670" s="23"/>
      <c r="X670" s="27" t="s">
        <v>45</v>
      </c>
      <c r="Y670" s="13" t="s">
        <v>1596</v>
      </c>
    </row>
    <row r="671" spans="1:27" ht="63.75">
      <c r="A671" s="24">
        <v>44927</v>
      </c>
      <c r="B671" s="25" t="s">
        <v>1598</v>
      </c>
      <c r="C671" s="26">
        <v>633344</v>
      </c>
      <c r="D671" s="27" t="s">
        <v>42</v>
      </c>
      <c r="E671" s="27" t="s">
        <v>354</v>
      </c>
      <c r="F671" s="27" t="s">
        <v>502</v>
      </c>
      <c r="G671" s="27" t="s">
        <v>31</v>
      </c>
      <c r="H671" s="27" t="s">
        <v>32</v>
      </c>
      <c r="I671" s="27" t="s">
        <v>33</v>
      </c>
      <c r="J671" s="134">
        <v>44895</v>
      </c>
      <c r="K671" s="28">
        <v>45047</v>
      </c>
      <c r="L671" s="121" t="s">
        <v>484</v>
      </c>
      <c r="N671" s="94" t="s">
        <v>270</v>
      </c>
      <c r="P671" s="30" t="s">
        <v>235</v>
      </c>
      <c r="Q671" s="30" t="s">
        <v>235</v>
      </c>
      <c r="R671" s="30" t="s">
        <v>235</v>
      </c>
      <c r="S671" s="21">
        <v>44895</v>
      </c>
      <c r="T671" s="20">
        <v>44910</v>
      </c>
      <c r="U671" s="21">
        <v>44925</v>
      </c>
      <c r="V671" s="29" t="s">
        <v>240</v>
      </c>
      <c r="W671" s="23"/>
      <c r="X671" s="27" t="s">
        <v>45</v>
      </c>
      <c r="Y671" s="13" t="s">
        <v>1596</v>
      </c>
    </row>
    <row r="672" spans="1:27" ht="63.75">
      <c r="A672" s="24">
        <v>44927</v>
      </c>
      <c r="B672" s="25" t="s">
        <v>1599</v>
      </c>
      <c r="C672" s="26">
        <v>633348</v>
      </c>
      <c r="D672" s="27" t="s">
        <v>42</v>
      </c>
      <c r="E672" s="27" t="s">
        <v>266</v>
      </c>
      <c r="F672" s="27" t="s">
        <v>455</v>
      </c>
      <c r="G672" s="27" t="s">
        <v>31</v>
      </c>
      <c r="H672" s="27" t="s">
        <v>32</v>
      </c>
      <c r="I672" s="27" t="s">
        <v>33</v>
      </c>
      <c r="J672" s="134">
        <v>44895</v>
      </c>
      <c r="K672" s="28">
        <v>45047</v>
      </c>
      <c r="L672" s="121" t="s">
        <v>484</v>
      </c>
      <c r="N672" s="94" t="s">
        <v>270</v>
      </c>
      <c r="P672" s="30" t="s">
        <v>235</v>
      </c>
      <c r="Q672" s="30" t="s">
        <v>235</v>
      </c>
      <c r="R672" s="30" t="s">
        <v>235</v>
      </c>
      <c r="S672" s="21">
        <v>44895</v>
      </c>
      <c r="T672" s="20">
        <v>44910</v>
      </c>
      <c r="U672" s="21">
        <v>44925</v>
      </c>
      <c r="V672" s="29" t="s">
        <v>240</v>
      </c>
      <c r="W672" s="23"/>
      <c r="X672" s="27" t="s">
        <v>45</v>
      </c>
      <c r="Y672" s="13" t="s">
        <v>1596</v>
      </c>
    </row>
    <row r="673" spans="1:25" ht="38.25">
      <c r="A673" s="24">
        <v>44958</v>
      </c>
      <c r="B673" s="25" t="s">
        <v>299</v>
      </c>
      <c r="C673" s="26">
        <v>634478</v>
      </c>
      <c r="D673" s="27" t="s">
        <v>28</v>
      </c>
      <c r="E673" s="27" t="s">
        <v>274</v>
      </c>
      <c r="F673" s="27" t="s">
        <v>275</v>
      </c>
      <c r="G673" s="27" t="s">
        <v>31</v>
      </c>
      <c r="H673" s="27" t="s">
        <v>32</v>
      </c>
      <c r="I673" s="27" t="s">
        <v>33</v>
      </c>
      <c r="J673" s="134">
        <v>44925</v>
      </c>
      <c r="K673" s="28">
        <v>45078</v>
      </c>
      <c r="L673" s="121" t="s">
        <v>1543</v>
      </c>
      <c r="M673" s="94" t="s">
        <v>295</v>
      </c>
      <c r="N673" s="94" t="s">
        <v>276</v>
      </c>
      <c r="O673" s="94" t="s">
        <v>235</v>
      </c>
      <c r="P673" s="30" t="s">
        <v>235</v>
      </c>
      <c r="Q673" s="30" t="s">
        <v>235</v>
      </c>
      <c r="R673" s="30" t="s">
        <v>235</v>
      </c>
      <c r="S673" s="21">
        <v>44923</v>
      </c>
      <c r="T673" s="20" t="s">
        <v>235</v>
      </c>
      <c r="U673" s="21">
        <v>44930</v>
      </c>
      <c r="V673" s="29" t="s">
        <v>485</v>
      </c>
      <c r="W673" s="23" t="s">
        <v>775</v>
      </c>
      <c r="X673" s="27" t="s">
        <v>45</v>
      </c>
      <c r="Y673" s="13" t="s">
        <v>1600</v>
      </c>
    </row>
    <row r="674" spans="1:25" ht="38.25">
      <c r="A674" s="24">
        <v>44958</v>
      </c>
      <c r="B674" s="25" t="s">
        <v>298</v>
      </c>
      <c r="C674" s="26">
        <v>634471</v>
      </c>
      <c r="D674" s="27" t="s">
        <v>28</v>
      </c>
      <c r="E674" s="27" t="s">
        <v>274</v>
      </c>
      <c r="F674" s="27" t="s">
        <v>275</v>
      </c>
      <c r="G674" s="27" t="s">
        <v>31</v>
      </c>
      <c r="H674" s="27" t="s">
        <v>32</v>
      </c>
      <c r="I674" s="27" t="s">
        <v>33</v>
      </c>
      <c r="J674" s="134">
        <v>44925</v>
      </c>
      <c r="K674" s="28">
        <v>45078</v>
      </c>
      <c r="L674" s="121" t="s">
        <v>1543</v>
      </c>
      <c r="M674" s="94" t="s">
        <v>295</v>
      </c>
      <c r="N674" s="94" t="s">
        <v>276</v>
      </c>
      <c r="O674" s="94" t="s">
        <v>235</v>
      </c>
      <c r="P674" s="30" t="s">
        <v>235</v>
      </c>
      <c r="Q674" s="30" t="s">
        <v>235</v>
      </c>
      <c r="R674" s="30" t="s">
        <v>235</v>
      </c>
      <c r="S674" s="21">
        <v>44923</v>
      </c>
      <c r="T674" s="20" t="s">
        <v>235</v>
      </c>
      <c r="U674" s="21">
        <v>44930</v>
      </c>
      <c r="V674" s="29" t="s">
        <v>485</v>
      </c>
      <c r="W674" s="23" t="s">
        <v>775</v>
      </c>
      <c r="X674" s="27" t="s">
        <v>45</v>
      </c>
      <c r="Y674" s="13" t="s">
        <v>1600</v>
      </c>
    </row>
    <row r="675" spans="1:25" ht="38.25">
      <c r="A675" s="24">
        <v>44958</v>
      </c>
      <c r="B675" s="25" t="s">
        <v>300</v>
      </c>
      <c r="C675" s="26">
        <v>634477</v>
      </c>
      <c r="D675" s="27" t="s">
        <v>28</v>
      </c>
      <c r="E675" s="27" t="s">
        <v>274</v>
      </c>
      <c r="F675" s="27" t="s">
        <v>275</v>
      </c>
      <c r="G675" s="27" t="s">
        <v>31</v>
      </c>
      <c r="H675" s="27" t="s">
        <v>32</v>
      </c>
      <c r="I675" s="27" t="s">
        <v>33</v>
      </c>
      <c r="J675" s="134">
        <v>44925</v>
      </c>
      <c r="K675" s="28">
        <v>45078</v>
      </c>
      <c r="L675" s="121" t="s">
        <v>1543</v>
      </c>
      <c r="M675" s="94" t="s">
        <v>295</v>
      </c>
      <c r="N675" s="94" t="s">
        <v>276</v>
      </c>
      <c r="O675" s="94" t="s">
        <v>235</v>
      </c>
      <c r="P675" s="30" t="s">
        <v>235</v>
      </c>
      <c r="Q675" s="30" t="s">
        <v>235</v>
      </c>
      <c r="R675" s="30" t="s">
        <v>235</v>
      </c>
      <c r="S675" s="21">
        <v>44923</v>
      </c>
      <c r="T675" s="20" t="s">
        <v>235</v>
      </c>
      <c r="U675" s="21">
        <v>44930</v>
      </c>
      <c r="V675" s="29" t="s">
        <v>485</v>
      </c>
      <c r="W675" s="23" t="s">
        <v>775</v>
      </c>
      <c r="X675" s="27" t="s">
        <v>45</v>
      </c>
      <c r="Y675" s="13" t="s">
        <v>1600</v>
      </c>
    </row>
    <row r="676" spans="1:25" ht="25.5">
      <c r="A676" s="24">
        <v>44958</v>
      </c>
      <c r="B676" s="25" t="s">
        <v>325</v>
      </c>
      <c r="C676" s="54">
        <v>634475</v>
      </c>
      <c r="D676" s="27" t="s">
        <v>28</v>
      </c>
      <c r="E676" s="27" t="s">
        <v>274</v>
      </c>
      <c r="F676" s="27" t="s">
        <v>275</v>
      </c>
      <c r="G676" s="27" t="s">
        <v>31</v>
      </c>
      <c r="H676" s="27" t="s">
        <v>32</v>
      </c>
      <c r="I676" s="27" t="s">
        <v>33</v>
      </c>
      <c r="J676" s="134">
        <v>44925</v>
      </c>
      <c r="K676" s="28">
        <v>45078</v>
      </c>
      <c r="L676" s="121" t="s">
        <v>1551</v>
      </c>
      <c r="M676" s="94" t="s">
        <v>235</v>
      </c>
      <c r="N676" s="94" t="s">
        <v>276</v>
      </c>
      <c r="O676" s="94" t="s">
        <v>235</v>
      </c>
      <c r="P676" s="30" t="s">
        <v>235</v>
      </c>
      <c r="Q676" s="20" t="s">
        <v>235</v>
      </c>
      <c r="R676" s="23" t="s">
        <v>235</v>
      </c>
      <c r="S676" s="21">
        <v>44923</v>
      </c>
      <c r="T676" s="20" t="s">
        <v>235</v>
      </c>
      <c r="U676" s="21">
        <v>44930</v>
      </c>
      <c r="V676" s="29" t="s">
        <v>485</v>
      </c>
      <c r="W676" s="23" t="s">
        <v>775</v>
      </c>
      <c r="X676" s="27" t="s">
        <v>45</v>
      </c>
      <c r="Y676" s="13" t="s">
        <v>1601</v>
      </c>
    </row>
    <row r="677" spans="1:25" ht="25.5">
      <c r="A677" s="24">
        <v>44958</v>
      </c>
      <c r="B677" s="25" t="s">
        <v>301</v>
      </c>
      <c r="C677" s="54">
        <v>634481</v>
      </c>
      <c r="D677" s="27" t="s">
        <v>28</v>
      </c>
      <c r="E677" s="27" t="s">
        <v>274</v>
      </c>
      <c r="F677" s="27" t="s">
        <v>275</v>
      </c>
      <c r="G677" s="27" t="s">
        <v>31</v>
      </c>
      <c r="H677" s="27" t="s">
        <v>32</v>
      </c>
      <c r="I677" s="27" t="s">
        <v>33</v>
      </c>
      <c r="J677" s="134">
        <v>44925</v>
      </c>
      <c r="K677" s="28">
        <v>45078</v>
      </c>
      <c r="L677" s="121" t="s">
        <v>1551</v>
      </c>
      <c r="M677" s="94" t="s">
        <v>235</v>
      </c>
      <c r="N677" s="94" t="s">
        <v>276</v>
      </c>
      <c r="O677" s="94" t="s">
        <v>235</v>
      </c>
      <c r="P677" s="30" t="s">
        <v>235</v>
      </c>
      <c r="Q677" s="20" t="s">
        <v>235</v>
      </c>
      <c r="R677" s="23" t="s">
        <v>235</v>
      </c>
      <c r="S677" s="21">
        <v>44923</v>
      </c>
      <c r="T677" s="20" t="s">
        <v>235</v>
      </c>
      <c r="U677" s="21">
        <v>44930</v>
      </c>
      <c r="V677" s="29" t="s">
        <v>485</v>
      </c>
      <c r="W677" s="23" t="s">
        <v>775</v>
      </c>
      <c r="X677" s="27" t="s">
        <v>45</v>
      </c>
      <c r="Y677" s="13" t="s">
        <v>1602</v>
      </c>
    </row>
    <row r="678" spans="1:25" ht="25.5">
      <c r="A678" s="24">
        <v>44958</v>
      </c>
      <c r="B678" s="25" t="s">
        <v>1603</v>
      </c>
      <c r="C678" s="26">
        <v>3083</v>
      </c>
      <c r="D678" s="27" t="s">
        <v>28</v>
      </c>
      <c r="E678" s="27" t="s">
        <v>1604</v>
      </c>
      <c r="F678" s="27" t="s">
        <v>288</v>
      </c>
      <c r="G678" s="27" t="s">
        <v>31</v>
      </c>
      <c r="H678" s="27" t="s">
        <v>32</v>
      </c>
      <c r="I678" s="27" t="s">
        <v>33</v>
      </c>
      <c r="J678" s="134">
        <v>44925</v>
      </c>
      <c r="K678" s="28">
        <v>45078</v>
      </c>
      <c r="L678" s="121" t="s">
        <v>1605</v>
      </c>
      <c r="M678" s="94" t="s">
        <v>1425</v>
      </c>
      <c r="N678" s="94" t="s">
        <v>1426</v>
      </c>
      <c r="O678" s="94" t="s">
        <v>1606</v>
      </c>
      <c r="P678" s="20">
        <v>44910</v>
      </c>
      <c r="Q678" s="20">
        <v>44910</v>
      </c>
      <c r="R678" s="23" t="s">
        <v>239</v>
      </c>
      <c r="S678" s="21">
        <v>44923</v>
      </c>
      <c r="T678" s="20" t="s">
        <v>235</v>
      </c>
      <c r="U678" s="21">
        <v>44924</v>
      </c>
      <c r="V678" s="29" t="s">
        <v>485</v>
      </c>
      <c r="W678" s="23" t="s">
        <v>775</v>
      </c>
      <c r="X678" s="27" t="s">
        <v>45</v>
      </c>
      <c r="Y678" s="13" t="s">
        <v>1607</v>
      </c>
    </row>
    <row r="679" spans="1:25" ht="25.5">
      <c r="A679" s="24">
        <v>44958</v>
      </c>
      <c r="B679" s="25" t="s">
        <v>1608</v>
      </c>
      <c r="C679" s="26">
        <v>6484</v>
      </c>
      <c r="D679" s="27" t="s">
        <v>28</v>
      </c>
      <c r="E679" s="27" t="s">
        <v>255</v>
      </c>
      <c r="F679" s="27" t="s">
        <v>256</v>
      </c>
      <c r="G679" s="27" t="s">
        <v>31</v>
      </c>
      <c r="H679" s="27" t="s">
        <v>32</v>
      </c>
      <c r="I679" s="27" t="s">
        <v>33</v>
      </c>
      <c r="J679" s="134">
        <v>44925</v>
      </c>
      <c r="K679" s="28">
        <v>45078</v>
      </c>
      <c r="L679" s="121" t="s">
        <v>1605</v>
      </c>
      <c r="M679" s="94" t="s">
        <v>235</v>
      </c>
      <c r="N679" s="94" t="s">
        <v>72</v>
      </c>
      <c r="O679" s="94" t="s">
        <v>235</v>
      </c>
      <c r="P679" s="30" t="s">
        <v>235</v>
      </c>
      <c r="Q679" s="30" t="s">
        <v>235</v>
      </c>
      <c r="R679" s="30" t="s">
        <v>235</v>
      </c>
      <c r="S679" s="21">
        <v>44923</v>
      </c>
      <c r="T679" s="20" t="s">
        <v>235</v>
      </c>
      <c r="U679" s="21">
        <v>44923</v>
      </c>
      <c r="V679" s="29" t="s">
        <v>485</v>
      </c>
      <c r="W679" s="23" t="s">
        <v>775</v>
      </c>
      <c r="X679" s="27" t="s">
        <v>45</v>
      </c>
      <c r="Y679" s="13" t="s">
        <v>1609</v>
      </c>
    </row>
    <row r="680" spans="1:25" ht="25.5">
      <c r="A680" s="24">
        <v>44958</v>
      </c>
      <c r="B680" s="25" t="s">
        <v>1610</v>
      </c>
      <c r="C680" s="26">
        <v>106688</v>
      </c>
      <c r="D680" s="27" t="s">
        <v>28</v>
      </c>
      <c r="E680" s="27" t="s">
        <v>255</v>
      </c>
      <c r="F680" s="27" t="s">
        <v>256</v>
      </c>
      <c r="G680" s="27" t="s">
        <v>31</v>
      </c>
      <c r="H680" s="27" t="s">
        <v>32</v>
      </c>
      <c r="I680" s="27" t="s">
        <v>33</v>
      </c>
      <c r="J680" s="134">
        <v>44925</v>
      </c>
      <c r="K680" s="28">
        <v>45078</v>
      </c>
      <c r="L680" s="121" t="s">
        <v>1605</v>
      </c>
      <c r="M680" s="94" t="s">
        <v>235</v>
      </c>
      <c r="N680" s="94" t="s">
        <v>72</v>
      </c>
      <c r="O680" s="94" t="s">
        <v>235</v>
      </c>
      <c r="P680" s="30" t="s">
        <v>235</v>
      </c>
      <c r="Q680" s="30" t="s">
        <v>235</v>
      </c>
      <c r="R680" s="30" t="s">
        <v>235</v>
      </c>
      <c r="S680" s="21">
        <v>44923</v>
      </c>
      <c r="T680" s="20" t="s">
        <v>235</v>
      </c>
      <c r="U680" s="21">
        <v>44923</v>
      </c>
      <c r="V680" s="29" t="s">
        <v>485</v>
      </c>
      <c r="W680" s="23" t="s">
        <v>775</v>
      </c>
      <c r="X680" s="27" t="s">
        <v>45</v>
      </c>
      <c r="Y680" s="13" t="s">
        <v>1611</v>
      </c>
    </row>
    <row r="681" spans="1:25" ht="38.25">
      <c r="A681" s="24">
        <v>44958</v>
      </c>
      <c r="B681" s="25" t="s">
        <v>1030</v>
      </c>
      <c r="C681" s="26">
        <v>130659</v>
      </c>
      <c r="D681" s="27" t="s">
        <v>28</v>
      </c>
      <c r="E681" s="27" t="s">
        <v>1612</v>
      </c>
      <c r="F681" s="27" t="s">
        <v>387</v>
      </c>
      <c r="G681" s="27" t="s">
        <v>31</v>
      </c>
      <c r="H681" s="27" t="s">
        <v>32</v>
      </c>
      <c r="I681" s="27" t="s">
        <v>33</v>
      </c>
      <c r="J681" s="134">
        <v>44925</v>
      </c>
      <c r="K681" s="28">
        <v>45078</v>
      </c>
      <c r="L681" s="121" t="s">
        <v>1605</v>
      </c>
      <c r="M681" s="94" t="s">
        <v>235</v>
      </c>
      <c r="N681" s="94" t="s">
        <v>388</v>
      </c>
      <c r="O681" s="94" t="s">
        <v>235</v>
      </c>
      <c r="P681" s="20">
        <v>44910</v>
      </c>
      <c r="Q681" s="20">
        <v>44910</v>
      </c>
      <c r="R681" s="23" t="s">
        <v>239</v>
      </c>
      <c r="S681" s="21">
        <v>44923</v>
      </c>
      <c r="T681" s="20" t="s">
        <v>235</v>
      </c>
      <c r="U681" s="21">
        <v>44926</v>
      </c>
      <c r="V681" s="29" t="s">
        <v>485</v>
      </c>
      <c r="W681" s="23" t="s">
        <v>775</v>
      </c>
      <c r="X681" s="27" t="s">
        <v>39</v>
      </c>
      <c r="Y681" s="13" t="s">
        <v>1613</v>
      </c>
    </row>
    <row r="682" spans="1:25" ht="25.5">
      <c r="A682" s="24">
        <v>44958</v>
      </c>
      <c r="B682" s="25" t="s">
        <v>1614</v>
      </c>
      <c r="C682" s="26">
        <v>132561</v>
      </c>
      <c r="D682" s="27" t="s">
        <v>28</v>
      </c>
      <c r="E682" s="27" t="s">
        <v>255</v>
      </c>
      <c r="F682" s="27" t="s">
        <v>256</v>
      </c>
      <c r="G682" s="27" t="s">
        <v>31</v>
      </c>
      <c r="H682" s="27" t="s">
        <v>32</v>
      </c>
      <c r="I682" s="27" t="s">
        <v>33</v>
      </c>
      <c r="J682" s="134">
        <v>44925</v>
      </c>
      <c r="K682" s="28">
        <v>45078</v>
      </c>
      <c r="L682" s="121" t="s">
        <v>1605</v>
      </c>
      <c r="M682" s="94" t="s">
        <v>235</v>
      </c>
      <c r="N682" s="94" t="s">
        <v>72</v>
      </c>
      <c r="O682" s="94" t="s">
        <v>235</v>
      </c>
      <c r="P682" s="30"/>
      <c r="Q682" s="30" t="s">
        <v>235</v>
      </c>
      <c r="R682" s="30" t="s">
        <v>235</v>
      </c>
      <c r="S682" s="21">
        <v>44923</v>
      </c>
      <c r="T682" s="20" t="s">
        <v>235</v>
      </c>
      <c r="U682" s="21">
        <v>44923</v>
      </c>
      <c r="V682" s="29" t="s">
        <v>485</v>
      </c>
      <c r="W682" s="23" t="s">
        <v>775</v>
      </c>
      <c r="X682" s="27" t="s">
        <v>45</v>
      </c>
      <c r="Y682" s="13" t="s">
        <v>1615</v>
      </c>
    </row>
    <row r="683" spans="1:25" ht="25.5">
      <c r="A683" s="24">
        <v>44958</v>
      </c>
      <c r="B683" s="25" t="s">
        <v>294</v>
      </c>
      <c r="C683" s="26">
        <v>634008</v>
      </c>
      <c r="D683" s="27" t="s">
        <v>28</v>
      </c>
      <c r="E683" s="27" t="s">
        <v>1616</v>
      </c>
      <c r="F683" s="27" t="s">
        <v>275</v>
      </c>
      <c r="G683" s="27" t="s">
        <v>31</v>
      </c>
      <c r="H683" s="27" t="s">
        <v>32</v>
      </c>
      <c r="I683" s="27" t="s">
        <v>33</v>
      </c>
      <c r="J683" s="134">
        <v>44925</v>
      </c>
      <c r="K683" s="28">
        <v>45078</v>
      </c>
      <c r="L683" s="121" t="s">
        <v>1605</v>
      </c>
      <c r="M683" s="94" t="s">
        <v>295</v>
      </c>
      <c r="N683" s="94" t="s">
        <v>276</v>
      </c>
      <c r="O683" s="94" t="s">
        <v>296</v>
      </c>
      <c r="P683" s="30" t="s">
        <v>235</v>
      </c>
      <c r="Q683" s="30" t="s">
        <v>235</v>
      </c>
      <c r="R683" s="30" t="s">
        <v>235</v>
      </c>
      <c r="S683" s="21">
        <v>44923</v>
      </c>
      <c r="T683" s="20" t="s">
        <v>235</v>
      </c>
      <c r="U683" s="21">
        <v>44930</v>
      </c>
      <c r="V683" s="29" t="s">
        <v>485</v>
      </c>
      <c r="W683" s="23" t="s">
        <v>775</v>
      </c>
      <c r="X683" s="27" t="s">
        <v>45</v>
      </c>
      <c r="Y683" s="13" t="s">
        <v>1617</v>
      </c>
    </row>
    <row r="684" spans="1:25" ht="25.5">
      <c r="A684" s="24">
        <v>44927</v>
      </c>
      <c r="B684" s="25" t="s">
        <v>1618</v>
      </c>
      <c r="C684" s="26">
        <v>115869</v>
      </c>
      <c r="D684" s="27" t="s">
        <v>42</v>
      </c>
      <c r="E684" s="27" t="s">
        <v>354</v>
      </c>
      <c r="F684" s="27" t="s">
        <v>502</v>
      </c>
      <c r="G684" s="27" t="s">
        <v>31</v>
      </c>
      <c r="H684" s="27" t="s">
        <v>32</v>
      </c>
      <c r="I684" s="27" t="s">
        <v>33</v>
      </c>
      <c r="J684" s="134">
        <v>44895</v>
      </c>
      <c r="K684" s="28">
        <v>45047</v>
      </c>
      <c r="L684" s="121" t="s">
        <v>775</v>
      </c>
      <c r="M684" s="94" t="s">
        <v>235</v>
      </c>
      <c r="N684" s="94" t="s">
        <v>270</v>
      </c>
      <c r="O684" s="94" t="s">
        <v>235</v>
      </c>
      <c r="P684" s="30" t="s">
        <v>235</v>
      </c>
      <c r="Q684" s="20" t="s">
        <v>235</v>
      </c>
      <c r="R684" s="23" t="s">
        <v>235</v>
      </c>
      <c r="S684" s="21">
        <v>44894</v>
      </c>
      <c r="T684" s="20">
        <v>44909</v>
      </c>
      <c r="U684" s="21">
        <v>44924</v>
      </c>
      <c r="V684" s="29" t="s">
        <v>240</v>
      </c>
      <c r="W684" s="23"/>
      <c r="X684" s="27" t="s">
        <v>45</v>
      </c>
      <c r="Y684" s="13" t="s">
        <v>1619</v>
      </c>
    </row>
    <row r="685" spans="1:25" ht="25.5">
      <c r="A685" s="24">
        <v>44927</v>
      </c>
      <c r="B685" s="25" t="s">
        <v>1620</v>
      </c>
      <c r="C685" s="26">
        <v>116227</v>
      </c>
      <c r="D685" s="27" t="s">
        <v>42</v>
      </c>
      <c r="E685" s="27" t="s">
        <v>354</v>
      </c>
      <c r="F685" s="27" t="s">
        <v>502</v>
      </c>
      <c r="G685" s="27" t="s">
        <v>31</v>
      </c>
      <c r="H685" s="27" t="s">
        <v>32</v>
      </c>
      <c r="I685" s="27" t="s">
        <v>33</v>
      </c>
      <c r="J685" s="134">
        <v>44895</v>
      </c>
      <c r="K685" s="28">
        <v>45047</v>
      </c>
      <c r="L685" s="121" t="s">
        <v>775</v>
      </c>
      <c r="M685" s="94" t="s">
        <v>235</v>
      </c>
      <c r="N685" s="94" t="s">
        <v>270</v>
      </c>
      <c r="O685" s="94" t="s">
        <v>235</v>
      </c>
      <c r="P685" s="30" t="s">
        <v>235</v>
      </c>
      <c r="Q685" s="20" t="s">
        <v>235</v>
      </c>
      <c r="R685" s="23" t="s">
        <v>235</v>
      </c>
      <c r="S685" s="21">
        <v>44894</v>
      </c>
      <c r="T685" s="20">
        <v>44909</v>
      </c>
      <c r="U685" s="21">
        <v>44924</v>
      </c>
      <c r="V685" s="29" t="s">
        <v>240</v>
      </c>
      <c r="W685" s="23"/>
      <c r="X685" s="27" t="s">
        <v>45</v>
      </c>
      <c r="Y685" s="13" t="s">
        <v>1619</v>
      </c>
    </row>
    <row r="686" spans="1:25">
      <c r="A686" s="24">
        <v>44927</v>
      </c>
      <c r="B686" s="25" t="s">
        <v>1621</v>
      </c>
      <c r="C686" s="26">
        <v>633402</v>
      </c>
      <c r="D686" s="27" t="s">
        <v>42</v>
      </c>
      <c r="E686" s="27" t="s">
        <v>1622</v>
      </c>
      <c r="F686" s="27" t="s">
        <v>455</v>
      </c>
      <c r="G686" s="27" t="s">
        <v>31</v>
      </c>
      <c r="H686" s="27" t="s">
        <v>32</v>
      </c>
      <c r="I686" s="27" t="s">
        <v>33</v>
      </c>
      <c r="J686" s="134">
        <v>44895</v>
      </c>
      <c r="K686" s="28">
        <v>45047</v>
      </c>
      <c r="L686" s="121" t="s">
        <v>775</v>
      </c>
      <c r="M686" s="94" t="s">
        <v>235</v>
      </c>
      <c r="N686" s="94" t="s">
        <v>270</v>
      </c>
      <c r="O686" s="94" t="s">
        <v>235</v>
      </c>
      <c r="P686" s="30" t="s">
        <v>235</v>
      </c>
      <c r="Q686" s="20" t="s">
        <v>235</v>
      </c>
      <c r="R686" s="23" t="s">
        <v>235</v>
      </c>
      <c r="S686" s="21">
        <v>44894</v>
      </c>
      <c r="T686" s="20">
        <v>44909</v>
      </c>
      <c r="U686" s="21">
        <v>44924</v>
      </c>
      <c r="V686" s="29" t="s">
        <v>240</v>
      </c>
      <c r="W686" s="23"/>
      <c r="X686" s="27" t="s">
        <v>45</v>
      </c>
      <c r="Y686" s="13" t="s">
        <v>503</v>
      </c>
    </row>
    <row r="687" spans="1:25" ht="25.5">
      <c r="A687" s="24">
        <v>44958</v>
      </c>
      <c r="B687" s="25" t="s">
        <v>347</v>
      </c>
      <c r="C687" s="26">
        <v>89667</v>
      </c>
      <c r="D687" s="27" t="s">
        <v>28</v>
      </c>
      <c r="E687" s="27" t="s">
        <v>348</v>
      </c>
      <c r="F687" s="27" t="s">
        <v>736</v>
      </c>
      <c r="G687" s="27" t="s">
        <v>31</v>
      </c>
      <c r="H687" s="27" t="s">
        <v>32</v>
      </c>
      <c r="I687" s="27" t="s">
        <v>33</v>
      </c>
      <c r="J687" s="134">
        <v>44925</v>
      </c>
      <c r="K687" s="28">
        <v>45078</v>
      </c>
      <c r="L687" s="121" t="s">
        <v>775</v>
      </c>
      <c r="M687" s="94" t="s">
        <v>349</v>
      </c>
      <c r="N687" s="94" t="s">
        <v>350</v>
      </c>
      <c r="O687" s="94" t="s">
        <v>351</v>
      </c>
      <c r="P687" s="30">
        <v>44909</v>
      </c>
      <c r="Q687" s="20">
        <v>44916</v>
      </c>
      <c r="R687" s="23" t="s">
        <v>239</v>
      </c>
      <c r="S687" s="21">
        <v>44923</v>
      </c>
      <c r="T687" s="20"/>
      <c r="U687" s="21">
        <v>44931</v>
      </c>
      <c r="V687" s="29" t="s">
        <v>240</v>
      </c>
      <c r="W687" s="23"/>
      <c r="X687" s="27" t="s">
        <v>45</v>
      </c>
      <c r="Y687" s="13" t="s">
        <v>1623</v>
      </c>
    </row>
    <row r="688" spans="1:25" ht="25.5">
      <c r="A688" s="24">
        <v>44958</v>
      </c>
      <c r="B688" s="25" t="s">
        <v>254</v>
      </c>
      <c r="C688" s="26">
        <v>121222</v>
      </c>
      <c r="D688" s="27" t="s">
        <v>28</v>
      </c>
      <c r="E688" s="27" t="s">
        <v>255</v>
      </c>
      <c r="F688" s="27" t="s">
        <v>256</v>
      </c>
      <c r="G688" s="27" t="s">
        <v>31</v>
      </c>
      <c r="H688" s="27" t="s">
        <v>32</v>
      </c>
      <c r="I688" s="27" t="s">
        <v>33</v>
      </c>
      <c r="J688" s="134">
        <v>44925</v>
      </c>
      <c r="K688" s="28">
        <v>45078</v>
      </c>
      <c r="L688" s="121" t="s">
        <v>1551</v>
      </c>
      <c r="M688" s="94" t="s">
        <v>235</v>
      </c>
      <c r="N688" s="94" t="s">
        <v>113</v>
      </c>
      <c r="O688" s="94" t="s">
        <v>235</v>
      </c>
      <c r="P688" s="30" t="s">
        <v>235</v>
      </c>
      <c r="Q688" s="20" t="s">
        <v>235</v>
      </c>
      <c r="R688" s="23" t="s">
        <v>235</v>
      </c>
      <c r="S688" s="21">
        <v>44923</v>
      </c>
      <c r="T688" s="20" t="s">
        <v>235</v>
      </c>
      <c r="U688" s="21">
        <v>44932</v>
      </c>
      <c r="V688" s="29" t="s">
        <v>485</v>
      </c>
      <c r="W688" s="23" t="s">
        <v>775</v>
      </c>
      <c r="X688" s="27" t="s">
        <v>45</v>
      </c>
      <c r="Y688" s="13" t="s">
        <v>1624</v>
      </c>
    </row>
    <row r="689" spans="1:25" ht="51">
      <c r="A689" s="24">
        <v>44958</v>
      </c>
      <c r="B689" s="25" t="s">
        <v>293</v>
      </c>
      <c r="C689" s="26">
        <v>127477</v>
      </c>
      <c r="D689" s="27" t="s">
        <v>28</v>
      </c>
      <c r="E689" s="27" t="s">
        <v>255</v>
      </c>
      <c r="F689" s="27" t="s">
        <v>256</v>
      </c>
      <c r="G689" s="27" t="s">
        <v>31</v>
      </c>
      <c r="H689" s="27" t="s">
        <v>32</v>
      </c>
      <c r="I689" s="27" t="s">
        <v>33</v>
      </c>
      <c r="J689" s="134">
        <v>44925</v>
      </c>
      <c r="K689" s="28">
        <v>45078</v>
      </c>
      <c r="L689" s="121" t="s">
        <v>1543</v>
      </c>
      <c r="M689" s="94" t="s">
        <v>235</v>
      </c>
      <c r="N689" s="94" t="s">
        <v>113</v>
      </c>
      <c r="O689" s="94" t="s">
        <v>235</v>
      </c>
      <c r="P689" s="30" t="s">
        <v>235</v>
      </c>
      <c r="Q689" s="30" t="s">
        <v>235</v>
      </c>
      <c r="R689" s="30" t="s">
        <v>235</v>
      </c>
      <c r="S689" s="21">
        <v>44923</v>
      </c>
      <c r="T689" s="20" t="s">
        <v>235</v>
      </c>
      <c r="U689" s="21">
        <v>44932</v>
      </c>
      <c r="V689" s="29" t="s">
        <v>485</v>
      </c>
      <c r="W689" s="23" t="s">
        <v>775</v>
      </c>
      <c r="X689" s="27" t="s">
        <v>45</v>
      </c>
      <c r="Y689" s="13" t="s">
        <v>1625</v>
      </c>
    </row>
    <row r="690" spans="1:25" ht="51">
      <c r="A690" s="24">
        <v>44927</v>
      </c>
      <c r="B690" s="25" t="s">
        <v>1626</v>
      </c>
      <c r="C690" s="26">
        <v>29662</v>
      </c>
      <c r="D690" s="27" t="s">
        <v>42</v>
      </c>
      <c r="E690" s="27" t="s">
        <v>494</v>
      </c>
      <c r="F690" s="27" t="s">
        <v>30</v>
      </c>
      <c r="G690" s="27" t="s">
        <v>31</v>
      </c>
      <c r="H690" s="27" t="s">
        <v>32</v>
      </c>
      <c r="I690" s="27" t="s">
        <v>33</v>
      </c>
      <c r="J690" s="134">
        <v>44895</v>
      </c>
      <c r="K690" s="28">
        <v>45047</v>
      </c>
      <c r="L690" s="121" t="s">
        <v>484</v>
      </c>
      <c r="M690" s="94" t="s">
        <v>1627</v>
      </c>
      <c r="N690" s="110" t="s">
        <v>1628</v>
      </c>
      <c r="P690" s="30">
        <v>44883</v>
      </c>
      <c r="Q690" s="20">
        <v>44886</v>
      </c>
      <c r="R690" s="23" t="s">
        <v>239</v>
      </c>
      <c r="S690" s="21">
        <v>44895</v>
      </c>
      <c r="T690" s="20">
        <v>44910</v>
      </c>
      <c r="U690" s="21">
        <v>44570</v>
      </c>
      <c r="V690" s="29" t="s">
        <v>240</v>
      </c>
      <c r="W690" s="23"/>
      <c r="X690" s="27" t="s">
        <v>39</v>
      </c>
      <c r="Y690" s="46" t="s">
        <v>1629</v>
      </c>
    </row>
    <row r="691" spans="1:25" ht="51">
      <c r="A691" s="24">
        <v>44958</v>
      </c>
      <c r="B691" s="25" t="s">
        <v>182</v>
      </c>
      <c r="C691" s="26">
        <v>135129</v>
      </c>
      <c r="D691" s="27" t="s">
        <v>28</v>
      </c>
      <c r="E691" s="27" t="s">
        <v>413</v>
      </c>
      <c r="F691" s="27" t="s">
        <v>662</v>
      </c>
      <c r="G691" s="27" t="s">
        <v>31</v>
      </c>
      <c r="H691" s="27" t="s">
        <v>32</v>
      </c>
      <c r="I691" s="27" t="s">
        <v>33</v>
      </c>
      <c r="J691" s="134">
        <v>44925</v>
      </c>
      <c r="K691" s="28">
        <v>45078</v>
      </c>
      <c r="L691" s="121" t="s">
        <v>1551</v>
      </c>
      <c r="M691" s="94" t="s">
        <v>415</v>
      </c>
      <c r="N691" s="94" t="s">
        <v>43</v>
      </c>
      <c r="O691" s="94" t="s">
        <v>785</v>
      </c>
      <c r="P691" s="30" t="s">
        <v>235</v>
      </c>
      <c r="Q691" s="20" t="s">
        <v>235</v>
      </c>
      <c r="R691" s="23" t="s">
        <v>235</v>
      </c>
      <c r="S691" s="21">
        <v>44923</v>
      </c>
      <c r="T691" s="20" t="s">
        <v>235</v>
      </c>
      <c r="U691" s="21">
        <v>44936</v>
      </c>
      <c r="V691" s="29" t="s">
        <v>485</v>
      </c>
      <c r="W691" s="23" t="s">
        <v>775</v>
      </c>
      <c r="X691" s="27" t="s">
        <v>45</v>
      </c>
      <c r="Y691" s="13" t="s">
        <v>1630</v>
      </c>
    </row>
    <row r="692" spans="1:25" ht="25.5">
      <c r="A692" s="24">
        <v>44958</v>
      </c>
      <c r="B692" s="25" t="s">
        <v>249</v>
      </c>
      <c r="C692" s="26">
        <v>112503</v>
      </c>
      <c r="D692" s="27" t="s">
        <v>28</v>
      </c>
      <c r="E692" s="27" t="s">
        <v>77</v>
      </c>
      <c r="F692" s="27" t="s">
        <v>78</v>
      </c>
      <c r="G692" s="27" t="s">
        <v>31</v>
      </c>
      <c r="H692" s="27"/>
      <c r="I692" s="27" t="s">
        <v>23</v>
      </c>
      <c r="J692" s="134">
        <v>44925</v>
      </c>
      <c r="K692" s="28">
        <v>45108</v>
      </c>
      <c r="L692" s="121" t="s">
        <v>1551</v>
      </c>
      <c r="M692" s="94" t="s">
        <v>250</v>
      </c>
      <c r="N692" s="94" t="s">
        <v>98</v>
      </c>
      <c r="O692" s="94" t="s">
        <v>235</v>
      </c>
      <c r="P692" s="30" t="s">
        <v>235</v>
      </c>
      <c r="Q692" s="20" t="s">
        <v>235</v>
      </c>
      <c r="R692" s="23" t="s">
        <v>235</v>
      </c>
      <c r="S692" s="21">
        <v>44923</v>
      </c>
      <c r="T692" s="20" t="s">
        <v>235</v>
      </c>
      <c r="U692" s="21">
        <v>44936</v>
      </c>
      <c r="V692" s="29" t="s">
        <v>485</v>
      </c>
      <c r="W692" s="23" t="s">
        <v>775</v>
      </c>
      <c r="X692" s="27" t="s">
        <v>39</v>
      </c>
      <c r="Y692" s="13" t="s">
        <v>1631</v>
      </c>
    </row>
    <row r="693" spans="1:25" ht="25.5">
      <c r="A693" s="24">
        <v>44958</v>
      </c>
      <c r="B693" s="25" t="s">
        <v>253</v>
      </c>
      <c r="C693" s="26">
        <v>112492</v>
      </c>
      <c r="D693" s="27" t="s">
        <v>28</v>
      </c>
      <c r="E693" s="27" t="s">
        <v>77</v>
      </c>
      <c r="F693" s="27" t="s">
        <v>78</v>
      </c>
      <c r="G693" s="27" t="s">
        <v>31</v>
      </c>
      <c r="H693" s="27"/>
      <c r="I693" s="27" t="s">
        <v>23</v>
      </c>
      <c r="J693" s="134">
        <v>44925</v>
      </c>
      <c r="K693" s="28">
        <v>45108</v>
      </c>
      <c r="L693" s="121" t="s">
        <v>1543</v>
      </c>
      <c r="M693" s="94" t="s">
        <v>250</v>
      </c>
      <c r="N693" s="94" t="s">
        <v>98</v>
      </c>
      <c r="O693" s="94" t="s">
        <v>235</v>
      </c>
      <c r="P693" s="30" t="s">
        <v>235</v>
      </c>
      <c r="Q693" s="30" t="s">
        <v>235</v>
      </c>
      <c r="R693" s="30" t="s">
        <v>235</v>
      </c>
      <c r="S693" s="21">
        <v>44923</v>
      </c>
      <c r="T693" s="20" t="s">
        <v>235</v>
      </c>
      <c r="U693" s="21">
        <v>44933</v>
      </c>
      <c r="V693" s="29" t="s">
        <v>485</v>
      </c>
      <c r="W693" s="23" t="s">
        <v>775</v>
      </c>
      <c r="X693" s="27" t="s">
        <v>39</v>
      </c>
      <c r="Y693" s="13" t="s">
        <v>1632</v>
      </c>
    </row>
    <row r="694" spans="1:25" ht="89.25">
      <c r="A694" s="24">
        <v>44958</v>
      </c>
      <c r="B694" s="25" t="s">
        <v>1633</v>
      </c>
      <c r="C694" s="26">
        <v>106781</v>
      </c>
      <c r="D694" s="27" t="s">
        <v>28</v>
      </c>
      <c r="E694" s="27" t="s">
        <v>1634</v>
      </c>
      <c r="F694" s="27" t="s">
        <v>662</v>
      </c>
      <c r="G694" s="27" t="s">
        <v>31</v>
      </c>
      <c r="H694" s="27" t="s">
        <v>32</v>
      </c>
      <c r="I694" s="27" t="s">
        <v>33</v>
      </c>
      <c r="J694" s="134">
        <v>44925</v>
      </c>
      <c r="K694" s="28">
        <v>45078</v>
      </c>
      <c r="L694" s="121" t="s">
        <v>1543</v>
      </c>
      <c r="M694" s="94" t="s">
        <v>415</v>
      </c>
      <c r="N694" s="94" t="s">
        <v>43</v>
      </c>
      <c r="O694" s="94" t="s">
        <v>416</v>
      </c>
      <c r="P694" s="30" t="s">
        <v>235</v>
      </c>
      <c r="Q694" s="30" t="s">
        <v>235</v>
      </c>
      <c r="R694" s="30" t="s">
        <v>235</v>
      </c>
      <c r="S694" s="21">
        <v>44923</v>
      </c>
      <c r="T694" s="20" t="s">
        <v>235</v>
      </c>
      <c r="U694" s="21">
        <v>44936</v>
      </c>
      <c r="V694" s="29" t="s">
        <v>485</v>
      </c>
      <c r="W694" s="23" t="s">
        <v>775</v>
      </c>
      <c r="X694" s="27" t="s">
        <v>45</v>
      </c>
      <c r="Y694" s="13" t="s">
        <v>1635</v>
      </c>
    </row>
    <row r="695" spans="1:25" ht="102">
      <c r="A695" s="24">
        <v>44896</v>
      </c>
      <c r="B695" s="25" t="s">
        <v>1636</v>
      </c>
      <c r="C695" s="26" t="s">
        <v>1637</v>
      </c>
      <c r="D695" s="27" t="s">
        <v>76</v>
      </c>
      <c r="E695" s="27" t="s">
        <v>838</v>
      </c>
      <c r="F695" s="27" t="s">
        <v>288</v>
      </c>
      <c r="G695" s="27" t="s">
        <v>31</v>
      </c>
      <c r="H695" s="27" t="s">
        <v>32</v>
      </c>
      <c r="I695" s="27" t="s">
        <v>33</v>
      </c>
      <c r="J695" s="134">
        <v>44865</v>
      </c>
      <c r="K695" s="28">
        <v>45017</v>
      </c>
      <c r="L695" s="121" t="s">
        <v>484</v>
      </c>
      <c r="M695" s="94" t="s">
        <v>1638</v>
      </c>
      <c r="N695" s="94" t="s">
        <v>1639</v>
      </c>
      <c r="O695" s="94" t="s">
        <v>235</v>
      </c>
      <c r="P695" s="30">
        <v>44846</v>
      </c>
      <c r="Q695" s="20">
        <v>44852</v>
      </c>
      <c r="R695" s="23" t="s">
        <v>239</v>
      </c>
      <c r="S695" s="21">
        <v>44860</v>
      </c>
      <c r="T695" s="20">
        <v>44874</v>
      </c>
      <c r="U695" s="21"/>
      <c r="V695" s="29" t="s">
        <v>235</v>
      </c>
      <c r="W695" s="23"/>
      <c r="X695" s="27" t="s">
        <v>39</v>
      </c>
      <c r="Y695" s="13" t="s">
        <v>1640</v>
      </c>
    </row>
    <row r="696" spans="1:25" ht="63.75">
      <c r="A696" s="24">
        <v>44958</v>
      </c>
      <c r="B696" s="25" t="s">
        <v>434</v>
      </c>
      <c r="C696" s="26">
        <v>112865</v>
      </c>
      <c r="D696" s="27" t="s">
        <v>28</v>
      </c>
      <c r="E696" s="27" t="s">
        <v>287</v>
      </c>
      <c r="F696" s="27" t="s">
        <v>288</v>
      </c>
      <c r="G696" s="27" t="s">
        <v>31</v>
      </c>
      <c r="H696" s="27" t="s">
        <v>32</v>
      </c>
      <c r="I696" s="27" t="s">
        <v>33</v>
      </c>
      <c r="J696" s="134">
        <v>44925</v>
      </c>
      <c r="K696" s="28">
        <v>45078</v>
      </c>
      <c r="L696" s="121" t="s">
        <v>1605</v>
      </c>
      <c r="M696" s="94" t="s">
        <v>435</v>
      </c>
      <c r="N696" s="94" t="s">
        <v>1641</v>
      </c>
      <c r="O696" s="94" t="s">
        <v>235</v>
      </c>
      <c r="P696" s="20">
        <v>44910</v>
      </c>
      <c r="Q696" s="20">
        <v>44910</v>
      </c>
      <c r="R696" s="23" t="s">
        <v>239</v>
      </c>
      <c r="S696" s="21">
        <v>44923</v>
      </c>
      <c r="T696" s="20" t="s">
        <v>235</v>
      </c>
      <c r="U696" s="21">
        <v>44936</v>
      </c>
      <c r="V696" s="29" t="s">
        <v>240</v>
      </c>
      <c r="W696" s="23" t="s">
        <v>775</v>
      </c>
      <c r="X696" s="27" t="s">
        <v>39</v>
      </c>
      <c r="Y696" s="13" t="s">
        <v>1642</v>
      </c>
    </row>
    <row r="697" spans="1:25" ht="25.5">
      <c r="A697" s="24">
        <v>44958</v>
      </c>
      <c r="B697" s="25" t="s">
        <v>302</v>
      </c>
      <c r="C697" s="26">
        <v>115173</v>
      </c>
      <c r="D697" s="27" t="s">
        <v>28</v>
      </c>
      <c r="E697" s="27" t="s">
        <v>147</v>
      </c>
      <c r="F697" s="27" t="s">
        <v>148</v>
      </c>
      <c r="G697" s="27" t="s">
        <v>31</v>
      </c>
      <c r="H697" s="27" t="s">
        <v>32</v>
      </c>
      <c r="I697" s="27" t="s">
        <v>33</v>
      </c>
      <c r="J697" s="134">
        <v>44925</v>
      </c>
      <c r="K697" s="28">
        <v>45078</v>
      </c>
      <c r="L697" s="121" t="s">
        <v>1605</v>
      </c>
      <c r="M697" s="94" t="s">
        <v>304</v>
      </c>
      <c r="N697" s="94" t="s">
        <v>149</v>
      </c>
      <c r="O697" s="94" t="s">
        <v>235</v>
      </c>
      <c r="P697" s="30"/>
      <c r="Q697" s="30" t="s">
        <v>235</v>
      </c>
      <c r="R697" s="30" t="s">
        <v>235</v>
      </c>
      <c r="S697" s="21">
        <v>44923</v>
      </c>
      <c r="T697" s="20" t="s">
        <v>235</v>
      </c>
      <c r="U697" s="21">
        <v>44936</v>
      </c>
      <c r="V697" s="29" t="s">
        <v>485</v>
      </c>
      <c r="W697" s="23" t="s">
        <v>775</v>
      </c>
      <c r="X697" s="27" t="s">
        <v>39</v>
      </c>
      <c r="Y697" s="13" t="s">
        <v>1643</v>
      </c>
    </row>
    <row r="698" spans="1:25" ht="51">
      <c r="A698" s="24">
        <v>44958</v>
      </c>
      <c r="B698" s="25" t="s">
        <v>1644</v>
      </c>
      <c r="C698" s="26">
        <v>121075</v>
      </c>
      <c r="D698" s="27" t="s">
        <v>28</v>
      </c>
      <c r="E698" s="27" t="s">
        <v>413</v>
      </c>
      <c r="F698" s="27" t="s">
        <v>662</v>
      </c>
      <c r="G698" s="27" t="s">
        <v>31</v>
      </c>
      <c r="H698" s="27" t="s">
        <v>32</v>
      </c>
      <c r="I698" s="27" t="s">
        <v>33</v>
      </c>
      <c r="J698" s="134">
        <v>44925</v>
      </c>
      <c r="K698" s="28">
        <v>45078</v>
      </c>
      <c r="L698" s="121" t="s">
        <v>1605</v>
      </c>
      <c r="M698" s="94" t="s">
        <v>415</v>
      </c>
      <c r="N698" s="94" t="s">
        <v>43</v>
      </c>
      <c r="O698" s="94" t="s">
        <v>785</v>
      </c>
      <c r="P698" s="30" t="s">
        <v>235</v>
      </c>
      <c r="Q698" s="30" t="s">
        <v>235</v>
      </c>
      <c r="R698" s="30" t="s">
        <v>235</v>
      </c>
      <c r="S698" s="21">
        <v>44923</v>
      </c>
      <c r="T698" s="20" t="s">
        <v>235</v>
      </c>
      <c r="U698" s="21">
        <v>44936</v>
      </c>
      <c r="V698" s="29" t="s">
        <v>485</v>
      </c>
      <c r="W698" s="23" t="s">
        <v>775</v>
      </c>
      <c r="X698" s="27" t="s">
        <v>45</v>
      </c>
      <c r="Y698" s="13" t="s">
        <v>1645</v>
      </c>
    </row>
    <row r="699" spans="1:25" ht="25.5">
      <c r="A699" s="24">
        <v>44958</v>
      </c>
      <c r="B699" s="25" t="s">
        <v>474</v>
      </c>
      <c r="C699" s="26">
        <v>126663</v>
      </c>
      <c r="D699" s="27" t="s">
        <v>28</v>
      </c>
      <c r="E699" s="27" t="s">
        <v>1646</v>
      </c>
      <c r="F699" s="27" t="s">
        <v>148</v>
      </c>
      <c r="G699" s="27" t="s">
        <v>31</v>
      </c>
      <c r="H699" s="27" t="s">
        <v>32</v>
      </c>
      <c r="I699" s="27" t="s">
        <v>33</v>
      </c>
      <c r="J699" s="134">
        <v>44925</v>
      </c>
      <c r="K699" s="28">
        <v>45108</v>
      </c>
      <c r="L699" s="121" t="s">
        <v>1605</v>
      </c>
      <c r="M699" s="94" t="s">
        <v>250</v>
      </c>
      <c r="N699" s="94" t="s">
        <v>98</v>
      </c>
      <c r="O699" s="94" t="s">
        <v>235</v>
      </c>
      <c r="P699" s="30" t="s">
        <v>235</v>
      </c>
      <c r="Q699" s="30" t="s">
        <v>235</v>
      </c>
      <c r="R699" s="30" t="s">
        <v>235</v>
      </c>
      <c r="S699" s="21">
        <v>44923</v>
      </c>
      <c r="T699" s="20" t="s">
        <v>235</v>
      </c>
      <c r="U699" s="21">
        <v>44936</v>
      </c>
      <c r="V699" s="29" t="s">
        <v>485</v>
      </c>
      <c r="W699" s="23" t="s">
        <v>775</v>
      </c>
      <c r="X699" s="27" t="s">
        <v>39</v>
      </c>
      <c r="Y699" s="13" t="s">
        <v>1647</v>
      </c>
    </row>
    <row r="700" spans="1:25" ht="25.5">
      <c r="A700" s="24">
        <v>44958</v>
      </c>
      <c r="B700" s="25" t="s">
        <v>1648</v>
      </c>
      <c r="C700" s="26">
        <v>132016</v>
      </c>
      <c r="D700" s="27" t="s">
        <v>28</v>
      </c>
      <c r="E700" s="27" t="s">
        <v>147</v>
      </c>
      <c r="F700" s="27" t="s">
        <v>148</v>
      </c>
      <c r="G700" s="27" t="s">
        <v>31</v>
      </c>
      <c r="H700" s="27" t="s">
        <v>32</v>
      </c>
      <c r="I700" s="27" t="s">
        <v>33</v>
      </c>
      <c r="J700" s="134">
        <v>44925</v>
      </c>
      <c r="K700" s="28">
        <v>45078</v>
      </c>
      <c r="L700" s="121" t="s">
        <v>1551</v>
      </c>
      <c r="M700" s="94" t="s">
        <v>304</v>
      </c>
      <c r="N700" s="94" t="s">
        <v>149</v>
      </c>
      <c r="O700" s="94" t="s">
        <v>235</v>
      </c>
      <c r="P700" s="30" t="s">
        <v>235</v>
      </c>
      <c r="Q700" s="20" t="s">
        <v>235</v>
      </c>
      <c r="R700" s="23" t="s">
        <v>235</v>
      </c>
      <c r="S700" s="21">
        <v>44923</v>
      </c>
      <c r="T700" s="20" t="s">
        <v>235</v>
      </c>
      <c r="U700" s="21">
        <v>44937</v>
      </c>
      <c r="V700" s="29" t="s">
        <v>485</v>
      </c>
      <c r="W700" s="23" t="s">
        <v>775</v>
      </c>
      <c r="X700" s="27" t="s">
        <v>39</v>
      </c>
      <c r="Y700" s="13" t="s">
        <v>1649</v>
      </c>
    </row>
    <row r="701" spans="1:25" ht="38.25">
      <c r="A701" s="24">
        <v>44958</v>
      </c>
      <c r="B701" s="25" t="s">
        <v>324</v>
      </c>
      <c r="C701" s="26">
        <v>101779</v>
      </c>
      <c r="D701" s="27" t="s">
        <v>76</v>
      </c>
      <c r="E701" s="27" t="s">
        <v>147</v>
      </c>
      <c r="F701" s="27" t="s">
        <v>148</v>
      </c>
      <c r="G701" s="27" t="s">
        <v>31</v>
      </c>
      <c r="H701" s="27"/>
      <c r="I701" s="27" t="s">
        <v>33</v>
      </c>
      <c r="J701" s="134">
        <v>44925</v>
      </c>
      <c r="K701" s="28">
        <v>45139</v>
      </c>
      <c r="L701" s="121" t="s">
        <v>1551</v>
      </c>
      <c r="M701" s="94" t="s">
        <v>304</v>
      </c>
      <c r="N701" s="94" t="s">
        <v>149</v>
      </c>
      <c r="O701" s="94" t="s">
        <v>235</v>
      </c>
      <c r="P701" s="30" t="s">
        <v>235</v>
      </c>
      <c r="Q701" s="20" t="s">
        <v>235</v>
      </c>
      <c r="R701" s="23" t="s">
        <v>235</v>
      </c>
      <c r="S701" s="21">
        <v>44923</v>
      </c>
      <c r="T701" s="20" t="s">
        <v>235</v>
      </c>
      <c r="U701" s="21">
        <v>44937</v>
      </c>
      <c r="V701" s="29" t="s">
        <v>485</v>
      </c>
      <c r="W701" s="23" t="s">
        <v>775</v>
      </c>
      <c r="X701" s="27" t="s">
        <v>39</v>
      </c>
      <c r="Y701" s="13" t="s">
        <v>1650</v>
      </c>
    </row>
    <row r="702" spans="1:25" ht="25.5">
      <c r="A702" s="24">
        <v>44958</v>
      </c>
      <c r="B702" s="25" t="s">
        <v>341</v>
      </c>
      <c r="C702" s="26">
        <v>115459</v>
      </c>
      <c r="D702" s="27" t="s">
        <v>28</v>
      </c>
      <c r="E702" s="27" t="s">
        <v>1068</v>
      </c>
      <c r="F702" s="27" t="s">
        <v>148</v>
      </c>
      <c r="G702" s="27" t="s">
        <v>31</v>
      </c>
      <c r="H702" s="27" t="s">
        <v>32</v>
      </c>
      <c r="I702" s="27" t="s">
        <v>33</v>
      </c>
      <c r="J702" s="134">
        <v>44925</v>
      </c>
      <c r="K702" s="28">
        <v>45078</v>
      </c>
      <c r="L702" s="121" t="s">
        <v>1543</v>
      </c>
      <c r="M702" s="94" t="s">
        <v>304</v>
      </c>
      <c r="N702" s="94" t="s">
        <v>1651</v>
      </c>
      <c r="O702" s="94" t="s">
        <v>235</v>
      </c>
      <c r="P702" s="30" t="s">
        <v>235</v>
      </c>
      <c r="Q702" s="30" t="s">
        <v>235</v>
      </c>
      <c r="R702" s="30" t="s">
        <v>235</v>
      </c>
      <c r="S702" s="21">
        <v>44923</v>
      </c>
      <c r="T702" s="20" t="s">
        <v>235</v>
      </c>
      <c r="U702" s="21">
        <v>44937</v>
      </c>
      <c r="V702" s="29" t="s">
        <v>485</v>
      </c>
      <c r="W702" s="23" t="s">
        <v>775</v>
      </c>
      <c r="X702" s="27" t="s">
        <v>39</v>
      </c>
      <c r="Y702" s="13" t="s">
        <v>1652</v>
      </c>
    </row>
    <row r="703" spans="1:25" ht="25.5">
      <c r="A703" s="24">
        <v>44958</v>
      </c>
      <c r="B703" s="25" t="s">
        <v>328</v>
      </c>
      <c r="C703" s="26">
        <v>112482</v>
      </c>
      <c r="D703" s="27" t="s">
        <v>28</v>
      </c>
      <c r="E703" s="27" t="s">
        <v>77</v>
      </c>
      <c r="F703" s="27" t="s">
        <v>78</v>
      </c>
      <c r="G703" s="27" t="s">
        <v>31</v>
      </c>
      <c r="H703" s="27"/>
      <c r="I703" s="27" t="s">
        <v>23</v>
      </c>
      <c r="J703" s="134">
        <v>44925</v>
      </c>
      <c r="K703" s="28">
        <v>45108</v>
      </c>
      <c r="L703" s="121" t="s">
        <v>1551</v>
      </c>
      <c r="M703" s="94" t="s">
        <v>250</v>
      </c>
      <c r="N703" s="94" t="s">
        <v>98</v>
      </c>
      <c r="O703" s="94" t="s">
        <v>235</v>
      </c>
      <c r="P703" s="30" t="s">
        <v>235</v>
      </c>
      <c r="Q703" s="20" t="s">
        <v>235</v>
      </c>
      <c r="R703" s="23" t="s">
        <v>235</v>
      </c>
      <c r="S703" s="21">
        <v>44923</v>
      </c>
      <c r="T703" s="20">
        <v>44939</v>
      </c>
      <c r="U703" s="21">
        <v>44939</v>
      </c>
      <c r="V703" s="29" t="s">
        <v>485</v>
      </c>
      <c r="W703" s="23" t="s">
        <v>775</v>
      </c>
      <c r="X703" s="27" t="s">
        <v>39</v>
      </c>
      <c r="Y703" s="13" t="s">
        <v>1653</v>
      </c>
    </row>
    <row r="704" spans="1:25" ht="25.5">
      <c r="A704" s="24">
        <v>44958</v>
      </c>
      <c r="B704" s="25" t="s">
        <v>260</v>
      </c>
      <c r="C704" s="26">
        <v>110604</v>
      </c>
      <c r="D704" s="27" t="s">
        <v>28</v>
      </c>
      <c r="E704" s="27" t="s">
        <v>724</v>
      </c>
      <c r="F704" s="27" t="s">
        <v>736</v>
      </c>
      <c r="G704" s="27" t="s">
        <v>31</v>
      </c>
      <c r="H704" s="27" t="s">
        <v>32</v>
      </c>
      <c r="I704" s="27" t="s">
        <v>33</v>
      </c>
      <c r="J704" s="134">
        <v>44925</v>
      </c>
      <c r="K704" s="28">
        <v>45078</v>
      </c>
      <c r="L704" s="121" t="s">
        <v>775</v>
      </c>
      <c r="M704" s="94" t="s">
        <v>250</v>
      </c>
      <c r="N704" s="94" t="s">
        <v>98</v>
      </c>
      <c r="O704" s="94" t="s">
        <v>235</v>
      </c>
      <c r="P704" s="30" t="s">
        <v>235</v>
      </c>
      <c r="Q704" s="20" t="s">
        <v>235</v>
      </c>
      <c r="R704" s="23" t="s">
        <v>235</v>
      </c>
      <c r="S704" s="21">
        <v>44923</v>
      </c>
      <c r="T704" s="20">
        <v>44939</v>
      </c>
      <c r="U704" s="21">
        <v>44940</v>
      </c>
      <c r="V704" s="29" t="s">
        <v>240</v>
      </c>
      <c r="W704" s="23"/>
      <c r="X704" s="27" t="s">
        <v>45</v>
      </c>
      <c r="Y704" s="13" t="s">
        <v>1654</v>
      </c>
    </row>
    <row r="705" spans="1:25" ht="38.25">
      <c r="A705" s="24">
        <v>44958</v>
      </c>
      <c r="B705" s="25" t="s">
        <v>1655</v>
      </c>
      <c r="C705" s="26">
        <v>134736</v>
      </c>
      <c r="D705" s="27" t="s">
        <v>28</v>
      </c>
      <c r="E705" s="27" t="s">
        <v>377</v>
      </c>
      <c r="F705" s="27" t="s">
        <v>662</v>
      </c>
      <c r="G705" s="27" t="s">
        <v>31</v>
      </c>
      <c r="H705" s="27" t="s">
        <v>32</v>
      </c>
      <c r="I705" s="27" t="s">
        <v>33</v>
      </c>
      <c r="J705" s="134">
        <v>44925</v>
      </c>
      <c r="K705" s="28">
        <v>45078</v>
      </c>
      <c r="L705" s="121" t="s">
        <v>1543</v>
      </c>
      <c r="M705" s="94" t="s">
        <v>1656</v>
      </c>
      <c r="N705" s="94" t="s">
        <v>1657</v>
      </c>
      <c r="O705" s="94" t="s">
        <v>1658</v>
      </c>
      <c r="P705" s="30">
        <v>44910</v>
      </c>
      <c r="Q705" s="30">
        <v>44911</v>
      </c>
      <c r="R705" s="23" t="s">
        <v>239</v>
      </c>
      <c r="S705" s="21">
        <v>44923</v>
      </c>
      <c r="T705" s="21" t="s">
        <v>235</v>
      </c>
      <c r="U705" s="21">
        <v>44572</v>
      </c>
      <c r="V705" s="29" t="s">
        <v>485</v>
      </c>
      <c r="W705" s="23" t="s">
        <v>775</v>
      </c>
      <c r="X705" s="27" t="s">
        <v>45</v>
      </c>
      <c r="Y705" s="13" t="s">
        <v>1659</v>
      </c>
    </row>
    <row r="706" spans="1:25" ht="25.5">
      <c r="A706" s="24">
        <v>44958</v>
      </c>
      <c r="B706" s="25" t="s">
        <v>342</v>
      </c>
      <c r="C706" s="26">
        <v>614415</v>
      </c>
      <c r="D706" s="27" t="s">
        <v>42</v>
      </c>
      <c r="E706" s="27" t="s">
        <v>29</v>
      </c>
      <c r="F706" s="27" t="s">
        <v>212</v>
      </c>
      <c r="G706" s="27" t="s">
        <v>31</v>
      </c>
      <c r="H706" s="27"/>
      <c r="I706" s="27" t="s">
        <v>33</v>
      </c>
      <c r="J706" s="134">
        <v>44925</v>
      </c>
      <c r="K706" s="28">
        <v>45108</v>
      </c>
      <c r="L706" s="121" t="s">
        <v>1543</v>
      </c>
      <c r="M706" s="94" t="s">
        <v>1660</v>
      </c>
      <c r="N706" s="94" t="s">
        <v>345</v>
      </c>
      <c r="O706" s="94" t="s">
        <v>346</v>
      </c>
      <c r="P706" s="30">
        <v>44910</v>
      </c>
      <c r="Q706" s="30">
        <v>44911</v>
      </c>
      <c r="R706" s="23" t="s">
        <v>239</v>
      </c>
      <c r="S706" s="21">
        <v>44923</v>
      </c>
      <c r="T706" s="21">
        <v>44577</v>
      </c>
      <c r="U706" s="21">
        <v>44581</v>
      </c>
      <c r="V706" s="29" t="s">
        <v>485</v>
      </c>
      <c r="W706" s="23" t="s">
        <v>775</v>
      </c>
      <c r="X706" s="27" t="s">
        <v>39</v>
      </c>
      <c r="Y706" s="13" t="s">
        <v>1661</v>
      </c>
    </row>
    <row r="707" spans="1:25" ht="51">
      <c r="A707" s="24">
        <v>44958</v>
      </c>
      <c r="B707" s="25" t="s">
        <v>1662</v>
      </c>
      <c r="C707" s="26">
        <v>114790</v>
      </c>
      <c r="D707" s="27" t="s">
        <v>227</v>
      </c>
      <c r="E707" s="27" t="s">
        <v>530</v>
      </c>
      <c r="F707" s="27" t="s">
        <v>216</v>
      </c>
      <c r="G707" s="27" t="s">
        <v>31</v>
      </c>
      <c r="H707" s="27"/>
      <c r="I707" s="27" t="s">
        <v>33</v>
      </c>
      <c r="J707" s="134">
        <v>44925</v>
      </c>
      <c r="K707" s="28">
        <v>45078</v>
      </c>
      <c r="L707" s="121" t="s">
        <v>1543</v>
      </c>
      <c r="M707" s="94" t="s">
        <v>1492</v>
      </c>
      <c r="N707" s="94" t="s">
        <v>1663</v>
      </c>
      <c r="O707" s="94" t="s">
        <v>1664</v>
      </c>
      <c r="P707" s="30">
        <v>44911</v>
      </c>
      <c r="Q707" s="30">
        <v>44916</v>
      </c>
      <c r="R707" s="23" t="s">
        <v>239</v>
      </c>
      <c r="S707" s="21">
        <v>44923</v>
      </c>
      <c r="T707" s="21">
        <v>44577</v>
      </c>
      <c r="U707" s="21">
        <v>44588</v>
      </c>
      <c r="V707" s="29" t="s">
        <v>485</v>
      </c>
      <c r="W707" s="23" t="s">
        <v>775</v>
      </c>
      <c r="X707" s="27" t="s">
        <v>39</v>
      </c>
      <c r="Y707" s="13" t="s">
        <v>1665</v>
      </c>
    </row>
    <row r="708" spans="1:25" ht="38.25">
      <c r="A708" s="24">
        <v>44986</v>
      </c>
      <c r="B708" s="25" t="s">
        <v>408</v>
      </c>
      <c r="C708" s="26">
        <v>103422</v>
      </c>
      <c r="D708" s="27" t="s">
        <v>42</v>
      </c>
      <c r="E708" s="27" t="s">
        <v>255</v>
      </c>
      <c r="F708" s="27" t="s">
        <v>256</v>
      </c>
      <c r="G708" s="27" t="s">
        <v>31</v>
      </c>
      <c r="H708" s="27" t="s">
        <v>32</v>
      </c>
      <c r="I708" s="27" t="s">
        <v>33</v>
      </c>
      <c r="J708" s="134">
        <v>44956</v>
      </c>
      <c r="K708" s="28">
        <v>45108</v>
      </c>
      <c r="L708" s="121" t="s">
        <v>1551</v>
      </c>
      <c r="M708" s="94" t="s">
        <v>235</v>
      </c>
      <c r="N708" s="94" t="s">
        <v>91</v>
      </c>
      <c r="O708" s="94" t="s">
        <v>235</v>
      </c>
      <c r="P708" s="30" t="s">
        <v>235</v>
      </c>
      <c r="Q708" s="20" t="s">
        <v>235</v>
      </c>
      <c r="R708" s="23" t="s">
        <v>235</v>
      </c>
      <c r="S708" s="21">
        <v>44953</v>
      </c>
      <c r="T708" s="20" t="s">
        <v>235</v>
      </c>
      <c r="U708" s="21">
        <v>44953</v>
      </c>
      <c r="V708" s="29" t="s">
        <v>485</v>
      </c>
      <c r="W708" s="23" t="s">
        <v>775</v>
      </c>
      <c r="X708" s="27" t="s">
        <v>45</v>
      </c>
      <c r="Y708" s="13" t="s">
        <v>1666</v>
      </c>
    </row>
    <row r="709" spans="1:25" ht="51">
      <c r="A709" s="24">
        <v>44986</v>
      </c>
      <c r="B709" s="25" t="s">
        <v>393</v>
      </c>
      <c r="C709" s="26">
        <v>110886</v>
      </c>
      <c r="D709" s="27" t="s">
        <v>42</v>
      </c>
      <c r="E709" s="27" t="s">
        <v>255</v>
      </c>
      <c r="F709" s="27" t="s">
        <v>256</v>
      </c>
      <c r="G709" s="27" t="s">
        <v>31</v>
      </c>
      <c r="H709" s="27" t="s">
        <v>32</v>
      </c>
      <c r="I709" s="27" t="s">
        <v>33</v>
      </c>
      <c r="J709" s="134">
        <v>44956</v>
      </c>
      <c r="K709" s="28">
        <v>45108</v>
      </c>
      <c r="L709" s="121" t="s">
        <v>1551</v>
      </c>
      <c r="M709" s="94" t="s">
        <v>235</v>
      </c>
      <c r="N709" s="94" t="s">
        <v>72</v>
      </c>
      <c r="O709" s="94" t="s">
        <v>235</v>
      </c>
      <c r="P709" s="30" t="s">
        <v>235</v>
      </c>
      <c r="Q709" s="20" t="s">
        <v>235</v>
      </c>
      <c r="R709" s="23" t="s">
        <v>235</v>
      </c>
      <c r="S709" s="21">
        <v>44953</v>
      </c>
      <c r="T709" s="20" t="s">
        <v>235</v>
      </c>
      <c r="U709" s="21">
        <v>44953</v>
      </c>
      <c r="V709" s="29" t="s">
        <v>485</v>
      </c>
      <c r="W709" s="23" t="s">
        <v>775</v>
      </c>
      <c r="X709" s="27" t="s">
        <v>45</v>
      </c>
      <c r="Y709" s="13" t="s">
        <v>1667</v>
      </c>
    </row>
    <row r="710" spans="1:25" ht="51">
      <c r="A710" s="24">
        <v>44986</v>
      </c>
      <c r="B710" s="25" t="s">
        <v>412</v>
      </c>
      <c r="C710" s="26">
        <v>115360</v>
      </c>
      <c r="D710" s="27" t="s">
        <v>42</v>
      </c>
      <c r="E710" s="27" t="s">
        <v>1634</v>
      </c>
      <c r="F710" s="27" t="s">
        <v>662</v>
      </c>
      <c r="G710" s="27" t="s">
        <v>31</v>
      </c>
      <c r="H710" s="27" t="s">
        <v>32</v>
      </c>
      <c r="I710" s="27" t="s">
        <v>33</v>
      </c>
      <c r="J710" s="134">
        <v>44956</v>
      </c>
      <c r="K710" s="28">
        <v>45108</v>
      </c>
      <c r="L710" s="121" t="s">
        <v>1551</v>
      </c>
      <c r="M710" s="94" t="s">
        <v>415</v>
      </c>
      <c r="N710" s="94" t="s">
        <v>43</v>
      </c>
      <c r="O710" s="94" t="s">
        <v>785</v>
      </c>
      <c r="P710" s="30" t="s">
        <v>235</v>
      </c>
      <c r="Q710" s="20" t="s">
        <v>235</v>
      </c>
      <c r="R710" s="23" t="s">
        <v>235</v>
      </c>
      <c r="S710" s="21">
        <v>44953</v>
      </c>
      <c r="T710" s="20" t="s">
        <v>235</v>
      </c>
      <c r="U710" s="21">
        <v>44954</v>
      </c>
      <c r="V710" s="29" t="s">
        <v>485</v>
      </c>
      <c r="W710" s="23" t="s">
        <v>775</v>
      </c>
      <c r="X710" s="27" t="s">
        <v>45</v>
      </c>
      <c r="Y710" s="13" t="s">
        <v>1668</v>
      </c>
    </row>
    <row r="711" spans="1:25" ht="51">
      <c r="A711" s="24">
        <v>44986</v>
      </c>
      <c r="B711" s="25" t="s">
        <v>451</v>
      </c>
      <c r="C711" s="26">
        <v>115501</v>
      </c>
      <c r="D711" s="27" t="s">
        <v>42</v>
      </c>
      <c r="E711" s="27" t="s">
        <v>255</v>
      </c>
      <c r="F711" s="27" t="s">
        <v>256</v>
      </c>
      <c r="G711" s="27" t="s">
        <v>31</v>
      </c>
      <c r="H711" s="27" t="s">
        <v>32</v>
      </c>
      <c r="I711" s="27" t="s">
        <v>33</v>
      </c>
      <c r="J711" s="134">
        <v>44956</v>
      </c>
      <c r="K711" s="28">
        <v>45108</v>
      </c>
      <c r="L711" s="121" t="s">
        <v>1551</v>
      </c>
      <c r="M711" s="94" t="s">
        <v>235</v>
      </c>
      <c r="N711" s="94" t="s">
        <v>72</v>
      </c>
      <c r="O711" s="94" t="s">
        <v>235</v>
      </c>
      <c r="P711" s="30" t="s">
        <v>235</v>
      </c>
      <c r="Q711" s="20" t="s">
        <v>235</v>
      </c>
      <c r="R711" s="23" t="s">
        <v>235</v>
      </c>
      <c r="S711" s="21">
        <v>44953</v>
      </c>
      <c r="T711" s="20" t="s">
        <v>235</v>
      </c>
      <c r="U711" s="21">
        <v>44953</v>
      </c>
      <c r="V711" s="29" t="s">
        <v>485</v>
      </c>
      <c r="W711" s="23" t="s">
        <v>775</v>
      </c>
      <c r="X711" s="27" t="s">
        <v>45</v>
      </c>
      <c r="Y711" s="13" t="s">
        <v>1667</v>
      </c>
    </row>
    <row r="712" spans="1:25" ht="38.25">
      <c r="A712" s="24">
        <v>44986</v>
      </c>
      <c r="B712" s="47" t="s">
        <v>446</v>
      </c>
      <c r="C712" s="26">
        <v>128099</v>
      </c>
      <c r="D712" s="27" t="s">
        <v>42</v>
      </c>
      <c r="E712" s="27" t="s">
        <v>255</v>
      </c>
      <c r="F712" s="27" t="s">
        <v>256</v>
      </c>
      <c r="G712" s="27" t="s">
        <v>31</v>
      </c>
      <c r="H712" s="27" t="s">
        <v>32</v>
      </c>
      <c r="I712" s="27" t="s">
        <v>33</v>
      </c>
      <c r="J712" s="134">
        <v>44956</v>
      </c>
      <c r="K712" s="28">
        <v>45108</v>
      </c>
      <c r="L712" s="121" t="s">
        <v>1543</v>
      </c>
      <c r="M712" s="94" t="s">
        <v>235</v>
      </c>
      <c r="N712" s="94" t="s">
        <v>72</v>
      </c>
      <c r="O712" s="94" t="s">
        <v>235</v>
      </c>
      <c r="P712" s="30" t="s">
        <v>235</v>
      </c>
      <c r="Q712" s="20" t="s">
        <v>235</v>
      </c>
      <c r="R712" s="23" t="s">
        <v>235</v>
      </c>
      <c r="S712" s="30">
        <v>44953</v>
      </c>
      <c r="T712" s="20"/>
      <c r="U712" s="30">
        <v>44953</v>
      </c>
      <c r="V712" s="29" t="s">
        <v>485</v>
      </c>
      <c r="W712" s="23" t="s">
        <v>775</v>
      </c>
      <c r="X712" s="27" t="s">
        <v>45</v>
      </c>
      <c r="Y712" s="13" t="s">
        <v>1669</v>
      </c>
    </row>
    <row r="713" spans="1:25" ht="38.25">
      <c r="A713" s="24">
        <v>44986</v>
      </c>
      <c r="B713" s="25" t="s">
        <v>428</v>
      </c>
      <c r="C713" s="26">
        <v>128011</v>
      </c>
      <c r="D713" s="27" t="s">
        <v>42</v>
      </c>
      <c r="E713" s="27" t="s">
        <v>255</v>
      </c>
      <c r="F713" s="27" t="s">
        <v>256</v>
      </c>
      <c r="G713" s="27" t="s">
        <v>31</v>
      </c>
      <c r="H713" s="27" t="s">
        <v>32</v>
      </c>
      <c r="I713" s="27" t="s">
        <v>33</v>
      </c>
      <c r="J713" s="134">
        <v>44956</v>
      </c>
      <c r="K713" s="28">
        <v>45108</v>
      </c>
      <c r="L713" s="121" t="s">
        <v>1551</v>
      </c>
      <c r="M713" s="94" t="s">
        <v>235</v>
      </c>
      <c r="N713" s="94" t="s">
        <v>72</v>
      </c>
      <c r="O713" s="94" t="s">
        <v>235</v>
      </c>
      <c r="P713" s="30" t="s">
        <v>235</v>
      </c>
      <c r="Q713" s="20" t="s">
        <v>235</v>
      </c>
      <c r="R713" s="23" t="s">
        <v>235</v>
      </c>
      <c r="S713" s="21">
        <v>44953</v>
      </c>
      <c r="T713" s="20" t="s">
        <v>235</v>
      </c>
      <c r="U713" s="21">
        <v>44953</v>
      </c>
      <c r="V713" s="29" t="s">
        <v>485</v>
      </c>
      <c r="W713" s="23" t="s">
        <v>775</v>
      </c>
      <c r="X713" s="27" t="s">
        <v>45</v>
      </c>
      <c r="Y713" s="13" t="s">
        <v>1670</v>
      </c>
    </row>
    <row r="714" spans="1:25" ht="51">
      <c r="A714" s="24">
        <v>44986</v>
      </c>
      <c r="B714" s="47" t="s">
        <v>431</v>
      </c>
      <c r="C714" s="26">
        <v>128098</v>
      </c>
      <c r="D714" s="27" t="s">
        <v>42</v>
      </c>
      <c r="E714" s="27" t="s">
        <v>255</v>
      </c>
      <c r="F714" s="27" t="s">
        <v>256</v>
      </c>
      <c r="G714" s="27" t="s">
        <v>31</v>
      </c>
      <c r="H714" s="27" t="s">
        <v>32</v>
      </c>
      <c r="I714" s="27" t="s">
        <v>33</v>
      </c>
      <c r="J714" s="134">
        <v>44956</v>
      </c>
      <c r="K714" s="28">
        <v>45108</v>
      </c>
      <c r="L714" s="121" t="s">
        <v>1543</v>
      </c>
      <c r="M714" s="94" t="s">
        <v>235</v>
      </c>
      <c r="N714" s="94" t="s">
        <v>72</v>
      </c>
      <c r="O714" s="94" t="s">
        <v>235</v>
      </c>
      <c r="P714" s="30" t="s">
        <v>235</v>
      </c>
      <c r="Q714" s="20" t="s">
        <v>235</v>
      </c>
      <c r="R714" s="23" t="s">
        <v>235</v>
      </c>
      <c r="S714" s="30">
        <v>44953</v>
      </c>
      <c r="T714" s="20"/>
      <c r="U714" s="30">
        <v>44953</v>
      </c>
      <c r="V714" s="29" t="s">
        <v>485</v>
      </c>
      <c r="W714" s="23" t="s">
        <v>775</v>
      </c>
      <c r="X714" s="27" t="s">
        <v>45</v>
      </c>
      <c r="Y714" s="13" t="s">
        <v>1671</v>
      </c>
    </row>
    <row r="715" spans="1:25" ht="38.25">
      <c r="A715" s="24">
        <v>44986</v>
      </c>
      <c r="B715" s="25" t="s">
        <v>430</v>
      </c>
      <c r="C715" s="26">
        <v>128035</v>
      </c>
      <c r="D715" s="27" t="s">
        <v>42</v>
      </c>
      <c r="E715" s="27" t="s">
        <v>255</v>
      </c>
      <c r="F715" s="27" t="s">
        <v>256</v>
      </c>
      <c r="G715" s="27" t="s">
        <v>31</v>
      </c>
      <c r="H715" s="27" t="s">
        <v>32</v>
      </c>
      <c r="I715" s="27" t="s">
        <v>33</v>
      </c>
      <c r="J715" s="134">
        <v>44956</v>
      </c>
      <c r="K715" s="28">
        <v>45108</v>
      </c>
      <c r="L715" s="121" t="s">
        <v>1543</v>
      </c>
      <c r="M715" s="94" t="s">
        <v>235</v>
      </c>
      <c r="N715" s="94" t="s">
        <v>72</v>
      </c>
      <c r="O715" s="94" t="s">
        <v>235</v>
      </c>
      <c r="P715" s="30" t="s">
        <v>235</v>
      </c>
      <c r="Q715" s="20" t="s">
        <v>235</v>
      </c>
      <c r="R715" s="23" t="s">
        <v>235</v>
      </c>
      <c r="S715" s="30">
        <v>44953</v>
      </c>
      <c r="T715" s="20"/>
      <c r="U715" s="30">
        <v>44953</v>
      </c>
      <c r="V715" s="29" t="s">
        <v>485</v>
      </c>
      <c r="W715" s="23" t="s">
        <v>775</v>
      </c>
      <c r="X715" s="27" t="s">
        <v>45</v>
      </c>
      <c r="Y715" s="13" t="s">
        <v>1672</v>
      </c>
    </row>
    <row r="716" spans="1:25" ht="51">
      <c r="A716" s="24">
        <v>44986</v>
      </c>
      <c r="B716" s="25" t="s">
        <v>429</v>
      </c>
      <c r="C716" s="26">
        <v>128019</v>
      </c>
      <c r="D716" s="27" t="s">
        <v>42</v>
      </c>
      <c r="E716" s="27" t="s">
        <v>255</v>
      </c>
      <c r="F716" s="27" t="s">
        <v>256</v>
      </c>
      <c r="G716" s="27" t="s">
        <v>31</v>
      </c>
      <c r="H716" s="27" t="s">
        <v>32</v>
      </c>
      <c r="I716" s="27" t="s">
        <v>33</v>
      </c>
      <c r="J716" s="134">
        <v>44956</v>
      </c>
      <c r="K716" s="28">
        <v>45108</v>
      </c>
      <c r="L716" s="121" t="s">
        <v>1543</v>
      </c>
      <c r="M716" s="94" t="s">
        <v>235</v>
      </c>
      <c r="N716" s="94" t="s">
        <v>72</v>
      </c>
      <c r="O716" s="94" t="s">
        <v>235</v>
      </c>
      <c r="P716" s="30" t="s">
        <v>235</v>
      </c>
      <c r="Q716" s="20" t="s">
        <v>235</v>
      </c>
      <c r="R716" s="23" t="s">
        <v>235</v>
      </c>
      <c r="S716" s="30">
        <v>44953</v>
      </c>
      <c r="T716" s="20"/>
      <c r="U716" s="30">
        <v>44953</v>
      </c>
      <c r="V716" s="29" t="s">
        <v>485</v>
      </c>
      <c r="W716" s="23" t="s">
        <v>775</v>
      </c>
      <c r="X716" s="27" t="s">
        <v>45</v>
      </c>
      <c r="Y716" s="13" t="s">
        <v>1671</v>
      </c>
    </row>
    <row r="717" spans="1:25" ht="51">
      <c r="A717" s="24">
        <v>44986</v>
      </c>
      <c r="B717" s="25" t="s">
        <v>401</v>
      </c>
      <c r="C717" s="26">
        <v>128015</v>
      </c>
      <c r="D717" s="27" t="s">
        <v>42</v>
      </c>
      <c r="E717" s="27" t="s">
        <v>255</v>
      </c>
      <c r="F717" s="27" t="s">
        <v>256</v>
      </c>
      <c r="G717" s="27" t="s">
        <v>31</v>
      </c>
      <c r="H717" s="27" t="s">
        <v>32</v>
      </c>
      <c r="I717" s="27" t="s">
        <v>33</v>
      </c>
      <c r="J717" s="134">
        <v>44956</v>
      </c>
      <c r="K717" s="28">
        <v>45108</v>
      </c>
      <c r="L717" s="121" t="s">
        <v>1543</v>
      </c>
      <c r="M717" s="94" t="s">
        <v>235</v>
      </c>
      <c r="N717" s="94" t="s">
        <v>72</v>
      </c>
      <c r="O717" s="94" t="s">
        <v>235</v>
      </c>
      <c r="P717" s="30" t="s">
        <v>235</v>
      </c>
      <c r="Q717" s="20" t="s">
        <v>235</v>
      </c>
      <c r="R717" s="23" t="s">
        <v>235</v>
      </c>
      <c r="S717" s="30">
        <v>44953</v>
      </c>
      <c r="T717" s="20"/>
      <c r="U717" s="30">
        <v>44953</v>
      </c>
      <c r="V717" s="29" t="s">
        <v>485</v>
      </c>
      <c r="W717" s="23" t="s">
        <v>775</v>
      </c>
      <c r="X717" s="27" t="s">
        <v>45</v>
      </c>
      <c r="Y717" s="13" t="s">
        <v>1673</v>
      </c>
    </row>
    <row r="718" spans="1:25" ht="51">
      <c r="A718" s="24">
        <v>44986</v>
      </c>
      <c r="B718" s="25" t="s">
        <v>400</v>
      </c>
      <c r="C718" s="26">
        <v>128014</v>
      </c>
      <c r="D718" s="27" t="s">
        <v>42</v>
      </c>
      <c r="E718" s="27" t="s">
        <v>255</v>
      </c>
      <c r="F718" s="27" t="s">
        <v>256</v>
      </c>
      <c r="G718" s="27" t="s">
        <v>31</v>
      </c>
      <c r="H718" s="27" t="s">
        <v>32</v>
      </c>
      <c r="I718" s="27" t="s">
        <v>33</v>
      </c>
      <c r="J718" s="134">
        <v>44956</v>
      </c>
      <c r="K718" s="28">
        <v>45108</v>
      </c>
      <c r="L718" s="121" t="s">
        <v>1543</v>
      </c>
      <c r="M718" s="94" t="s">
        <v>235</v>
      </c>
      <c r="N718" s="94" t="s">
        <v>72</v>
      </c>
      <c r="O718" s="94" t="s">
        <v>235</v>
      </c>
      <c r="P718" s="30" t="s">
        <v>235</v>
      </c>
      <c r="Q718" s="20" t="s">
        <v>235</v>
      </c>
      <c r="R718" s="23" t="s">
        <v>235</v>
      </c>
      <c r="S718" s="30">
        <v>44953</v>
      </c>
      <c r="T718" s="30"/>
      <c r="U718" s="30">
        <v>44953</v>
      </c>
      <c r="V718" s="29" t="s">
        <v>485</v>
      </c>
      <c r="W718" s="23" t="s">
        <v>775</v>
      </c>
      <c r="X718" s="27" t="s">
        <v>45</v>
      </c>
      <c r="Y718" s="13" t="s">
        <v>1674</v>
      </c>
    </row>
    <row r="719" spans="1:25" ht="38.25">
      <c r="A719" s="24">
        <v>44986</v>
      </c>
      <c r="B719" s="25" t="s">
        <v>419</v>
      </c>
      <c r="C719" s="26">
        <v>121583</v>
      </c>
      <c r="D719" s="27" t="s">
        <v>42</v>
      </c>
      <c r="E719" s="27" t="s">
        <v>255</v>
      </c>
      <c r="F719" s="27" t="s">
        <v>256</v>
      </c>
      <c r="G719" s="27" t="s">
        <v>31</v>
      </c>
      <c r="H719" s="27" t="s">
        <v>32</v>
      </c>
      <c r="I719" s="27" t="s">
        <v>33</v>
      </c>
      <c r="J719" s="134">
        <v>44956</v>
      </c>
      <c r="K719" s="28">
        <v>45108</v>
      </c>
      <c r="L719" s="121" t="s">
        <v>1543</v>
      </c>
      <c r="M719" s="94" t="s">
        <v>235</v>
      </c>
      <c r="N719" s="94" t="s">
        <v>91</v>
      </c>
      <c r="O719" s="94" t="s">
        <v>235</v>
      </c>
      <c r="P719" s="30" t="s">
        <v>235</v>
      </c>
      <c r="Q719" s="20" t="s">
        <v>235</v>
      </c>
      <c r="R719" s="23" t="s">
        <v>235</v>
      </c>
      <c r="S719" s="30">
        <v>44953</v>
      </c>
      <c r="T719" s="20"/>
      <c r="U719" s="30">
        <v>44953</v>
      </c>
      <c r="V719" s="29" t="s">
        <v>485</v>
      </c>
      <c r="W719" s="23" t="s">
        <v>775</v>
      </c>
      <c r="X719" s="27" t="s">
        <v>45</v>
      </c>
      <c r="Y719" s="13" t="s">
        <v>1675</v>
      </c>
    </row>
    <row r="720" spans="1:25" ht="51">
      <c r="A720" s="24">
        <v>44986</v>
      </c>
      <c r="B720" s="25" t="s">
        <v>381</v>
      </c>
      <c r="C720" s="26">
        <v>127952</v>
      </c>
      <c r="D720" s="27" t="s">
        <v>42</v>
      </c>
      <c r="E720" s="27" t="s">
        <v>255</v>
      </c>
      <c r="F720" s="27" t="s">
        <v>256</v>
      </c>
      <c r="G720" s="27" t="s">
        <v>31</v>
      </c>
      <c r="H720" s="27" t="s">
        <v>32</v>
      </c>
      <c r="I720" s="27" t="s">
        <v>33</v>
      </c>
      <c r="J720" s="134">
        <v>44956</v>
      </c>
      <c r="K720" s="28">
        <v>45108</v>
      </c>
      <c r="L720" s="121" t="s">
        <v>1543</v>
      </c>
      <c r="M720" s="94" t="s">
        <v>1236</v>
      </c>
      <c r="N720" s="94" t="s">
        <v>1237</v>
      </c>
      <c r="O720" s="94" t="s">
        <v>235</v>
      </c>
      <c r="P720" s="30" t="s">
        <v>235</v>
      </c>
      <c r="Q720" s="30" t="s">
        <v>235</v>
      </c>
      <c r="R720" s="30" t="s">
        <v>235</v>
      </c>
      <c r="S720" s="30">
        <v>44953</v>
      </c>
      <c r="T720" s="20"/>
      <c r="U720" s="30">
        <v>44953</v>
      </c>
      <c r="V720" s="29" t="s">
        <v>485</v>
      </c>
      <c r="W720" s="23" t="s">
        <v>775</v>
      </c>
      <c r="X720" s="27" t="s">
        <v>45</v>
      </c>
      <c r="Y720" s="13" t="s">
        <v>1676</v>
      </c>
    </row>
    <row r="721" spans="1:27" ht="51">
      <c r="A721" s="24">
        <v>44986</v>
      </c>
      <c r="B721" s="25" t="s">
        <v>420</v>
      </c>
      <c r="C721" s="26">
        <v>121370</v>
      </c>
      <c r="D721" s="27" t="s">
        <v>42</v>
      </c>
      <c r="E721" s="27" t="s">
        <v>413</v>
      </c>
      <c r="F721" s="27" t="s">
        <v>662</v>
      </c>
      <c r="G721" s="27" t="s">
        <v>31</v>
      </c>
      <c r="H721" s="27" t="s">
        <v>32</v>
      </c>
      <c r="I721" s="27" t="s">
        <v>33</v>
      </c>
      <c r="J721" s="134">
        <v>44956</v>
      </c>
      <c r="K721" s="28">
        <v>45108</v>
      </c>
      <c r="L721" s="121" t="s">
        <v>1543</v>
      </c>
      <c r="M721" s="94" t="s">
        <v>415</v>
      </c>
      <c r="N721" s="94" t="s">
        <v>43</v>
      </c>
      <c r="O721" s="94" t="s">
        <v>785</v>
      </c>
      <c r="P721" s="30" t="s">
        <v>235</v>
      </c>
      <c r="Q721" s="30" t="s">
        <v>235</v>
      </c>
      <c r="R721" s="30" t="s">
        <v>235</v>
      </c>
      <c r="S721" s="30">
        <v>44953</v>
      </c>
      <c r="T721" s="20"/>
      <c r="U721" s="30">
        <v>44953</v>
      </c>
      <c r="V721" s="29" t="s">
        <v>485</v>
      </c>
      <c r="W721" s="23" t="s">
        <v>775</v>
      </c>
      <c r="X721" s="27" t="s">
        <v>45</v>
      </c>
      <c r="Y721" s="13" t="s">
        <v>1677</v>
      </c>
    </row>
    <row r="722" spans="1:27" ht="25.5">
      <c r="A722" s="24">
        <v>44986</v>
      </c>
      <c r="B722" s="25" t="s">
        <v>432</v>
      </c>
      <c r="C722" s="26">
        <v>128187</v>
      </c>
      <c r="D722" s="27" t="s">
        <v>42</v>
      </c>
      <c r="E722" s="27" t="s">
        <v>255</v>
      </c>
      <c r="F722" s="27" t="s">
        <v>256</v>
      </c>
      <c r="G722" s="27" t="s">
        <v>31</v>
      </c>
      <c r="H722" s="27" t="s">
        <v>32</v>
      </c>
      <c r="I722" s="27" t="s">
        <v>33</v>
      </c>
      <c r="J722" s="134">
        <v>44956</v>
      </c>
      <c r="K722" s="28">
        <v>45108</v>
      </c>
      <c r="L722" s="121" t="s">
        <v>1551</v>
      </c>
      <c r="M722" s="94" t="s">
        <v>235</v>
      </c>
      <c r="N722" s="94" t="s">
        <v>72</v>
      </c>
      <c r="O722" s="94" t="s">
        <v>235</v>
      </c>
      <c r="P722" s="30" t="s">
        <v>235</v>
      </c>
      <c r="Q722" s="20" t="s">
        <v>235</v>
      </c>
      <c r="R722" s="23" t="s">
        <v>235</v>
      </c>
      <c r="S722" s="21">
        <v>44953</v>
      </c>
      <c r="T722" s="20" t="s">
        <v>235</v>
      </c>
      <c r="U722" s="21">
        <v>44953</v>
      </c>
      <c r="V722" s="29" t="s">
        <v>485</v>
      </c>
      <c r="W722" s="23" t="s">
        <v>775</v>
      </c>
      <c r="X722" s="27" t="s">
        <v>45</v>
      </c>
      <c r="Y722" s="13" t="s">
        <v>1678</v>
      </c>
    </row>
    <row r="723" spans="1:27" ht="38.25">
      <c r="A723" s="24">
        <v>44986</v>
      </c>
      <c r="B723" s="25" t="s">
        <v>433</v>
      </c>
      <c r="C723" s="26">
        <v>128188</v>
      </c>
      <c r="D723" s="27" t="s">
        <v>42</v>
      </c>
      <c r="E723" s="27" t="s">
        <v>255</v>
      </c>
      <c r="F723" s="27" t="s">
        <v>256</v>
      </c>
      <c r="G723" s="27" t="s">
        <v>31</v>
      </c>
      <c r="H723" s="27" t="s">
        <v>32</v>
      </c>
      <c r="I723" s="27" t="s">
        <v>33</v>
      </c>
      <c r="J723" s="134">
        <v>44956</v>
      </c>
      <c r="K723" s="28">
        <v>45108</v>
      </c>
      <c r="L723" s="121" t="s">
        <v>1551</v>
      </c>
      <c r="M723" s="94" t="s">
        <v>235</v>
      </c>
      <c r="N723" s="94" t="s">
        <v>72</v>
      </c>
      <c r="O723" s="94" t="s">
        <v>235</v>
      </c>
      <c r="P723" s="30" t="s">
        <v>235</v>
      </c>
      <c r="Q723" s="20" t="s">
        <v>235</v>
      </c>
      <c r="R723" s="23" t="s">
        <v>235</v>
      </c>
      <c r="S723" s="21">
        <v>44953</v>
      </c>
      <c r="T723" s="20" t="s">
        <v>235</v>
      </c>
      <c r="U723" s="21">
        <v>44953</v>
      </c>
      <c r="V723" s="29" t="s">
        <v>485</v>
      </c>
      <c r="W723" s="23" t="s">
        <v>775</v>
      </c>
      <c r="X723" s="27" t="s">
        <v>45</v>
      </c>
      <c r="Y723" s="13" t="s">
        <v>1670</v>
      </c>
    </row>
    <row r="724" spans="1:27" ht="38.25">
      <c r="A724" s="24">
        <v>44986</v>
      </c>
      <c r="B724" s="25" t="s">
        <v>468</v>
      </c>
      <c r="C724" s="26">
        <v>115579</v>
      </c>
      <c r="D724" s="27" t="s">
        <v>42</v>
      </c>
      <c r="E724" s="27" t="s">
        <v>255</v>
      </c>
      <c r="F724" s="27" t="s">
        <v>256</v>
      </c>
      <c r="G724" s="27" t="s">
        <v>31</v>
      </c>
      <c r="H724" s="27" t="s">
        <v>32</v>
      </c>
      <c r="I724" s="27" t="s">
        <v>33</v>
      </c>
      <c r="J724" s="134">
        <v>44956</v>
      </c>
      <c r="K724" s="28">
        <v>45108</v>
      </c>
      <c r="L724" s="121" t="s">
        <v>1551</v>
      </c>
      <c r="M724" s="94" t="s">
        <v>235</v>
      </c>
      <c r="N724" s="94" t="s">
        <v>72</v>
      </c>
      <c r="O724" s="94" t="s">
        <v>235</v>
      </c>
      <c r="P724" s="30" t="s">
        <v>235</v>
      </c>
      <c r="Q724" s="20" t="s">
        <v>235</v>
      </c>
      <c r="R724" s="23" t="s">
        <v>235</v>
      </c>
      <c r="S724" s="21">
        <v>44953</v>
      </c>
      <c r="T724" s="20" t="s">
        <v>235</v>
      </c>
      <c r="U724" s="21">
        <v>44953</v>
      </c>
      <c r="V724" s="29" t="s">
        <v>485</v>
      </c>
      <c r="W724" s="23" t="s">
        <v>775</v>
      </c>
      <c r="X724" s="27" t="s">
        <v>45</v>
      </c>
      <c r="Y724" s="13" t="s">
        <v>1679</v>
      </c>
      <c r="Z724" s="25" t="s">
        <v>1680</v>
      </c>
      <c r="AA724" s="12" t="s">
        <v>1562</v>
      </c>
    </row>
    <row r="725" spans="1:27" ht="38.25">
      <c r="A725" s="24">
        <v>44986</v>
      </c>
      <c r="B725" s="25" t="s">
        <v>452</v>
      </c>
      <c r="C725" s="26">
        <v>615193</v>
      </c>
      <c r="D725" s="27" t="s">
        <v>42</v>
      </c>
      <c r="E725" s="27" t="s">
        <v>255</v>
      </c>
      <c r="F725" s="27" t="s">
        <v>256</v>
      </c>
      <c r="G725" s="27" t="s">
        <v>31</v>
      </c>
      <c r="H725" s="27" t="s">
        <v>32</v>
      </c>
      <c r="I725" s="27" t="s">
        <v>33</v>
      </c>
      <c r="J725" s="134">
        <v>44956</v>
      </c>
      <c r="K725" s="28">
        <v>45108</v>
      </c>
      <c r="L725" s="121" t="s">
        <v>1551</v>
      </c>
      <c r="M725" s="94" t="s">
        <v>235</v>
      </c>
      <c r="N725" s="94" t="s">
        <v>72</v>
      </c>
      <c r="O725" s="94" t="s">
        <v>235</v>
      </c>
      <c r="P725" s="30" t="s">
        <v>235</v>
      </c>
      <c r="Q725" s="20" t="s">
        <v>235</v>
      </c>
      <c r="R725" s="23" t="s">
        <v>235</v>
      </c>
      <c r="S725" s="21">
        <v>44953</v>
      </c>
      <c r="T725" s="20" t="s">
        <v>235</v>
      </c>
      <c r="U725" s="21">
        <v>44953</v>
      </c>
      <c r="V725" s="29" t="s">
        <v>485</v>
      </c>
      <c r="W725" s="23" t="s">
        <v>775</v>
      </c>
      <c r="X725" s="27" t="s">
        <v>45</v>
      </c>
      <c r="Y725" s="13" t="s">
        <v>1679</v>
      </c>
    </row>
    <row r="726" spans="1:27" ht="25.5">
      <c r="A726" s="24">
        <v>44986</v>
      </c>
      <c r="B726" s="25" t="s">
        <v>399</v>
      </c>
      <c r="C726" s="26">
        <v>103398</v>
      </c>
      <c r="D726" s="27" t="s">
        <v>42</v>
      </c>
      <c r="E726" s="27" t="s">
        <v>255</v>
      </c>
      <c r="F726" s="27" t="s">
        <v>256</v>
      </c>
      <c r="G726" s="27" t="s">
        <v>31</v>
      </c>
      <c r="H726" s="27" t="s">
        <v>32</v>
      </c>
      <c r="I726" s="27" t="s">
        <v>33</v>
      </c>
      <c r="J726" s="134">
        <v>44956</v>
      </c>
      <c r="K726" s="28">
        <v>45108</v>
      </c>
      <c r="L726" s="121" t="s">
        <v>1605</v>
      </c>
      <c r="M726" s="94" t="s">
        <v>235</v>
      </c>
      <c r="N726" s="94" t="s">
        <v>72</v>
      </c>
      <c r="O726" s="94" t="s">
        <v>235</v>
      </c>
      <c r="P726" s="30" t="s">
        <v>235</v>
      </c>
      <c r="Q726" s="20" t="s">
        <v>235</v>
      </c>
      <c r="R726" s="23" t="s">
        <v>235</v>
      </c>
      <c r="S726" s="21">
        <v>44952</v>
      </c>
      <c r="T726" s="20" t="s">
        <v>235</v>
      </c>
      <c r="U726" s="21">
        <v>44952</v>
      </c>
      <c r="V726" s="29" t="s">
        <v>485</v>
      </c>
      <c r="W726" s="23" t="s">
        <v>775</v>
      </c>
      <c r="X726" s="27" t="s">
        <v>45</v>
      </c>
      <c r="Y726" s="13" t="s">
        <v>1681</v>
      </c>
    </row>
    <row r="727" spans="1:27" ht="25.5">
      <c r="A727" s="24">
        <v>44986</v>
      </c>
      <c r="B727" s="25" t="s">
        <v>395</v>
      </c>
      <c r="C727" s="26">
        <v>109673</v>
      </c>
      <c r="D727" s="27" t="s">
        <v>42</v>
      </c>
      <c r="E727" s="27" t="s">
        <v>255</v>
      </c>
      <c r="F727" s="27" t="s">
        <v>256</v>
      </c>
      <c r="G727" s="27" t="s">
        <v>31</v>
      </c>
      <c r="H727" s="27" t="s">
        <v>32</v>
      </c>
      <c r="I727" s="27" t="s">
        <v>33</v>
      </c>
      <c r="J727" s="134">
        <v>44956</v>
      </c>
      <c r="K727" s="28">
        <v>45108</v>
      </c>
      <c r="L727" s="121" t="s">
        <v>1605</v>
      </c>
      <c r="M727" s="94" t="s">
        <v>235</v>
      </c>
      <c r="N727" s="94" t="s">
        <v>72</v>
      </c>
      <c r="O727" s="94" t="s">
        <v>235</v>
      </c>
      <c r="P727" s="30" t="s">
        <v>235</v>
      </c>
      <c r="Q727" s="20" t="s">
        <v>235</v>
      </c>
      <c r="R727" s="23" t="s">
        <v>235</v>
      </c>
      <c r="S727" s="21">
        <v>44952</v>
      </c>
      <c r="T727" s="20" t="s">
        <v>235</v>
      </c>
      <c r="U727" s="21">
        <v>44952</v>
      </c>
      <c r="V727" s="29" t="s">
        <v>485</v>
      </c>
      <c r="W727" s="23" t="s">
        <v>775</v>
      </c>
      <c r="X727" s="27" t="s">
        <v>45</v>
      </c>
      <c r="Y727" s="13" t="s">
        <v>1681</v>
      </c>
    </row>
    <row r="728" spans="1:27" ht="25.5">
      <c r="A728" s="24">
        <v>44986</v>
      </c>
      <c r="B728" s="25" t="s">
        <v>394</v>
      </c>
      <c r="C728" s="26">
        <v>110752</v>
      </c>
      <c r="D728" s="27" t="s">
        <v>42</v>
      </c>
      <c r="E728" s="27" t="s">
        <v>255</v>
      </c>
      <c r="F728" s="27" t="s">
        <v>256</v>
      </c>
      <c r="G728" s="27" t="s">
        <v>31</v>
      </c>
      <c r="H728" s="27" t="s">
        <v>32</v>
      </c>
      <c r="I728" s="27" t="s">
        <v>33</v>
      </c>
      <c r="J728" s="134">
        <v>44956</v>
      </c>
      <c r="K728" s="28">
        <v>45108</v>
      </c>
      <c r="L728" s="121" t="s">
        <v>1605</v>
      </c>
      <c r="M728" s="94" t="s">
        <v>235</v>
      </c>
      <c r="N728" s="94" t="s">
        <v>72</v>
      </c>
      <c r="O728" s="94" t="s">
        <v>235</v>
      </c>
      <c r="P728" s="30" t="s">
        <v>235</v>
      </c>
      <c r="Q728" s="20" t="s">
        <v>235</v>
      </c>
      <c r="R728" s="23" t="s">
        <v>235</v>
      </c>
      <c r="S728" s="21">
        <v>44952</v>
      </c>
      <c r="T728" s="20" t="s">
        <v>235</v>
      </c>
      <c r="U728" s="21">
        <v>44952</v>
      </c>
      <c r="V728" s="29" t="s">
        <v>485</v>
      </c>
      <c r="W728" s="23" t="s">
        <v>775</v>
      </c>
      <c r="X728" s="27" t="s">
        <v>45</v>
      </c>
      <c r="Y728" s="13" t="s">
        <v>1682</v>
      </c>
    </row>
    <row r="729" spans="1:27" ht="25.5">
      <c r="A729" s="24">
        <v>44986</v>
      </c>
      <c r="B729" s="25" t="s">
        <v>1683</v>
      </c>
      <c r="C729" s="26">
        <v>115744</v>
      </c>
      <c r="D729" s="27" t="s">
        <v>42</v>
      </c>
      <c r="E729" s="27" t="s">
        <v>377</v>
      </c>
      <c r="F729" s="27" t="s">
        <v>662</v>
      </c>
      <c r="G729" s="27" t="s">
        <v>31</v>
      </c>
      <c r="H729" s="27" t="s">
        <v>32</v>
      </c>
      <c r="I729" s="27" t="s">
        <v>33</v>
      </c>
      <c r="J729" s="134">
        <v>44956</v>
      </c>
      <c r="K729" s="28">
        <v>45108</v>
      </c>
      <c r="L729" s="121" t="s">
        <v>1605</v>
      </c>
      <c r="M729" s="94" t="s">
        <v>235</v>
      </c>
      <c r="N729" s="94" t="s">
        <v>91</v>
      </c>
      <c r="O729" s="94" t="s">
        <v>235</v>
      </c>
      <c r="P729" s="30" t="s">
        <v>235</v>
      </c>
      <c r="Q729" s="20" t="s">
        <v>235</v>
      </c>
      <c r="R729" s="23" t="s">
        <v>235</v>
      </c>
      <c r="S729" s="21">
        <v>44952</v>
      </c>
      <c r="T729" s="20" t="s">
        <v>235</v>
      </c>
      <c r="U729" s="21">
        <v>44952</v>
      </c>
      <c r="V729" s="29" t="s">
        <v>485</v>
      </c>
      <c r="W729" s="23" t="s">
        <v>775</v>
      </c>
      <c r="X729" s="27" t="s">
        <v>45</v>
      </c>
      <c r="Y729" s="13" t="s">
        <v>1684</v>
      </c>
    </row>
    <row r="730" spans="1:27" ht="25.5">
      <c r="A730" s="24">
        <v>44986</v>
      </c>
      <c r="B730" s="25" t="s">
        <v>425</v>
      </c>
      <c r="C730" s="26">
        <v>121291</v>
      </c>
      <c r="D730" s="27" t="s">
        <v>42</v>
      </c>
      <c r="E730" s="27" t="s">
        <v>255</v>
      </c>
      <c r="F730" s="27" t="s">
        <v>256</v>
      </c>
      <c r="G730" s="27" t="s">
        <v>31</v>
      </c>
      <c r="H730" s="27" t="s">
        <v>32</v>
      </c>
      <c r="I730" s="27" t="s">
        <v>33</v>
      </c>
      <c r="J730" s="134">
        <v>44956</v>
      </c>
      <c r="K730" s="28">
        <v>45108</v>
      </c>
      <c r="L730" s="121" t="s">
        <v>1605</v>
      </c>
      <c r="M730" s="94" t="s">
        <v>1236</v>
      </c>
      <c r="N730" s="94" t="s">
        <v>1237</v>
      </c>
      <c r="O730" s="94" t="s">
        <v>235</v>
      </c>
      <c r="P730" s="30" t="s">
        <v>235</v>
      </c>
      <c r="Q730" s="20" t="s">
        <v>235</v>
      </c>
      <c r="R730" s="23" t="s">
        <v>235</v>
      </c>
      <c r="S730" s="21">
        <v>44952</v>
      </c>
      <c r="T730" s="20" t="s">
        <v>235</v>
      </c>
      <c r="U730" s="21">
        <v>44953</v>
      </c>
      <c r="V730" s="29" t="s">
        <v>485</v>
      </c>
      <c r="W730" s="23" t="s">
        <v>775</v>
      </c>
      <c r="X730" s="27" t="s">
        <v>45</v>
      </c>
      <c r="Y730" s="13" t="s">
        <v>1685</v>
      </c>
    </row>
    <row r="731" spans="1:27" ht="25.5">
      <c r="A731" s="24">
        <v>44986</v>
      </c>
      <c r="B731" s="25" t="s">
        <v>447</v>
      </c>
      <c r="C731" s="26">
        <v>128231</v>
      </c>
      <c r="D731" s="27" t="s">
        <v>42</v>
      </c>
      <c r="E731" s="27" t="s">
        <v>1686</v>
      </c>
      <c r="F731" s="27" t="s">
        <v>256</v>
      </c>
      <c r="G731" s="27" t="s">
        <v>31</v>
      </c>
      <c r="H731" s="27" t="s">
        <v>32</v>
      </c>
      <c r="I731" s="27" t="s">
        <v>33</v>
      </c>
      <c r="J731" s="134">
        <v>44956</v>
      </c>
      <c r="K731" s="28">
        <v>45108</v>
      </c>
      <c r="L731" s="121" t="s">
        <v>1605</v>
      </c>
      <c r="M731" s="94" t="s">
        <v>235</v>
      </c>
      <c r="N731" s="94" t="s">
        <v>72</v>
      </c>
      <c r="O731" s="94" t="s">
        <v>235</v>
      </c>
      <c r="P731" s="30" t="s">
        <v>235</v>
      </c>
      <c r="Q731" s="20" t="s">
        <v>235</v>
      </c>
      <c r="R731" s="23" t="s">
        <v>235</v>
      </c>
      <c r="S731" s="21">
        <v>44952</v>
      </c>
      <c r="T731" s="20" t="s">
        <v>235</v>
      </c>
      <c r="U731" s="21">
        <v>44952</v>
      </c>
      <c r="V731" s="29" t="s">
        <v>485</v>
      </c>
      <c r="W731" s="23" t="s">
        <v>775</v>
      </c>
      <c r="X731" s="27" t="s">
        <v>45</v>
      </c>
      <c r="Y731" s="13" t="s">
        <v>1687</v>
      </c>
    </row>
    <row r="732" spans="1:27" ht="25.5">
      <c r="A732" s="24">
        <v>44986</v>
      </c>
      <c r="B732" s="25" t="s">
        <v>403</v>
      </c>
      <c r="C732" s="26">
        <v>128281</v>
      </c>
      <c r="D732" s="27" t="s">
        <v>42</v>
      </c>
      <c r="E732" s="27" t="s">
        <v>1686</v>
      </c>
      <c r="F732" s="27" t="s">
        <v>256</v>
      </c>
      <c r="G732" s="27" t="s">
        <v>31</v>
      </c>
      <c r="H732" s="27" t="s">
        <v>32</v>
      </c>
      <c r="I732" s="27" t="s">
        <v>33</v>
      </c>
      <c r="J732" s="134">
        <v>44956</v>
      </c>
      <c r="K732" s="28">
        <v>45108</v>
      </c>
      <c r="L732" s="121" t="s">
        <v>1605</v>
      </c>
      <c r="M732" s="94" t="s">
        <v>235</v>
      </c>
      <c r="N732" s="94" t="s">
        <v>72</v>
      </c>
      <c r="O732" s="94" t="s">
        <v>235</v>
      </c>
      <c r="P732" s="30" t="s">
        <v>235</v>
      </c>
      <c r="Q732" s="20" t="s">
        <v>235</v>
      </c>
      <c r="R732" s="23" t="s">
        <v>235</v>
      </c>
      <c r="S732" s="21">
        <v>44952</v>
      </c>
      <c r="T732" s="20" t="s">
        <v>235</v>
      </c>
      <c r="U732" s="21">
        <v>44952</v>
      </c>
      <c r="V732" s="29" t="s">
        <v>485</v>
      </c>
      <c r="W732" s="23" t="s">
        <v>775</v>
      </c>
      <c r="X732" s="27" t="s">
        <v>45</v>
      </c>
      <c r="Y732" s="13" t="s">
        <v>1688</v>
      </c>
    </row>
    <row r="733" spans="1:27" ht="25.5">
      <c r="A733" s="24">
        <v>44986</v>
      </c>
      <c r="B733" s="25" t="s">
        <v>404</v>
      </c>
      <c r="C733" s="26">
        <v>128404</v>
      </c>
      <c r="D733" s="27" t="s">
        <v>42</v>
      </c>
      <c r="E733" s="27" t="s">
        <v>1686</v>
      </c>
      <c r="F733" s="27" t="s">
        <v>256</v>
      </c>
      <c r="G733" s="27" t="s">
        <v>31</v>
      </c>
      <c r="H733" s="27" t="s">
        <v>32</v>
      </c>
      <c r="I733" s="27" t="s">
        <v>33</v>
      </c>
      <c r="J733" s="134">
        <v>44956</v>
      </c>
      <c r="K733" s="28">
        <v>45108</v>
      </c>
      <c r="L733" s="121" t="s">
        <v>1605</v>
      </c>
      <c r="M733" s="94" t="s">
        <v>235</v>
      </c>
      <c r="N733" s="94" t="s">
        <v>72</v>
      </c>
      <c r="O733" s="94" t="s">
        <v>235</v>
      </c>
      <c r="P733" s="30" t="s">
        <v>235</v>
      </c>
      <c r="Q733" s="20" t="s">
        <v>235</v>
      </c>
      <c r="R733" s="23" t="s">
        <v>235</v>
      </c>
      <c r="S733" s="21">
        <v>44952</v>
      </c>
      <c r="T733" s="20" t="s">
        <v>235</v>
      </c>
      <c r="U733" s="21">
        <v>44952</v>
      </c>
      <c r="V733" s="29" t="s">
        <v>485</v>
      </c>
      <c r="W733" s="23" t="s">
        <v>775</v>
      </c>
      <c r="X733" s="27" t="s">
        <v>45</v>
      </c>
      <c r="Y733" s="13" t="s">
        <v>1688</v>
      </c>
    </row>
    <row r="734" spans="1:27" ht="51">
      <c r="A734" s="24">
        <v>44986</v>
      </c>
      <c r="B734" s="25" t="s">
        <v>1689</v>
      </c>
      <c r="C734" s="26">
        <v>133097</v>
      </c>
      <c r="D734" s="27" t="s">
        <v>42</v>
      </c>
      <c r="E734" s="27" t="s">
        <v>413</v>
      </c>
      <c r="F734" s="27" t="s">
        <v>662</v>
      </c>
      <c r="G734" s="27" t="s">
        <v>31</v>
      </c>
      <c r="H734" s="27" t="s">
        <v>32</v>
      </c>
      <c r="I734" s="27" t="s">
        <v>33</v>
      </c>
      <c r="J734" s="134">
        <v>44956</v>
      </c>
      <c r="K734" s="28">
        <v>45108</v>
      </c>
      <c r="L734" s="121" t="s">
        <v>1605</v>
      </c>
      <c r="M734" s="94" t="s">
        <v>415</v>
      </c>
      <c r="N734" s="94" t="s">
        <v>43</v>
      </c>
      <c r="O734" s="94" t="s">
        <v>785</v>
      </c>
      <c r="P734" s="30" t="s">
        <v>235</v>
      </c>
      <c r="Q734" s="20" t="s">
        <v>235</v>
      </c>
      <c r="R734" s="23" t="s">
        <v>235</v>
      </c>
      <c r="S734" s="21">
        <v>44953</v>
      </c>
      <c r="T734" s="20" t="s">
        <v>235</v>
      </c>
      <c r="U734" s="21">
        <v>44952</v>
      </c>
      <c r="V734" s="29" t="s">
        <v>485</v>
      </c>
      <c r="W734" s="23" t="s">
        <v>775</v>
      </c>
      <c r="X734" s="27" t="s">
        <v>45</v>
      </c>
      <c r="Y734" s="13" t="s">
        <v>1690</v>
      </c>
    </row>
    <row r="735" spans="1:27" ht="51">
      <c r="A735" s="24">
        <v>44986</v>
      </c>
      <c r="B735" s="25" t="s">
        <v>1691</v>
      </c>
      <c r="C735" s="26">
        <v>133185</v>
      </c>
      <c r="D735" s="27" t="s">
        <v>42</v>
      </c>
      <c r="E735" s="27" t="s">
        <v>413</v>
      </c>
      <c r="F735" s="27" t="s">
        <v>662</v>
      </c>
      <c r="G735" s="27" t="s">
        <v>31</v>
      </c>
      <c r="H735" s="27" t="s">
        <v>32</v>
      </c>
      <c r="I735" s="27" t="s">
        <v>33</v>
      </c>
      <c r="J735" s="134">
        <v>44956</v>
      </c>
      <c r="K735" s="28">
        <v>45108</v>
      </c>
      <c r="L735" s="121" t="s">
        <v>1605</v>
      </c>
      <c r="M735" s="94" t="s">
        <v>415</v>
      </c>
      <c r="N735" s="94" t="s">
        <v>43</v>
      </c>
      <c r="O735" s="94" t="s">
        <v>785</v>
      </c>
      <c r="P735" s="30" t="s">
        <v>235</v>
      </c>
      <c r="Q735" s="20" t="s">
        <v>235</v>
      </c>
      <c r="R735" s="23" t="s">
        <v>235</v>
      </c>
      <c r="S735" s="21">
        <v>44952</v>
      </c>
      <c r="T735" s="20" t="s">
        <v>235</v>
      </c>
      <c r="U735" s="21">
        <v>44953</v>
      </c>
      <c r="V735" s="29" t="s">
        <v>485</v>
      </c>
      <c r="W735" s="23" t="s">
        <v>775</v>
      </c>
      <c r="X735" s="27" t="s">
        <v>45</v>
      </c>
      <c r="Y735" s="13" t="s">
        <v>1690</v>
      </c>
    </row>
    <row r="736" spans="1:27" ht="25.5">
      <c r="A736" s="24">
        <v>44986</v>
      </c>
      <c r="B736" s="25" t="s">
        <v>1692</v>
      </c>
      <c r="C736" s="26">
        <v>134474</v>
      </c>
      <c r="D736" s="27" t="s">
        <v>42</v>
      </c>
      <c r="E736" s="27" t="s">
        <v>1693</v>
      </c>
      <c r="F736" s="27" t="s">
        <v>262</v>
      </c>
      <c r="G736" s="27" t="s">
        <v>31</v>
      </c>
      <c r="H736" s="27" t="s">
        <v>32</v>
      </c>
      <c r="I736" s="27" t="s">
        <v>33</v>
      </c>
      <c r="J736" s="134">
        <v>44956</v>
      </c>
      <c r="K736" s="28">
        <v>45108</v>
      </c>
      <c r="L736" s="121" t="s">
        <v>1605</v>
      </c>
      <c r="M736" s="94" t="s">
        <v>1694</v>
      </c>
      <c r="N736" s="94" t="s">
        <v>1695</v>
      </c>
      <c r="O736" s="94" t="s">
        <v>235</v>
      </c>
      <c r="P736" s="35">
        <v>44942</v>
      </c>
      <c r="Q736" s="20">
        <v>44952</v>
      </c>
      <c r="R736" s="23" t="s">
        <v>239</v>
      </c>
      <c r="S736" s="21">
        <v>44952</v>
      </c>
      <c r="T736" s="20" t="s">
        <v>235</v>
      </c>
      <c r="U736" s="21">
        <v>44953</v>
      </c>
      <c r="V736" s="29" t="s">
        <v>485</v>
      </c>
      <c r="W736" s="23" t="s">
        <v>775</v>
      </c>
      <c r="X736" s="27" t="s">
        <v>45</v>
      </c>
      <c r="Y736" s="13" t="s">
        <v>1696</v>
      </c>
    </row>
    <row r="737" spans="1:27" ht="51">
      <c r="A737" s="24">
        <v>44986</v>
      </c>
      <c r="B737" s="25" t="s">
        <v>1697</v>
      </c>
      <c r="C737" s="26">
        <v>135164</v>
      </c>
      <c r="D737" s="27" t="s">
        <v>42</v>
      </c>
      <c r="E737" s="27" t="s">
        <v>413</v>
      </c>
      <c r="F737" s="27" t="s">
        <v>662</v>
      </c>
      <c r="G737" s="27" t="s">
        <v>31</v>
      </c>
      <c r="H737" s="27" t="s">
        <v>32</v>
      </c>
      <c r="I737" s="27" t="s">
        <v>33</v>
      </c>
      <c r="J737" s="134">
        <v>44956</v>
      </c>
      <c r="K737" s="28">
        <v>45108</v>
      </c>
      <c r="L737" s="121" t="s">
        <v>1605</v>
      </c>
      <c r="M737" s="94" t="s">
        <v>415</v>
      </c>
      <c r="N737" s="94" t="s">
        <v>43</v>
      </c>
      <c r="O737" s="94" t="s">
        <v>785</v>
      </c>
      <c r="P737" s="30" t="s">
        <v>235</v>
      </c>
      <c r="Q737" s="20" t="s">
        <v>235</v>
      </c>
      <c r="R737" s="23" t="s">
        <v>235</v>
      </c>
      <c r="S737" s="21">
        <v>44952</v>
      </c>
      <c r="T737" s="20" t="s">
        <v>235</v>
      </c>
      <c r="U737" s="21">
        <v>44953</v>
      </c>
      <c r="V737" s="29" t="s">
        <v>485</v>
      </c>
      <c r="W737" s="23" t="s">
        <v>775</v>
      </c>
      <c r="X737" s="27" t="s">
        <v>45</v>
      </c>
      <c r="Y737" s="13" t="s">
        <v>1690</v>
      </c>
    </row>
    <row r="738" spans="1:27" ht="25.5">
      <c r="A738" s="24">
        <v>44986</v>
      </c>
      <c r="B738" s="25" t="s">
        <v>466</v>
      </c>
      <c r="C738" s="26">
        <v>632436</v>
      </c>
      <c r="D738" s="27" t="s">
        <v>42</v>
      </c>
      <c r="E738" s="27" t="s">
        <v>147</v>
      </c>
      <c r="F738" s="27" t="s">
        <v>455</v>
      </c>
      <c r="G738" s="27" t="s">
        <v>31</v>
      </c>
      <c r="H738" s="27" t="s">
        <v>32</v>
      </c>
      <c r="I738" s="27" t="s">
        <v>33</v>
      </c>
      <c r="J738" s="134">
        <v>44956</v>
      </c>
      <c r="K738" s="28">
        <v>45108</v>
      </c>
      <c r="L738" s="121" t="s">
        <v>1605</v>
      </c>
      <c r="M738" s="94" t="s">
        <v>304</v>
      </c>
      <c r="N738" s="94" t="s">
        <v>149</v>
      </c>
      <c r="O738" s="94" t="s">
        <v>235</v>
      </c>
      <c r="P738" s="30" t="s">
        <v>235</v>
      </c>
      <c r="Q738" s="20" t="s">
        <v>235</v>
      </c>
      <c r="R738" s="23" t="s">
        <v>235</v>
      </c>
      <c r="S738" s="21">
        <v>44952</v>
      </c>
      <c r="T738" s="20" t="s">
        <v>235</v>
      </c>
      <c r="U738" s="21">
        <v>44953</v>
      </c>
      <c r="V738" s="29" t="s">
        <v>485</v>
      </c>
      <c r="W738" s="23" t="s">
        <v>775</v>
      </c>
      <c r="X738" s="27" t="s">
        <v>45</v>
      </c>
      <c r="Y738" s="13" t="s">
        <v>1698</v>
      </c>
    </row>
    <row r="739" spans="1:27" ht="25.5">
      <c r="A739" s="24">
        <v>44986</v>
      </c>
      <c r="B739" s="25" t="s">
        <v>361</v>
      </c>
      <c r="C739" s="26">
        <v>119858</v>
      </c>
      <c r="D739" s="27" t="s">
        <v>42</v>
      </c>
      <c r="E739" s="27" t="s">
        <v>1699</v>
      </c>
      <c r="F739" s="27" t="s">
        <v>363</v>
      </c>
      <c r="G739" s="27" t="s">
        <v>31</v>
      </c>
      <c r="H739" s="27" t="s">
        <v>32</v>
      </c>
      <c r="I739" s="27" t="s">
        <v>33</v>
      </c>
      <c r="J739" s="134">
        <v>44956</v>
      </c>
      <c r="K739" s="28">
        <v>45108</v>
      </c>
      <c r="L739" s="121" t="s">
        <v>1605</v>
      </c>
      <c r="M739" s="94" t="s">
        <v>235</v>
      </c>
      <c r="N739" s="94" t="s">
        <v>91</v>
      </c>
      <c r="O739" s="94" t="s">
        <v>235</v>
      </c>
      <c r="P739" s="30" t="s">
        <v>235</v>
      </c>
      <c r="Q739" s="20" t="s">
        <v>235</v>
      </c>
      <c r="R739" s="23" t="s">
        <v>235</v>
      </c>
      <c r="S739" s="21">
        <v>44952</v>
      </c>
      <c r="T739" s="20" t="s">
        <v>235</v>
      </c>
      <c r="U739" s="21">
        <v>44952</v>
      </c>
      <c r="V739" s="29" t="s">
        <v>485</v>
      </c>
      <c r="W739" s="23" t="s">
        <v>775</v>
      </c>
      <c r="X739" s="27" t="s">
        <v>39</v>
      </c>
      <c r="Y739" s="13" t="s">
        <v>1700</v>
      </c>
    </row>
    <row r="740" spans="1:27" ht="38.25">
      <c r="A740" s="24">
        <v>44986</v>
      </c>
      <c r="B740" s="25" t="s">
        <v>453</v>
      </c>
      <c r="C740" s="26">
        <v>615202</v>
      </c>
      <c r="D740" s="27" t="s">
        <v>42</v>
      </c>
      <c r="E740" s="27" t="s">
        <v>70</v>
      </c>
      <c r="F740" s="27" t="s">
        <v>71</v>
      </c>
      <c r="G740" s="27" t="s">
        <v>31</v>
      </c>
      <c r="H740" s="27" t="s">
        <v>32</v>
      </c>
      <c r="I740" s="27" t="s">
        <v>33</v>
      </c>
      <c r="J740" s="134">
        <v>44956</v>
      </c>
      <c r="K740" s="28">
        <v>45139</v>
      </c>
      <c r="L740" s="121" t="s">
        <v>1551</v>
      </c>
      <c r="M740" s="94" t="s">
        <v>235</v>
      </c>
      <c r="N740" s="94" t="s">
        <v>72</v>
      </c>
      <c r="O740" s="94" t="s">
        <v>235</v>
      </c>
      <c r="P740" s="30" t="s">
        <v>235</v>
      </c>
      <c r="Q740" s="20" t="s">
        <v>235</v>
      </c>
      <c r="R740" s="23" t="s">
        <v>235</v>
      </c>
      <c r="S740" s="21">
        <v>44953</v>
      </c>
      <c r="T740" s="20" t="s">
        <v>235</v>
      </c>
      <c r="U740" s="21" t="s">
        <v>1701</v>
      </c>
      <c r="V740" s="29" t="s">
        <v>485</v>
      </c>
      <c r="W740" s="23" t="s">
        <v>775</v>
      </c>
      <c r="X740" s="27" t="s">
        <v>39</v>
      </c>
      <c r="Y740" s="13" t="s">
        <v>1702</v>
      </c>
      <c r="Z740" s="25" t="s">
        <v>1680</v>
      </c>
      <c r="AA740" s="12" t="s">
        <v>1562</v>
      </c>
    </row>
    <row r="741" spans="1:27" ht="25.5">
      <c r="A741" s="24">
        <v>44986</v>
      </c>
      <c r="B741" s="25" t="s">
        <v>1703</v>
      </c>
      <c r="C741" s="26">
        <v>131737</v>
      </c>
      <c r="D741" s="27" t="s">
        <v>42</v>
      </c>
      <c r="E741" s="27" t="s">
        <v>1686</v>
      </c>
      <c r="F741" s="27" t="s">
        <v>71</v>
      </c>
      <c r="G741" s="27" t="s">
        <v>31</v>
      </c>
      <c r="H741" s="27" t="s">
        <v>32</v>
      </c>
      <c r="I741" s="27" t="s">
        <v>33</v>
      </c>
      <c r="J741" s="134">
        <v>44956</v>
      </c>
      <c r="K741" s="28">
        <v>45108</v>
      </c>
      <c r="L741" s="121" t="s">
        <v>1605</v>
      </c>
      <c r="M741" s="94" t="s">
        <v>1236</v>
      </c>
      <c r="N741" s="94" t="s">
        <v>1237</v>
      </c>
      <c r="O741" s="94" t="s">
        <v>235</v>
      </c>
      <c r="P741" s="30" t="s">
        <v>235</v>
      </c>
      <c r="Q741" s="20" t="s">
        <v>235</v>
      </c>
      <c r="R741" s="23" t="s">
        <v>235</v>
      </c>
      <c r="S741" s="21">
        <v>44952</v>
      </c>
      <c r="T741" s="20" t="s">
        <v>235</v>
      </c>
      <c r="U741" s="21">
        <v>44953</v>
      </c>
      <c r="V741" s="29" t="s">
        <v>485</v>
      </c>
      <c r="W741" s="23" t="s">
        <v>775</v>
      </c>
      <c r="X741" s="27" t="s">
        <v>39</v>
      </c>
      <c r="Y741" s="13" t="s">
        <v>1704</v>
      </c>
    </row>
    <row r="742" spans="1:27" ht="25.5">
      <c r="A742" s="24">
        <v>44986</v>
      </c>
      <c r="B742" s="25" t="s">
        <v>391</v>
      </c>
      <c r="C742" s="26">
        <v>111404</v>
      </c>
      <c r="D742" s="27" t="s">
        <v>28</v>
      </c>
      <c r="E742" s="27" t="s">
        <v>70</v>
      </c>
      <c r="F742" s="27" t="s">
        <v>71</v>
      </c>
      <c r="G742" s="27" t="s">
        <v>31</v>
      </c>
      <c r="H742" s="27" t="s">
        <v>32</v>
      </c>
      <c r="I742" s="27" t="s">
        <v>33</v>
      </c>
      <c r="J742" s="134">
        <v>44956</v>
      </c>
      <c r="K742" s="28">
        <v>45139</v>
      </c>
      <c r="L742" s="121" t="s">
        <v>1605</v>
      </c>
      <c r="M742" s="94" t="s">
        <v>235</v>
      </c>
      <c r="N742" s="94" t="s">
        <v>72</v>
      </c>
      <c r="O742" s="94" t="s">
        <v>235</v>
      </c>
      <c r="P742" s="30" t="s">
        <v>235</v>
      </c>
      <c r="Q742" s="20" t="s">
        <v>235</v>
      </c>
      <c r="R742" s="23" t="s">
        <v>235</v>
      </c>
      <c r="S742" s="21">
        <v>44952</v>
      </c>
      <c r="T742" s="20" t="s">
        <v>235</v>
      </c>
      <c r="U742" s="21">
        <v>44952</v>
      </c>
      <c r="V742" s="29" t="s">
        <v>485</v>
      </c>
      <c r="W742" s="23" t="s">
        <v>775</v>
      </c>
      <c r="X742" s="27" t="s">
        <v>39</v>
      </c>
      <c r="Y742" s="13" t="s">
        <v>1705</v>
      </c>
    </row>
    <row r="743" spans="1:27" ht="51">
      <c r="A743" s="24">
        <v>44986</v>
      </c>
      <c r="B743" s="25" t="s">
        <v>356</v>
      </c>
      <c r="C743" s="26">
        <v>110847</v>
      </c>
      <c r="D743" s="27" t="s">
        <v>42</v>
      </c>
      <c r="E743" s="27" t="s">
        <v>377</v>
      </c>
      <c r="F743" s="27" t="s">
        <v>1362</v>
      </c>
      <c r="G743" s="27" t="s">
        <v>31</v>
      </c>
      <c r="H743" s="27" t="s">
        <v>32</v>
      </c>
      <c r="I743" s="27" t="s">
        <v>33</v>
      </c>
      <c r="J743" s="134">
        <v>44956</v>
      </c>
      <c r="K743" s="28">
        <v>45108</v>
      </c>
      <c r="L743" s="121" t="s">
        <v>1551</v>
      </c>
      <c r="M743" s="94" t="s">
        <v>235</v>
      </c>
      <c r="N743" s="94" t="s">
        <v>359</v>
      </c>
      <c r="O743" s="94" t="s">
        <v>235</v>
      </c>
      <c r="P743" s="30">
        <v>44938</v>
      </c>
      <c r="Q743" s="20">
        <v>44939</v>
      </c>
      <c r="R743" s="23" t="s">
        <v>239</v>
      </c>
      <c r="S743" s="21">
        <v>44953</v>
      </c>
      <c r="T743" s="20" t="s">
        <v>235</v>
      </c>
      <c r="U743" s="21">
        <v>44956</v>
      </c>
      <c r="V743" s="29" t="s">
        <v>485</v>
      </c>
      <c r="W743" s="23" t="s">
        <v>775</v>
      </c>
      <c r="X743" s="27" t="s">
        <v>45</v>
      </c>
      <c r="Y743" s="13" t="s">
        <v>1706</v>
      </c>
    </row>
    <row r="744" spans="1:27" ht="38.25">
      <c r="A744" s="24">
        <v>44986</v>
      </c>
      <c r="B744" s="47" t="s">
        <v>1707</v>
      </c>
      <c r="C744" s="26">
        <v>133170</v>
      </c>
      <c r="D744" s="27" t="s">
        <v>42</v>
      </c>
      <c r="E744" s="27" t="s">
        <v>255</v>
      </c>
      <c r="F744" s="27" t="s">
        <v>256</v>
      </c>
      <c r="G744" s="27" t="s">
        <v>31</v>
      </c>
      <c r="H744" s="27" t="s">
        <v>32</v>
      </c>
      <c r="I744" s="27" t="s">
        <v>33</v>
      </c>
      <c r="J744" s="134">
        <v>44956</v>
      </c>
      <c r="K744" s="28">
        <v>45108</v>
      </c>
      <c r="L744" s="121" t="s">
        <v>1543</v>
      </c>
      <c r="M744" s="94" t="s">
        <v>235</v>
      </c>
      <c r="N744" s="94" t="s">
        <v>72</v>
      </c>
      <c r="O744" s="94" t="s">
        <v>1708</v>
      </c>
      <c r="P744" s="30" t="s">
        <v>235</v>
      </c>
      <c r="Q744" s="30" t="s">
        <v>235</v>
      </c>
      <c r="R744" s="30" t="s">
        <v>235</v>
      </c>
      <c r="S744" s="21">
        <v>44953</v>
      </c>
      <c r="T744" s="21"/>
      <c r="U744" s="21">
        <v>44953</v>
      </c>
      <c r="V744" s="29" t="s">
        <v>485</v>
      </c>
      <c r="W744" s="23" t="s">
        <v>775</v>
      </c>
      <c r="X744" s="27" t="s">
        <v>45</v>
      </c>
      <c r="Y744" s="13" t="s">
        <v>1709</v>
      </c>
    </row>
    <row r="745" spans="1:27" ht="38.25">
      <c r="A745" s="24">
        <v>44986</v>
      </c>
      <c r="B745" s="25" t="s">
        <v>406</v>
      </c>
      <c r="C745" s="26">
        <v>128050</v>
      </c>
      <c r="D745" s="27" t="s">
        <v>42</v>
      </c>
      <c r="E745" s="27" t="s">
        <v>377</v>
      </c>
      <c r="F745" s="27" t="s">
        <v>1362</v>
      </c>
      <c r="G745" s="27" t="s">
        <v>31</v>
      </c>
      <c r="H745" s="27" t="s">
        <v>32</v>
      </c>
      <c r="I745" s="27" t="s">
        <v>33</v>
      </c>
      <c r="J745" s="134">
        <v>44956</v>
      </c>
      <c r="K745" s="28">
        <v>45108</v>
      </c>
      <c r="L745" s="121" t="s">
        <v>1543</v>
      </c>
      <c r="M745" s="94" t="s">
        <v>235</v>
      </c>
      <c r="N745" s="94" t="s">
        <v>388</v>
      </c>
      <c r="O745" s="94" t="s">
        <v>235</v>
      </c>
      <c r="P745" s="30" t="s">
        <v>235</v>
      </c>
      <c r="Q745" s="20" t="s">
        <v>235</v>
      </c>
      <c r="R745" s="23" t="s">
        <v>235</v>
      </c>
      <c r="S745" s="30">
        <v>44953</v>
      </c>
      <c r="T745" s="20"/>
      <c r="U745" s="30">
        <v>44957</v>
      </c>
      <c r="V745" s="29" t="s">
        <v>485</v>
      </c>
      <c r="W745" s="23" t="s">
        <v>775</v>
      </c>
      <c r="X745" s="27" t="s">
        <v>45</v>
      </c>
      <c r="Y745" s="13" t="s">
        <v>1710</v>
      </c>
    </row>
    <row r="746" spans="1:27" ht="25.5">
      <c r="A746" s="24">
        <v>44986</v>
      </c>
      <c r="B746" s="25" t="s">
        <v>405</v>
      </c>
      <c r="C746" s="26">
        <v>104404</v>
      </c>
      <c r="D746" s="27" t="s">
        <v>28</v>
      </c>
      <c r="E746" s="27" t="s">
        <v>77</v>
      </c>
      <c r="F746" s="27" t="s">
        <v>78</v>
      </c>
      <c r="G746" s="27" t="s">
        <v>31</v>
      </c>
      <c r="H746" s="27" t="s">
        <v>32</v>
      </c>
      <c r="I746" s="27" t="s">
        <v>23</v>
      </c>
      <c r="J746" s="134">
        <v>44956</v>
      </c>
      <c r="K746" s="28">
        <v>45108</v>
      </c>
      <c r="L746" s="121" t="s">
        <v>1543</v>
      </c>
      <c r="M746" s="94" t="s">
        <v>250</v>
      </c>
      <c r="N746" s="94" t="s">
        <v>98</v>
      </c>
      <c r="O746" s="94" t="s">
        <v>235</v>
      </c>
      <c r="P746" s="30" t="s">
        <v>235</v>
      </c>
      <c r="Q746" s="20" t="s">
        <v>235</v>
      </c>
      <c r="R746" s="23" t="s">
        <v>235</v>
      </c>
      <c r="S746" s="21">
        <v>44956</v>
      </c>
      <c r="T746" s="20"/>
      <c r="U746" s="21">
        <v>44956</v>
      </c>
      <c r="V746" s="29" t="s">
        <v>485</v>
      </c>
      <c r="W746" s="23" t="s">
        <v>775</v>
      </c>
      <c r="X746" s="27" t="s">
        <v>39</v>
      </c>
      <c r="Y746" s="13" t="s">
        <v>582</v>
      </c>
    </row>
    <row r="747" spans="1:27" ht="51">
      <c r="A747" s="24">
        <v>44986</v>
      </c>
      <c r="B747" s="25" t="s">
        <v>376</v>
      </c>
      <c r="C747" s="26">
        <v>129714</v>
      </c>
      <c r="D747" s="27" t="s">
        <v>42</v>
      </c>
      <c r="E747" s="27" t="s">
        <v>377</v>
      </c>
      <c r="F747" s="27" t="s">
        <v>662</v>
      </c>
      <c r="G747" s="27" t="s">
        <v>31</v>
      </c>
      <c r="H747" s="27" t="s">
        <v>32</v>
      </c>
      <c r="I747" s="27" t="s">
        <v>33</v>
      </c>
      <c r="J747" s="134">
        <v>44956</v>
      </c>
      <c r="K747" s="28">
        <v>45108</v>
      </c>
      <c r="L747" s="121" t="s">
        <v>1543</v>
      </c>
      <c r="M747" s="94" t="s">
        <v>379</v>
      </c>
      <c r="N747" s="94" t="s">
        <v>380</v>
      </c>
      <c r="O747" s="94" t="s">
        <v>235</v>
      </c>
      <c r="P747" s="30">
        <v>44938</v>
      </c>
      <c r="Q747" s="30">
        <v>44938</v>
      </c>
      <c r="R747" s="23" t="s">
        <v>239</v>
      </c>
      <c r="S747" s="30">
        <v>44953</v>
      </c>
      <c r="T747" s="20"/>
      <c r="U747" s="21">
        <v>44956</v>
      </c>
      <c r="V747" s="29" t="s">
        <v>485</v>
      </c>
      <c r="W747" s="23" t="s">
        <v>775</v>
      </c>
      <c r="X747" s="27" t="s">
        <v>45</v>
      </c>
      <c r="Y747" s="13" t="s">
        <v>1711</v>
      </c>
    </row>
    <row r="748" spans="1:27" ht="38.25">
      <c r="A748" s="24">
        <v>44986</v>
      </c>
      <c r="B748" s="25" t="s">
        <v>1712</v>
      </c>
      <c r="C748" s="26">
        <v>103767</v>
      </c>
      <c r="D748" s="27" t="s">
        <v>42</v>
      </c>
      <c r="E748" s="27" t="s">
        <v>362</v>
      </c>
      <c r="F748" s="27" t="s">
        <v>363</v>
      </c>
      <c r="G748" s="27" t="s">
        <v>31</v>
      </c>
      <c r="H748" s="27" t="s">
        <v>32</v>
      </c>
      <c r="I748" s="27" t="s">
        <v>33</v>
      </c>
      <c r="J748" s="134">
        <v>44956</v>
      </c>
      <c r="K748" s="28">
        <v>45108</v>
      </c>
      <c r="L748" s="121" t="s">
        <v>1551</v>
      </c>
      <c r="M748" s="94" t="s">
        <v>250</v>
      </c>
      <c r="N748" s="94" t="s">
        <v>98</v>
      </c>
      <c r="O748" s="94" t="s">
        <v>235</v>
      </c>
      <c r="P748" s="30" t="s">
        <v>235</v>
      </c>
      <c r="Q748" s="20" t="s">
        <v>235</v>
      </c>
      <c r="R748" s="23" t="s">
        <v>235</v>
      </c>
      <c r="S748" s="21">
        <v>44956</v>
      </c>
      <c r="T748" s="20" t="s">
        <v>235</v>
      </c>
      <c r="U748" s="21">
        <v>44956</v>
      </c>
      <c r="V748" s="29" t="s">
        <v>485</v>
      </c>
      <c r="W748" s="23" t="s">
        <v>775</v>
      </c>
      <c r="X748" s="27" t="s">
        <v>39</v>
      </c>
      <c r="Y748" s="13" t="s">
        <v>1713</v>
      </c>
    </row>
    <row r="749" spans="1:27" ht="38.25">
      <c r="A749" s="24">
        <v>44986</v>
      </c>
      <c r="B749" s="25" t="s">
        <v>1030</v>
      </c>
      <c r="C749" s="26">
        <v>119870</v>
      </c>
      <c r="D749" s="27" t="s">
        <v>42</v>
      </c>
      <c r="E749" s="27" t="s">
        <v>1576</v>
      </c>
      <c r="F749" s="27" t="s">
        <v>387</v>
      </c>
      <c r="G749" s="27" t="s">
        <v>31</v>
      </c>
      <c r="H749" s="27" t="s">
        <v>32</v>
      </c>
      <c r="I749" s="27" t="s">
        <v>33</v>
      </c>
      <c r="J749" s="134">
        <v>44956</v>
      </c>
      <c r="K749" s="28">
        <v>45108</v>
      </c>
      <c r="L749" s="121" t="s">
        <v>1605</v>
      </c>
      <c r="M749" s="94" t="s">
        <v>235</v>
      </c>
      <c r="N749" s="94" t="s">
        <v>388</v>
      </c>
      <c r="O749" s="94" t="s">
        <v>235</v>
      </c>
      <c r="P749" s="30" t="s">
        <v>235</v>
      </c>
      <c r="Q749" s="20" t="s">
        <v>235</v>
      </c>
      <c r="R749" s="23" t="s">
        <v>235</v>
      </c>
      <c r="S749" s="21">
        <v>44952</v>
      </c>
      <c r="T749" s="20" t="s">
        <v>235</v>
      </c>
      <c r="U749" s="21">
        <v>44957</v>
      </c>
      <c r="V749" s="29" t="s">
        <v>485</v>
      </c>
      <c r="W749" s="23" t="s">
        <v>775</v>
      </c>
      <c r="X749" s="27" t="s">
        <v>39</v>
      </c>
      <c r="Y749" s="13" t="s">
        <v>1714</v>
      </c>
    </row>
    <row r="750" spans="1:27" ht="25.5">
      <c r="A750" s="24">
        <v>44986</v>
      </c>
      <c r="B750" s="25" t="s">
        <v>423</v>
      </c>
      <c r="C750" s="26">
        <v>121052</v>
      </c>
      <c r="D750" s="27" t="s">
        <v>42</v>
      </c>
      <c r="E750" s="27" t="s">
        <v>147</v>
      </c>
      <c r="F750" s="27" t="s">
        <v>148</v>
      </c>
      <c r="G750" s="27" t="s">
        <v>31</v>
      </c>
      <c r="H750" s="27" t="s">
        <v>32</v>
      </c>
      <c r="I750" s="27" t="s">
        <v>33</v>
      </c>
      <c r="J750" s="134">
        <v>44956</v>
      </c>
      <c r="K750" s="28">
        <v>45108</v>
      </c>
      <c r="L750" s="121" t="s">
        <v>1605</v>
      </c>
      <c r="M750" s="94" t="s">
        <v>304</v>
      </c>
      <c r="N750" s="94" t="s">
        <v>149</v>
      </c>
      <c r="O750" s="94" t="s">
        <v>235</v>
      </c>
      <c r="P750" s="30" t="s">
        <v>235</v>
      </c>
      <c r="Q750" s="20" t="s">
        <v>235</v>
      </c>
      <c r="R750" s="23" t="s">
        <v>235</v>
      </c>
      <c r="S750" s="21">
        <v>44952</v>
      </c>
      <c r="T750" s="20" t="s">
        <v>235</v>
      </c>
      <c r="U750" s="21">
        <v>44956</v>
      </c>
      <c r="V750" s="29" t="s">
        <v>485</v>
      </c>
      <c r="W750" s="23" t="s">
        <v>775</v>
      </c>
      <c r="X750" s="27" t="s">
        <v>39</v>
      </c>
      <c r="Y750" s="13" t="s">
        <v>1715</v>
      </c>
    </row>
    <row r="751" spans="1:27" ht="51">
      <c r="A751" s="24">
        <v>44986</v>
      </c>
      <c r="B751" s="25" t="s">
        <v>1716</v>
      </c>
      <c r="C751" s="26">
        <v>134898</v>
      </c>
      <c r="D751" s="27" t="s">
        <v>42</v>
      </c>
      <c r="E751" s="27" t="s">
        <v>377</v>
      </c>
      <c r="F751" s="27" t="s">
        <v>662</v>
      </c>
      <c r="G751" s="27" t="s">
        <v>31</v>
      </c>
      <c r="H751" s="27" t="s">
        <v>32</v>
      </c>
      <c r="I751" s="27" t="s">
        <v>33</v>
      </c>
      <c r="J751" s="27">
        <v>44956</v>
      </c>
      <c r="K751" s="28">
        <v>45108</v>
      </c>
      <c r="L751" s="121" t="s">
        <v>1605</v>
      </c>
      <c r="M751" s="94" t="s">
        <v>1717</v>
      </c>
      <c r="N751" s="94" t="s">
        <v>1718</v>
      </c>
      <c r="O751" s="94" t="s">
        <v>1719</v>
      </c>
      <c r="P751" s="30">
        <v>44942</v>
      </c>
      <c r="Q751" s="20">
        <v>44943</v>
      </c>
      <c r="R751" s="23" t="s">
        <v>239</v>
      </c>
      <c r="S751" s="21">
        <v>44952</v>
      </c>
      <c r="T751" s="20" t="s">
        <v>235</v>
      </c>
      <c r="U751" s="21">
        <v>44957</v>
      </c>
      <c r="V751" s="29" t="s">
        <v>485</v>
      </c>
      <c r="W751" s="23" t="s">
        <v>775</v>
      </c>
      <c r="X751" s="27" t="s">
        <v>45</v>
      </c>
      <c r="Y751" s="13" t="s">
        <v>1720</v>
      </c>
    </row>
    <row r="752" spans="1:27" ht="25.5">
      <c r="A752" s="24">
        <v>44986</v>
      </c>
      <c r="B752" s="25" t="s">
        <v>389</v>
      </c>
      <c r="C752" s="26">
        <v>106825</v>
      </c>
      <c r="D752" s="27" t="s">
        <v>42</v>
      </c>
      <c r="E752" s="27" t="s">
        <v>255</v>
      </c>
      <c r="F752" s="27" t="s">
        <v>256</v>
      </c>
      <c r="G752" s="27" t="s">
        <v>31</v>
      </c>
      <c r="H752" s="27" t="s">
        <v>32</v>
      </c>
      <c r="I752" s="27" t="s">
        <v>33</v>
      </c>
      <c r="J752" s="134">
        <v>44956</v>
      </c>
      <c r="K752" s="28">
        <v>45108</v>
      </c>
      <c r="L752" s="121" t="s">
        <v>1605</v>
      </c>
      <c r="M752" s="94" t="s">
        <v>235</v>
      </c>
      <c r="N752" s="94" t="s">
        <v>72</v>
      </c>
      <c r="O752" s="94" t="s">
        <v>235</v>
      </c>
      <c r="P752" s="30" t="s">
        <v>235</v>
      </c>
      <c r="Q752" s="20" t="s">
        <v>235</v>
      </c>
      <c r="R752" s="23" t="s">
        <v>235</v>
      </c>
      <c r="S752" s="21">
        <v>44952</v>
      </c>
      <c r="T752" s="20" t="s">
        <v>235</v>
      </c>
      <c r="U752" s="21">
        <v>44952</v>
      </c>
      <c r="V752" s="29" t="s">
        <v>485</v>
      </c>
      <c r="W752" s="23" t="s">
        <v>775</v>
      </c>
      <c r="X752" s="27" t="s">
        <v>45</v>
      </c>
      <c r="Y752" s="13" t="s">
        <v>1681</v>
      </c>
    </row>
    <row r="753" spans="1:25" ht="25.5">
      <c r="A753" s="24">
        <v>44986</v>
      </c>
      <c r="B753" s="25" t="s">
        <v>1721</v>
      </c>
      <c r="C753" s="26">
        <v>131987</v>
      </c>
      <c r="D753" s="27" t="s">
        <v>42</v>
      </c>
      <c r="E753" s="27" t="s">
        <v>916</v>
      </c>
      <c r="F753" s="27" t="s">
        <v>78</v>
      </c>
      <c r="G753" s="27" t="s">
        <v>31</v>
      </c>
      <c r="H753" s="27" t="s">
        <v>32</v>
      </c>
      <c r="I753" s="27" t="s">
        <v>33</v>
      </c>
      <c r="J753" s="134">
        <v>44956</v>
      </c>
      <c r="K753" s="28">
        <v>45139</v>
      </c>
      <c r="L753" s="121" t="s">
        <v>1543</v>
      </c>
      <c r="M753" s="94" t="s">
        <v>250</v>
      </c>
      <c r="N753" s="94" t="s">
        <v>98</v>
      </c>
      <c r="O753" s="94" t="s">
        <v>235</v>
      </c>
      <c r="P753" s="30" t="s">
        <v>235</v>
      </c>
      <c r="Q753" s="20" t="s">
        <v>235</v>
      </c>
      <c r="R753" s="23" t="s">
        <v>235</v>
      </c>
      <c r="S753" s="21">
        <v>44956</v>
      </c>
      <c r="T753" s="20"/>
      <c r="U753" s="21">
        <v>44957</v>
      </c>
      <c r="V753" s="29" t="s">
        <v>485</v>
      </c>
      <c r="W753" s="23" t="s">
        <v>775</v>
      </c>
      <c r="X753" s="27" t="s">
        <v>39</v>
      </c>
      <c r="Y753" s="13" t="s">
        <v>1722</v>
      </c>
    </row>
    <row r="754" spans="1:25" ht="25.5">
      <c r="A754" s="24">
        <v>44986</v>
      </c>
      <c r="B754" s="25" t="s">
        <v>421</v>
      </c>
      <c r="C754" s="26">
        <v>632443</v>
      </c>
      <c r="D754" s="27" t="s">
        <v>42</v>
      </c>
      <c r="E754" s="27" t="s">
        <v>1068</v>
      </c>
      <c r="F754" s="27" t="s">
        <v>148</v>
      </c>
      <c r="G754" s="27" t="s">
        <v>31</v>
      </c>
      <c r="H754" s="27" t="s">
        <v>32</v>
      </c>
      <c r="I754" s="27" t="s">
        <v>33</v>
      </c>
      <c r="J754" s="134">
        <v>44956</v>
      </c>
      <c r="K754" s="28">
        <v>45108</v>
      </c>
      <c r="L754" s="121" t="s">
        <v>1543</v>
      </c>
      <c r="M754" s="94" t="s">
        <v>304</v>
      </c>
      <c r="N754" s="94" t="s">
        <v>149</v>
      </c>
      <c r="O754" s="94" t="s">
        <v>235</v>
      </c>
      <c r="P754" s="30" t="s">
        <v>235</v>
      </c>
      <c r="Q754" s="20" t="s">
        <v>235</v>
      </c>
      <c r="R754" s="23" t="s">
        <v>235</v>
      </c>
      <c r="S754" s="30">
        <v>44953</v>
      </c>
      <c r="T754" s="20"/>
      <c r="U754" s="30">
        <v>44957</v>
      </c>
      <c r="V754" s="29" t="s">
        <v>485</v>
      </c>
      <c r="W754" s="23" t="s">
        <v>775</v>
      </c>
      <c r="X754" s="27" t="s">
        <v>39</v>
      </c>
      <c r="Y754" s="13" t="s">
        <v>1723</v>
      </c>
    </row>
    <row r="755" spans="1:25" ht="38.25">
      <c r="A755" s="24">
        <v>44986</v>
      </c>
      <c r="B755" s="25" t="s">
        <v>462</v>
      </c>
      <c r="C755" s="26">
        <v>127680</v>
      </c>
      <c r="D755" s="27" t="s">
        <v>42</v>
      </c>
      <c r="E755" s="27" t="s">
        <v>463</v>
      </c>
      <c r="F755" s="27" t="s">
        <v>502</v>
      </c>
      <c r="G755" s="27" t="s">
        <v>31</v>
      </c>
      <c r="H755" s="27" t="s">
        <v>32</v>
      </c>
      <c r="I755" s="27" t="s">
        <v>33</v>
      </c>
      <c r="J755" s="134">
        <v>44956</v>
      </c>
      <c r="K755" s="28">
        <v>45108</v>
      </c>
      <c r="L755" s="121" t="s">
        <v>1551</v>
      </c>
      <c r="M755" s="94" t="s">
        <v>235</v>
      </c>
      <c r="N755" s="94" t="s">
        <v>464</v>
      </c>
      <c r="O755" s="94" t="s">
        <v>235</v>
      </c>
      <c r="P755" s="30" t="s">
        <v>235</v>
      </c>
      <c r="Q755" s="20" t="s">
        <v>235</v>
      </c>
      <c r="R755" s="23" t="s">
        <v>235</v>
      </c>
      <c r="S755" s="21">
        <v>44953</v>
      </c>
      <c r="T755" s="20" t="s">
        <v>235</v>
      </c>
      <c r="U755" s="21">
        <v>44959</v>
      </c>
      <c r="V755" s="29" t="s">
        <v>485</v>
      </c>
      <c r="W755" s="23"/>
      <c r="X755" s="27" t="s">
        <v>45</v>
      </c>
      <c r="Y755" s="13" t="s">
        <v>1724</v>
      </c>
    </row>
    <row r="756" spans="1:25" ht="25.5">
      <c r="A756" s="24">
        <v>44986</v>
      </c>
      <c r="B756" s="25" t="s">
        <v>470</v>
      </c>
      <c r="C756" s="26">
        <v>115733</v>
      </c>
      <c r="D756" s="27" t="s">
        <v>42</v>
      </c>
      <c r="E756" s="27" t="s">
        <v>147</v>
      </c>
      <c r="F756" s="27" t="s">
        <v>148</v>
      </c>
      <c r="G756" s="27" t="s">
        <v>31</v>
      </c>
      <c r="H756" s="27" t="s">
        <v>32</v>
      </c>
      <c r="I756" s="27" t="s">
        <v>33</v>
      </c>
      <c r="J756" s="134">
        <v>44956</v>
      </c>
      <c r="K756" s="28">
        <v>45108</v>
      </c>
      <c r="L756" s="121" t="s">
        <v>1551</v>
      </c>
      <c r="M756" s="94" t="s">
        <v>1725</v>
      </c>
      <c r="N756" s="94" t="s">
        <v>1726</v>
      </c>
      <c r="O756" s="94" t="s">
        <v>235</v>
      </c>
      <c r="P756" s="30">
        <v>44938</v>
      </c>
      <c r="Q756" s="20">
        <v>44939</v>
      </c>
      <c r="R756" s="23" t="s">
        <v>235</v>
      </c>
      <c r="S756" s="21">
        <v>44953</v>
      </c>
      <c r="T756" s="20" t="s">
        <v>235</v>
      </c>
      <c r="U756" s="21">
        <v>44959</v>
      </c>
      <c r="V756" s="29" t="s">
        <v>485</v>
      </c>
      <c r="W756" s="23"/>
      <c r="X756" s="27" t="s">
        <v>39</v>
      </c>
      <c r="Y756" s="13" t="s">
        <v>1727</v>
      </c>
    </row>
    <row r="757" spans="1:25" ht="38.25">
      <c r="A757" s="24">
        <v>44986</v>
      </c>
      <c r="B757" s="25" t="s">
        <v>444</v>
      </c>
      <c r="C757" s="26">
        <v>128042</v>
      </c>
      <c r="D757" s="27" t="s">
        <v>42</v>
      </c>
      <c r="E757" s="27" t="s">
        <v>255</v>
      </c>
      <c r="F757" s="27" t="s">
        <v>256</v>
      </c>
      <c r="G757" s="27" t="s">
        <v>31</v>
      </c>
      <c r="H757" s="27" t="s">
        <v>32</v>
      </c>
      <c r="I757" s="27" t="s">
        <v>33</v>
      </c>
      <c r="J757" s="134">
        <v>44956</v>
      </c>
      <c r="K757" s="28">
        <v>45108</v>
      </c>
      <c r="L757" s="121" t="s">
        <v>1551</v>
      </c>
      <c r="M757" s="94" t="s">
        <v>235</v>
      </c>
      <c r="N757" s="94" t="s">
        <v>113</v>
      </c>
      <c r="O757" s="94" t="s">
        <v>235</v>
      </c>
      <c r="P757" s="30" t="s">
        <v>235</v>
      </c>
      <c r="Q757" s="20" t="s">
        <v>235</v>
      </c>
      <c r="R757" s="23" t="s">
        <v>235</v>
      </c>
      <c r="S757" s="21">
        <v>44953</v>
      </c>
      <c r="T757" s="20" t="s">
        <v>235</v>
      </c>
      <c r="U757" s="21">
        <v>44964</v>
      </c>
      <c r="V757" s="29" t="s">
        <v>485</v>
      </c>
      <c r="W757" s="23"/>
      <c r="X757" s="27" t="s">
        <v>45</v>
      </c>
      <c r="Y757" s="13" t="s">
        <v>1728</v>
      </c>
    </row>
    <row r="758" spans="1:25" ht="38.25">
      <c r="A758" s="24">
        <v>44986</v>
      </c>
      <c r="B758" s="25" t="s">
        <v>1729</v>
      </c>
      <c r="C758" s="26">
        <v>121753</v>
      </c>
      <c r="D758" s="27" t="s">
        <v>42</v>
      </c>
      <c r="E758" s="27" t="s">
        <v>255</v>
      </c>
      <c r="F758" s="27" t="s">
        <v>256</v>
      </c>
      <c r="G758" s="27" t="s">
        <v>31</v>
      </c>
      <c r="H758" s="27" t="s">
        <v>32</v>
      </c>
      <c r="I758" s="27" t="s">
        <v>33</v>
      </c>
      <c r="J758" s="134">
        <v>44956</v>
      </c>
      <c r="K758" s="28">
        <v>45108</v>
      </c>
      <c r="L758" s="121" t="s">
        <v>1543</v>
      </c>
      <c r="M758" s="94" t="s">
        <v>235</v>
      </c>
      <c r="N758" s="94" t="s">
        <v>113</v>
      </c>
      <c r="O758" s="94" t="s">
        <v>235</v>
      </c>
      <c r="P758" s="30" t="s">
        <v>235</v>
      </c>
      <c r="Q758" s="20" t="s">
        <v>235</v>
      </c>
      <c r="R758" s="23" t="s">
        <v>235</v>
      </c>
      <c r="S758" s="30">
        <v>44953</v>
      </c>
      <c r="T758" s="20"/>
      <c r="U758" s="30">
        <v>44964</v>
      </c>
      <c r="V758" s="29" t="s">
        <v>485</v>
      </c>
      <c r="W758" s="23"/>
      <c r="X758" s="27" t="s">
        <v>45</v>
      </c>
      <c r="Y758" s="13" t="s">
        <v>1728</v>
      </c>
    </row>
    <row r="759" spans="1:25" ht="38.25">
      <c r="A759" s="24">
        <v>44986</v>
      </c>
      <c r="B759" s="25" t="s">
        <v>1730</v>
      </c>
      <c r="C759" s="26">
        <v>115759</v>
      </c>
      <c r="D759" s="27" t="s">
        <v>42</v>
      </c>
      <c r="E759" s="27" t="s">
        <v>255</v>
      </c>
      <c r="F759" s="27" t="s">
        <v>879</v>
      </c>
      <c r="G759" s="27" t="s">
        <v>31</v>
      </c>
      <c r="H759" s="27" t="s">
        <v>32</v>
      </c>
      <c r="I759" s="27" t="s">
        <v>33</v>
      </c>
      <c r="J759" s="134">
        <v>44956</v>
      </c>
      <c r="K759" s="28">
        <v>45108</v>
      </c>
      <c r="L759" s="121" t="s">
        <v>1543</v>
      </c>
      <c r="M759" s="94" t="s">
        <v>235</v>
      </c>
      <c r="N759" s="94" t="s">
        <v>113</v>
      </c>
      <c r="O759" s="94" t="s">
        <v>235</v>
      </c>
      <c r="P759" s="30" t="s">
        <v>235</v>
      </c>
      <c r="Q759" s="30" t="s">
        <v>235</v>
      </c>
      <c r="R759" s="30" t="s">
        <v>235</v>
      </c>
      <c r="S759" s="30">
        <v>44953</v>
      </c>
      <c r="T759" s="20"/>
      <c r="U759" s="21">
        <v>44964</v>
      </c>
      <c r="V759" s="29" t="s">
        <v>485</v>
      </c>
      <c r="W759" s="23"/>
      <c r="X759" s="27" t="s">
        <v>45</v>
      </c>
      <c r="Y759" s="13" t="s">
        <v>1728</v>
      </c>
    </row>
    <row r="760" spans="1:25" ht="25.5">
      <c r="A760" s="24">
        <v>44986</v>
      </c>
      <c r="B760" s="25" t="s">
        <v>472</v>
      </c>
      <c r="C760" s="26">
        <v>109815</v>
      </c>
      <c r="D760" s="27" t="s">
        <v>42</v>
      </c>
      <c r="E760" s="27" t="s">
        <v>724</v>
      </c>
      <c r="F760" s="27" t="s">
        <v>736</v>
      </c>
      <c r="G760" s="27" t="s">
        <v>31</v>
      </c>
      <c r="H760" s="27" t="s">
        <v>32</v>
      </c>
      <c r="I760" s="27" t="s">
        <v>33</v>
      </c>
      <c r="J760" s="134">
        <v>44956</v>
      </c>
      <c r="K760" s="28">
        <v>45108</v>
      </c>
      <c r="L760" s="121" t="s">
        <v>1605</v>
      </c>
      <c r="M760" s="94" t="s">
        <v>250</v>
      </c>
      <c r="N760" s="94" t="s">
        <v>98</v>
      </c>
      <c r="O760" s="94" t="s">
        <v>235</v>
      </c>
      <c r="P760" s="30" t="s">
        <v>235</v>
      </c>
      <c r="Q760" s="20" t="s">
        <v>235</v>
      </c>
      <c r="R760" s="23" t="s">
        <v>235</v>
      </c>
      <c r="S760" s="21">
        <v>44956</v>
      </c>
      <c r="T760" s="20" t="s">
        <v>235</v>
      </c>
      <c r="U760" s="21">
        <v>44964</v>
      </c>
      <c r="V760" s="29" t="s">
        <v>485</v>
      </c>
      <c r="W760" s="23" t="s">
        <v>775</v>
      </c>
      <c r="X760" s="27" t="s">
        <v>45</v>
      </c>
      <c r="Y760" s="13" t="s">
        <v>1731</v>
      </c>
    </row>
    <row r="761" spans="1:25" ht="25.5">
      <c r="A761" s="24">
        <v>44986</v>
      </c>
      <c r="B761" s="25" t="s">
        <v>438</v>
      </c>
      <c r="C761" s="26">
        <v>127945</v>
      </c>
      <c r="D761" s="27" t="s">
        <v>42</v>
      </c>
      <c r="E761" s="27" t="s">
        <v>439</v>
      </c>
      <c r="F761" s="27" t="s">
        <v>262</v>
      </c>
      <c r="G761" s="27" t="s">
        <v>31</v>
      </c>
      <c r="H761" s="27" t="s">
        <v>32</v>
      </c>
      <c r="I761" s="27" t="s">
        <v>33</v>
      </c>
      <c r="J761" s="134">
        <v>44956</v>
      </c>
      <c r="K761" s="28">
        <v>45108</v>
      </c>
      <c r="L761" s="121" t="s">
        <v>1543</v>
      </c>
      <c r="M761" s="94" t="s">
        <v>441</v>
      </c>
      <c r="N761" s="94" t="s">
        <v>442</v>
      </c>
      <c r="O761" s="94" t="s">
        <v>235</v>
      </c>
      <c r="P761" s="30">
        <v>44938</v>
      </c>
      <c r="Q761" s="30">
        <v>44938</v>
      </c>
      <c r="R761" s="23" t="s">
        <v>239</v>
      </c>
      <c r="S761" s="30">
        <v>44953</v>
      </c>
      <c r="T761" s="20"/>
      <c r="U761" s="30">
        <v>44966</v>
      </c>
      <c r="V761" s="29" t="s">
        <v>485</v>
      </c>
      <c r="W761" s="23"/>
      <c r="X761" s="27" t="s">
        <v>45</v>
      </c>
      <c r="Y761" s="13" t="s">
        <v>1732</v>
      </c>
    </row>
    <row r="762" spans="1:25" ht="51">
      <c r="A762" s="24">
        <v>44986</v>
      </c>
      <c r="B762" s="25" t="s">
        <v>458</v>
      </c>
      <c r="C762" s="26">
        <v>77989</v>
      </c>
      <c r="D762" s="27" t="s">
        <v>28</v>
      </c>
      <c r="E762" s="27" t="s">
        <v>215</v>
      </c>
      <c r="F762" s="27" t="s">
        <v>216</v>
      </c>
      <c r="G762" s="27" t="s">
        <v>31</v>
      </c>
      <c r="H762" s="27" t="s">
        <v>32</v>
      </c>
      <c r="I762" s="27" t="s">
        <v>33</v>
      </c>
      <c r="J762" s="134">
        <v>44956</v>
      </c>
      <c r="K762" s="28">
        <v>45108</v>
      </c>
      <c r="L762" s="121" t="s">
        <v>1605</v>
      </c>
      <c r="M762" s="94" t="s">
        <v>1733</v>
      </c>
      <c r="N762" s="94" t="s">
        <v>1734</v>
      </c>
      <c r="O762" s="94" t="s">
        <v>1735</v>
      </c>
      <c r="P762" s="30">
        <v>44944</v>
      </c>
      <c r="Q762" s="20">
        <v>44944</v>
      </c>
      <c r="R762" s="23" t="s">
        <v>239</v>
      </c>
      <c r="S762" s="21">
        <v>44952</v>
      </c>
      <c r="T762" s="20" t="s">
        <v>235</v>
      </c>
      <c r="U762" s="21">
        <v>44964</v>
      </c>
      <c r="V762" s="29" t="s">
        <v>240</v>
      </c>
      <c r="W762" s="23" t="s">
        <v>775</v>
      </c>
      <c r="X762" s="27" t="s">
        <v>39</v>
      </c>
      <c r="Y762" s="13" t="s">
        <v>1736</v>
      </c>
    </row>
    <row r="763" spans="1:25" ht="25.5">
      <c r="A763" s="24">
        <v>45017</v>
      </c>
      <c r="B763" s="25" t="s">
        <v>1737</v>
      </c>
      <c r="C763" s="26">
        <v>135869</v>
      </c>
      <c r="D763" s="27" t="s">
        <v>42</v>
      </c>
      <c r="E763" s="27" t="s">
        <v>1301</v>
      </c>
      <c r="F763" s="27" t="s">
        <v>235</v>
      </c>
      <c r="G763" s="27" t="s">
        <v>31</v>
      </c>
      <c r="H763" s="27" t="s">
        <v>32</v>
      </c>
      <c r="I763" s="27" t="s">
        <v>33</v>
      </c>
      <c r="J763" s="134">
        <v>44985</v>
      </c>
      <c r="K763" s="28">
        <v>45139</v>
      </c>
      <c r="L763" s="121" t="s">
        <v>1543</v>
      </c>
      <c r="M763" s="94" t="s">
        <v>235</v>
      </c>
      <c r="N763" s="94" t="s">
        <v>235</v>
      </c>
      <c r="O763" s="94" t="s">
        <v>235</v>
      </c>
      <c r="P763" s="30">
        <v>44970</v>
      </c>
      <c r="Q763" s="30">
        <v>44970</v>
      </c>
      <c r="R763" s="23" t="s">
        <v>235</v>
      </c>
      <c r="S763" s="23" t="s">
        <v>235</v>
      </c>
      <c r="T763" s="23" t="s">
        <v>235</v>
      </c>
      <c r="U763" s="23" t="s">
        <v>235</v>
      </c>
      <c r="V763" s="29" t="s">
        <v>235</v>
      </c>
      <c r="W763" s="23"/>
      <c r="X763" s="27" t="s">
        <v>45</v>
      </c>
      <c r="Y763" s="13" t="s">
        <v>1738</v>
      </c>
    </row>
    <row r="764" spans="1:25" ht="25.5">
      <c r="A764" s="24">
        <v>44986</v>
      </c>
      <c r="B764" s="25" t="s">
        <v>478</v>
      </c>
      <c r="C764" s="26">
        <v>93994</v>
      </c>
      <c r="D764" s="27" t="s">
        <v>42</v>
      </c>
      <c r="E764" s="27" t="s">
        <v>479</v>
      </c>
      <c r="F764" s="27" t="s">
        <v>440</v>
      </c>
      <c r="G764" s="27" t="s">
        <v>31</v>
      </c>
      <c r="H764" s="27" t="s">
        <v>32</v>
      </c>
      <c r="I764" s="27" t="s">
        <v>33</v>
      </c>
      <c r="J764" s="134">
        <v>44956</v>
      </c>
      <c r="K764" s="28">
        <v>45108</v>
      </c>
      <c r="L764" s="121" t="s">
        <v>1551</v>
      </c>
      <c r="M764" s="94" t="s">
        <v>1739</v>
      </c>
      <c r="N764" s="94" t="s">
        <v>1740</v>
      </c>
      <c r="O764" s="94" t="s">
        <v>235</v>
      </c>
      <c r="P764" s="30">
        <v>44938</v>
      </c>
      <c r="Q764" s="20">
        <v>44939</v>
      </c>
      <c r="R764" s="23" t="s">
        <v>239</v>
      </c>
      <c r="S764" s="21">
        <v>44953</v>
      </c>
      <c r="T764" s="20">
        <v>44967</v>
      </c>
      <c r="U764" s="21">
        <v>44972</v>
      </c>
      <c r="V764" s="29" t="s">
        <v>485</v>
      </c>
      <c r="W764" s="23"/>
      <c r="X764" s="27" t="s">
        <v>39</v>
      </c>
      <c r="Y764" s="13" t="s">
        <v>1741</v>
      </c>
    </row>
    <row r="765" spans="1:25" ht="25.5">
      <c r="A765" s="24">
        <v>45017</v>
      </c>
      <c r="B765" s="25" t="s">
        <v>1742</v>
      </c>
      <c r="C765" s="26">
        <v>135870</v>
      </c>
      <c r="D765" s="27" t="s">
        <v>42</v>
      </c>
      <c r="E765" s="27" t="s">
        <v>1743</v>
      </c>
      <c r="F765" s="27" t="s">
        <v>235</v>
      </c>
      <c r="G765" s="27" t="s">
        <v>31</v>
      </c>
      <c r="H765" s="27" t="s">
        <v>32</v>
      </c>
      <c r="I765" s="27" t="s">
        <v>33</v>
      </c>
      <c r="J765" s="134">
        <v>44985</v>
      </c>
      <c r="K765" s="28">
        <v>45139</v>
      </c>
      <c r="L765" s="121" t="s">
        <v>1543</v>
      </c>
      <c r="P765" s="30">
        <v>44970</v>
      </c>
      <c r="Q765" s="20" t="s">
        <v>235</v>
      </c>
      <c r="R765" s="20" t="s">
        <v>235</v>
      </c>
      <c r="S765" s="20" t="s">
        <v>235</v>
      </c>
      <c r="T765" s="20"/>
      <c r="U765" s="21"/>
      <c r="V765" s="29" t="s">
        <v>235</v>
      </c>
      <c r="W765" s="23"/>
      <c r="X765" s="27" t="s">
        <v>45</v>
      </c>
      <c r="Y765" s="13" t="s">
        <v>1738</v>
      </c>
    </row>
    <row r="766" spans="1:25" ht="25.5">
      <c r="A766" s="24">
        <v>45017</v>
      </c>
      <c r="B766" s="25" t="s">
        <v>1744</v>
      </c>
      <c r="C766" s="26">
        <v>135877</v>
      </c>
      <c r="D766" s="27" t="s">
        <v>42</v>
      </c>
      <c r="E766" s="27" t="s">
        <v>1743</v>
      </c>
      <c r="F766" s="27" t="s">
        <v>262</v>
      </c>
      <c r="G766" s="27" t="s">
        <v>31</v>
      </c>
      <c r="H766" s="27" t="s">
        <v>32</v>
      </c>
      <c r="I766" s="27" t="s">
        <v>33</v>
      </c>
      <c r="J766" s="134">
        <v>44985</v>
      </c>
      <c r="K766" s="28">
        <v>45139</v>
      </c>
      <c r="L766" s="121" t="s">
        <v>1543</v>
      </c>
      <c r="P766" s="30">
        <v>44970</v>
      </c>
      <c r="Q766" s="20" t="s">
        <v>235</v>
      </c>
      <c r="R766" s="20" t="s">
        <v>235</v>
      </c>
      <c r="S766" s="20" t="s">
        <v>235</v>
      </c>
      <c r="T766" s="20"/>
      <c r="U766" s="21"/>
      <c r="V766" s="29" t="s">
        <v>235</v>
      </c>
      <c r="W766" s="23"/>
      <c r="X766" s="27" t="s">
        <v>45</v>
      </c>
      <c r="Y766" s="13" t="s">
        <v>1738</v>
      </c>
    </row>
    <row r="767" spans="1:25" ht="25.5">
      <c r="A767" s="24">
        <v>45017</v>
      </c>
      <c r="B767" s="25" t="s">
        <v>1745</v>
      </c>
      <c r="C767" s="26">
        <v>135888</v>
      </c>
      <c r="D767" s="27" t="s">
        <v>42</v>
      </c>
      <c r="E767" s="27" t="s">
        <v>790</v>
      </c>
      <c r="F767" s="27" t="s">
        <v>256</v>
      </c>
      <c r="G767" s="27" t="s">
        <v>31</v>
      </c>
      <c r="H767" s="27" t="s">
        <v>32</v>
      </c>
      <c r="I767" s="27" t="s">
        <v>33</v>
      </c>
      <c r="J767" s="134">
        <v>44985</v>
      </c>
      <c r="K767" s="28">
        <v>45139</v>
      </c>
      <c r="L767" s="121" t="s">
        <v>1543</v>
      </c>
      <c r="P767" s="30">
        <v>44970</v>
      </c>
      <c r="Q767" s="20" t="s">
        <v>235</v>
      </c>
      <c r="R767" s="20" t="s">
        <v>235</v>
      </c>
      <c r="S767" s="20" t="s">
        <v>235</v>
      </c>
      <c r="T767" s="20"/>
      <c r="U767" s="21"/>
      <c r="V767" s="29" t="s">
        <v>235</v>
      </c>
      <c r="W767" s="23"/>
      <c r="X767" s="27" t="s">
        <v>45</v>
      </c>
      <c r="Y767" s="13" t="s">
        <v>1738</v>
      </c>
    </row>
    <row r="768" spans="1:25" ht="25.5">
      <c r="A768" s="24">
        <v>45017</v>
      </c>
      <c r="B768" s="25" t="s">
        <v>1746</v>
      </c>
      <c r="C768" s="26">
        <v>135893</v>
      </c>
      <c r="D768" s="27" t="s">
        <v>42</v>
      </c>
      <c r="E768" s="27" t="s">
        <v>1743</v>
      </c>
      <c r="F768" s="27" t="s">
        <v>216</v>
      </c>
      <c r="G768" s="27" t="s">
        <v>31</v>
      </c>
      <c r="H768" s="27" t="s">
        <v>32</v>
      </c>
      <c r="I768" s="27" t="s">
        <v>33</v>
      </c>
      <c r="J768" s="134">
        <v>44985</v>
      </c>
      <c r="K768" s="28">
        <v>45139</v>
      </c>
      <c r="L768" s="121" t="s">
        <v>1543</v>
      </c>
      <c r="P768" s="30">
        <v>44970</v>
      </c>
      <c r="Q768" s="20" t="s">
        <v>235</v>
      </c>
      <c r="R768" s="20" t="s">
        <v>235</v>
      </c>
      <c r="S768" s="20" t="s">
        <v>235</v>
      </c>
      <c r="T768" s="20"/>
      <c r="U768" s="21"/>
      <c r="V768" s="29" t="s">
        <v>235</v>
      </c>
      <c r="W768" s="23"/>
      <c r="X768" s="27" t="s">
        <v>45</v>
      </c>
      <c r="Y768" s="13" t="s">
        <v>1738</v>
      </c>
    </row>
    <row r="769" spans="1:27" ht="25.5">
      <c r="A769" s="24">
        <v>45017</v>
      </c>
      <c r="B769" s="25" t="s">
        <v>1747</v>
      </c>
      <c r="C769" s="26">
        <v>135953</v>
      </c>
      <c r="D769" s="27" t="s">
        <v>42</v>
      </c>
      <c r="E769" s="27" t="s">
        <v>1743</v>
      </c>
      <c r="F769" s="27" t="s">
        <v>262</v>
      </c>
      <c r="G769" s="27" t="s">
        <v>31</v>
      </c>
      <c r="H769" s="27" t="s">
        <v>32</v>
      </c>
      <c r="I769" s="27" t="s">
        <v>33</v>
      </c>
      <c r="J769" s="134">
        <v>44985</v>
      </c>
      <c r="K769" s="28">
        <v>45139</v>
      </c>
      <c r="L769" s="121" t="s">
        <v>1543</v>
      </c>
      <c r="P769" s="30">
        <v>44970</v>
      </c>
      <c r="Q769" s="20" t="s">
        <v>235</v>
      </c>
      <c r="R769" s="20" t="s">
        <v>235</v>
      </c>
      <c r="S769" s="20" t="s">
        <v>235</v>
      </c>
      <c r="T769" s="20"/>
      <c r="U769" s="21"/>
      <c r="V769" s="29" t="s">
        <v>235</v>
      </c>
      <c r="W769" s="23"/>
      <c r="X769" s="27" t="s">
        <v>45</v>
      </c>
      <c r="Y769" s="13" t="s">
        <v>1738</v>
      </c>
    </row>
    <row r="770" spans="1:27" ht="25.5">
      <c r="A770" s="24">
        <v>44986</v>
      </c>
      <c r="B770" s="25" t="s">
        <v>475</v>
      </c>
      <c r="C770" s="26">
        <v>78220</v>
      </c>
      <c r="D770" s="27" t="s">
        <v>42</v>
      </c>
      <c r="E770" s="27" t="s">
        <v>1576</v>
      </c>
      <c r="F770" s="27" t="s">
        <v>363</v>
      </c>
      <c r="G770" s="27" t="s">
        <v>31</v>
      </c>
      <c r="H770" s="27" t="s">
        <v>32</v>
      </c>
      <c r="I770" s="27" t="s">
        <v>33</v>
      </c>
      <c r="J770" s="134">
        <v>44956</v>
      </c>
      <c r="K770" s="28">
        <v>45108</v>
      </c>
      <c r="L770" s="121" t="s">
        <v>1551</v>
      </c>
      <c r="M770" s="94" t="s">
        <v>476</v>
      </c>
      <c r="N770" s="94" t="s">
        <v>1748</v>
      </c>
      <c r="O770" s="94" t="s">
        <v>235</v>
      </c>
      <c r="P770" s="30">
        <v>44938</v>
      </c>
      <c r="Q770" s="20">
        <v>44939</v>
      </c>
      <c r="R770" s="23" t="s">
        <v>239</v>
      </c>
      <c r="S770" s="21">
        <v>44953</v>
      </c>
      <c r="T770" s="20">
        <v>44967</v>
      </c>
      <c r="U770" s="21"/>
      <c r="V770" s="29" t="s">
        <v>485</v>
      </c>
      <c r="W770" s="23" t="s">
        <v>775</v>
      </c>
      <c r="X770" s="27" t="s">
        <v>39</v>
      </c>
      <c r="Y770" s="13" t="s">
        <v>1749</v>
      </c>
    </row>
    <row r="771" spans="1:27" ht="38.25">
      <c r="A771" s="24">
        <v>44986</v>
      </c>
      <c r="B771" s="25" t="s">
        <v>469</v>
      </c>
      <c r="C771" s="26">
        <v>111426</v>
      </c>
      <c r="D771" s="27" t="s">
        <v>42</v>
      </c>
      <c r="E771" s="27" t="s">
        <v>1068</v>
      </c>
      <c r="F771" s="27" t="s">
        <v>148</v>
      </c>
      <c r="G771" s="27" t="s">
        <v>31</v>
      </c>
      <c r="H771" s="27" t="s">
        <v>32</v>
      </c>
      <c r="I771" s="27" t="s">
        <v>33</v>
      </c>
      <c r="J771" s="134">
        <v>44956</v>
      </c>
      <c r="K771" s="28">
        <v>45108</v>
      </c>
      <c r="L771" s="121" t="s">
        <v>1551</v>
      </c>
      <c r="M771" s="94" t="s">
        <v>304</v>
      </c>
      <c r="N771" s="94" t="s">
        <v>149</v>
      </c>
      <c r="O771" s="94" t="s">
        <v>235</v>
      </c>
      <c r="P771" s="30" t="s">
        <v>235</v>
      </c>
      <c r="Q771" s="20" t="s">
        <v>235</v>
      </c>
      <c r="R771" s="23" t="s">
        <v>235</v>
      </c>
      <c r="S771" s="21">
        <v>44953</v>
      </c>
      <c r="T771" s="20">
        <v>44967</v>
      </c>
      <c r="U771" s="21">
        <v>44958</v>
      </c>
      <c r="V771" s="29" t="s">
        <v>485</v>
      </c>
      <c r="W771" s="23" t="s">
        <v>775</v>
      </c>
      <c r="X771" s="27" t="s">
        <v>39</v>
      </c>
      <c r="Y771" s="13" t="s">
        <v>1750</v>
      </c>
    </row>
    <row r="772" spans="1:27" ht="38.25">
      <c r="A772" s="24">
        <v>45017</v>
      </c>
      <c r="B772" s="25" t="s">
        <v>524</v>
      </c>
      <c r="C772" s="26">
        <v>54610</v>
      </c>
      <c r="D772" s="27" t="s">
        <v>42</v>
      </c>
      <c r="E772" s="27" t="s">
        <v>377</v>
      </c>
      <c r="F772" s="27" t="s">
        <v>662</v>
      </c>
      <c r="G772" s="27" t="s">
        <v>31</v>
      </c>
      <c r="H772" s="27" t="s">
        <v>32</v>
      </c>
      <c r="I772" s="27" t="s">
        <v>33</v>
      </c>
      <c r="J772" s="134">
        <v>44985</v>
      </c>
      <c r="K772" s="28">
        <v>45139</v>
      </c>
      <c r="L772" s="121" t="s">
        <v>1551</v>
      </c>
      <c r="M772" s="94" t="s">
        <v>235</v>
      </c>
      <c r="N772" s="94" t="s">
        <v>91</v>
      </c>
      <c r="O772" s="94" t="s">
        <v>235</v>
      </c>
      <c r="P772" s="30"/>
      <c r="Q772" s="20"/>
      <c r="R772" s="23"/>
      <c r="S772" s="21">
        <v>44984</v>
      </c>
      <c r="T772" s="20"/>
      <c r="U772" s="21">
        <v>44985</v>
      </c>
      <c r="V772" s="29" t="s">
        <v>485</v>
      </c>
      <c r="W772" s="23" t="s">
        <v>775</v>
      </c>
      <c r="X772" s="27" t="s">
        <v>45</v>
      </c>
      <c r="Y772" s="13" t="s">
        <v>1751</v>
      </c>
    </row>
    <row r="773" spans="1:27" ht="38.25">
      <c r="A773" s="24">
        <v>45017</v>
      </c>
      <c r="B773" s="25" t="s">
        <v>1391</v>
      </c>
      <c r="C773" s="26">
        <v>60311</v>
      </c>
      <c r="D773" s="27" t="s">
        <v>42</v>
      </c>
      <c r="E773" s="27" t="s">
        <v>377</v>
      </c>
      <c r="F773" s="27" t="s">
        <v>662</v>
      </c>
      <c r="G773" s="27" t="s">
        <v>31</v>
      </c>
      <c r="H773" s="27" t="s">
        <v>32</v>
      </c>
      <c r="I773" s="27" t="s">
        <v>33</v>
      </c>
      <c r="J773" s="134">
        <v>44985</v>
      </c>
      <c r="K773" s="28">
        <v>45139</v>
      </c>
      <c r="L773" s="121" t="s">
        <v>1551</v>
      </c>
      <c r="M773" s="94" t="s">
        <v>235</v>
      </c>
      <c r="N773" s="94" t="s">
        <v>91</v>
      </c>
      <c r="O773" s="94" t="s">
        <v>235</v>
      </c>
      <c r="P773" s="30"/>
      <c r="Q773" s="20"/>
      <c r="R773" s="23"/>
      <c r="S773" s="21">
        <v>44984</v>
      </c>
      <c r="T773" s="20"/>
      <c r="U773" s="21">
        <v>44985</v>
      </c>
      <c r="V773" s="29" t="s">
        <v>485</v>
      </c>
      <c r="W773" s="23" t="s">
        <v>775</v>
      </c>
      <c r="X773" s="27" t="s">
        <v>45</v>
      </c>
      <c r="Y773" s="13" t="s">
        <v>1752</v>
      </c>
    </row>
    <row r="774" spans="1:27" ht="38.25">
      <c r="A774" s="24">
        <v>45017</v>
      </c>
      <c r="B774" s="25" t="s">
        <v>521</v>
      </c>
      <c r="C774" s="26">
        <v>87986</v>
      </c>
      <c r="D774" s="27" t="s">
        <v>42</v>
      </c>
      <c r="E774" s="27" t="s">
        <v>255</v>
      </c>
      <c r="F774" s="27" t="s">
        <v>256</v>
      </c>
      <c r="G774" s="27" t="s">
        <v>31</v>
      </c>
      <c r="H774" s="27" t="s">
        <v>32</v>
      </c>
      <c r="I774" s="27" t="s">
        <v>33</v>
      </c>
      <c r="J774" s="134">
        <v>44985</v>
      </c>
      <c r="K774" s="28">
        <v>45139</v>
      </c>
      <c r="L774" s="121" t="s">
        <v>1551</v>
      </c>
      <c r="M774" s="94" t="s">
        <v>235</v>
      </c>
      <c r="N774" s="94" t="s">
        <v>72</v>
      </c>
      <c r="O774" s="94" t="s">
        <v>235</v>
      </c>
      <c r="P774" s="30"/>
      <c r="Q774" s="20"/>
      <c r="R774" s="23"/>
      <c r="S774" s="21">
        <v>44984</v>
      </c>
      <c r="T774" s="20"/>
      <c r="U774" s="21">
        <v>44984</v>
      </c>
      <c r="V774" s="29" t="s">
        <v>485</v>
      </c>
      <c r="W774" s="23" t="s">
        <v>775</v>
      </c>
      <c r="X774" s="27" t="s">
        <v>45</v>
      </c>
      <c r="Y774" s="13" t="s">
        <v>1753</v>
      </c>
    </row>
    <row r="775" spans="1:27" ht="38.25">
      <c r="A775" s="24">
        <v>45017</v>
      </c>
      <c r="B775" s="25" t="s">
        <v>504</v>
      </c>
      <c r="C775" s="26">
        <v>103728</v>
      </c>
      <c r="D775" s="27" t="s">
        <v>42</v>
      </c>
      <c r="E775" s="27" t="s">
        <v>255</v>
      </c>
      <c r="F775" s="27" t="s">
        <v>256</v>
      </c>
      <c r="G775" s="27" t="s">
        <v>31</v>
      </c>
      <c r="H775" s="27" t="s">
        <v>32</v>
      </c>
      <c r="I775" s="27" t="s">
        <v>33</v>
      </c>
      <c r="J775" s="134">
        <v>44985</v>
      </c>
      <c r="K775" s="28">
        <v>45139</v>
      </c>
      <c r="L775" s="121" t="s">
        <v>1551</v>
      </c>
      <c r="M775" s="94" t="s">
        <v>235</v>
      </c>
      <c r="N775" s="94" t="s">
        <v>91</v>
      </c>
      <c r="O775" s="94" t="s">
        <v>235</v>
      </c>
      <c r="P775" s="30"/>
      <c r="Q775" s="20"/>
      <c r="R775" s="23"/>
      <c r="S775" s="21">
        <v>44984</v>
      </c>
      <c r="T775" s="20"/>
      <c r="U775" s="21">
        <v>44985</v>
      </c>
      <c r="V775" s="29" t="s">
        <v>485</v>
      </c>
      <c r="W775" s="23" t="s">
        <v>775</v>
      </c>
      <c r="X775" s="27" t="s">
        <v>45</v>
      </c>
      <c r="Y775" s="13" t="s">
        <v>1754</v>
      </c>
    </row>
    <row r="776" spans="1:27" ht="38.25">
      <c r="A776" s="24">
        <v>45017</v>
      </c>
      <c r="B776" s="25" t="s">
        <v>497</v>
      </c>
      <c r="C776" s="26">
        <v>103807</v>
      </c>
      <c r="D776" s="27" t="s">
        <v>42</v>
      </c>
      <c r="E776" s="27" t="s">
        <v>274</v>
      </c>
      <c r="F776" s="27" t="s">
        <v>275</v>
      </c>
      <c r="G776" s="27" t="s">
        <v>31</v>
      </c>
      <c r="H776" s="27" t="s">
        <v>32</v>
      </c>
      <c r="I776" s="27" t="s">
        <v>33</v>
      </c>
      <c r="J776" s="134">
        <v>44985</v>
      </c>
      <c r="K776" s="28">
        <v>45139</v>
      </c>
      <c r="L776" s="121" t="s">
        <v>1551</v>
      </c>
      <c r="M776" s="94" t="s">
        <v>295</v>
      </c>
      <c r="N776" s="94" t="s">
        <v>276</v>
      </c>
      <c r="O776" s="94" t="s">
        <v>296</v>
      </c>
      <c r="P776" s="30"/>
      <c r="Q776" s="20"/>
      <c r="R776" s="23"/>
      <c r="S776" s="21">
        <v>44984</v>
      </c>
      <c r="T776" s="20"/>
      <c r="U776" s="21">
        <v>44986</v>
      </c>
      <c r="V776" s="29" t="s">
        <v>485</v>
      </c>
      <c r="W776" s="23" t="s">
        <v>775</v>
      </c>
      <c r="X776" s="27" t="s">
        <v>45</v>
      </c>
      <c r="Y776" s="13" t="s">
        <v>1755</v>
      </c>
    </row>
    <row r="777" spans="1:27" ht="38.25">
      <c r="A777" s="24">
        <v>45017</v>
      </c>
      <c r="B777" s="25" t="s">
        <v>500</v>
      </c>
      <c r="C777" s="26">
        <v>111250</v>
      </c>
      <c r="D777" s="27" t="s">
        <v>42</v>
      </c>
      <c r="E777" s="27" t="s">
        <v>274</v>
      </c>
      <c r="F777" s="27" t="s">
        <v>275</v>
      </c>
      <c r="G777" s="27" t="s">
        <v>31</v>
      </c>
      <c r="H777" s="27" t="s">
        <v>32</v>
      </c>
      <c r="I777" s="27" t="s">
        <v>33</v>
      </c>
      <c r="J777" s="134">
        <v>44985</v>
      </c>
      <c r="K777" s="28">
        <v>45139</v>
      </c>
      <c r="L777" s="121" t="s">
        <v>1551</v>
      </c>
      <c r="M777" s="94" t="s">
        <v>295</v>
      </c>
      <c r="N777" s="94" t="s">
        <v>276</v>
      </c>
      <c r="O777" s="94" t="s">
        <v>296</v>
      </c>
      <c r="P777" s="30"/>
      <c r="Q777" s="20"/>
      <c r="R777" s="23"/>
      <c r="S777" s="21">
        <v>44984</v>
      </c>
      <c r="T777" s="20"/>
      <c r="U777" s="21">
        <v>44986</v>
      </c>
      <c r="V777" s="29" t="s">
        <v>485</v>
      </c>
      <c r="W777" s="23" t="s">
        <v>775</v>
      </c>
      <c r="X777" s="27" t="s">
        <v>45</v>
      </c>
      <c r="Y777" s="13" t="s">
        <v>1755</v>
      </c>
    </row>
    <row r="778" spans="1:27" ht="38.25">
      <c r="A778" s="24">
        <v>45017</v>
      </c>
      <c r="B778" s="25" t="s">
        <v>522</v>
      </c>
      <c r="C778" s="26">
        <v>111473</v>
      </c>
      <c r="D778" s="27" t="s">
        <v>42</v>
      </c>
      <c r="E778" s="27" t="s">
        <v>255</v>
      </c>
      <c r="F778" s="27" t="s">
        <v>256</v>
      </c>
      <c r="G778" s="27" t="s">
        <v>31</v>
      </c>
      <c r="H778" s="27" t="s">
        <v>32</v>
      </c>
      <c r="I778" s="27" t="s">
        <v>33</v>
      </c>
      <c r="J778" s="134">
        <v>44985</v>
      </c>
      <c r="K778" s="28">
        <v>45139</v>
      </c>
      <c r="L778" s="121" t="s">
        <v>1551</v>
      </c>
      <c r="M778" s="94" t="s">
        <v>235</v>
      </c>
      <c r="N778" s="94" t="s">
        <v>72</v>
      </c>
      <c r="O778" s="94" t="s">
        <v>235</v>
      </c>
      <c r="P778" s="30"/>
      <c r="Q778" s="20"/>
      <c r="R778" s="23"/>
      <c r="S778" s="21">
        <v>44984</v>
      </c>
      <c r="T778" s="20"/>
      <c r="U778" s="21">
        <v>44984</v>
      </c>
      <c r="V778" s="29" t="s">
        <v>485</v>
      </c>
      <c r="W778" s="23" t="s">
        <v>775</v>
      </c>
      <c r="X778" s="27" t="s">
        <v>45</v>
      </c>
      <c r="Y778" s="13" t="s">
        <v>1753</v>
      </c>
    </row>
    <row r="779" spans="1:27" ht="38.25">
      <c r="A779" s="24">
        <v>45017</v>
      </c>
      <c r="B779" s="25" t="s">
        <v>558</v>
      </c>
      <c r="C779" s="26">
        <v>111839</v>
      </c>
      <c r="D779" s="27" t="s">
        <v>42</v>
      </c>
      <c r="E779" s="27" t="s">
        <v>147</v>
      </c>
      <c r="F779" s="27" t="s">
        <v>455</v>
      </c>
      <c r="G779" s="27" t="s">
        <v>31</v>
      </c>
      <c r="H779" s="27" t="s">
        <v>32</v>
      </c>
      <c r="I779" s="27" t="s">
        <v>33</v>
      </c>
      <c r="J779" s="134">
        <v>44985</v>
      </c>
      <c r="K779" s="28">
        <v>45139</v>
      </c>
      <c r="L779" s="121" t="s">
        <v>1551</v>
      </c>
      <c r="M779" s="94" t="s">
        <v>304</v>
      </c>
      <c r="N779" s="94" t="s">
        <v>149</v>
      </c>
      <c r="O779" s="94" t="s">
        <v>235</v>
      </c>
      <c r="P779" s="30"/>
      <c r="Q779" s="20"/>
      <c r="R779" s="23"/>
      <c r="S779" s="21">
        <v>44984</v>
      </c>
      <c r="T779" s="20"/>
      <c r="U779" s="21">
        <v>44985</v>
      </c>
      <c r="V779" s="29" t="s">
        <v>485</v>
      </c>
      <c r="W779" s="23" t="s">
        <v>775</v>
      </c>
      <c r="X779" s="27" t="s">
        <v>45</v>
      </c>
      <c r="Y779" s="13" t="s">
        <v>1756</v>
      </c>
    </row>
    <row r="780" spans="1:27" ht="38.25">
      <c r="A780" s="24">
        <v>45017</v>
      </c>
      <c r="B780" s="47" t="s">
        <v>569</v>
      </c>
      <c r="C780" s="26">
        <v>112854</v>
      </c>
      <c r="D780" s="27" t="s">
        <v>42</v>
      </c>
      <c r="E780" s="27" t="s">
        <v>1576</v>
      </c>
      <c r="F780" s="27" t="s">
        <v>662</v>
      </c>
      <c r="G780" s="27" t="s">
        <v>31</v>
      </c>
      <c r="H780" s="27" t="s">
        <v>32</v>
      </c>
      <c r="I780" s="27" t="s">
        <v>33</v>
      </c>
      <c r="J780" s="134">
        <v>44985</v>
      </c>
      <c r="K780" s="28">
        <v>45139</v>
      </c>
      <c r="L780" s="121" t="s">
        <v>1551</v>
      </c>
      <c r="M780" s="94" t="s">
        <v>1757</v>
      </c>
      <c r="N780" s="94" t="s">
        <v>1758</v>
      </c>
      <c r="O780" s="94" t="s">
        <v>235</v>
      </c>
      <c r="P780" s="30"/>
      <c r="Q780" s="20"/>
      <c r="R780" s="23"/>
      <c r="S780" s="21">
        <v>44984</v>
      </c>
      <c r="T780" s="20"/>
      <c r="U780" s="21">
        <v>44985</v>
      </c>
      <c r="V780" s="29" t="s">
        <v>485</v>
      </c>
      <c r="W780" s="23" t="s">
        <v>775</v>
      </c>
      <c r="X780" s="27" t="s">
        <v>45</v>
      </c>
      <c r="Y780" s="13" t="s">
        <v>1759</v>
      </c>
    </row>
    <row r="781" spans="1:27" ht="38.25">
      <c r="A781" s="24">
        <v>45017</v>
      </c>
      <c r="B781" s="25" t="s">
        <v>490</v>
      </c>
      <c r="C781" s="26">
        <v>116093</v>
      </c>
      <c r="D781" s="27" t="s">
        <v>42</v>
      </c>
      <c r="E781" s="27" t="s">
        <v>255</v>
      </c>
      <c r="F781" s="27" t="s">
        <v>256</v>
      </c>
      <c r="G781" s="27" t="s">
        <v>31</v>
      </c>
      <c r="H781" s="27" t="s">
        <v>32</v>
      </c>
      <c r="I781" s="27" t="s">
        <v>33</v>
      </c>
      <c r="J781" s="134">
        <v>44985</v>
      </c>
      <c r="K781" s="28">
        <v>45139</v>
      </c>
      <c r="L781" s="121" t="s">
        <v>1551</v>
      </c>
      <c r="M781" s="94" t="s">
        <v>235</v>
      </c>
      <c r="N781" s="94" t="s">
        <v>72</v>
      </c>
      <c r="O781" s="94" t="s">
        <v>235</v>
      </c>
      <c r="P781" s="30"/>
      <c r="Q781" s="20"/>
      <c r="R781" s="23"/>
      <c r="S781" s="21">
        <v>44984</v>
      </c>
      <c r="T781" s="20"/>
      <c r="U781" s="21">
        <v>44984</v>
      </c>
      <c r="V781" s="29" t="s">
        <v>485</v>
      </c>
      <c r="W781" s="23" t="s">
        <v>775</v>
      </c>
      <c r="X781" s="27" t="s">
        <v>45</v>
      </c>
      <c r="Y781" s="13" t="s">
        <v>1760</v>
      </c>
      <c r="AA781" s="12"/>
    </row>
    <row r="782" spans="1:27" ht="25.5">
      <c r="A782" s="24">
        <v>45017</v>
      </c>
      <c r="B782" s="25" t="s">
        <v>533</v>
      </c>
      <c r="C782" s="26">
        <v>121930</v>
      </c>
      <c r="D782" s="27" t="s">
        <v>42</v>
      </c>
      <c r="E782" s="27" t="s">
        <v>255</v>
      </c>
      <c r="F782" s="27" t="s">
        <v>256</v>
      </c>
      <c r="G782" s="27" t="s">
        <v>31</v>
      </c>
      <c r="H782" s="27" t="s">
        <v>32</v>
      </c>
      <c r="I782" s="27" t="s">
        <v>33</v>
      </c>
      <c r="J782" s="134">
        <v>44985</v>
      </c>
      <c r="K782" s="28">
        <v>45139</v>
      </c>
      <c r="L782" s="121" t="s">
        <v>1543</v>
      </c>
      <c r="M782" s="94" t="s">
        <v>235</v>
      </c>
      <c r="N782" s="94" t="s">
        <v>72</v>
      </c>
      <c r="O782" s="94" t="s">
        <v>235</v>
      </c>
      <c r="P782" s="30" t="s">
        <v>235</v>
      </c>
      <c r="Q782" s="30" t="s">
        <v>235</v>
      </c>
      <c r="R782" s="30" t="s">
        <v>235</v>
      </c>
      <c r="S782" s="21">
        <v>44984</v>
      </c>
      <c r="T782" s="30" t="s">
        <v>235</v>
      </c>
      <c r="U782" s="21">
        <v>44985</v>
      </c>
      <c r="V782" s="29" t="s">
        <v>485</v>
      </c>
      <c r="W782" s="23" t="s">
        <v>775</v>
      </c>
      <c r="X782" s="27" t="s">
        <v>45</v>
      </c>
      <c r="Y782" s="13" t="s">
        <v>1761</v>
      </c>
      <c r="AA782" s="12"/>
    </row>
    <row r="783" spans="1:27" ht="51">
      <c r="A783" s="24">
        <v>45017</v>
      </c>
      <c r="B783" s="25" t="s">
        <v>634</v>
      </c>
      <c r="C783" s="26">
        <v>119414</v>
      </c>
      <c r="D783" s="27" t="s">
        <v>42</v>
      </c>
      <c r="E783" s="27" t="s">
        <v>548</v>
      </c>
      <c r="F783" s="27" t="s">
        <v>854</v>
      </c>
      <c r="G783" s="27" t="s">
        <v>31</v>
      </c>
      <c r="H783" s="27" t="s">
        <v>32</v>
      </c>
      <c r="I783" s="27" t="s">
        <v>33</v>
      </c>
      <c r="J783" s="134">
        <v>44985</v>
      </c>
      <c r="K783" s="28">
        <v>45139</v>
      </c>
      <c r="L783" s="121" t="s">
        <v>1551</v>
      </c>
      <c r="M783" s="94" t="s">
        <v>613</v>
      </c>
      <c r="N783" s="94" t="s">
        <v>614</v>
      </c>
      <c r="P783" s="30"/>
      <c r="Q783" s="20"/>
      <c r="R783" s="23"/>
      <c r="S783" s="21">
        <v>44984</v>
      </c>
      <c r="T783" s="20"/>
      <c r="U783" s="21">
        <v>44985</v>
      </c>
      <c r="V783" s="29" t="s">
        <v>485</v>
      </c>
      <c r="W783" s="23" t="s">
        <v>775</v>
      </c>
      <c r="X783" s="27" t="s">
        <v>39</v>
      </c>
      <c r="Y783" s="13" t="s">
        <v>1762</v>
      </c>
    </row>
    <row r="784" spans="1:27" ht="38.25">
      <c r="A784" s="24">
        <v>45017</v>
      </c>
      <c r="B784" s="25" t="s">
        <v>523</v>
      </c>
      <c r="C784" s="26">
        <v>121525</v>
      </c>
      <c r="D784" s="27" t="s">
        <v>42</v>
      </c>
      <c r="E784" s="27" t="s">
        <v>255</v>
      </c>
      <c r="F784" s="27" t="s">
        <v>256</v>
      </c>
      <c r="G784" s="27" t="s">
        <v>31</v>
      </c>
      <c r="H784" s="27" t="s">
        <v>32</v>
      </c>
      <c r="I784" s="27" t="s">
        <v>33</v>
      </c>
      <c r="J784" s="134">
        <v>44985</v>
      </c>
      <c r="K784" s="28">
        <v>45139</v>
      </c>
      <c r="L784" s="121" t="s">
        <v>1551</v>
      </c>
      <c r="M784" s="94" t="s">
        <v>235</v>
      </c>
      <c r="N784" s="94" t="s">
        <v>72</v>
      </c>
      <c r="O784" s="94" t="s">
        <v>235</v>
      </c>
      <c r="P784" s="30"/>
      <c r="Q784" s="20"/>
      <c r="R784" s="23"/>
      <c r="S784" s="21">
        <v>44984</v>
      </c>
      <c r="T784" s="20"/>
      <c r="U784" s="21">
        <v>44984</v>
      </c>
      <c r="V784" s="29" t="s">
        <v>485</v>
      </c>
      <c r="W784" s="23" t="s">
        <v>775</v>
      </c>
      <c r="X784" s="27" t="s">
        <v>45</v>
      </c>
      <c r="Y784" s="13" t="s">
        <v>1763</v>
      </c>
    </row>
    <row r="785" spans="1:27" ht="25.5">
      <c r="A785" s="24">
        <v>45017</v>
      </c>
      <c r="B785" s="25" t="s">
        <v>541</v>
      </c>
      <c r="C785" s="26">
        <v>128083</v>
      </c>
      <c r="D785" s="27" t="s">
        <v>42</v>
      </c>
      <c r="E785" s="27" t="s">
        <v>1764</v>
      </c>
      <c r="F785" s="27" t="s">
        <v>71</v>
      </c>
      <c r="G785" s="27" t="s">
        <v>31</v>
      </c>
      <c r="H785" s="27" t="s">
        <v>32</v>
      </c>
      <c r="I785" s="27" t="s">
        <v>33</v>
      </c>
      <c r="J785" s="134">
        <v>44985</v>
      </c>
      <c r="K785" s="28">
        <v>45139</v>
      </c>
      <c r="L785" s="121" t="s">
        <v>1551</v>
      </c>
      <c r="M785" s="94" t="s">
        <v>1765</v>
      </c>
      <c r="N785" s="94" t="s">
        <v>1237</v>
      </c>
      <c r="O785" s="94" t="s">
        <v>235</v>
      </c>
      <c r="P785" s="30"/>
      <c r="Q785" s="20"/>
      <c r="R785" s="23"/>
      <c r="S785" s="21">
        <v>44984</v>
      </c>
      <c r="T785" s="20"/>
      <c r="U785" s="21">
        <v>44984</v>
      </c>
      <c r="V785" s="29" t="s">
        <v>240</v>
      </c>
      <c r="W785" s="23"/>
      <c r="X785" s="27" t="s">
        <v>39</v>
      </c>
      <c r="Y785" s="13" t="s">
        <v>1766</v>
      </c>
    </row>
    <row r="786" spans="1:27" ht="25.5">
      <c r="A786" s="24">
        <v>45017</v>
      </c>
      <c r="B786" s="25" t="s">
        <v>552</v>
      </c>
      <c r="C786" s="26">
        <v>128591</v>
      </c>
      <c r="D786" s="27" t="s">
        <v>42</v>
      </c>
      <c r="E786" s="27" t="s">
        <v>255</v>
      </c>
      <c r="F786" s="27" t="s">
        <v>256</v>
      </c>
      <c r="G786" s="27" t="s">
        <v>31</v>
      </c>
      <c r="H786" s="27" t="s">
        <v>32</v>
      </c>
      <c r="I786" s="27" t="s">
        <v>33</v>
      </c>
      <c r="J786" s="134">
        <v>44985</v>
      </c>
      <c r="K786" s="28">
        <v>45139</v>
      </c>
      <c r="L786" s="121" t="s">
        <v>1543</v>
      </c>
      <c r="M786" s="94" t="s">
        <v>235</v>
      </c>
      <c r="N786" s="94" t="s">
        <v>113</v>
      </c>
      <c r="O786" s="94" t="s">
        <v>235</v>
      </c>
      <c r="P786" s="30" t="s">
        <v>235</v>
      </c>
      <c r="Q786" s="30" t="s">
        <v>235</v>
      </c>
      <c r="R786" s="30" t="s">
        <v>235</v>
      </c>
      <c r="S786" s="21">
        <v>44984</v>
      </c>
      <c r="T786" s="30" t="s">
        <v>235</v>
      </c>
      <c r="U786" s="21">
        <v>44986</v>
      </c>
      <c r="V786" s="29" t="s">
        <v>485</v>
      </c>
      <c r="W786" s="23" t="s">
        <v>775</v>
      </c>
      <c r="X786" s="27" t="s">
        <v>45</v>
      </c>
      <c r="Y786" s="13" t="s">
        <v>61</v>
      </c>
      <c r="AA786" s="12"/>
    </row>
    <row r="787" spans="1:27" ht="25.5">
      <c r="A787" s="24">
        <v>45017</v>
      </c>
      <c r="B787" s="25" t="s">
        <v>1767</v>
      </c>
      <c r="C787" s="26">
        <v>128593</v>
      </c>
      <c r="D787" s="27" t="s">
        <v>42</v>
      </c>
      <c r="E787" s="27" t="s">
        <v>255</v>
      </c>
      <c r="F787" s="27" t="s">
        <v>256</v>
      </c>
      <c r="G787" s="27" t="s">
        <v>31</v>
      </c>
      <c r="H787" s="27" t="s">
        <v>32</v>
      </c>
      <c r="I787" s="27" t="s">
        <v>33</v>
      </c>
      <c r="J787" s="134">
        <v>44985</v>
      </c>
      <c r="K787" s="28">
        <v>45139</v>
      </c>
      <c r="L787" s="121" t="s">
        <v>1543</v>
      </c>
      <c r="M787" s="94" t="s">
        <v>235</v>
      </c>
      <c r="N787" s="94" t="s">
        <v>72</v>
      </c>
      <c r="O787" s="94" t="s">
        <v>235</v>
      </c>
      <c r="P787" s="30" t="s">
        <v>235</v>
      </c>
      <c r="Q787" s="30" t="s">
        <v>235</v>
      </c>
      <c r="R787" s="30" t="s">
        <v>235</v>
      </c>
      <c r="S787" s="21">
        <v>44984</v>
      </c>
      <c r="T787" s="30" t="s">
        <v>235</v>
      </c>
      <c r="U787" s="21">
        <v>44985</v>
      </c>
      <c r="V787" s="29" t="s">
        <v>485</v>
      </c>
      <c r="W787" s="23" t="s">
        <v>775</v>
      </c>
      <c r="X787" s="27" t="s">
        <v>45</v>
      </c>
      <c r="Y787" s="13" t="s">
        <v>89</v>
      </c>
      <c r="AA787" s="12"/>
    </row>
    <row r="788" spans="1:27" ht="25.5">
      <c r="A788" s="24">
        <v>45017</v>
      </c>
      <c r="B788" s="25" t="s">
        <v>483</v>
      </c>
      <c r="C788" s="26">
        <v>130106</v>
      </c>
      <c r="D788" s="27" t="s">
        <v>42</v>
      </c>
      <c r="E788" s="27" t="s">
        <v>377</v>
      </c>
      <c r="F788" s="27" t="s">
        <v>662</v>
      </c>
      <c r="G788" s="27" t="s">
        <v>31</v>
      </c>
      <c r="H788" s="27" t="s">
        <v>32</v>
      </c>
      <c r="I788" s="27" t="s">
        <v>33</v>
      </c>
      <c r="J788" s="134">
        <v>44985</v>
      </c>
      <c r="K788" s="28">
        <v>45139</v>
      </c>
      <c r="L788" s="121" t="s">
        <v>1543</v>
      </c>
      <c r="M788" s="94" t="s">
        <v>235</v>
      </c>
      <c r="N788" s="94" t="s">
        <v>91</v>
      </c>
      <c r="O788" s="94" t="s">
        <v>235</v>
      </c>
      <c r="P788" s="30" t="s">
        <v>235</v>
      </c>
      <c r="Q788" s="30" t="s">
        <v>235</v>
      </c>
      <c r="R788" s="30" t="s">
        <v>235</v>
      </c>
      <c r="S788" s="21">
        <v>44984</v>
      </c>
      <c r="T788" s="30" t="s">
        <v>235</v>
      </c>
      <c r="U788" s="21">
        <v>44985</v>
      </c>
      <c r="V788" s="29" t="s">
        <v>485</v>
      </c>
      <c r="W788" s="23" t="s">
        <v>775</v>
      </c>
      <c r="X788" s="27" t="s">
        <v>45</v>
      </c>
      <c r="Y788" s="13" t="s">
        <v>1768</v>
      </c>
      <c r="AA788" s="12"/>
    </row>
    <row r="789" spans="1:27" ht="25.5">
      <c r="A789" s="24">
        <v>45017</v>
      </c>
      <c r="B789" s="25" t="s">
        <v>1769</v>
      </c>
      <c r="C789" s="26">
        <v>131928</v>
      </c>
      <c r="D789" s="27" t="s">
        <v>42</v>
      </c>
      <c r="E789" s="27" t="s">
        <v>255</v>
      </c>
      <c r="F789" s="27" t="s">
        <v>256</v>
      </c>
      <c r="G789" s="27" t="s">
        <v>31</v>
      </c>
      <c r="H789" s="27" t="s">
        <v>32</v>
      </c>
      <c r="I789" s="27" t="s">
        <v>33</v>
      </c>
      <c r="J789" s="134">
        <v>44985</v>
      </c>
      <c r="K789" s="28">
        <v>45139</v>
      </c>
      <c r="L789" s="121" t="s">
        <v>1543</v>
      </c>
      <c r="M789" s="94" t="s">
        <v>235</v>
      </c>
      <c r="N789" s="94" t="s">
        <v>72</v>
      </c>
      <c r="O789" s="94" t="s">
        <v>235</v>
      </c>
      <c r="P789" s="30" t="s">
        <v>235</v>
      </c>
      <c r="Q789" s="30" t="s">
        <v>235</v>
      </c>
      <c r="R789" s="30" t="s">
        <v>235</v>
      </c>
      <c r="S789" s="21">
        <v>44984</v>
      </c>
      <c r="T789" s="30" t="s">
        <v>235</v>
      </c>
      <c r="U789" s="21">
        <v>44985</v>
      </c>
      <c r="V789" s="29" t="s">
        <v>485</v>
      </c>
      <c r="W789" s="23" t="s">
        <v>775</v>
      </c>
      <c r="X789" s="27" t="s">
        <v>45</v>
      </c>
      <c r="Y789" s="13" t="s">
        <v>1761</v>
      </c>
      <c r="AA789" s="12"/>
    </row>
    <row r="790" spans="1:27" ht="25.5">
      <c r="A790" s="24">
        <v>45017</v>
      </c>
      <c r="B790" s="25" t="s">
        <v>179</v>
      </c>
      <c r="C790" s="26">
        <v>133293</v>
      </c>
      <c r="D790" s="27" t="s">
        <v>42</v>
      </c>
      <c r="E790" s="27" t="s">
        <v>255</v>
      </c>
      <c r="F790" s="27" t="s">
        <v>256</v>
      </c>
      <c r="G790" s="27" t="s">
        <v>31</v>
      </c>
      <c r="H790" s="27" t="s">
        <v>32</v>
      </c>
      <c r="I790" s="27" t="s">
        <v>33</v>
      </c>
      <c r="J790" s="134">
        <v>44985</v>
      </c>
      <c r="K790" s="28">
        <v>45139</v>
      </c>
      <c r="L790" s="121" t="s">
        <v>1543</v>
      </c>
      <c r="M790" s="94" t="s">
        <v>235</v>
      </c>
      <c r="N790" s="94" t="s">
        <v>72</v>
      </c>
      <c r="O790" s="94" t="s">
        <v>235</v>
      </c>
      <c r="P790" s="30" t="s">
        <v>235</v>
      </c>
      <c r="Q790" s="30" t="s">
        <v>235</v>
      </c>
      <c r="R790" s="30" t="s">
        <v>235</v>
      </c>
      <c r="S790" s="21">
        <v>44984</v>
      </c>
      <c r="T790" s="20" t="s">
        <v>235</v>
      </c>
      <c r="U790" s="21">
        <v>44985</v>
      </c>
      <c r="V790" s="29" t="s">
        <v>485</v>
      </c>
      <c r="W790" s="23" t="s">
        <v>775</v>
      </c>
      <c r="X790" s="27" t="s">
        <v>45</v>
      </c>
      <c r="Y790" s="13" t="s">
        <v>89</v>
      </c>
      <c r="AA790" s="12"/>
    </row>
    <row r="791" spans="1:27" ht="25.5">
      <c r="A791" s="24">
        <v>45017</v>
      </c>
      <c r="B791" s="25" t="s">
        <v>511</v>
      </c>
      <c r="C791" s="26">
        <v>634195</v>
      </c>
      <c r="D791" s="27" t="s">
        <v>42</v>
      </c>
      <c r="E791" s="27" t="s">
        <v>512</v>
      </c>
      <c r="F791" s="27" t="s">
        <v>1770</v>
      </c>
      <c r="G791" s="27" t="s">
        <v>31</v>
      </c>
      <c r="H791" s="27" t="s">
        <v>32</v>
      </c>
      <c r="I791" s="27" t="s">
        <v>33</v>
      </c>
      <c r="J791" s="134">
        <v>44985</v>
      </c>
      <c r="K791" s="28">
        <v>45139</v>
      </c>
      <c r="L791" s="121" t="s">
        <v>1543</v>
      </c>
      <c r="M791" s="94" t="s">
        <v>1771</v>
      </c>
      <c r="N791" s="94" t="s">
        <v>1772</v>
      </c>
      <c r="O791" s="94" t="s">
        <v>1773</v>
      </c>
      <c r="P791" s="30">
        <v>44970</v>
      </c>
      <c r="Q791" s="30">
        <v>44970</v>
      </c>
      <c r="R791" s="23" t="s">
        <v>239</v>
      </c>
      <c r="S791" s="21">
        <v>44984</v>
      </c>
      <c r="T791" s="20" t="s">
        <v>235</v>
      </c>
      <c r="U791" s="21">
        <v>44986</v>
      </c>
      <c r="V791" s="29" t="s">
        <v>485</v>
      </c>
      <c r="W791" s="23" t="s">
        <v>775</v>
      </c>
      <c r="X791" s="27" t="s">
        <v>45</v>
      </c>
      <c r="Y791" s="13" t="s">
        <v>1774</v>
      </c>
      <c r="AA791" s="12"/>
    </row>
    <row r="792" spans="1:27" ht="38.25">
      <c r="A792" s="24">
        <v>45017</v>
      </c>
      <c r="B792" s="25" t="s">
        <v>535</v>
      </c>
      <c r="C792" s="26">
        <v>40466</v>
      </c>
      <c r="D792" s="27" t="s">
        <v>42</v>
      </c>
      <c r="E792" s="27" t="s">
        <v>255</v>
      </c>
      <c r="F792" s="27" t="s">
        <v>256</v>
      </c>
      <c r="G792" s="27" t="s">
        <v>31</v>
      </c>
      <c r="H792" s="27" t="s">
        <v>32</v>
      </c>
      <c r="I792" s="27" t="s">
        <v>33</v>
      </c>
      <c r="J792" s="134">
        <v>44985</v>
      </c>
      <c r="K792" s="28">
        <v>45139</v>
      </c>
      <c r="L792" s="121" t="s">
        <v>1605</v>
      </c>
      <c r="M792" s="94" t="s">
        <v>235</v>
      </c>
      <c r="N792" s="94" t="s">
        <v>72</v>
      </c>
      <c r="O792" s="94" t="s">
        <v>235</v>
      </c>
      <c r="P792" s="30" t="s">
        <v>235</v>
      </c>
      <c r="Q792" s="20" t="s">
        <v>235</v>
      </c>
      <c r="R792" s="23" t="s">
        <v>235</v>
      </c>
      <c r="S792" s="21">
        <v>44984</v>
      </c>
      <c r="T792" s="20" t="s">
        <v>235</v>
      </c>
      <c r="U792" s="21">
        <v>44985</v>
      </c>
      <c r="V792" s="29" t="s">
        <v>485</v>
      </c>
      <c r="W792" s="23" t="s">
        <v>775</v>
      </c>
      <c r="X792" s="27" t="s">
        <v>45</v>
      </c>
      <c r="Y792" s="13" t="s">
        <v>1775</v>
      </c>
    </row>
    <row r="793" spans="1:27" ht="38.25">
      <c r="A793" s="24">
        <v>45017</v>
      </c>
      <c r="B793" s="25" t="s">
        <v>536</v>
      </c>
      <c r="C793" s="26">
        <v>40514</v>
      </c>
      <c r="D793" s="27" t="s">
        <v>42</v>
      </c>
      <c r="E793" s="27" t="s">
        <v>255</v>
      </c>
      <c r="F793" s="27" t="s">
        <v>256</v>
      </c>
      <c r="G793" s="27" t="s">
        <v>31</v>
      </c>
      <c r="H793" s="27" t="s">
        <v>32</v>
      </c>
      <c r="I793" s="27" t="s">
        <v>33</v>
      </c>
      <c r="J793" s="134">
        <v>44985</v>
      </c>
      <c r="K793" s="28">
        <v>45139</v>
      </c>
      <c r="L793" s="121" t="s">
        <v>1605</v>
      </c>
      <c r="M793" s="94" t="s">
        <v>235</v>
      </c>
      <c r="N793" s="94" t="s">
        <v>72</v>
      </c>
      <c r="O793" s="94" t="s">
        <v>235</v>
      </c>
      <c r="P793" s="30" t="s">
        <v>235</v>
      </c>
      <c r="Q793" s="20" t="s">
        <v>235</v>
      </c>
      <c r="R793" s="23" t="s">
        <v>235</v>
      </c>
      <c r="S793" s="21">
        <v>44984</v>
      </c>
      <c r="T793" s="20" t="s">
        <v>235</v>
      </c>
      <c r="U793" s="21">
        <v>44985</v>
      </c>
      <c r="V793" s="29" t="s">
        <v>485</v>
      </c>
      <c r="W793" s="23" t="s">
        <v>775</v>
      </c>
      <c r="X793" s="27" t="s">
        <v>45</v>
      </c>
      <c r="Y793" s="13" t="s">
        <v>1776</v>
      </c>
    </row>
    <row r="794" spans="1:27" ht="38.25">
      <c r="A794" s="24">
        <v>45017</v>
      </c>
      <c r="B794" s="25" t="s">
        <v>1777</v>
      </c>
      <c r="C794" s="26">
        <v>55936</v>
      </c>
      <c r="D794" s="27" t="s">
        <v>42</v>
      </c>
      <c r="E794" s="27" t="s">
        <v>255</v>
      </c>
      <c r="F794" s="27" t="s">
        <v>256</v>
      </c>
      <c r="G794" s="27" t="s">
        <v>31</v>
      </c>
      <c r="H794" s="27" t="s">
        <v>32</v>
      </c>
      <c r="I794" s="27" t="s">
        <v>33</v>
      </c>
      <c r="J794" s="134">
        <v>44985</v>
      </c>
      <c r="K794" s="28">
        <v>45139</v>
      </c>
      <c r="L794" s="121" t="s">
        <v>1605</v>
      </c>
      <c r="M794" s="94" t="s">
        <v>235</v>
      </c>
      <c r="N794" s="94" t="s">
        <v>72</v>
      </c>
      <c r="O794" s="94" t="s">
        <v>235</v>
      </c>
      <c r="P794" s="30" t="s">
        <v>235</v>
      </c>
      <c r="Q794" s="20" t="s">
        <v>235</v>
      </c>
      <c r="R794" s="23" t="s">
        <v>235</v>
      </c>
      <c r="S794" s="21">
        <v>44984</v>
      </c>
      <c r="T794" s="20" t="s">
        <v>235</v>
      </c>
      <c r="U794" s="21">
        <v>44985</v>
      </c>
      <c r="V794" s="29" t="s">
        <v>485</v>
      </c>
      <c r="W794" s="23" t="s">
        <v>775</v>
      </c>
      <c r="X794" s="27" t="s">
        <v>45</v>
      </c>
      <c r="Y794" s="13" t="s">
        <v>1778</v>
      </c>
    </row>
    <row r="795" spans="1:27" ht="38.25">
      <c r="A795" s="24">
        <v>45017</v>
      </c>
      <c r="B795" s="25" t="s">
        <v>519</v>
      </c>
      <c r="C795" s="26">
        <v>79585</v>
      </c>
      <c r="D795" s="27" t="s">
        <v>42</v>
      </c>
      <c r="E795" s="27" t="s">
        <v>255</v>
      </c>
      <c r="F795" s="27" t="s">
        <v>256</v>
      </c>
      <c r="G795" s="27" t="s">
        <v>31</v>
      </c>
      <c r="H795" s="27" t="s">
        <v>32</v>
      </c>
      <c r="I795" s="27" t="s">
        <v>33</v>
      </c>
      <c r="J795" s="134">
        <v>44985</v>
      </c>
      <c r="K795" s="28">
        <v>45139</v>
      </c>
      <c r="L795" s="121" t="s">
        <v>1605</v>
      </c>
      <c r="M795" s="94" t="s">
        <v>235</v>
      </c>
      <c r="N795" s="94" t="s">
        <v>72</v>
      </c>
      <c r="O795" s="94" t="s">
        <v>235</v>
      </c>
      <c r="P795" s="30" t="s">
        <v>235</v>
      </c>
      <c r="Q795" s="20" t="s">
        <v>235</v>
      </c>
      <c r="R795" s="23" t="s">
        <v>235</v>
      </c>
      <c r="S795" s="21">
        <v>44984</v>
      </c>
      <c r="T795" s="20" t="s">
        <v>235</v>
      </c>
      <c r="U795" s="21">
        <v>44985</v>
      </c>
      <c r="V795" s="29" t="s">
        <v>485</v>
      </c>
      <c r="W795" s="23" t="s">
        <v>775</v>
      </c>
      <c r="X795" s="27" t="s">
        <v>45</v>
      </c>
      <c r="Y795" s="13" t="s">
        <v>1779</v>
      </c>
    </row>
    <row r="796" spans="1:27" ht="38.25">
      <c r="A796" s="24">
        <v>45017</v>
      </c>
      <c r="B796" s="25" t="s">
        <v>554</v>
      </c>
      <c r="C796" s="26">
        <v>121931</v>
      </c>
      <c r="D796" s="27" t="s">
        <v>42</v>
      </c>
      <c r="E796" s="27" t="s">
        <v>604</v>
      </c>
      <c r="F796" s="27" t="s">
        <v>256</v>
      </c>
      <c r="G796" s="27" t="s">
        <v>31</v>
      </c>
      <c r="H796" s="27" t="s">
        <v>32</v>
      </c>
      <c r="I796" s="27" t="s">
        <v>33</v>
      </c>
      <c r="J796" s="134">
        <v>44985</v>
      </c>
      <c r="K796" s="28">
        <v>45139</v>
      </c>
      <c r="L796" s="121" t="s">
        <v>1605</v>
      </c>
      <c r="N796" s="94" t="s">
        <v>91</v>
      </c>
      <c r="P796" s="30"/>
      <c r="Q796" s="20"/>
      <c r="R796" s="23"/>
      <c r="S796" s="21">
        <v>44984</v>
      </c>
      <c r="T796" s="20"/>
      <c r="U796" s="21">
        <v>44985</v>
      </c>
      <c r="V796" s="29" t="s">
        <v>485</v>
      </c>
      <c r="W796" s="23" t="s">
        <v>775</v>
      </c>
      <c r="X796" s="27" t="s">
        <v>45</v>
      </c>
      <c r="Y796" s="13" t="s">
        <v>1780</v>
      </c>
    </row>
    <row r="797" spans="1:27" ht="38.25">
      <c r="A797" s="24">
        <v>45017</v>
      </c>
      <c r="B797" s="25" t="s">
        <v>553</v>
      </c>
      <c r="C797" s="26">
        <v>121932</v>
      </c>
      <c r="D797" s="27" t="s">
        <v>42</v>
      </c>
      <c r="E797" s="27" t="s">
        <v>604</v>
      </c>
      <c r="F797" s="27" t="s">
        <v>256</v>
      </c>
      <c r="G797" s="27" t="s">
        <v>31</v>
      </c>
      <c r="H797" s="27" t="s">
        <v>32</v>
      </c>
      <c r="I797" s="27" t="s">
        <v>33</v>
      </c>
      <c r="J797" s="134">
        <v>44985</v>
      </c>
      <c r="K797" s="28">
        <v>45139</v>
      </c>
      <c r="L797" s="121" t="s">
        <v>1605</v>
      </c>
      <c r="N797" s="94" t="s">
        <v>91</v>
      </c>
      <c r="P797" s="30"/>
      <c r="Q797" s="20"/>
      <c r="R797" s="23"/>
      <c r="S797" s="21">
        <v>44984</v>
      </c>
      <c r="T797" s="20"/>
      <c r="U797" s="21">
        <v>44985</v>
      </c>
      <c r="V797" s="29" t="s">
        <v>485</v>
      </c>
      <c r="W797" s="23" t="s">
        <v>775</v>
      </c>
      <c r="X797" s="27" t="s">
        <v>45</v>
      </c>
      <c r="Y797" s="13" t="s">
        <v>1781</v>
      </c>
    </row>
    <row r="798" spans="1:27" ht="25.5">
      <c r="A798" s="24">
        <v>45017</v>
      </c>
      <c r="B798" s="25" t="s">
        <v>1782</v>
      </c>
      <c r="C798" s="26">
        <v>128511</v>
      </c>
      <c r="D798" s="27" t="s">
        <v>42</v>
      </c>
      <c r="E798" s="27" t="s">
        <v>354</v>
      </c>
      <c r="F798" s="27" t="s">
        <v>502</v>
      </c>
      <c r="G798" s="27" t="s">
        <v>31</v>
      </c>
      <c r="H798" s="27" t="s">
        <v>32</v>
      </c>
      <c r="I798" s="27" t="s">
        <v>33</v>
      </c>
      <c r="J798" s="134">
        <v>44985</v>
      </c>
      <c r="K798" s="28">
        <v>45139</v>
      </c>
      <c r="L798" s="121" t="s">
        <v>1605</v>
      </c>
      <c r="M798" s="94" t="s">
        <v>269</v>
      </c>
      <c r="N798" s="170" t="s">
        <v>270</v>
      </c>
      <c r="P798" s="30"/>
      <c r="Q798" s="20"/>
      <c r="R798" s="23"/>
      <c r="S798" s="21">
        <v>44984</v>
      </c>
      <c r="T798" s="20"/>
      <c r="U798" s="21">
        <v>44987</v>
      </c>
      <c r="V798" s="29" t="s">
        <v>485</v>
      </c>
      <c r="W798" s="23" t="s">
        <v>775</v>
      </c>
      <c r="X798" s="27" t="s">
        <v>45</v>
      </c>
      <c r="Y798" s="13" t="s">
        <v>1783</v>
      </c>
    </row>
    <row r="799" spans="1:27" ht="38.25">
      <c r="A799" s="24">
        <v>45017</v>
      </c>
      <c r="B799" s="25" t="s">
        <v>539</v>
      </c>
      <c r="C799" s="26">
        <v>128435</v>
      </c>
      <c r="D799" s="27" t="s">
        <v>42</v>
      </c>
      <c r="E799" s="27" t="s">
        <v>255</v>
      </c>
      <c r="F799" s="27" t="s">
        <v>256</v>
      </c>
      <c r="G799" s="27" t="s">
        <v>31</v>
      </c>
      <c r="H799" s="27" t="s">
        <v>32</v>
      </c>
      <c r="I799" s="27" t="s">
        <v>33</v>
      </c>
      <c r="J799" s="134">
        <v>44985</v>
      </c>
      <c r="K799" s="28">
        <v>45139</v>
      </c>
      <c r="L799" s="121" t="s">
        <v>1605</v>
      </c>
      <c r="M799" s="94" t="s">
        <v>1236</v>
      </c>
      <c r="N799" s="94" t="s">
        <v>1237</v>
      </c>
      <c r="O799" s="94" t="s">
        <v>235</v>
      </c>
      <c r="P799" s="30" t="s">
        <v>235</v>
      </c>
      <c r="Q799" s="30" t="s">
        <v>235</v>
      </c>
      <c r="R799" s="30" t="s">
        <v>235</v>
      </c>
      <c r="S799" s="21">
        <v>44984</v>
      </c>
      <c r="T799" s="20" t="s">
        <v>235</v>
      </c>
      <c r="U799" s="21">
        <v>44986</v>
      </c>
      <c r="V799" s="29" t="s">
        <v>485</v>
      </c>
      <c r="W799" s="23" t="s">
        <v>775</v>
      </c>
      <c r="X799" s="27" t="s">
        <v>45</v>
      </c>
      <c r="Y799" s="13" t="s">
        <v>1784</v>
      </c>
    </row>
    <row r="800" spans="1:27" ht="38.25">
      <c r="A800" s="24">
        <v>45017</v>
      </c>
      <c r="B800" s="25" t="s">
        <v>509</v>
      </c>
      <c r="C800" s="26">
        <v>128350</v>
      </c>
      <c r="D800" s="27" t="s">
        <v>42</v>
      </c>
      <c r="E800" s="27" t="s">
        <v>255</v>
      </c>
      <c r="F800" s="27" t="s">
        <v>256</v>
      </c>
      <c r="G800" s="27" t="s">
        <v>31</v>
      </c>
      <c r="H800" s="27" t="s">
        <v>32</v>
      </c>
      <c r="I800" s="27" t="s">
        <v>33</v>
      </c>
      <c r="J800" s="134">
        <v>44985</v>
      </c>
      <c r="K800" s="28">
        <v>45139</v>
      </c>
      <c r="L800" s="121" t="s">
        <v>1605</v>
      </c>
      <c r="M800" s="94" t="s">
        <v>1236</v>
      </c>
      <c r="N800" s="94" t="s">
        <v>1237</v>
      </c>
      <c r="O800" s="94" t="s">
        <v>235</v>
      </c>
      <c r="P800" s="30" t="s">
        <v>235</v>
      </c>
      <c r="Q800" s="30" t="s">
        <v>235</v>
      </c>
      <c r="R800" s="30" t="s">
        <v>235</v>
      </c>
      <c r="S800" s="21">
        <v>44984</v>
      </c>
      <c r="T800" s="20" t="s">
        <v>235</v>
      </c>
      <c r="U800" s="21">
        <v>44986</v>
      </c>
      <c r="V800" s="29" t="s">
        <v>485</v>
      </c>
      <c r="W800" s="23" t="s">
        <v>775</v>
      </c>
      <c r="X800" s="27" t="s">
        <v>45</v>
      </c>
      <c r="Y800" s="13" t="s">
        <v>1785</v>
      </c>
    </row>
    <row r="801" spans="1:27" ht="25.5">
      <c r="A801" s="24">
        <v>45017</v>
      </c>
      <c r="B801" s="25" t="s">
        <v>510</v>
      </c>
      <c r="C801" s="26">
        <v>122066</v>
      </c>
      <c r="D801" s="27" t="s">
        <v>42</v>
      </c>
      <c r="E801" s="27" t="s">
        <v>255</v>
      </c>
      <c r="F801" s="27" t="s">
        <v>256</v>
      </c>
      <c r="G801" s="27" t="s">
        <v>31</v>
      </c>
      <c r="H801" s="27" t="s">
        <v>32</v>
      </c>
      <c r="I801" s="27" t="s">
        <v>33</v>
      </c>
      <c r="J801" s="134">
        <v>44985</v>
      </c>
      <c r="K801" s="28">
        <v>45139</v>
      </c>
      <c r="L801" s="121" t="s">
        <v>1605</v>
      </c>
      <c r="M801" s="94" t="s">
        <v>1236</v>
      </c>
      <c r="N801" s="94" t="s">
        <v>1237</v>
      </c>
      <c r="O801" s="94" t="s">
        <v>235</v>
      </c>
      <c r="P801" s="30" t="s">
        <v>235</v>
      </c>
      <c r="Q801" s="30" t="s">
        <v>235</v>
      </c>
      <c r="R801" s="30" t="s">
        <v>235</v>
      </c>
      <c r="S801" s="21">
        <v>44984</v>
      </c>
      <c r="T801" s="20" t="s">
        <v>235</v>
      </c>
      <c r="U801" s="21">
        <v>44986</v>
      </c>
      <c r="V801" s="29" t="s">
        <v>485</v>
      </c>
      <c r="W801" s="23" t="s">
        <v>775</v>
      </c>
      <c r="X801" s="27" t="s">
        <v>45</v>
      </c>
      <c r="Y801" s="13" t="s">
        <v>1786</v>
      </c>
    </row>
    <row r="802" spans="1:27" ht="38.25">
      <c r="A802" s="24">
        <v>45017</v>
      </c>
      <c r="B802" s="25" t="s">
        <v>540</v>
      </c>
      <c r="C802" s="26">
        <v>122002</v>
      </c>
      <c r="D802" s="27" t="s">
        <v>42</v>
      </c>
      <c r="E802" s="27" t="s">
        <v>255</v>
      </c>
      <c r="F802" s="27" t="s">
        <v>256</v>
      </c>
      <c r="G802" s="27" t="s">
        <v>31</v>
      </c>
      <c r="H802" s="27" t="s">
        <v>32</v>
      </c>
      <c r="I802" s="27" t="s">
        <v>33</v>
      </c>
      <c r="J802" s="134">
        <v>44985</v>
      </c>
      <c r="K802" s="28">
        <v>45139</v>
      </c>
      <c r="L802" s="121" t="s">
        <v>1605</v>
      </c>
      <c r="M802" s="94" t="s">
        <v>1236</v>
      </c>
      <c r="N802" s="94" t="s">
        <v>1237</v>
      </c>
      <c r="O802" s="94" t="s">
        <v>235</v>
      </c>
      <c r="P802" s="30" t="s">
        <v>235</v>
      </c>
      <c r="Q802" s="30" t="s">
        <v>235</v>
      </c>
      <c r="R802" s="30" t="s">
        <v>235</v>
      </c>
      <c r="S802" s="21">
        <v>44984</v>
      </c>
      <c r="T802" s="20" t="s">
        <v>235</v>
      </c>
      <c r="U802" s="21">
        <v>44986</v>
      </c>
      <c r="V802" s="29" t="s">
        <v>485</v>
      </c>
      <c r="W802" s="23" t="s">
        <v>775</v>
      </c>
      <c r="X802" s="27" t="s">
        <v>45</v>
      </c>
      <c r="Y802" s="13" t="s">
        <v>1787</v>
      </c>
    </row>
    <row r="803" spans="1:27" ht="38.25">
      <c r="A803" s="24">
        <v>45017</v>
      </c>
      <c r="B803" s="25" t="s">
        <v>538</v>
      </c>
      <c r="C803" s="26">
        <v>122001</v>
      </c>
      <c r="D803" s="27" t="s">
        <v>42</v>
      </c>
      <c r="E803" s="27" t="s">
        <v>255</v>
      </c>
      <c r="F803" s="27" t="s">
        <v>256</v>
      </c>
      <c r="G803" s="27" t="s">
        <v>31</v>
      </c>
      <c r="H803" s="27" t="s">
        <v>32</v>
      </c>
      <c r="I803" s="27" t="s">
        <v>33</v>
      </c>
      <c r="J803" s="134">
        <v>44985</v>
      </c>
      <c r="K803" s="28">
        <v>45139</v>
      </c>
      <c r="L803" s="121" t="s">
        <v>1605</v>
      </c>
      <c r="M803" s="94" t="s">
        <v>1236</v>
      </c>
      <c r="N803" s="94" t="s">
        <v>1237</v>
      </c>
      <c r="O803" s="94" t="s">
        <v>235</v>
      </c>
      <c r="P803" s="30" t="s">
        <v>235</v>
      </c>
      <c r="Q803" s="30" t="s">
        <v>235</v>
      </c>
      <c r="R803" s="30" t="s">
        <v>235</v>
      </c>
      <c r="S803" s="21">
        <v>44984</v>
      </c>
      <c r="T803" s="20" t="s">
        <v>235</v>
      </c>
      <c r="U803" s="21">
        <v>44986</v>
      </c>
      <c r="V803" s="29" t="s">
        <v>485</v>
      </c>
      <c r="W803" s="23" t="s">
        <v>775</v>
      </c>
      <c r="X803" s="27" t="s">
        <v>45</v>
      </c>
      <c r="Y803" s="13" t="s">
        <v>1788</v>
      </c>
    </row>
    <row r="804" spans="1:27" ht="38.25">
      <c r="A804" s="24">
        <v>45017</v>
      </c>
      <c r="B804" s="25" t="s">
        <v>537</v>
      </c>
      <c r="C804" s="26">
        <v>121671</v>
      </c>
      <c r="D804" s="27" t="s">
        <v>42</v>
      </c>
      <c r="E804" s="27" t="s">
        <v>255</v>
      </c>
      <c r="F804" s="27" t="s">
        <v>256</v>
      </c>
      <c r="G804" s="27" t="s">
        <v>31</v>
      </c>
      <c r="H804" s="27" t="s">
        <v>32</v>
      </c>
      <c r="I804" s="27" t="s">
        <v>33</v>
      </c>
      <c r="J804" s="134">
        <v>44985</v>
      </c>
      <c r="K804" s="28">
        <v>45139</v>
      </c>
      <c r="L804" s="121" t="s">
        <v>1605</v>
      </c>
      <c r="M804" s="94" t="s">
        <v>1236</v>
      </c>
      <c r="N804" s="94" t="s">
        <v>1237</v>
      </c>
      <c r="O804" s="94" t="s">
        <v>235</v>
      </c>
      <c r="P804" s="30" t="s">
        <v>235</v>
      </c>
      <c r="Q804" s="30" t="s">
        <v>235</v>
      </c>
      <c r="R804" s="30" t="s">
        <v>235</v>
      </c>
      <c r="S804" s="21">
        <v>44984</v>
      </c>
      <c r="T804" s="20" t="s">
        <v>235</v>
      </c>
      <c r="U804" s="21">
        <v>44986</v>
      </c>
      <c r="V804" s="29" t="s">
        <v>485</v>
      </c>
      <c r="W804" s="23" t="s">
        <v>775</v>
      </c>
      <c r="X804" s="27" t="s">
        <v>45</v>
      </c>
      <c r="Y804" s="13" t="s">
        <v>1789</v>
      </c>
    </row>
    <row r="805" spans="1:27" ht="38.25">
      <c r="A805" s="24">
        <v>45017</v>
      </c>
      <c r="B805" s="25" t="s">
        <v>556</v>
      </c>
      <c r="C805" s="26">
        <v>116420</v>
      </c>
      <c r="D805" s="27" t="s">
        <v>42</v>
      </c>
      <c r="E805" s="27" t="s">
        <v>147</v>
      </c>
      <c r="F805" s="27" t="s">
        <v>455</v>
      </c>
      <c r="G805" s="27" t="s">
        <v>31</v>
      </c>
      <c r="H805" s="27" t="s">
        <v>32</v>
      </c>
      <c r="I805" s="27" t="s">
        <v>33</v>
      </c>
      <c r="J805" s="134">
        <v>44985</v>
      </c>
      <c r="K805" s="28">
        <v>45139</v>
      </c>
      <c r="L805" s="121" t="s">
        <v>1605</v>
      </c>
      <c r="M805" s="94" t="s">
        <v>304</v>
      </c>
      <c r="N805" s="94" t="s">
        <v>149</v>
      </c>
      <c r="O805" s="94" t="s">
        <v>422</v>
      </c>
      <c r="P805" s="30" t="s">
        <v>235</v>
      </c>
      <c r="Q805" s="30" t="s">
        <v>235</v>
      </c>
      <c r="R805" s="30" t="s">
        <v>235</v>
      </c>
      <c r="S805" s="21">
        <v>44984</v>
      </c>
      <c r="T805" s="20" t="s">
        <v>235</v>
      </c>
      <c r="U805" s="21">
        <v>44986</v>
      </c>
      <c r="V805" s="29" t="s">
        <v>485</v>
      </c>
      <c r="W805" s="23" t="s">
        <v>775</v>
      </c>
      <c r="X805" s="27" t="s">
        <v>45</v>
      </c>
      <c r="Y805" s="13" t="s">
        <v>1790</v>
      </c>
    </row>
    <row r="806" spans="1:27" ht="25.5">
      <c r="A806" s="24">
        <v>45017</v>
      </c>
      <c r="B806" s="25" t="s">
        <v>488</v>
      </c>
      <c r="C806" s="26">
        <v>40825</v>
      </c>
      <c r="D806" s="27" t="s">
        <v>42</v>
      </c>
      <c r="E806" s="27" t="s">
        <v>695</v>
      </c>
      <c r="F806" s="27" t="s">
        <v>148</v>
      </c>
      <c r="G806" s="27" t="s">
        <v>31</v>
      </c>
      <c r="H806" s="27" t="s">
        <v>32</v>
      </c>
      <c r="I806" s="27" t="s">
        <v>33</v>
      </c>
      <c r="J806" s="134">
        <v>44985</v>
      </c>
      <c r="K806" s="28">
        <v>45139</v>
      </c>
      <c r="L806" s="121" t="s">
        <v>1605</v>
      </c>
      <c r="M806" s="94" t="s">
        <v>304</v>
      </c>
      <c r="N806" s="94" t="s">
        <v>149</v>
      </c>
      <c r="O806" s="94" t="s">
        <v>422</v>
      </c>
      <c r="P806" s="30" t="s">
        <v>235</v>
      </c>
      <c r="Q806" s="30" t="s">
        <v>235</v>
      </c>
      <c r="R806" s="30" t="s">
        <v>235</v>
      </c>
      <c r="S806" s="21">
        <v>44984</v>
      </c>
      <c r="T806" s="20" t="s">
        <v>235</v>
      </c>
      <c r="U806" s="21">
        <v>44986</v>
      </c>
      <c r="V806" s="29" t="s">
        <v>485</v>
      </c>
      <c r="W806" s="23" t="s">
        <v>775</v>
      </c>
      <c r="X806" s="27" t="s">
        <v>39</v>
      </c>
      <c r="Y806" s="13" t="s">
        <v>1791</v>
      </c>
    </row>
    <row r="807" spans="1:27" ht="25.5">
      <c r="A807" s="24">
        <v>45017</v>
      </c>
      <c r="B807" s="25" t="s">
        <v>1792</v>
      </c>
      <c r="C807" s="26">
        <v>99408</v>
      </c>
      <c r="D807" s="27" t="s">
        <v>42</v>
      </c>
      <c r="E807" s="27" t="s">
        <v>494</v>
      </c>
      <c r="F807" s="27" t="s">
        <v>220</v>
      </c>
      <c r="G807" s="27" t="s">
        <v>31</v>
      </c>
      <c r="H807" s="27" t="s">
        <v>32</v>
      </c>
      <c r="I807" s="27" t="s">
        <v>33</v>
      </c>
      <c r="J807" s="134">
        <v>44985</v>
      </c>
      <c r="K807" s="28">
        <v>45139</v>
      </c>
      <c r="L807" s="121" t="s">
        <v>1543</v>
      </c>
      <c r="M807" s="94" t="s">
        <v>235</v>
      </c>
      <c r="N807" s="94" t="s">
        <v>464</v>
      </c>
      <c r="O807" s="94" t="s">
        <v>235</v>
      </c>
      <c r="P807" s="30" t="s">
        <v>235</v>
      </c>
      <c r="Q807" s="30" t="s">
        <v>235</v>
      </c>
      <c r="R807" s="30" t="s">
        <v>235</v>
      </c>
      <c r="S807" s="21">
        <v>44984</v>
      </c>
      <c r="T807" s="20" t="s">
        <v>235</v>
      </c>
      <c r="U807" s="21">
        <v>44988</v>
      </c>
      <c r="V807" s="29" t="s">
        <v>485</v>
      </c>
      <c r="W807" s="23" t="s">
        <v>775</v>
      </c>
      <c r="X807" s="27" t="s">
        <v>39</v>
      </c>
      <c r="Y807" s="13" t="s">
        <v>835</v>
      </c>
      <c r="AA807" s="12"/>
    </row>
    <row r="808" spans="1:27" ht="25.5">
      <c r="A808" s="24">
        <v>45017</v>
      </c>
      <c r="B808" s="25" t="s">
        <v>1793</v>
      </c>
      <c r="C808" s="26">
        <v>135504</v>
      </c>
      <c r="D808" s="27" t="s">
        <v>42</v>
      </c>
      <c r="E808" s="27" t="s">
        <v>255</v>
      </c>
      <c r="F808" s="27" t="s">
        <v>256</v>
      </c>
      <c r="G808" s="27" t="s">
        <v>31</v>
      </c>
      <c r="H808" s="27" t="s">
        <v>32</v>
      </c>
      <c r="I808" s="27" t="s">
        <v>33</v>
      </c>
      <c r="J808" s="134">
        <v>44985</v>
      </c>
      <c r="K808" s="28">
        <v>45139</v>
      </c>
      <c r="L808" s="121" t="s">
        <v>1543</v>
      </c>
      <c r="M808" s="94" t="s">
        <v>1236</v>
      </c>
      <c r="N808" s="94" t="s">
        <v>1237</v>
      </c>
      <c r="O808" s="94" t="s">
        <v>235</v>
      </c>
      <c r="P808" s="30" t="s">
        <v>235</v>
      </c>
      <c r="Q808" s="30" t="s">
        <v>235</v>
      </c>
      <c r="R808" s="30" t="s">
        <v>235</v>
      </c>
      <c r="S808" s="21">
        <v>44984</v>
      </c>
      <c r="T808" s="20" t="s">
        <v>235</v>
      </c>
      <c r="U808" s="21">
        <v>44986</v>
      </c>
      <c r="V808" s="29" t="s">
        <v>240</v>
      </c>
      <c r="W808" s="23" t="s">
        <v>775</v>
      </c>
      <c r="X808" s="27" t="s">
        <v>45</v>
      </c>
      <c r="Y808" s="13" t="s">
        <v>1794</v>
      </c>
    </row>
    <row r="809" spans="1:27" ht="51">
      <c r="A809" s="123">
        <v>45017</v>
      </c>
      <c r="B809" s="137" t="s">
        <v>505</v>
      </c>
      <c r="C809" s="54">
        <v>107132</v>
      </c>
      <c r="D809" s="150" t="s">
        <v>42</v>
      </c>
      <c r="E809" s="27" t="s">
        <v>1795</v>
      </c>
      <c r="F809" s="150" t="s">
        <v>1362</v>
      </c>
      <c r="G809" s="150" t="s">
        <v>31</v>
      </c>
      <c r="H809" s="150" t="s">
        <v>32</v>
      </c>
      <c r="I809" s="150" t="s">
        <v>33</v>
      </c>
      <c r="J809" s="151">
        <v>44985</v>
      </c>
      <c r="K809" s="28">
        <v>45139</v>
      </c>
      <c r="L809" s="122" t="s">
        <v>1551</v>
      </c>
      <c r="M809" s="95" t="s">
        <v>250</v>
      </c>
      <c r="N809" s="95" t="s">
        <v>98</v>
      </c>
      <c r="O809" s="95" t="s">
        <v>235</v>
      </c>
      <c r="P809" s="152"/>
      <c r="Q809" s="153"/>
      <c r="R809" s="154"/>
      <c r="S809" s="21">
        <v>44984</v>
      </c>
      <c r="T809" s="153"/>
      <c r="U809" s="155">
        <v>44989</v>
      </c>
      <c r="V809" s="29" t="s">
        <v>485</v>
      </c>
      <c r="W809" s="23" t="s">
        <v>775</v>
      </c>
      <c r="X809" s="150" t="s">
        <v>45</v>
      </c>
      <c r="Y809" s="37" t="s">
        <v>1796</v>
      </c>
    </row>
    <row r="810" spans="1:27" ht="51">
      <c r="A810" s="24">
        <v>45017</v>
      </c>
      <c r="B810" s="25" t="s">
        <v>559</v>
      </c>
      <c r="C810" s="26">
        <v>111095</v>
      </c>
      <c r="D810" s="27" t="s">
        <v>42</v>
      </c>
      <c r="E810" s="27" t="s">
        <v>413</v>
      </c>
      <c r="F810" s="27" t="s">
        <v>662</v>
      </c>
      <c r="G810" s="27" t="s">
        <v>31</v>
      </c>
      <c r="H810" s="27" t="s">
        <v>32</v>
      </c>
      <c r="I810" s="27" t="s">
        <v>33</v>
      </c>
      <c r="J810" s="134">
        <v>44985</v>
      </c>
      <c r="K810" s="28">
        <v>45139</v>
      </c>
      <c r="L810" s="121" t="s">
        <v>1551</v>
      </c>
      <c r="M810" s="94" t="s">
        <v>415</v>
      </c>
      <c r="N810" s="94" t="s">
        <v>43</v>
      </c>
      <c r="O810" s="94" t="s">
        <v>785</v>
      </c>
      <c r="P810" s="30"/>
      <c r="Q810" s="20"/>
      <c r="R810" s="23"/>
      <c r="S810" s="21">
        <v>44984</v>
      </c>
      <c r="T810" s="20"/>
      <c r="U810" s="21">
        <v>44992</v>
      </c>
      <c r="V810" s="29" t="s">
        <v>485</v>
      </c>
      <c r="W810" s="23" t="s">
        <v>775</v>
      </c>
      <c r="X810" s="27" t="s">
        <v>45</v>
      </c>
      <c r="Y810" s="13" t="s">
        <v>1797</v>
      </c>
    </row>
    <row r="811" spans="1:27" ht="51">
      <c r="A811" s="24">
        <v>45017</v>
      </c>
      <c r="B811" s="25" t="s">
        <v>525</v>
      </c>
      <c r="C811" s="26">
        <v>128577</v>
      </c>
      <c r="D811" s="27" t="s">
        <v>42</v>
      </c>
      <c r="E811" s="27" t="s">
        <v>413</v>
      </c>
      <c r="F811" s="27" t="s">
        <v>662</v>
      </c>
      <c r="G811" s="27" t="s">
        <v>31</v>
      </c>
      <c r="H811" s="27" t="s">
        <v>32</v>
      </c>
      <c r="I811" s="27" t="s">
        <v>33</v>
      </c>
      <c r="J811" s="134">
        <v>44985</v>
      </c>
      <c r="K811" s="28">
        <v>45139</v>
      </c>
      <c r="L811" s="121" t="s">
        <v>1543</v>
      </c>
      <c r="M811" s="94" t="s">
        <v>415</v>
      </c>
      <c r="N811" s="94" t="s">
        <v>43</v>
      </c>
      <c r="O811" s="94" t="s">
        <v>785</v>
      </c>
      <c r="P811" s="30" t="s">
        <v>235</v>
      </c>
      <c r="Q811" s="30" t="s">
        <v>235</v>
      </c>
      <c r="R811" s="30" t="s">
        <v>235</v>
      </c>
      <c r="S811" s="21">
        <v>44984</v>
      </c>
      <c r="T811" s="20" t="s">
        <v>235</v>
      </c>
      <c r="U811" s="21">
        <v>44992</v>
      </c>
      <c r="V811" s="29" t="s">
        <v>485</v>
      </c>
      <c r="W811" s="23" t="s">
        <v>775</v>
      </c>
      <c r="X811" s="27" t="s">
        <v>45</v>
      </c>
      <c r="Y811" s="13" t="s">
        <v>1798</v>
      </c>
    </row>
    <row r="812" spans="1:27" ht="51">
      <c r="A812" s="24">
        <v>45017</v>
      </c>
      <c r="B812" s="25" t="s">
        <v>46</v>
      </c>
      <c r="C812" s="26">
        <v>116123</v>
      </c>
      <c r="D812" s="27" t="s">
        <v>42</v>
      </c>
      <c r="E812" s="27" t="s">
        <v>413</v>
      </c>
      <c r="F812" s="27" t="s">
        <v>662</v>
      </c>
      <c r="G812" s="27" t="s">
        <v>31</v>
      </c>
      <c r="H812" s="27" t="s">
        <v>32</v>
      </c>
      <c r="I812" s="27" t="s">
        <v>33</v>
      </c>
      <c r="J812" s="134">
        <v>44985</v>
      </c>
      <c r="K812" s="28">
        <v>45139</v>
      </c>
      <c r="L812" s="121" t="s">
        <v>1551</v>
      </c>
      <c r="M812" s="94" t="s">
        <v>415</v>
      </c>
      <c r="N812" s="94" t="s">
        <v>43</v>
      </c>
      <c r="O812" s="94" t="s">
        <v>785</v>
      </c>
      <c r="P812" s="30"/>
      <c r="Q812" s="20"/>
      <c r="R812" s="23"/>
      <c r="S812" s="21">
        <v>44984</v>
      </c>
      <c r="T812" s="20"/>
      <c r="U812" s="21">
        <v>44992</v>
      </c>
      <c r="V812" s="29" t="s">
        <v>485</v>
      </c>
      <c r="W812" s="23" t="s">
        <v>775</v>
      </c>
      <c r="X812" s="27" t="s">
        <v>45</v>
      </c>
      <c r="Y812" s="13" t="s">
        <v>1797</v>
      </c>
    </row>
    <row r="813" spans="1:27" ht="51">
      <c r="A813" s="24">
        <v>45017</v>
      </c>
      <c r="B813" s="25" t="s">
        <v>562</v>
      </c>
      <c r="C813" s="26">
        <v>116143</v>
      </c>
      <c r="D813" s="27" t="s">
        <v>42</v>
      </c>
      <c r="E813" s="27" t="s">
        <v>413</v>
      </c>
      <c r="F813" s="27" t="s">
        <v>662</v>
      </c>
      <c r="G813" s="27" t="s">
        <v>31</v>
      </c>
      <c r="H813" s="27" t="s">
        <v>32</v>
      </c>
      <c r="I813" s="27" t="s">
        <v>33</v>
      </c>
      <c r="J813" s="134">
        <v>44985</v>
      </c>
      <c r="K813" s="28">
        <v>45139</v>
      </c>
      <c r="L813" s="121" t="s">
        <v>1551</v>
      </c>
      <c r="M813" s="94" t="s">
        <v>415</v>
      </c>
      <c r="N813" s="94" t="s">
        <v>43</v>
      </c>
      <c r="O813" s="94" t="s">
        <v>785</v>
      </c>
      <c r="P813" s="30"/>
      <c r="Q813" s="20"/>
      <c r="R813" s="23"/>
      <c r="S813" s="21">
        <v>44984</v>
      </c>
      <c r="T813" s="20"/>
      <c r="U813" s="21">
        <v>44992</v>
      </c>
      <c r="V813" s="29" t="s">
        <v>485</v>
      </c>
      <c r="W813" s="23" t="s">
        <v>775</v>
      </c>
      <c r="X813" s="27" t="s">
        <v>45</v>
      </c>
      <c r="Y813" s="13" t="s">
        <v>1797</v>
      </c>
    </row>
    <row r="814" spans="1:27" ht="51">
      <c r="A814" s="24">
        <v>44986</v>
      </c>
      <c r="B814" s="25" t="s">
        <v>1799</v>
      </c>
      <c r="C814" s="26" t="s">
        <v>316</v>
      </c>
      <c r="D814" s="27" t="s">
        <v>42</v>
      </c>
      <c r="E814" s="27" t="s">
        <v>317</v>
      </c>
      <c r="F814" s="27" t="s">
        <v>148</v>
      </c>
      <c r="G814" s="27" t="s">
        <v>31</v>
      </c>
      <c r="H814" s="27" t="s">
        <v>32</v>
      </c>
      <c r="I814" s="27" t="s">
        <v>23</v>
      </c>
      <c r="J814" s="134">
        <v>44956</v>
      </c>
      <c r="K814" s="28">
        <v>45108</v>
      </c>
      <c r="L814" s="121" t="s">
        <v>1543</v>
      </c>
      <c r="M814" s="94" t="s">
        <v>1800</v>
      </c>
      <c r="N814" s="94" t="s">
        <v>1801</v>
      </c>
      <c r="O814" s="94" t="s">
        <v>235</v>
      </c>
      <c r="P814" s="30" t="s">
        <v>235</v>
      </c>
      <c r="Q814" s="30" t="s">
        <v>235</v>
      </c>
      <c r="R814" s="30" t="s">
        <v>235</v>
      </c>
      <c r="S814" s="21">
        <v>44991</v>
      </c>
      <c r="T814" s="20" t="s">
        <v>235</v>
      </c>
      <c r="U814" s="21">
        <v>44992</v>
      </c>
      <c r="V814" s="29" t="s">
        <v>485</v>
      </c>
      <c r="W814" s="23" t="s">
        <v>775</v>
      </c>
      <c r="X814" s="27" t="s">
        <v>39</v>
      </c>
      <c r="Y814" s="13"/>
    </row>
    <row r="815" spans="1:27" ht="89.25">
      <c r="A815" s="24">
        <v>45017</v>
      </c>
      <c r="B815" s="25" t="s">
        <v>47</v>
      </c>
      <c r="C815" s="26">
        <v>121975</v>
      </c>
      <c r="D815" s="27" t="s">
        <v>42</v>
      </c>
      <c r="E815" s="27" t="s">
        <v>413</v>
      </c>
      <c r="F815" s="27" t="s">
        <v>662</v>
      </c>
      <c r="G815" s="27" t="s">
        <v>31</v>
      </c>
      <c r="H815" s="27" t="s">
        <v>32</v>
      </c>
      <c r="I815" s="27" t="s">
        <v>33</v>
      </c>
      <c r="J815" s="134">
        <v>44985</v>
      </c>
      <c r="K815" s="28">
        <v>45139</v>
      </c>
      <c r="L815" s="121" t="s">
        <v>1605</v>
      </c>
      <c r="M815" s="94" t="s">
        <v>415</v>
      </c>
      <c r="N815" s="170" t="s">
        <v>43</v>
      </c>
      <c r="O815" s="94" t="s">
        <v>416</v>
      </c>
      <c r="P815" s="30" t="s">
        <v>235</v>
      </c>
      <c r="Q815" s="30" t="s">
        <v>235</v>
      </c>
      <c r="R815" s="30" t="s">
        <v>235</v>
      </c>
      <c r="S815" s="21">
        <v>44984</v>
      </c>
      <c r="T815" s="20" t="s">
        <v>235</v>
      </c>
      <c r="U815" s="21">
        <v>44992</v>
      </c>
      <c r="V815" s="29" t="s">
        <v>485</v>
      </c>
      <c r="W815" s="23" t="s">
        <v>775</v>
      </c>
      <c r="X815" s="27" t="s">
        <v>45</v>
      </c>
      <c r="Y815" s="13" t="s">
        <v>1802</v>
      </c>
    </row>
    <row r="816" spans="1:27" ht="38.25">
      <c r="A816" s="24">
        <v>45017</v>
      </c>
      <c r="B816" s="25" t="s">
        <v>1803</v>
      </c>
      <c r="C816" s="26">
        <v>122009</v>
      </c>
      <c r="D816" s="27" t="s">
        <v>42</v>
      </c>
      <c r="E816" s="27" t="s">
        <v>255</v>
      </c>
      <c r="F816" s="27" t="s">
        <v>256</v>
      </c>
      <c r="G816" s="27" t="s">
        <v>31</v>
      </c>
      <c r="H816" s="27" t="s">
        <v>32</v>
      </c>
      <c r="I816" s="27" t="s">
        <v>33</v>
      </c>
      <c r="J816" s="134">
        <v>44985</v>
      </c>
      <c r="K816" s="28">
        <v>45139</v>
      </c>
      <c r="L816" s="121" t="s">
        <v>1605</v>
      </c>
      <c r="M816" s="94" t="s">
        <v>235</v>
      </c>
      <c r="N816" s="94" t="s">
        <v>1804</v>
      </c>
      <c r="O816" s="94" t="s">
        <v>235</v>
      </c>
      <c r="P816" s="30" t="s">
        <v>235</v>
      </c>
      <c r="Q816" s="30" t="s">
        <v>235</v>
      </c>
      <c r="R816" s="30" t="s">
        <v>235</v>
      </c>
      <c r="S816" s="21">
        <v>44984</v>
      </c>
      <c r="T816" s="20" t="s">
        <v>235</v>
      </c>
      <c r="U816" s="21">
        <v>44993</v>
      </c>
      <c r="V816" s="29" t="s">
        <v>485</v>
      </c>
      <c r="W816" s="23" t="s">
        <v>775</v>
      </c>
      <c r="X816" s="27" t="s">
        <v>45</v>
      </c>
      <c r="Y816" s="13" t="s">
        <v>1805</v>
      </c>
    </row>
    <row r="817" spans="1:25" ht="102">
      <c r="A817" s="24">
        <v>44958</v>
      </c>
      <c r="B817" s="25" t="s">
        <v>1806</v>
      </c>
      <c r="C817" s="26">
        <v>113233</v>
      </c>
      <c r="D817" s="27" t="s">
        <v>28</v>
      </c>
      <c r="E817" s="27" t="s">
        <v>1576</v>
      </c>
      <c r="F817" s="27" t="s">
        <v>363</v>
      </c>
      <c r="G817" s="27" t="s">
        <v>31</v>
      </c>
      <c r="H817" s="27" t="s">
        <v>32</v>
      </c>
      <c r="I817" s="27" t="s">
        <v>33</v>
      </c>
      <c r="J817" s="134">
        <v>44925</v>
      </c>
      <c r="K817" s="28">
        <v>45078</v>
      </c>
      <c r="L817" s="121" t="s">
        <v>1543</v>
      </c>
      <c r="M817" s="94" t="s">
        <v>235</v>
      </c>
      <c r="N817" s="94" t="s">
        <v>1758</v>
      </c>
      <c r="O817" s="94" t="s">
        <v>235</v>
      </c>
      <c r="P817" s="30">
        <v>44911</v>
      </c>
      <c r="Q817" s="20">
        <v>44965</v>
      </c>
      <c r="R817" s="23" t="s">
        <v>239</v>
      </c>
      <c r="S817" s="23" t="s">
        <v>1807</v>
      </c>
      <c r="T817" s="20" t="s">
        <v>235</v>
      </c>
      <c r="U817" s="21">
        <v>44994</v>
      </c>
      <c r="V817" s="29" t="s">
        <v>485</v>
      </c>
      <c r="W817" s="23" t="s">
        <v>775</v>
      </c>
      <c r="X817" s="27" t="s">
        <v>39</v>
      </c>
      <c r="Y817" s="13" t="s">
        <v>1808</v>
      </c>
    </row>
    <row r="818" spans="1:25" ht="51">
      <c r="A818" s="24">
        <v>45017</v>
      </c>
      <c r="B818" s="25" t="s">
        <v>1809</v>
      </c>
      <c r="C818" s="26">
        <v>135422</v>
      </c>
      <c r="D818" s="27" t="s">
        <v>42</v>
      </c>
      <c r="E818" s="27" t="s">
        <v>413</v>
      </c>
      <c r="F818" s="27" t="s">
        <v>662</v>
      </c>
      <c r="G818" s="27" t="s">
        <v>31</v>
      </c>
      <c r="H818" s="27" t="s">
        <v>32</v>
      </c>
      <c r="I818" s="27" t="s">
        <v>33</v>
      </c>
      <c r="J818" s="134">
        <v>44985</v>
      </c>
      <c r="K818" s="28">
        <v>45139</v>
      </c>
      <c r="L818" s="121" t="s">
        <v>1543</v>
      </c>
      <c r="M818" s="94" t="s">
        <v>415</v>
      </c>
      <c r="N818" s="94" t="s">
        <v>43</v>
      </c>
      <c r="O818" s="94" t="s">
        <v>785</v>
      </c>
      <c r="P818" s="30" t="s">
        <v>235</v>
      </c>
      <c r="Q818" s="30" t="s">
        <v>235</v>
      </c>
      <c r="R818" s="30" t="s">
        <v>235</v>
      </c>
      <c r="S818" s="21">
        <v>44984</v>
      </c>
      <c r="T818" s="20" t="s">
        <v>235</v>
      </c>
      <c r="U818" s="21">
        <v>44992</v>
      </c>
      <c r="V818" s="29" t="s">
        <v>485</v>
      </c>
      <c r="W818" s="23" t="s">
        <v>775</v>
      </c>
      <c r="X818" s="27" t="s">
        <v>45</v>
      </c>
      <c r="Y818" s="13" t="s">
        <v>1798</v>
      </c>
    </row>
    <row r="819" spans="1:25" ht="25.5">
      <c r="A819" s="24">
        <v>45017</v>
      </c>
      <c r="B819" s="25" t="s">
        <v>1810</v>
      </c>
      <c r="C819" s="26">
        <v>135399</v>
      </c>
      <c r="D819" s="27" t="s">
        <v>42</v>
      </c>
      <c r="E819" s="27" t="s">
        <v>377</v>
      </c>
      <c r="F819" s="27" t="s">
        <v>662</v>
      </c>
      <c r="G819" s="27" t="s">
        <v>31</v>
      </c>
      <c r="H819" s="27" t="s">
        <v>32</v>
      </c>
      <c r="I819" s="27" t="s">
        <v>33</v>
      </c>
      <c r="J819" s="134">
        <v>44985</v>
      </c>
      <c r="K819" s="28">
        <v>45139</v>
      </c>
      <c r="L819" s="121" t="s">
        <v>1543</v>
      </c>
      <c r="M819" s="94" t="s">
        <v>1811</v>
      </c>
      <c r="N819" s="94" t="s">
        <v>1812</v>
      </c>
      <c r="O819" s="94" t="s">
        <v>1813</v>
      </c>
      <c r="P819" s="30">
        <v>44970</v>
      </c>
      <c r="Q819" s="30">
        <v>44971</v>
      </c>
      <c r="R819" s="23" t="s">
        <v>239</v>
      </c>
      <c r="S819" s="21">
        <v>44984</v>
      </c>
      <c r="T819" s="20">
        <v>44999</v>
      </c>
      <c r="U819" s="20">
        <v>44999</v>
      </c>
      <c r="V819" s="29" t="s">
        <v>485</v>
      </c>
      <c r="W819" s="23" t="s">
        <v>775</v>
      </c>
      <c r="X819" s="27" t="s">
        <v>45</v>
      </c>
      <c r="Y819" s="13" t="s">
        <v>1814</v>
      </c>
    </row>
    <row r="820" spans="1:25" ht="76.5">
      <c r="A820" s="24">
        <v>45047</v>
      </c>
      <c r="B820" s="172" t="s">
        <v>588</v>
      </c>
      <c r="C820" s="26">
        <v>22175</v>
      </c>
      <c r="D820" s="27" t="s">
        <v>28</v>
      </c>
      <c r="E820" s="27" t="s">
        <v>589</v>
      </c>
      <c r="F820" s="27" t="s">
        <v>1815</v>
      </c>
      <c r="G820" s="27" t="s">
        <v>31</v>
      </c>
      <c r="H820" s="27" t="s">
        <v>32</v>
      </c>
      <c r="I820" s="27" t="s">
        <v>33</v>
      </c>
      <c r="J820" s="134">
        <v>45016</v>
      </c>
      <c r="K820" s="28">
        <v>45170</v>
      </c>
      <c r="L820" s="121" t="s">
        <v>1551</v>
      </c>
      <c r="P820" s="30"/>
      <c r="Q820" s="20"/>
      <c r="R820" s="23"/>
      <c r="S820" s="21"/>
      <c r="T820" s="20"/>
      <c r="U820" s="21" t="s">
        <v>235</v>
      </c>
      <c r="V820" s="29" t="s">
        <v>235</v>
      </c>
      <c r="W820" s="23"/>
      <c r="X820" s="27" t="s">
        <v>39</v>
      </c>
      <c r="Y820" s="13" t="s">
        <v>1816</v>
      </c>
    </row>
    <row r="821" spans="1:25" ht="25.5">
      <c r="A821" s="24">
        <v>45017</v>
      </c>
      <c r="B821" s="25" t="s">
        <v>566</v>
      </c>
      <c r="C821" s="26">
        <v>21664</v>
      </c>
      <c r="D821" s="27" t="s">
        <v>42</v>
      </c>
      <c r="E821" s="27" t="s">
        <v>330</v>
      </c>
      <c r="F821" s="27" t="s">
        <v>440</v>
      </c>
      <c r="G821" s="27" t="s">
        <v>31</v>
      </c>
      <c r="H821" s="27" t="s">
        <v>32</v>
      </c>
      <c r="I821" s="27" t="s">
        <v>33</v>
      </c>
      <c r="J821" s="134">
        <v>44985</v>
      </c>
      <c r="K821" s="28">
        <v>45139</v>
      </c>
      <c r="L821" s="121" t="s">
        <v>1605</v>
      </c>
      <c r="M821" s="94" t="s">
        <v>567</v>
      </c>
      <c r="N821" s="94" t="s">
        <v>1817</v>
      </c>
      <c r="P821" s="30">
        <v>44967</v>
      </c>
      <c r="Q821" s="20">
        <v>44970</v>
      </c>
      <c r="R821" s="23" t="s">
        <v>239</v>
      </c>
      <c r="S821" s="21">
        <v>44984</v>
      </c>
      <c r="T821" s="20" t="s">
        <v>235</v>
      </c>
      <c r="U821" s="21">
        <v>44998</v>
      </c>
      <c r="V821" s="29" t="s">
        <v>485</v>
      </c>
      <c r="W821" s="23" t="s">
        <v>775</v>
      </c>
      <c r="X821" s="27" t="s">
        <v>39</v>
      </c>
      <c r="Y821" s="13" t="s">
        <v>1818</v>
      </c>
    </row>
    <row r="822" spans="1:25" ht="25.5">
      <c r="A822" s="24">
        <v>45017</v>
      </c>
      <c r="B822" s="25" t="s">
        <v>81</v>
      </c>
      <c r="C822" s="26" t="s">
        <v>82</v>
      </c>
      <c r="D822" s="27" t="s">
        <v>28</v>
      </c>
      <c r="E822" s="27" t="s">
        <v>83</v>
      </c>
      <c r="F822" s="27" t="s">
        <v>30</v>
      </c>
      <c r="G822" s="27" t="s">
        <v>31</v>
      </c>
      <c r="H822" s="27" t="s">
        <v>32</v>
      </c>
      <c r="I822" s="27" t="s">
        <v>33</v>
      </c>
      <c r="J822" s="134">
        <v>44985</v>
      </c>
      <c r="K822" s="28">
        <v>45292</v>
      </c>
      <c r="L822" s="121" t="s">
        <v>1605</v>
      </c>
      <c r="M822" s="94" t="s">
        <v>574</v>
      </c>
      <c r="N822" s="94" t="s">
        <v>575</v>
      </c>
      <c r="O822" s="94" t="s">
        <v>576</v>
      </c>
      <c r="P822" s="30">
        <v>44967</v>
      </c>
      <c r="Q822" s="20">
        <v>44967</v>
      </c>
      <c r="R822" s="23" t="s">
        <v>239</v>
      </c>
      <c r="S822" s="21">
        <v>44984</v>
      </c>
      <c r="T822" s="20" t="s">
        <v>235</v>
      </c>
      <c r="U822" s="21">
        <v>45000</v>
      </c>
      <c r="V822" s="29" t="s">
        <v>485</v>
      </c>
      <c r="W822" s="23" t="s">
        <v>775</v>
      </c>
      <c r="X822" s="27" t="s">
        <v>39</v>
      </c>
      <c r="Y822" s="13" t="s">
        <v>1819</v>
      </c>
    </row>
    <row r="823" spans="1:25" ht="51">
      <c r="A823" s="24">
        <v>44986</v>
      </c>
      <c r="B823" s="25" t="s">
        <v>366</v>
      </c>
      <c r="C823" s="26">
        <v>127800</v>
      </c>
      <c r="D823" s="27" t="s">
        <v>42</v>
      </c>
      <c r="E823" s="27" t="s">
        <v>330</v>
      </c>
      <c r="F823" s="27" t="s">
        <v>1770</v>
      </c>
      <c r="G823" s="27" t="s">
        <v>31</v>
      </c>
      <c r="H823" s="27" t="s">
        <v>32</v>
      </c>
      <c r="I823" s="27" t="s">
        <v>33</v>
      </c>
      <c r="J823" s="134">
        <v>44956</v>
      </c>
      <c r="K823" s="28">
        <v>45108</v>
      </c>
      <c r="L823" s="121" t="s">
        <v>1543</v>
      </c>
      <c r="M823" s="94" t="s">
        <v>235</v>
      </c>
      <c r="N823" s="94" t="s">
        <v>235</v>
      </c>
      <c r="O823" s="94" t="s">
        <v>235</v>
      </c>
      <c r="P823" s="30" t="s">
        <v>235</v>
      </c>
      <c r="Q823" s="30" t="s">
        <v>235</v>
      </c>
      <c r="R823" s="30" t="s">
        <v>235</v>
      </c>
      <c r="S823" s="30" t="s">
        <v>235</v>
      </c>
      <c r="T823" s="30" t="s">
        <v>235</v>
      </c>
      <c r="U823" s="30" t="s">
        <v>235</v>
      </c>
      <c r="V823" s="29" t="s">
        <v>240</v>
      </c>
      <c r="W823" s="23"/>
      <c r="X823" s="27" t="s">
        <v>45</v>
      </c>
      <c r="Y823" s="13" t="s">
        <v>1820</v>
      </c>
    </row>
    <row r="824" spans="1:25" ht="51">
      <c r="A824" s="24">
        <v>45078</v>
      </c>
      <c r="B824" s="25" t="s">
        <v>1821</v>
      </c>
      <c r="C824" s="26">
        <v>109187</v>
      </c>
      <c r="D824" s="27" t="s">
        <v>28</v>
      </c>
      <c r="E824" s="27" t="s">
        <v>147</v>
      </c>
      <c r="F824" s="27" t="s">
        <v>455</v>
      </c>
      <c r="G824" s="27" t="s">
        <v>31</v>
      </c>
      <c r="H824" s="27" t="s">
        <v>32</v>
      </c>
      <c r="I824" s="27" t="s">
        <v>33</v>
      </c>
      <c r="J824" s="32">
        <v>45016</v>
      </c>
      <c r="K824" s="28">
        <v>45200</v>
      </c>
      <c r="L824" s="121" t="s">
        <v>1551</v>
      </c>
      <c r="M824" s="94" t="s">
        <v>304</v>
      </c>
      <c r="N824" s="94" t="s">
        <v>305</v>
      </c>
      <c r="O824" s="94" t="s">
        <v>306</v>
      </c>
      <c r="P824" s="30"/>
      <c r="Q824" s="20"/>
      <c r="R824" s="23"/>
      <c r="S824" s="21">
        <v>45008</v>
      </c>
      <c r="T824" s="20"/>
      <c r="U824" s="21">
        <v>45009</v>
      </c>
      <c r="V824" s="29" t="s">
        <v>240</v>
      </c>
      <c r="W824" s="23"/>
      <c r="X824" s="27" t="s">
        <v>45</v>
      </c>
      <c r="Y824" s="13" t="s">
        <v>1822</v>
      </c>
    </row>
    <row r="825" spans="1:25" ht="38.25">
      <c r="A825" s="111">
        <v>45047</v>
      </c>
      <c r="B825" s="180" t="s">
        <v>1823</v>
      </c>
      <c r="C825" s="51">
        <v>60474</v>
      </c>
      <c r="D825" s="27" t="s">
        <v>28</v>
      </c>
      <c r="E825" s="27" t="s">
        <v>70</v>
      </c>
      <c r="F825" s="27" t="s">
        <v>71</v>
      </c>
      <c r="G825" s="27" t="s">
        <v>31</v>
      </c>
      <c r="H825" s="27" t="s">
        <v>32</v>
      </c>
      <c r="I825" s="27" t="s">
        <v>33</v>
      </c>
      <c r="J825" s="134">
        <v>45016</v>
      </c>
      <c r="K825" s="28">
        <v>45200</v>
      </c>
      <c r="L825" s="121" t="s">
        <v>1543</v>
      </c>
      <c r="M825" s="94" t="s">
        <v>235</v>
      </c>
      <c r="N825" s="94" t="s">
        <v>235</v>
      </c>
      <c r="O825" s="94" t="s">
        <v>235</v>
      </c>
      <c r="P825" s="30" t="s">
        <v>235</v>
      </c>
      <c r="Q825" s="30" t="s">
        <v>235</v>
      </c>
      <c r="R825" s="30" t="s">
        <v>235</v>
      </c>
      <c r="S825" s="30" t="s">
        <v>235</v>
      </c>
      <c r="T825" s="30" t="s">
        <v>235</v>
      </c>
      <c r="U825" s="30" t="s">
        <v>235</v>
      </c>
      <c r="V825" s="29" t="s">
        <v>235</v>
      </c>
      <c r="W825" s="23"/>
      <c r="X825" s="27" t="s">
        <v>39</v>
      </c>
      <c r="Y825" s="13" t="s">
        <v>1824</v>
      </c>
    </row>
    <row r="826" spans="1:25" ht="51">
      <c r="A826" s="111">
        <v>44986</v>
      </c>
      <c r="B826" s="25" t="s">
        <v>1799</v>
      </c>
      <c r="C826" s="26" t="s">
        <v>316</v>
      </c>
      <c r="D826" s="27" t="s">
        <v>42</v>
      </c>
      <c r="E826" s="27" t="s">
        <v>147</v>
      </c>
      <c r="F826" s="27" t="s">
        <v>148</v>
      </c>
      <c r="G826" s="27" t="s">
        <v>31</v>
      </c>
      <c r="H826" s="27" t="s">
        <v>32</v>
      </c>
      <c r="I826" s="27" t="s">
        <v>33</v>
      </c>
      <c r="J826" s="134">
        <v>45016</v>
      </c>
      <c r="K826" s="28"/>
      <c r="L826" s="121" t="s">
        <v>1543</v>
      </c>
      <c r="M826" s="94" t="s">
        <v>1800</v>
      </c>
      <c r="N826" s="94" t="s">
        <v>1801</v>
      </c>
      <c r="O826" s="94" t="s">
        <v>235</v>
      </c>
      <c r="P826" s="30" t="s">
        <v>235</v>
      </c>
      <c r="Q826" s="30" t="s">
        <v>235</v>
      </c>
      <c r="R826" s="30" t="s">
        <v>235</v>
      </c>
      <c r="S826" s="21">
        <v>44991</v>
      </c>
      <c r="T826" s="20" t="s">
        <v>235</v>
      </c>
      <c r="U826" s="21">
        <v>44992</v>
      </c>
      <c r="V826" s="29" t="s">
        <v>485</v>
      </c>
      <c r="W826" s="23"/>
      <c r="X826" s="27" t="s">
        <v>39</v>
      </c>
      <c r="Y826" s="179" t="s">
        <v>1825</v>
      </c>
    </row>
    <row r="827" spans="1:25" ht="38.25">
      <c r="A827" s="24">
        <v>45047</v>
      </c>
      <c r="B827" s="25" t="s">
        <v>1826</v>
      </c>
      <c r="C827" s="26">
        <v>10445</v>
      </c>
      <c r="D827" s="27" t="s">
        <v>28</v>
      </c>
      <c r="E827" s="27" t="s">
        <v>1581</v>
      </c>
      <c r="F827" s="27" t="s">
        <v>1582</v>
      </c>
      <c r="G827" s="27" t="s">
        <v>31</v>
      </c>
      <c r="H827" s="27" t="s">
        <v>32</v>
      </c>
      <c r="I827" s="27" t="s">
        <v>23</v>
      </c>
      <c r="J827" s="134">
        <v>45016</v>
      </c>
      <c r="K827" s="28">
        <v>45170</v>
      </c>
      <c r="L827" s="121" t="s">
        <v>1605</v>
      </c>
      <c r="M827" s="94" t="s">
        <v>235</v>
      </c>
      <c r="N827" s="94" t="s">
        <v>235</v>
      </c>
      <c r="O827" s="94" t="s">
        <v>235</v>
      </c>
      <c r="P827" s="30" t="s">
        <v>235</v>
      </c>
      <c r="Q827" s="20" t="s">
        <v>235</v>
      </c>
      <c r="R827" s="23" t="s">
        <v>235</v>
      </c>
      <c r="S827" s="21" t="s">
        <v>235</v>
      </c>
      <c r="T827" s="20" t="s">
        <v>235</v>
      </c>
      <c r="U827" s="21" t="s">
        <v>235</v>
      </c>
      <c r="V827" s="29" t="s">
        <v>235</v>
      </c>
      <c r="W827" s="23"/>
      <c r="X827" s="27"/>
      <c r="Y827" s="13" t="s">
        <v>1827</v>
      </c>
    </row>
    <row r="828" spans="1:25">
      <c r="A828" s="24">
        <v>45047</v>
      </c>
      <c r="B828" s="25" t="s">
        <v>609</v>
      </c>
      <c r="C828" s="26">
        <v>59271</v>
      </c>
      <c r="D828" s="27" t="s">
        <v>28</v>
      </c>
      <c r="E828" s="27" t="s">
        <v>463</v>
      </c>
      <c r="F828" s="27" t="s">
        <v>502</v>
      </c>
      <c r="G828" s="27" t="s">
        <v>31</v>
      </c>
      <c r="H828" s="27" t="s">
        <v>32</v>
      </c>
      <c r="I828" s="27" t="s">
        <v>33</v>
      </c>
      <c r="J828" s="134">
        <v>45016</v>
      </c>
      <c r="K828" s="28">
        <v>45200</v>
      </c>
      <c r="L828" s="121" t="s">
        <v>1543</v>
      </c>
      <c r="M828" s="94" t="s">
        <v>235</v>
      </c>
      <c r="N828" s="94" t="s">
        <v>464</v>
      </c>
      <c r="O828" s="94" t="s">
        <v>235</v>
      </c>
      <c r="P828" s="30" t="s">
        <v>235</v>
      </c>
      <c r="Q828" s="30" t="s">
        <v>235</v>
      </c>
      <c r="R828" s="30" t="s">
        <v>235</v>
      </c>
      <c r="S828" s="21">
        <v>45013</v>
      </c>
      <c r="T828" s="20" t="s">
        <v>235</v>
      </c>
      <c r="U828" s="21">
        <v>45015</v>
      </c>
      <c r="V828" s="29" t="s">
        <v>240</v>
      </c>
      <c r="W828" s="23"/>
      <c r="X828" s="27" t="s">
        <v>45</v>
      </c>
      <c r="Y828" s="13" t="s">
        <v>835</v>
      </c>
    </row>
    <row r="829" spans="1:25" ht="25.5">
      <c r="A829" s="24">
        <v>45047</v>
      </c>
      <c r="B829" s="25" t="s">
        <v>1828</v>
      </c>
      <c r="C829" s="26">
        <v>13915</v>
      </c>
      <c r="D829" s="27" t="s">
        <v>28</v>
      </c>
      <c r="E829" s="27" t="s">
        <v>255</v>
      </c>
      <c r="F829" s="27" t="s">
        <v>71</v>
      </c>
      <c r="G829" s="27" t="s">
        <v>31</v>
      </c>
      <c r="H829" s="27" t="s">
        <v>32</v>
      </c>
      <c r="I829" s="27" t="s">
        <v>33</v>
      </c>
      <c r="J829" s="134">
        <v>45016</v>
      </c>
      <c r="K829" s="28">
        <v>45170</v>
      </c>
      <c r="L829" s="121" t="s">
        <v>1543</v>
      </c>
      <c r="M829" s="94" t="s">
        <v>235</v>
      </c>
      <c r="N829" s="94" t="s">
        <v>72</v>
      </c>
      <c r="O829" s="94" t="s">
        <v>235</v>
      </c>
      <c r="P829" s="30" t="s">
        <v>235</v>
      </c>
      <c r="Q829" s="30" t="s">
        <v>235</v>
      </c>
      <c r="R829" s="30" t="s">
        <v>235</v>
      </c>
      <c r="S829" s="21">
        <v>45013</v>
      </c>
      <c r="T829" s="20" t="s">
        <v>235</v>
      </c>
      <c r="U829" s="21">
        <v>45014</v>
      </c>
      <c r="V829" s="29" t="s">
        <v>240</v>
      </c>
      <c r="W829" s="23"/>
      <c r="X829" s="27" t="s">
        <v>45</v>
      </c>
      <c r="Y829" s="13" t="s">
        <v>89</v>
      </c>
    </row>
    <row r="830" spans="1:25" ht="25.5">
      <c r="A830" s="24">
        <v>45047</v>
      </c>
      <c r="B830" s="25" t="s">
        <v>94</v>
      </c>
      <c r="C830" s="26">
        <v>111684</v>
      </c>
      <c r="D830" s="27" t="s">
        <v>28</v>
      </c>
      <c r="E830" s="27" t="s">
        <v>255</v>
      </c>
      <c r="F830" s="27" t="s">
        <v>256</v>
      </c>
      <c r="G830" s="27" t="s">
        <v>31</v>
      </c>
      <c r="H830" s="27" t="s">
        <v>32</v>
      </c>
      <c r="I830" s="27" t="s">
        <v>33</v>
      </c>
      <c r="J830" s="134">
        <v>45016</v>
      </c>
      <c r="K830" s="28">
        <v>45170</v>
      </c>
      <c r="L830" s="121" t="s">
        <v>1543</v>
      </c>
      <c r="M830" s="94" t="s">
        <v>1236</v>
      </c>
      <c r="N830" s="94" t="s">
        <v>1237</v>
      </c>
      <c r="O830" s="94" t="s">
        <v>235</v>
      </c>
      <c r="P830" s="30" t="s">
        <v>235</v>
      </c>
      <c r="Q830" s="30" t="s">
        <v>235</v>
      </c>
      <c r="R830" s="30" t="s">
        <v>235</v>
      </c>
      <c r="S830" s="21">
        <v>45013</v>
      </c>
      <c r="T830" s="20" t="s">
        <v>235</v>
      </c>
      <c r="U830" s="21">
        <v>45014</v>
      </c>
      <c r="V830" s="29" t="s">
        <v>240</v>
      </c>
      <c r="W830" s="23"/>
      <c r="X830" s="27" t="s">
        <v>45</v>
      </c>
      <c r="Y830" s="13" t="s">
        <v>1829</v>
      </c>
    </row>
    <row r="831" spans="1:25" ht="25.5">
      <c r="A831" s="24">
        <v>45047</v>
      </c>
      <c r="B831" s="25" t="s">
        <v>598</v>
      </c>
      <c r="C831" s="26">
        <v>116711</v>
      </c>
      <c r="D831" s="27" t="s">
        <v>28</v>
      </c>
      <c r="E831" s="27" t="s">
        <v>377</v>
      </c>
      <c r="F831" s="27" t="s">
        <v>662</v>
      </c>
      <c r="G831" s="27" t="s">
        <v>31</v>
      </c>
      <c r="H831" s="27" t="s">
        <v>32</v>
      </c>
      <c r="I831" s="27" t="s">
        <v>33</v>
      </c>
      <c r="J831" s="134">
        <v>45016</v>
      </c>
      <c r="K831" s="28">
        <v>45170</v>
      </c>
      <c r="L831" s="121" t="s">
        <v>1543</v>
      </c>
      <c r="M831" s="94" t="s">
        <v>235</v>
      </c>
      <c r="N831" s="94" t="s">
        <v>91</v>
      </c>
      <c r="O831" s="94" t="s">
        <v>235</v>
      </c>
      <c r="P831" s="30" t="s">
        <v>235</v>
      </c>
      <c r="Q831" s="30" t="s">
        <v>235</v>
      </c>
      <c r="R831" s="30" t="s">
        <v>235</v>
      </c>
      <c r="S831" s="21">
        <v>45013</v>
      </c>
      <c r="T831" s="20" t="s">
        <v>235</v>
      </c>
      <c r="U831" s="21">
        <v>45015</v>
      </c>
      <c r="V831" s="29" t="s">
        <v>240</v>
      </c>
      <c r="W831" s="23"/>
      <c r="X831" s="27" t="s">
        <v>45</v>
      </c>
      <c r="Y831" s="13" t="s">
        <v>1830</v>
      </c>
    </row>
    <row r="832" spans="1:25" ht="25.5">
      <c r="A832" s="24">
        <v>45047</v>
      </c>
      <c r="B832" s="25" t="s">
        <v>641</v>
      </c>
      <c r="C832" s="26">
        <v>122373</v>
      </c>
      <c r="D832" s="27" t="s">
        <v>28</v>
      </c>
      <c r="E832" s="27" t="s">
        <v>255</v>
      </c>
      <c r="F832" s="27" t="s">
        <v>71</v>
      </c>
      <c r="G832" s="27" t="s">
        <v>31</v>
      </c>
      <c r="H832" s="27" t="s">
        <v>32</v>
      </c>
      <c r="I832" s="27" t="s">
        <v>33</v>
      </c>
      <c r="J832" s="134">
        <v>45016</v>
      </c>
      <c r="K832" s="28">
        <v>45170</v>
      </c>
      <c r="L832" s="121" t="s">
        <v>1543</v>
      </c>
      <c r="M832" s="94" t="s">
        <v>235</v>
      </c>
      <c r="N832" s="94" t="s">
        <v>72</v>
      </c>
      <c r="O832" s="94" t="s">
        <v>235</v>
      </c>
      <c r="P832" s="30" t="s">
        <v>235</v>
      </c>
      <c r="Q832" s="30" t="s">
        <v>235</v>
      </c>
      <c r="R832" s="30" t="s">
        <v>235</v>
      </c>
      <c r="S832" s="21">
        <v>45013</v>
      </c>
      <c r="T832" s="20" t="s">
        <v>235</v>
      </c>
      <c r="U832" s="21">
        <v>45014</v>
      </c>
      <c r="V832" s="29" t="s">
        <v>240</v>
      </c>
      <c r="W832" s="23"/>
      <c r="X832" s="27" t="s">
        <v>45</v>
      </c>
      <c r="Y832" s="13" t="s">
        <v>1831</v>
      </c>
    </row>
    <row r="833" spans="1:25" ht="25.5">
      <c r="A833" s="24">
        <v>45047</v>
      </c>
      <c r="B833" s="25" t="s">
        <v>642</v>
      </c>
      <c r="C833" s="26">
        <v>122402</v>
      </c>
      <c r="D833" s="27" t="s">
        <v>28</v>
      </c>
      <c r="E833" s="27" t="s">
        <v>255</v>
      </c>
      <c r="F833" s="27" t="s">
        <v>71</v>
      </c>
      <c r="G833" s="27" t="s">
        <v>31</v>
      </c>
      <c r="H833" s="27" t="s">
        <v>32</v>
      </c>
      <c r="I833" s="27" t="s">
        <v>33</v>
      </c>
      <c r="J833" s="134">
        <v>45016</v>
      </c>
      <c r="K833" s="28">
        <v>45170</v>
      </c>
      <c r="L833" s="121" t="s">
        <v>1543</v>
      </c>
      <c r="M833" s="94" t="s">
        <v>235</v>
      </c>
      <c r="N833" s="94" t="s">
        <v>72</v>
      </c>
      <c r="O833" s="94" t="s">
        <v>235</v>
      </c>
      <c r="P833" s="30" t="s">
        <v>235</v>
      </c>
      <c r="Q833" s="30" t="s">
        <v>235</v>
      </c>
      <c r="R833" s="30" t="s">
        <v>235</v>
      </c>
      <c r="S833" s="21">
        <v>45013</v>
      </c>
      <c r="T833" s="20" t="s">
        <v>235</v>
      </c>
      <c r="U833" s="21">
        <v>45014</v>
      </c>
      <c r="V833" s="29" t="s">
        <v>240</v>
      </c>
      <c r="W833" s="23"/>
      <c r="X833" s="27" t="s">
        <v>45</v>
      </c>
      <c r="Y833" s="13" t="s">
        <v>1831</v>
      </c>
    </row>
    <row r="834" spans="1:25" ht="38.25">
      <c r="A834" s="24">
        <v>45047</v>
      </c>
      <c r="B834" s="25" t="s">
        <v>88</v>
      </c>
      <c r="C834" s="26">
        <v>103875</v>
      </c>
      <c r="D834" s="27" t="s">
        <v>28</v>
      </c>
      <c r="E834" s="27" t="s">
        <v>255</v>
      </c>
      <c r="F834" s="27" t="s">
        <v>71</v>
      </c>
      <c r="G834" s="27" t="s">
        <v>31</v>
      </c>
      <c r="H834" s="27" t="s">
        <v>32</v>
      </c>
      <c r="I834" s="27" t="s">
        <v>33</v>
      </c>
      <c r="J834" s="134">
        <v>45016</v>
      </c>
      <c r="K834" s="28">
        <v>45170</v>
      </c>
      <c r="L834" s="121" t="s">
        <v>1605</v>
      </c>
      <c r="M834" s="94" t="s">
        <v>235</v>
      </c>
      <c r="N834" s="94" t="s">
        <v>72</v>
      </c>
      <c r="O834" s="94" t="s">
        <v>235</v>
      </c>
      <c r="P834" s="30" t="s">
        <v>235</v>
      </c>
      <c r="Q834" s="20" t="s">
        <v>235</v>
      </c>
      <c r="R834" s="23" t="s">
        <v>235</v>
      </c>
      <c r="S834" s="21">
        <v>45013</v>
      </c>
      <c r="T834" s="20" t="s">
        <v>235</v>
      </c>
      <c r="U834" s="21">
        <v>45013</v>
      </c>
      <c r="V834" s="29" t="s">
        <v>240</v>
      </c>
      <c r="W834" s="23" t="s">
        <v>775</v>
      </c>
      <c r="X834" s="27" t="s">
        <v>45</v>
      </c>
      <c r="Y834" s="13" t="s">
        <v>1832</v>
      </c>
    </row>
    <row r="835" spans="1:25" ht="38.25">
      <c r="A835" s="24">
        <v>45047</v>
      </c>
      <c r="B835" s="25" t="s">
        <v>585</v>
      </c>
      <c r="C835" s="26">
        <v>124735</v>
      </c>
      <c r="D835" s="27" t="s">
        <v>28</v>
      </c>
      <c r="E835" s="27" t="s">
        <v>255</v>
      </c>
      <c r="F835" s="27" t="s">
        <v>256</v>
      </c>
      <c r="G835" s="27" t="s">
        <v>31</v>
      </c>
      <c r="H835" s="27" t="s">
        <v>32</v>
      </c>
      <c r="I835" s="27" t="s">
        <v>33</v>
      </c>
      <c r="J835" s="134">
        <v>45016</v>
      </c>
      <c r="K835" s="28">
        <v>45200</v>
      </c>
      <c r="L835" s="121" t="s">
        <v>1605</v>
      </c>
      <c r="M835" s="94" t="s">
        <v>235</v>
      </c>
      <c r="N835" s="94" t="s">
        <v>72</v>
      </c>
      <c r="O835" s="94" t="s">
        <v>235</v>
      </c>
      <c r="P835" s="30" t="s">
        <v>235</v>
      </c>
      <c r="Q835" s="20" t="s">
        <v>235</v>
      </c>
      <c r="R835" s="23" t="s">
        <v>235</v>
      </c>
      <c r="S835" s="21">
        <v>45013</v>
      </c>
      <c r="T835" s="20" t="s">
        <v>235</v>
      </c>
      <c r="U835" s="21">
        <v>45014</v>
      </c>
      <c r="V835" s="29" t="s">
        <v>240</v>
      </c>
      <c r="W835" s="23" t="s">
        <v>775</v>
      </c>
      <c r="X835" s="27" t="s">
        <v>45</v>
      </c>
      <c r="Y835" s="13" t="s">
        <v>1833</v>
      </c>
    </row>
    <row r="836" spans="1:25" ht="25.5">
      <c r="A836" s="24">
        <v>45047</v>
      </c>
      <c r="B836" s="25" t="s">
        <v>624</v>
      </c>
      <c r="C836" s="26">
        <v>129030</v>
      </c>
      <c r="D836" s="27" t="s">
        <v>28</v>
      </c>
      <c r="E836" s="27" t="s">
        <v>255</v>
      </c>
      <c r="F836" s="27" t="s">
        <v>256</v>
      </c>
      <c r="G836" s="27" t="s">
        <v>31</v>
      </c>
      <c r="H836" s="27" t="s">
        <v>32</v>
      </c>
      <c r="I836" s="27" t="s">
        <v>33</v>
      </c>
      <c r="J836" s="134">
        <v>45016</v>
      </c>
      <c r="K836" s="28">
        <v>45170</v>
      </c>
      <c r="L836" s="121" t="s">
        <v>1605</v>
      </c>
      <c r="M836" s="94" t="s">
        <v>1236</v>
      </c>
      <c r="N836" s="94" t="s">
        <v>1237</v>
      </c>
      <c r="O836" s="94" t="s">
        <v>235</v>
      </c>
      <c r="P836" s="30" t="s">
        <v>235</v>
      </c>
      <c r="Q836" s="20" t="s">
        <v>235</v>
      </c>
      <c r="R836" s="23" t="s">
        <v>235</v>
      </c>
      <c r="S836" s="21">
        <v>45013</v>
      </c>
      <c r="T836" s="20" t="s">
        <v>235</v>
      </c>
      <c r="U836" s="21">
        <v>45014</v>
      </c>
      <c r="V836" s="29" t="s">
        <v>240</v>
      </c>
      <c r="W836" s="23" t="s">
        <v>775</v>
      </c>
      <c r="X836" s="27" t="s">
        <v>45</v>
      </c>
      <c r="Y836" s="13" t="s">
        <v>1834</v>
      </c>
    </row>
    <row r="837" spans="1:25" ht="25.5">
      <c r="A837" s="24">
        <v>45047</v>
      </c>
      <c r="B837" s="25" t="s">
        <v>106</v>
      </c>
      <c r="C837" s="26">
        <v>129062</v>
      </c>
      <c r="D837" s="27" t="s">
        <v>28</v>
      </c>
      <c r="E837" s="27" t="s">
        <v>255</v>
      </c>
      <c r="F837" s="27" t="s">
        <v>256</v>
      </c>
      <c r="G837" s="27" t="s">
        <v>31</v>
      </c>
      <c r="H837" s="27" t="s">
        <v>32</v>
      </c>
      <c r="I837" s="27" t="s">
        <v>33</v>
      </c>
      <c r="J837" s="134">
        <v>45016</v>
      </c>
      <c r="K837" s="28">
        <v>45170</v>
      </c>
      <c r="L837" s="121" t="s">
        <v>1605</v>
      </c>
      <c r="M837" s="94" t="s">
        <v>235</v>
      </c>
      <c r="N837" s="94" t="s">
        <v>72</v>
      </c>
      <c r="O837" s="94" t="s">
        <v>235</v>
      </c>
      <c r="P837" s="30" t="s">
        <v>235</v>
      </c>
      <c r="Q837" s="20" t="s">
        <v>235</v>
      </c>
      <c r="R837" s="23" t="s">
        <v>235</v>
      </c>
      <c r="S837" s="21">
        <v>45013</v>
      </c>
      <c r="T837" s="20" t="s">
        <v>235</v>
      </c>
      <c r="U837" s="21" t="s">
        <v>1835</v>
      </c>
      <c r="V837" s="29" t="s">
        <v>485</v>
      </c>
      <c r="W837" s="23" t="s">
        <v>775</v>
      </c>
      <c r="X837" s="27" t="s">
        <v>45</v>
      </c>
      <c r="Y837" s="13" t="s">
        <v>1836</v>
      </c>
    </row>
    <row r="838" spans="1:25" ht="51">
      <c r="A838" s="24">
        <v>45047</v>
      </c>
      <c r="B838" s="25" t="s">
        <v>615</v>
      </c>
      <c r="C838" s="26">
        <v>633818</v>
      </c>
      <c r="D838" s="27" t="s">
        <v>28</v>
      </c>
      <c r="E838" s="27" t="s">
        <v>255</v>
      </c>
      <c r="F838" s="27" t="s">
        <v>71</v>
      </c>
      <c r="G838" s="27" t="s">
        <v>31</v>
      </c>
      <c r="H838" s="27" t="s">
        <v>32</v>
      </c>
      <c r="I838" s="27" t="s">
        <v>33</v>
      </c>
      <c r="J838" s="134">
        <v>45016</v>
      </c>
      <c r="K838" s="28">
        <v>45170</v>
      </c>
      <c r="L838" s="121" t="s">
        <v>1605</v>
      </c>
      <c r="M838" s="94" t="s">
        <v>235</v>
      </c>
      <c r="N838" s="94" t="s">
        <v>72</v>
      </c>
      <c r="O838" s="94" t="s">
        <v>235</v>
      </c>
      <c r="P838" s="30" t="s">
        <v>235</v>
      </c>
      <c r="Q838" s="20" t="s">
        <v>235</v>
      </c>
      <c r="R838" s="23" t="s">
        <v>235</v>
      </c>
      <c r="S838" s="21">
        <v>45013</v>
      </c>
      <c r="T838" s="20" t="s">
        <v>235</v>
      </c>
      <c r="U838" s="21">
        <v>45014</v>
      </c>
      <c r="V838" s="29" t="s">
        <v>240</v>
      </c>
      <c r="W838" s="23" t="s">
        <v>775</v>
      </c>
      <c r="X838" s="27" t="s">
        <v>45</v>
      </c>
      <c r="Y838" s="13" t="s">
        <v>1837</v>
      </c>
    </row>
    <row r="839" spans="1:25" ht="38.25">
      <c r="A839" s="24">
        <v>45047</v>
      </c>
      <c r="B839" s="25" t="s">
        <v>146</v>
      </c>
      <c r="C839" s="26">
        <v>632450</v>
      </c>
      <c r="D839" s="27" t="s">
        <v>28</v>
      </c>
      <c r="E839" s="27" t="s">
        <v>147</v>
      </c>
      <c r="F839" s="27" t="s">
        <v>148</v>
      </c>
      <c r="G839" s="27" t="s">
        <v>31</v>
      </c>
      <c r="H839" s="27" t="s">
        <v>32</v>
      </c>
      <c r="I839" s="27" t="s">
        <v>33</v>
      </c>
      <c r="J839" s="134">
        <v>45016</v>
      </c>
      <c r="K839" s="28">
        <v>45200</v>
      </c>
      <c r="L839" s="121" t="s">
        <v>1605</v>
      </c>
      <c r="M839" s="94" t="s">
        <v>1838</v>
      </c>
      <c r="N839" s="94" t="s">
        <v>149</v>
      </c>
      <c r="O839" s="94" t="s">
        <v>306</v>
      </c>
      <c r="P839" s="30" t="s">
        <v>235</v>
      </c>
      <c r="Q839" s="20" t="s">
        <v>235</v>
      </c>
      <c r="R839" s="23" t="s">
        <v>235</v>
      </c>
      <c r="S839" s="21">
        <v>45013</v>
      </c>
      <c r="T839" s="20" t="s">
        <v>235</v>
      </c>
      <c r="U839" s="21">
        <v>45014</v>
      </c>
      <c r="V839" s="29" t="s">
        <v>485</v>
      </c>
      <c r="W839" s="23" t="s">
        <v>775</v>
      </c>
      <c r="X839" s="27" t="s">
        <v>39</v>
      </c>
      <c r="Y839" s="13" t="s">
        <v>1839</v>
      </c>
    </row>
    <row r="840" spans="1:25" ht="63.75">
      <c r="A840" s="24">
        <v>45047</v>
      </c>
      <c r="B840" s="25" t="s">
        <v>607</v>
      </c>
      <c r="C840" s="26">
        <v>75910</v>
      </c>
      <c r="D840" s="27" t="s">
        <v>28</v>
      </c>
      <c r="E840" s="27" t="s">
        <v>147</v>
      </c>
      <c r="F840" s="27" t="s">
        <v>455</v>
      </c>
      <c r="G840" s="27" t="s">
        <v>31</v>
      </c>
      <c r="H840" s="27" t="s">
        <v>32</v>
      </c>
      <c r="I840" s="27" t="s">
        <v>33</v>
      </c>
      <c r="J840" s="134">
        <v>45016</v>
      </c>
      <c r="K840" s="28">
        <v>45170</v>
      </c>
      <c r="L840" s="121" t="s">
        <v>1551</v>
      </c>
      <c r="M840" s="173" t="s">
        <v>304</v>
      </c>
      <c r="N840" s="94" t="s">
        <v>149</v>
      </c>
      <c r="O840" s="94" t="s">
        <v>235</v>
      </c>
      <c r="P840" s="30">
        <v>44999</v>
      </c>
      <c r="Q840" s="20">
        <v>44999</v>
      </c>
      <c r="R840" s="23"/>
      <c r="S840" s="21">
        <v>45015</v>
      </c>
      <c r="T840" s="20"/>
      <c r="U840" s="21">
        <v>45015</v>
      </c>
      <c r="V840" s="29" t="s">
        <v>240</v>
      </c>
      <c r="W840" s="23"/>
      <c r="X840" s="27" t="s">
        <v>45</v>
      </c>
      <c r="Y840" s="13" t="s">
        <v>1840</v>
      </c>
    </row>
    <row r="841" spans="1:25" ht="38.25">
      <c r="A841" s="24">
        <v>45047</v>
      </c>
      <c r="B841" s="25" t="s">
        <v>583</v>
      </c>
      <c r="C841" s="26">
        <v>123729</v>
      </c>
      <c r="D841" s="27" t="s">
        <v>28</v>
      </c>
      <c r="E841" s="27" t="s">
        <v>147</v>
      </c>
      <c r="F841" s="27" t="s">
        <v>455</v>
      </c>
      <c r="G841" s="27" t="s">
        <v>31</v>
      </c>
      <c r="H841" s="27" t="s">
        <v>32</v>
      </c>
      <c r="I841" s="27" t="s">
        <v>33</v>
      </c>
      <c r="J841" s="134">
        <v>45016</v>
      </c>
      <c r="K841" s="28">
        <v>45200</v>
      </c>
      <c r="L841" s="121" t="s">
        <v>1543</v>
      </c>
      <c r="M841" s="94" t="s">
        <v>304</v>
      </c>
      <c r="N841" s="94" t="s">
        <v>1841</v>
      </c>
      <c r="O841" s="94" t="s">
        <v>306</v>
      </c>
      <c r="P841" s="30">
        <v>45001</v>
      </c>
      <c r="Q841" s="30">
        <v>45001</v>
      </c>
      <c r="R841" s="23" t="s">
        <v>239</v>
      </c>
      <c r="S841" s="21">
        <v>45013</v>
      </c>
      <c r="T841" s="20" t="s">
        <v>1546</v>
      </c>
      <c r="U841" s="21">
        <v>45015</v>
      </c>
      <c r="V841" s="29" t="s">
        <v>240</v>
      </c>
      <c r="W841" s="23"/>
      <c r="X841" s="27" t="s">
        <v>45</v>
      </c>
      <c r="Y841" s="13" t="s">
        <v>1842</v>
      </c>
    </row>
    <row r="842" spans="1:25" ht="25.5">
      <c r="A842" s="24">
        <v>45047</v>
      </c>
      <c r="B842" s="25" t="s">
        <v>1843</v>
      </c>
      <c r="C842" s="26">
        <v>136112</v>
      </c>
      <c r="D842" s="27" t="s">
        <v>28</v>
      </c>
      <c r="E842" s="27" t="s">
        <v>255</v>
      </c>
      <c r="F842" s="27" t="s">
        <v>256</v>
      </c>
      <c r="G842" s="27" t="s">
        <v>31</v>
      </c>
      <c r="H842" s="27" t="s">
        <v>32</v>
      </c>
      <c r="I842" s="27" t="s">
        <v>33</v>
      </c>
      <c r="J842" s="134">
        <v>45016</v>
      </c>
      <c r="K842" s="28">
        <v>45170</v>
      </c>
      <c r="L842" s="121" t="s">
        <v>1543</v>
      </c>
      <c r="M842" s="94" t="s">
        <v>235</v>
      </c>
      <c r="N842" s="94" t="s">
        <v>113</v>
      </c>
      <c r="O842" s="94" t="s">
        <v>235</v>
      </c>
      <c r="P842" s="30" t="s">
        <v>235</v>
      </c>
      <c r="Q842" s="30" t="s">
        <v>235</v>
      </c>
      <c r="R842" s="30" t="s">
        <v>235</v>
      </c>
      <c r="S842" s="21">
        <v>45013</v>
      </c>
      <c r="T842" s="20" t="s">
        <v>1546</v>
      </c>
      <c r="U842" s="21">
        <v>45016</v>
      </c>
      <c r="V842" s="29" t="s">
        <v>240</v>
      </c>
      <c r="W842" s="23"/>
      <c r="X842" s="27" t="s">
        <v>45</v>
      </c>
      <c r="Y842" s="13" t="s">
        <v>1844</v>
      </c>
    </row>
    <row r="843" spans="1:25" ht="38.25">
      <c r="A843" s="24">
        <v>45047</v>
      </c>
      <c r="B843" s="25" t="s">
        <v>95</v>
      </c>
      <c r="C843" s="26">
        <v>113533</v>
      </c>
      <c r="D843" s="27" t="s">
        <v>28</v>
      </c>
      <c r="E843" s="27" t="s">
        <v>255</v>
      </c>
      <c r="F843" s="27" t="s">
        <v>256</v>
      </c>
      <c r="G843" s="27" t="s">
        <v>31</v>
      </c>
      <c r="H843" s="27" t="s">
        <v>32</v>
      </c>
      <c r="I843" s="27" t="s">
        <v>33</v>
      </c>
      <c r="J843" s="134">
        <v>45016</v>
      </c>
      <c r="K843" s="28">
        <v>45170</v>
      </c>
      <c r="L843" s="121" t="s">
        <v>1551</v>
      </c>
      <c r="M843" s="94" t="s">
        <v>235</v>
      </c>
      <c r="N843" s="94" t="s">
        <v>72</v>
      </c>
      <c r="O843" s="94" t="s">
        <v>235</v>
      </c>
      <c r="P843" s="30"/>
      <c r="Q843" s="20"/>
      <c r="R843" s="23"/>
      <c r="S843" s="21">
        <v>45015</v>
      </c>
      <c r="T843" s="20"/>
      <c r="U843" s="21">
        <v>45015</v>
      </c>
      <c r="V843" s="29" t="s">
        <v>240</v>
      </c>
      <c r="W843" s="23"/>
      <c r="X843" s="27" t="s">
        <v>45</v>
      </c>
      <c r="Y843" s="13" t="s">
        <v>1845</v>
      </c>
    </row>
    <row r="844" spans="1:25" ht="38.25">
      <c r="A844" s="24">
        <v>45047</v>
      </c>
      <c r="B844" s="25" t="s">
        <v>631</v>
      </c>
      <c r="C844" s="26">
        <v>116239</v>
      </c>
      <c r="D844" s="27" t="s">
        <v>28</v>
      </c>
      <c r="E844" s="27" t="s">
        <v>255</v>
      </c>
      <c r="F844" s="27" t="s">
        <v>256</v>
      </c>
      <c r="G844" s="27" t="s">
        <v>31</v>
      </c>
      <c r="H844" s="27" t="s">
        <v>32</v>
      </c>
      <c r="I844" s="27" t="s">
        <v>33</v>
      </c>
      <c r="J844" s="134">
        <v>45016</v>
      </c>
      <c r="K844" s="28">
        <v>45170</v>
      </c>
      <c r="L844" s="121" t="s">
        <v>1551</v>
      </c>
      <c r="M844" s="94" t="s">
        <v>235</v>
      </c>
      <c r="N844" s="94" t="s">
        <v>113</v>
      </c>
      <c r="O844" s="94" t="s">
        <v>235</v>
      </c>
      <c r="P844" s="30"/>
      <c r="Q844" s="20"/>
      <c r="R844" s="23"/>
      <c r="S844" s="21">
        <v>45015</v>
      </c>
      <c r="T844" s="20"/>
      <c r="U844" s="21">
        <v>45016</v>
      </c>
      <c r="V844" s="29" t="s">
        <v>240</v>
      </c>
      <c r="W844" s="23"/>
      <c r="X844" s="27" t="s">
        <v>45</v>
      </c>
      <c r="Y844" s="13" t="s">
        <v>1846</v>
      </c>
    </row>
    <row r="845" spans="1:25" ht="38.25">
      <c r="A845" s="24">
        <v>45047</v>
      </c>
      <c r="B845" s="25" t="s">
        <v>1847</v>
      </c>
      <c r="C845" s="26">
        <v>116359</v>
      </c>
      <c r="D845" s="27" t="s">
        <v>28</v>
      </c>
      <c r="E845" s="27" t="s">
        <v>255</v>
      </c>
      <c r="F845" s="27" t="s">
        <v>256</v>
      </c>
      <c r="G845" s="27" t="s">
        <v>31</v>
      </c>
      <c r="H845" s="27" t="s">
        <v>32</v>
      </c>
      <c r="I845" s="27" t="s">
        <v>33</v>
      </c>
      <c r="J845" s="134">
        <v>45016</v>
      </c>
      <c r="K845" s="28">
        <v>45170</v>
      </c>
      <c r="L845" s="121" t="s">
        <v>1551</v>
      </c>
      <c r="M845" s="94" t="s">
        <v>235</v>
      </c>
      <c r="N845" s="94" t="s">
        <v>113</v>
      </c>
      <c r="O845" s="94" t="s">
        <v>235</v>
      </c>
      <c r="P845" s="30"/>
      <c r="Q845" s="20"/>
      <c r="R845" s="23"/>
      <c r="S845" s="21">
        <v>45015</v>
      </c>
      <c r="T845" s="20"/>
      <c r="U845" s="21">
        <v>45016</v>
      </c>
      <c r="V845" s="29" t="s">
        <v>240</v>
      </c>
      <c r="W845" s="23"/>
      <c r="X845" s="27" t="s">
        <v>45</v>
      </c>
      <c r="Y845" s="13" t="s">
        <v>1846</v>
      </c>
    </row>
    <row r="846" spans="1:25" ht="38.25">
      <c r="A846" s="24">
        <v>45047</v>
      </c>
      <c r="B846" s="25" t="s">
        <v>640</v>
      </c>
      <c r="C846" s="26">
        <v>116913</v>
      </c>
      <c r="D846" s="27" t="s">
        <v>28</v>
      </c>
      <c r="E846" s="27" t="s">
        <v>255</v>
      </c>
      <c r="F846" s="27" t="s">
        <v>256</v>
      </c>
      <c r="G846" s="27" t="s">
        <v>31</v>
      </c>
      <c r="H846" s="27" t="s">
        <v>32</v>
      </c>
      <c r="I846" s="27" t="s">
        <v>33</v>
      </c>
      <c r="J846" s="134">
        <v>45016</v>
      </c>
      <c r="K846" s="28">
        <v>45170</v>
      </c>
      <c r="L846" s="121" t="s">
        <v>1551</v>
      </c>
      <c r="M846" s="94" t="s">
        <v>235</v>
      </c>
      <c r="N846" s="94" t="s">
        <v>72</v>
      </c>
      <c r="O846" s="94" t="s">
        <v>235</v>
      </c>
      <c r="P846" s="30"/>
      <c r="Q846" s="20"/>
      <c r="R846" s="23"/>
      <c r="S846" s="21">
        <v>45015</v>
      </c>
      <c r="T846" s="20"/>
      <c r="U846" s="21">
        <v>45015</v>
      </c>
      <c r="V846" s="29" t="s">
        <v>240</v>
      </c>
      <c r="W846" s="23"/>
      <c r="X846" s="27" t="s">
        <v>45</v>
      </c>
      <c r="Y846" s="13" t="s">
        <v>1763</v>
      </c>
    </row>
    <row r="847" spans="1:25" ht="25.5">
      <c r="A847" s="24">
        <v>45047</v>
      </c>
      <c r="B847" s="25" t="s">
        <v>622</v>
      </c>
      <c r="C847" s="26">
        <v>126659</v>
      </c>
      <c r="D847" s="27" t="s">
        <v>28</v>
      </c>
      <c r="E847" s="27" t="s">
        <v>1848</v>
      </c>
      <c r="F847" s="27" t="s">
        <v>148</v>
      </c>
      <c r="G847" s="27" t="s">
        <v>31</v>
      </c>
      <c r="H847" s="27" t="s">
        <v>32</v>
      </c>
      <c r="I847" s="27" t="s">
        <v>33</v>
      </c>
      <c r="J847" s="134">
        <v>45016</v>
      </c>
      <c r="K847" s="28">
        <v>45170</v>
      </c>
      <c r="L847" s="121" t="s">
        <v>1551</v>
      </c>
      <c r="M847" s="94" t="s">
        <v>304</v>
      </c>
      <c r="N847" s="94" t="s">
        <v>149</v>
      </c>
      <c r="O847" s="94" t="s">
        <v>422</v>
      </c>
      <c r="P847" s="30">
        <v>44992</v>
      </c>
      <c r="Q847" s="20">
        <v>44992</v>
      </c>
      <c r="R847" s="23"/>
      <c r="S847" s="21">
        <v>45015</v>
      </c>
      <c r="T847" s="20"/>
      <c r="U847" s="21">
        <v>45016</v>
      </c>
      <c r="V847" s="29" t="s">
        <v>240</v>
      </c>
      <c r="W847" s="23"/>
      <c r="X847" s="27" t="s">
        <v>39</v>
      </c>
      <c r="Y847" s="13" t="s">
        <v>1849</v>
      </c>
    </row>
    <row r="848" spans="1:25" ht="25.5">
      <c r="A848" s="24">
        <v>45047</v>
      </c>
      <c r="B848" s="25" t="s">
        <v>612</v>
      </c>
      <c r="C848" s="26">
        <v>127339</v>
      </c>
      <c r="D848" s="27" t="s">
        <v>28</v>
      </c>
      <c r="E848" s="27" t="s">
        <v>548</v>
      </c>
      <c r="F848" s="27" t="s">
        <v>854</v>
      </c>
      <c r="G848" s="27" t="s">
        <v>31</v>
      </c>
      <c r="H848" s="27" t="s">
        <v>32</v>
      </c>
      <c r="I848" s="27" t="s">
        <v>33</v>
      </c>
      <c r="J848" s="134">
        <v>45016</v>
      </c>
      <c r="K848" s="28">
        <v>45170</v>
      </c>
      <c r="L848" s="121" t="s">
        <v>1551</v>
      </c>
      <c r="M848" s="94" t="s">
        <v>613</v>
      </c>
      <c r="N848" s="94" t="s">
        <v>614</v>
      </c>
      <c r="O848" s="94" t="s">
        <v>235</v>
      </c>
      <c r="P848" s="30">
        <v>44992</v>
      </c>
      <c r="Q848" s="20">
        <v>44998</v>
      </c>
      <c r="R848" s="23"/>
      <c r="S848" s="21">
        <v>45015</v>
      </c>
      <c r="T848" s="20"/>
      <c r="U848" s="21">
        <v>45015</v>
      </c>
      <c r="V848" s="29" t="s">
        <v>240</v>
      </c>
      <c r="W848" s="23"/>
      <c r="X848" s="27" t="s">
        <v>39</v>
      </c>
      <c r="Y848" s="13" t="s">
        <v>1850</v>
      </c>
    </row>
    <row r="849" spans="1:25" ht="25.5">
      <c r="A849" s="24">
        <v>45047</v>
      </c>
      <c r="B849" s="47" t="s">
        <v>1851</v>
      </c>
      <c r="C849" s="26">
        <v>128850</v>
      </c>
      <c r="D849" s="27" t="s">
        <v>28</v>
      </c>
      <c r="E849" s="27" t="s">
        <v>362</v>
      </c>
      <c r="F849" s="27" t="s">
        <v>71</v>
      </c>
      <c r="G849" s="27" t="s">
        <v>31</v>
      </c>
      <c r="H849" s="27" t="s">
        <v>32</v>
      </c>
      <c r="I849" s="27" t="s">
        <v>33</v>
      </c>
      <c r="J849" s="134">
        <v>45016</v>
      </c>
      <c r="K849" s="28">
        <v>45170</v>
      </c>
      <c r="L849" s="121" t="s">
        <v>1551</v>
      </c>
      <c r="M849" s="94" t="s">
        <v>1236</v>
      </c>
      <c r="N849" s="94" t="s">
        <v>1237</v>
      </c>
      <c r="O849" s="94" t="s">
        <v>235</v>
      </c>
      <c r="P849" s="30"/>
      <c r="Q849" s="20"/>
      <c r="R849" s="23"/>
      <c r="S849" s="21">
        <v>45015</v>
      </c>
      <c r="T849" s="20"/>
      <c r="U849" s="21">
        <v>45015</v>
      </c>
      <c r="V849" s="29" t="s">
        <v>240</v>
      </c>
      <c r="W849" s="23"/>
      <c r="X849" s="27" t="s">
        <v>39</v>
      </c>
      <c r="Y849" s="13" t="s">
        <v>1852</v>
      </c>
    </row>
    <row r="850" spans="1:25" ht="38.25">
      <c r="A850" s="24">
        <v>45047</v>
      </c>
      <c r="B850" s="25" t="s">
        <v>603</v>
      </c>
      <c r="C850" s="26">
        <v>130011</v>
      </c>
      <c r="D850" s="27" t="s">
        <v>28</v>
      </c>
      <c r="E850" s="27" t="s">
        <v>255</v>
      </c>
      <c r="F850" s="27" t="s">
        <v>71</v>
      </c>
      <c r="G850" s="27" t="s">
        <v>31</v>
      </c>
      <c r="H850" s="27" t="s">
        <v>32</v>
      </c>
      <c r="I850" s="27" t="s">
        <v>33</v>
      </c>
      <c r="J850" s="134">
        <v>45016</v>
      </c>
      <c r="K850" s="28">
        <v>45170</v>
      </c>
      <c r="L850" s="121" t="s">
        <v>1551</v>
      </c>
      <c r="M850" s="94" t="s">
        <v>235</v>
      </c>
      <c r="N850" s="94" t="s">
        <v>72</v>
      </c>
      <c r="O850" s="94" t="s">
        <v>235</v>
      </c>
      <c r="P850" s="30"/>
      <c r="Q850" s="20"/>
      <c r="R850" s="23"/>
      <c r="S850" s="21">
        <v>45015</v>
      </c>
      <c r="T850" s="20"/>
      <c r="U850" s="21">
        <v>45015</v>
      </c>
      <c r="V850" s="29" t="s">
        <v>240</v>
      </c>
      <c r="W850" s="23"/>
      <c r="X850" s="27" t="s">
        <v>45</v>
      </c>
      <c r="Y850" s="13" t="s">
        <v>1763</v>
      </c>
    </row>
    <row r="851" spans="1:25" ht="51">
      <c r="A851" s="24">
        <v>45047</v>
      </c>
      <c r="B851" s="25" t="s">
        <v>103</v>
      </c>
      <c r="C851" s="26">
        <v>122153</v>
      </c>
      <c r="D851" s="27" t="s">
        <v>28</v>
      </c>
      <c r="E851" s="27" t="s">
        <v>413</v>
      </c>
      <c r="F851" s="27" t="s">
        <v>662</v>
      </c>
      <c r="G851" s="27" t="s">
        <v>31</v>
      </c>
      <c r="H851" s="27" t="s">
        <v>32</v>
      </c>
      <c r="I851" s="27" t="s">
        <v>33</v>
      </c>
      <c r="J851" s="134">
        <v>45016</v>
      </c>
      <c r="K851" s="28">
        <v>45170</v>
      </c>
      <c r="L851" s="121" t="s">
        <v>1551</v>
      </c>
      <c r="M851" s="94" t="s">
        <v>415</v>
      </c>
      <c r="N851" s="94" t="s">
        <v>43</v>
      </c>
      <c r="O851" s="94" t="s">
        <v>785</v>
      </c>
      <c r="P851" s="30"/>
      <c r="Q851" s="20"/>
      <c r="R851" s="23"/>
      <c r="S851" s="21">
        <v>45015</v>
      </c>
      <c r="T851" s="20"/>
      <c r="U851" s="21">
        <v>45020</v>
      </c>
      <c r="V851" s="29" t="s">
        <v>240</v>
      </c>
      <c r="W851" s="23"/>
      <c r="X851" s="27" t="s">
        <v>45</v>
      </c>
      <c r="Y851" s="13" t="s">
        <v>1853</v>
      </c>
    </row>
    <row r="852" spans="1:25" ht="51">
      <c r="A852" s="24">
        <v>45047</v>
      </c>
      <c r="B852" s="25" t="s">
        <v>1854</v>
      </c>
      <c r="C852" s="51">
        <v>100944</v>
      </c>
      <c r="D852" s="27" t="s">
        <v>28</v>
      </c>
      <c r="E852" s="27" t="s">
        <v>413</v>
      </c>
      <c r="F852" s="27" t="s">
        <v>662</v>
      </c>
      <c r="G852" s="27" t="s">
        <v>31</v>
      </c>
      <c r="H852" s="27" t="s">
        <v>32</v>
      </c>
      <c r="I852" s="27" t="s">
        <v>33</v>
      </c>
      <c r="J852" s="134">
        <v>45016</v>
      </c>
      <c r="K852" s="28">
        <v>45170</v>
      </c>
      <c r="L852" s="121" t="s">
        <v>1543</v>
      </c>
      <c r="M852" s="94" t="s">
        <v>1327</v>
      </c>
      <c r="N852" s="94" t="s">
        <v>1328</v>
      </c>
      <c r="O852" s="94" t="s">
        <v>1329</v>
      </c>
      <c r="P852" s="30">
        <v>45010</v>
      </c>
      <c r="Q852" s="30">
        <v>45011</v>
      </c>
      <c r="R852" s="23" t="s">
        <v>239</v>
      </c>
      <c r="S852" s="21">
        <v>45013</v>
      </c>
      <c r="T852" s="20" t="s">
        <v>1546</v>
      </c>
      <c r="U852" s="21">
        <v>45015</v>
      </c>
      <c r="V852" s="29" t="s">
        <v>240</v>
      </c>
      <c r="W852" s="23"/>
      <c r="X852" s="27" t="s">
        <v>45</v>
      </c>
      <c r="Y852" s="13" t="s">
        <v>1855</v>
      </c>
    </row>
    <row r="853" spans="1:25" ht="51">
      <c r="A853" s="24">
        <v>45047</v>
      </c>
      <c r="B853" s="25" t="s">
        <v>587</v>
      </c>
      <c r="C853" s="26">
        <v>122363</v>
      </c>
      <c r="D853" s="27" t="s">
        <v>28</v>
      </c>
      <c r="E853" s="27" t="s">
        <v>413</v>
      </c>
      <c r="F853" s="27" t="s">
        <v>662</v>
      </c>
      <c r="G853" s="27" t="s">
        <v>31</v>
      </c>
      <c r="H853" s="27" t="s">
        <v>32</v>
      </c>
      <c r="I853" s="27" t="s">
        <v>33</v>
      </c>
      <c r="J853" s="134">
        <v>45016</v>
      </c>
      <c r="K853" s="28">
        <v>45170</v>
      </c>
      <c r="L853" s="121" t="s">
        <v>1543</v>
      </c>
      <c r="M853" s="94" t="s">
        <v>415</v>
      </c>
      <c r="N853" s="94" t="s">
        <v>43</v>
      </c>
      <c r="O853" s="94" t="s">
        <v>785</v>
      </c>
      <c r="P853" s="30" t="s">
        <v>235</v>
      </c>
      <c r="Q853" s="30" t="s">
        <v>235</v>
      </c>
      <c r="R853" s="30" t="s">
        <v>235</v>
      </c>
      <c r="S853" s="21">
        <v>45013</v>
      </c>
      <c r="T853" s="20" t="s">
        <v>1546</v>
      </c>
      <c r="U853" s="21">
        <v>45020</v>
      </c>
      <c r="V853" s="29" t="s">
        <v>240</v>
      </c>
      <c r="W853" s="23"/>
      <c r="X853" s="52" t="s">
        <v>45</v>
      </c>
      <c r="Y853" s="13" t="s">
        <v>1856</v>
      </c>
    </row>
    <row r="854" spans="1:25" ht="51">
      <c r="A854" s="24">
        <v>45047</v>
      </c>
      <c r="B854" s="25" t="s">
        <v>600</v>
      </c>
      <c r="C854" s="26">
        <v>122232</v>
      </c>
      <c r="D854" s="27" t="s">
        <v>28</v>
      </c>
      <c r="E854" s="27" t="s">
        <v>413</v>
      </c>
      <c r="F854" s="27" t="s">
        <v>662</v>
      </c>
      <c r="G854" s="27" t="s">
        <v>31</v>
      </c>
      <c r="H854" s="27" t="s">
        <v>32</v>
      </c>
      <c r="I854" s="27" t="s">
        <v>33</v>
      </c>
      <c r="J854" s="134">
        <v>45016</v>
      </c>
      <c r="K854" s="28">
        <v>45170</v>
      </c>
      <c r="L854" s="121" t="s">
        <v>1551</v>
      </c>
      <c r="M854" s="94" t="s">
        <v>415</v>
      </c>
      <c r="N854" s="94" t="s">
        <v>43</v>
      </c>
      <c r="O854" s="94" t="s">
        <v>785</v>
      </c>
      <c r="P854" s="30"/>
      <c r="Q854" s="20"/>
      <c r="R854" s="23"/>
      <c r="S854" s="21">
        <v>45015</v>
      </c>
      <c r="T854" s="20"/>
      <c r="U854" s="21">
        <v>45020</v>
      </c>
      <c r="V854" s="29" t="s">
        <v>240</v>
      </c>
      <c r="W854" s="23"/>
      <c r="X854" s="27" t="s">
        <v>45</v>
      </c>
      <c r="Y854" s="13" t="s">
        <v>1853</v>
      </c>
    </row>
    <row r="855" spans="1:25" ht="51">
      <c r="A855" s="24">
        <v>45047</v>
      </c>
      <c r="B855" s="25" t="s">
        <v>621</v>
      </c>
      <c r="C855" s="26">
        <v>122362</v>
      </c>
      <c r="D855" s="27" t="s">
        <v>28</v>
      </c>
      <c r="E855" s="27" t="s">
        <v>413</v>
      </c>
      <c r="F855" s="27" t="s">
        <v>662</v>
      </c>
      <c r="G855" s="27" t="s">
        <v>31</v>
      </c>
      <c r="H855" s="27" t="s">
        <v>32</v>
      </c>
      <c r="I855" s="27" t="s">
        <v>33</v>
      </c>
      <c r="J855" s="134">
        <v>45016</v>
      </c>
      <c r="K855" s="28">
        <v>45170</v>
      </c>
      <c r="L855" s="121" t="s">
        <v>1551</v>
      </c>
      <c r="M855" s="94" t="s">
        <v>415</v>
      </c>
      <c r="N855" s="94" t="s">
        <v>43</v>
      </c>
      <c r="O855" s="94" t="s">
        <v>785</v>
      </c>
      <c r="P855" s="30"/>
      <c r="Q855" s="20"/>
      <c r="R855" s="23"/>
      <c r="S855" s="21">
        <v>45015</v>
      </c>
      <c r="T855" s="20"/>
      <c r="U855" s="21">
        <v>45020</v>
      </c>
      <c r="V855" s="29" t="s">
        <v>240</v>
      </c>
      <c r="W855" s="23"/>
      <c r="X855" s="27" t="s">
        <v>45</v>
      </c>
      <c r="Y855" s="13" t="s">
        <v>1853</v>
      </c>
    </row>
    <row r="856" spans="1:25" ht="51">
      <c r="A856" s="24">
        <v>45047</v>
      </c>
      <c r="B856" s="25" t="s">
        <v>627</v>
      </c>
      <c r="C856" s="26">
        <v>665333</v>
      </c>
      <c r="D856" s="27" t="s">
        <v>28</v>
      </c>
      <c r="E856" s="27" t="s">
        <v>413</v>
      </c>
      <c r="F856" s="27" t="s">
        <v>662</v>
      </c>
      <c r="G856" s="27" t="s">
        <v>31</v>
      </c>
      <c r="H856" s="27" t="s">
        <v>32</v>
      </c>
      <c r="I856" s="27" t="s">
        <v>33</v>
      </c>
      <c r="J856" s="134">
        <v>45016</v>
      </c>
      <c r="K856" s="28">
        <v>45170</v>
      </c>
      <c r="L856" s="121" t="s">
        <v>1543</v>
      </c>
      <c r="M856" s="94" t="s">
        <v>415</v>
      </c>
      <c r="N856" s="94" t="s">
        <v>43</v>
      </c>
      <c r="O856" s="94" t="s">
        <v>785</v>
      </c>
      <c r="P856" s="30" t="s">
        <v>235</v>
      </c>
      <c r="Q856" s="30" t="s">
        <v>235</v>
      </c>
      <c r="R856" s="30" t="s">
        <v>235</v>
      </c>
      <c r="S856" s="21">
        <v>45013</v>
      </c>
      <c r="T856" s="20" t="s">
        <v>1546</v>
      </c>
      <c r="U856" s="21">
        <v>45020</v>
      </c>
      <c r="V856" s="29" t="s">
        <v>240</v>
      </c>
      <c r="W856" s="23"/>
      <c r="X856" s="27" t="s">
        <v>45</v>
      </c>
      <c r="Y856" s="13" t="s">
        <v>1856</v>
      </c>
    </row>
    <row r="857" spans="1:25" ht="51">
      <c r="A857" s="24">
        <v>45047</v>
      </c>
      <c r="B857" s="25" t="s">
        <v>593</v>
      </c>
      <c r="C857" s="26">
        <v>128737</v>
      </c>
      <c r="D857" s="27" t="s">
        <v>28</v>
      </c>
      <c r="E857" s="27" t="s">
        <v>413</v>
      </c>
      <c r="F857" s="27" t="s">
        <v>662</v>
      </c>
      <c r="G857" s="27" t="s">
        <v>31</v>
      </c>
      <c r="H857" s="27" t="s">
        <v>32</v>
      </c>
      <c r="I857" s="27" t="s">
        <v>33</v>
      </c>
      <c r="J857" s="134">
        <v>45016</v>
      </c>
      <c r="K857" s="28">
        <v>45170</v>
      </c>
      <c r="L857" s="121" t="s">
        <v>1543</v>
      </c>
      <c r="M857" s="94" t="s">
        <v>415</v>
      </c>
      <c r="N857" s="94" t="s">
        <v>43</v>
      </c>
      <c r="O857" s="94" t="s">
        <v>785</v>
      </c>
      <c r="P857" s="30" t="s">
        <v>235</v>
      </c>
      <c r="Q857" s="30" t="s">
        <v>235</v>
      </c>
      <c r="R857" s="30" t="s">
        <v>235</v>
      </c>
      <c r="S857" s="21">
        <v>45013</v>
      </c>
      <c r="T857" s="20" t="s">
        <v>235</v>
      </c>
      <c r="U857" s="21">
        <v>45020</v>
      </c>
      <c r="V857" s="29" t="s">
        <v>240</v>
      </c>
      <c r="W857" s="23"/>
      <c r="X857" s="27" t="s">
        <v>45</v>
      </c>
      <c r="Y857" s="13" t="s">
        <v>1856</v>
      </c>
    </row>
    <row r="858" spans="1:25" ht="51">
      <c r="A858" s="24">
        <v>45047</v>
      </c>
      <c r="B858" s="25" t="s">
        <v>584</v>
      </c>
      <c r="C858" s="26">
        <v>122424</v>
      </c>
      <c r="D858" s="27" t="s">
        <v>28</v>
      </c>
      <c r="E858" s="27" t="s">
        <v>413</v>
      </c>
      <c r="F858" s="27" t="s">
        <v>662</v>
      </c>
      <c r="G858" s="27" t="s">
        <v>31</v>
      </c>
      <c r="H858" s="27" t="s">
        <v>32</v>
      </c>
      <c r="I858" s="27" t="s">
        <v>33</v>
      </c>
      <c r="J858" s="134">
        <v>45016</v>
      </c>
      <c r="K858" s="28">
        <v>45170</v>
      </c>
      <c r="L858" s="121" t="s">
        <v>1543</v>
      </c>
      <c r="M858" s="94" t="s">
        <v>415</v>
      </c>
      <c r="N858" s="94" t="s">
        <v>43</v>
      </c>
      <c r="O858" s="94" t="s">
        <v>785</v>
      </c>
      <c r="P858" s="30" t="s">
        <v>235</v>
      </c>
      <c r="Q858" s="30" t="s">
        <v>235</v>
      </c>
      <c r="R858" s="30" t="s">
        <v>235</v>
      </c>
      <c r="S858" s="21">
        <v>45013</v>
      </c>
      <c r="T858" s="20" t="s">
        <v>73</v>
      </c>
      <c r="U858" s="21">
        <v>45020</v>
      </c>
      <c r="V858" s="29" t="s">
        <v>240</v>
      </c>
      <c r="W858" s="23"/>
      <c r="X858" s="27" t="s">
        <v>45</v>
      </c>
      <c r="Y858" s="13" t="s">
        <v>1856</v>
      </c>
    </row>
    <row r="859" spans="1:25" ht="89.25">
      <c r="A859" s="24">
        <v>45047</v>
      </c>
      <c r="B859" s="137" t="s">
        <v>595</v>
      </c>
      <c r="C859" s="26">
        <v>63727</v>
      </c>
      <c r="D859" s="27" t="s">
        <v>28</v>
      </c>
      <c r="E859" s="27" t="s">
        <v>413</v>
      </c>
      <c r="F859" s="27" t="s">
        <v>662</v>
      </c>
      <c r="G859" s="27" t="s">
        <v>31</v>
      </c>
      <c r="H859" s="27" t="s">
        <v>32</v>
      </c>
      <c r="I859" s="27" t="s">
        <v>33</v>
      </c>
      <c r="J859" s="134">
        <v>45016</v>
      </c>
      <c r="K859" s="28">
        <v>45170</v>
      </c>
      <c r="L859" s="121" t="s">
        <v>1605</v>
      </c>
      <c r="M859" s="94" t="s">
        <v>415</v>
      </c>
      <c r="N859" s="94" t="s">
        <v>43</v>
      </c>
      <c r="O859" s="94" t="s">
        <v>416</v>
      </c>
      <c r="P859" s="30" t="s">
        <v>235</v>
      </c>
      <c r="Q859" s="30" t="s">
        <v>235</v>
      </c>
      <c r="R859" s="30" t="s">
        <v>235</v>
      </c>
      <c r="S859" s="21">
        <v>45015</v>
      </c>
      <c r="T859" s="20" t="s">
        <v>235</v>
      </c>
      <c r="U859" s="21">
        <v>45020</v>
      </c>
      <c r="V859" s="29" t="s">
        <v>240</v>
      </c>
      <c r="W859" s="23" t="s">
        <v>775</v>
      </c>
      <c r="X859" s="27" t="s">
        <v>45</v>
      </c>
      <c r="Y859" s="13" t="s">
        <v>1857</v>
      </c>
    </row>
    <row r="860" spans="1:25" ht="89.25">
      <c r="A860" s="24">
        <v>45047</v>
      </c>
      <c r="B860" s="25" t="s">
        <v>596</v>
      </c>
      <c r="C860" s="26">
        <v>116347</v>
      </c>
      <c r="D860" s="27" t="s">
        <v>28</v>
      </c>
      <c r="E860" s="27" t="s">
        <v>413</v>
      </c>
      <c r="F860" s="27" t="s">
        <v>662</v>
      </c>
      <c r="G860" s="27" t="s">
        <v>31</v>
      </c>
      <c r="H860" s="27" t="s">
        <v>32</v>
      </c>
      <c r="I860" s="27" t="s">
        <v>33</v>
      </c>
      <c r="J860" s="134">
        <v>45016</v>
      </c>
      <c r="K860" s="28">
        <v>45170</v>
      </c>
      <c r="L860" s="121" t="s">
        <v>1605</v>
      </c>
      <c r="M860" s="94" t="s">
        <v>415</v>
      </c>
      <c r="N860" s="94" t="s">
        <v>43</v>
      </c>
      <c r="O860" s="94" t="s">
        <v>416</v>
      </c>
      <c r="P860" s="30" t="s">
        <v>235</v>
      </c>
      <c r="Q860" s="20" t="s">
        <v>235</v>
      </c>
      <c r="R860" s="23" t="s">
        <v>235</v>
      </c>
      <c r="S860" s="21">
        <v>45013</v>
      </c>
      <c r="T860" s="20" t="s">
        <v>235</v>
      </c>
      <c r="U860" s="21">
        <v>45020</v>
      </c>
      <c r="V860" s="29" t="s">
        <v>240</v>
      </c>
      <c r="W860" s="23" t="s">
        <v>775</v>
      </c>
      <c r="X860" s="27" t="s">
        <v>45</v>
      </c>
      <c r="Y860" s="13" t="s">
        <v>1858</v>
      </c>
    </row>
    <row r="861" spans="1:25" ht="89.25">
      <c r="A861" s="24">
        <v>45047</v>
      </c>
      <c r="B861" s="25" t="s">
        <v>599</v>
      </c>
      <c r="C861" s="26">
        <v>122078</v>
      </c>
      <c r="D861" s="27" t="s">
        <v>28</v>
      </c>
      <c r="E861" s="27" t="s">
        <v>413</v>
      </c>
      <c r="F861" s="27" t="s">
        <v>662</v>
      </c>
      <c r="G861" s="27" t="s">
        <v>31</v>
      </c>
      <c r="H861" s="27" t="s">
        <v>32</v>
      </c>
      <c r="I861" s="27" t="s">
        <v>33</v>
      </c>
      <c r="J861" s="134">
        <v>45016</v>
      </c>
      <c r="K861" s="28">
        <v>45170</v>
      </c>
      <c r="L861" s="121" t="s">
        <v>1605</v>
      </c>
      <c r="M861" s="94" t="s">
        <v>415</v>
      </c>
      <c r="N861" s="94" t="s">
        <v>43</v>
      </c>
      <c r="O861" s="94" t="s">
        <v>416</v>
      </c>
      <c r="P861" s="30" t="s">
        <v>235</v>
      </c>
      <c r="Q861" s="20" t="s">
        <v>235</v>
      </c>
      <c r="R861" s="23" t="s">
        <v>235</v>
      </c>
      <c r="S861" s="21">
        <v>45013</v>
      </c>
      <c r="T861" s="20" t="s">
        <v>235</v>
      </c>
      <c r="U861" s="21">
        <v>45020</v>
      </c>
      <c r="V861" s="29" t="s">
        <v>240</v>
      </c>
      <c r="W861" s="23" t="s">
        <v>775</v>
      </c>
      <c r="X861" s="27" t="s">
        <v>45</v>
      </c>
      <c r="Y861" s="13" t="s">
        <v>1859</v>
      </c>
    </row>
    <row r="862" spans="1:25" ht="89.25">
      <c r="A862" s="24">
        <v>45047</v>
      </c>
      <c r="B862" s="25" t="s">
        <v>601</v>
      </c>
      <c r="C862" s="26">
        <v>128965</v>
      </c>
      <c r="D862" s="27" t="s">
        <v>28</v>
      </c>
      <c r="E862" s="27" t="s">
        <v>413</v>
      </c>
      <c r="F862" s="27" t="s">
        <v>662</v>
      </c>
      <c r="G862" s="27" t="s">
        <v>31</v>
      </c>
      <c r="H862" s="27" t="s">
        <v>32</v>
      </c>
      <c r="I862" s="27" t="s">
        <v>33</v>
      </c>
      <c r="J862" s="134">
        <v>45016</v>
      </c>
      <c r="K862" s="28">
        <v>45170</v>
      </c>
      <c r="L862" s="121" t="s">
        <v>1605</v>
      </c>
      <c r="M862" s="94" t="s">
        <v>415</v>
      </c>
      <c r="N862" s="94" t="s">
        <v>43</v>
      </c>
      <c r="O862" s="94" t="s">
        <v>416</v>
      </c>
      <c r="P862" s="30" t="s">
        <v>235</v>
      </c>
      <c r="Q862" s="20" t="s">
        <v>235</v>
      </c>
      <c r="R862" s="23" t="s">
        <v>235</v>
      </c>
      <c r="S862" s="21">
        <v>45013</v>
      </c>
      <c r="T862" s="20" t="s">
        <v>235</v>
      </c>
      <c r="U862" s="21">
        <v>45020</v>
      </c>
      <c r="V862" s="29" t="s">
        <v>240</v>
      </c>
      <c r="W862" s="23" t="s">
        <v>775</v>
      </c>
      <c r="X862" s="27" t="s">
        <v>45</v>
      </c>
      <c r="Y862" s="13" t="s">
        <v>1860</v>
      </c>
    </row>
    <row r="863" spans="1:25" ht="89.25">
      <c r="A863" s="24">
        <v>45047</v>
      </c>
      <c r="B863" s="137" t="s">
        <v>108</v>
      </c>
      <c r="C863" s="26">
        <v>135006</v>
      </c>
      <c r="D863" s="27" t="s">
        <v>28</v>
      </c>
      <c r="E863" s="27" t="s">
        <v>413</v>
      </c>
      <c r="F863" s="27" t="s">
        <v>662</v>
      </c>
      <c r="G863" s="27" t="s">
        <v>31</v>
      </c>
      <c r="H863" s="27" t="s">
        <v>32</v>
      </c>
      <c r="I863" s="27" t="s">
        <v>33</v>
      </c>
      <c r="J863" s="134">
        <v>45016</v>
      </c>
      <c r="K863" s="28">
        <v>45170</v>
      </c>
      <c r="L863" s="121" t="s">
        <v>1605</v>
      </c>
      <c r="M863" s="94" t="s">
        <v>415</v>
      </c>
      <c r="N863" s="94" t="s">
        <v>43</v>
      </c>
      <c r="O863" s="94" t="s">
        <v>416</v>
      </c>
      <c r="P863" s="30" t="s">
        <v>235</v>
      </c>
      <c r="Q863" s="20" t="s">
        <v>235</v>
      </c>
      <c r="R863" s="23" t="s">
        <v>235</v>
      </c>
      <c r="S863" s="21">
        <v>45015</v>
      </c>
      <c r="T863" s="20" t="s">
        <v>235</v>
      </c>
      <c r="U863" s="21">
        <v>45020</v>
      </c>
      <c r="V863" s="29" t="s">
        <v>240</v>
      </c>
      <c r="W863" s="23" t="s">
        <v>775</v>
      </c>
      <c r="X863" s="27" t="s">
        <v>45</v>
      </c>
      <c r="Y863" s="13" t="s">
        <v>1861</v>
      </c>
    </row>
    <row r="864" spans="1:25" ht="89.25">
      <c r="A864" s="24">
        <v>45047</v>
      </c>
      <c r="B864" s="25" t="s">
        <v>1862</v>
      </c>
      <c r="C864" s="26">
        <v>135116</v>
      </c>
      <c r="D864" s="27" t="s">
        <v>28</v>
      </c>
      <c r="E864" s="27" t="s">
        <v>413</v>
      </c>
      <c r="F864" s="27" t="s">
        <v>662</v>
      </c>
      <c r="G864" s="27" t="s">
        <v>31</v>
      </c>
      <c r="H864" s="27" t="s">
        <v>32</v>
      </c>
      <c r="I864" s="27" t="s">
        <v>33</v>
      </c>
      <c r="J864" s="134">
        <v>45016</v>
      </c>
      <c r="K864" s="28">
        <v>45170</v>
      </c>
      <c r="L864" s="121" t="s">
        <v>1605</v>
      </c>
      <c r="M864" s="94" t="s">
        <v>415</v>
      </c>
      <c r="N864" s="94" t="s">
        <v>43</v>
      </c>
      <c r="O864" s="94" t="s">
        <v>416</v>
      </c>
      <c r="P864" s="30" t="s">
        <v>235</v>
      </c>
      <c r="Q864" s="20" t="s">
        <v>235</v>
      </c>
      <c r="R864" s="23" t="s">
        <v>235</v>
      </c>
      <c r="S864" s="21">
        <v>45013</v>
      </c>
      <c r="T864" s="20" t="s">
        <v>235</v>
      </c>
      <c r="U864" s="21">
        <v>45020</v>
      </c>
      <c r="V864" s="29" t="s">
        <v>240</v>
      </c>
      <c r="W864" s="23" t="s">
        <v>775</v>
      </c>
      <c r="X864" s="27" t="s">
        <v>45</v>
      </c>
      <c r="Y864" s="13" t="s">
        <v>1863</v>
      </c>
    </row>
    <row r="865" spans="1:25" ht="89.25">
      <c r="A865" s="24">
        <v>45047</v>
      </c>
      <c r="B865" s="25" t="s">
        <v>606</v>
      </c>
      <c r="C865" s="26">
        <v>632492</v>
      </c>
      <c r="D865" s="27" t="s">
        <v>28</v>
      </c>
      <c r="E865" s="27" t="s">
        <v>413</v>
      </c>
      <c r="F865" s="27" t="s">
        <v>662</v>
      </c>
      <c r="G865" s="27" t="s">
        <v>31</v>
      </c>
      <c r="H865" s="27" t="s">
        <v>32</v>
      </c>
      <c r="I865" s="27" t="s">
        <v>33</v>
      </c>
      <c r="J865" s="134">
        <v>45016</v>
      </c>
      <c r="K865" s="28">
        <v>45170</v>
      </c>
      <c r="L865" s="121" t="s">
        <v>1605</v>
      </c>
      <c r="M865" s="94" t="s">
        <v>415</v>
      </c>
      <c r="N865" s="94" t="s">
        <v>43</v>
      </c>
      <c r="O865" s="94" t="s">
        <v>416</v>
      </c>
      <c r="P865" s="30" t="s">
        <v>235</v>
      </c>
      <c r="Q865" s="20" t="s">
        <v>235</v>
      </c>
      <c r="R865" s="23" t="s">
        <v>235</v>
      </c>
      <c r="S865" s="21">
        <v>45013</v>
      </c>
      <c r="T865" s="20" t="s">
        <v>235</v>
      </c>
      <c r="U865" s="21">
        <v>45020</v>
      </c>
      <c r="V865" s="29" t="s">
        <v>240</v>
      </c>
      <c r="W865" s="23" t="s">
        <v>775</v>
      </c>
      <c r="X865" s="27" t="s">
        <v>45</v>
      </c>
      <c r="Y865" s="13" t="s">
        <v>1864</v>
      </c>
    </row>
    <row r="866" spans="1:25" ht="38.25">
      <c r="A866" s="24">
        <v>45047</v>
      </c>
      <c r="B866" s="25" t="s">
        <v>145</v>
      </c>
      <c r="C866" s="26">
        <v>112493</v>
      </c>
      <c r="D866" s="27" t="s">
        <v>28</v>
      </c>
      <c r="E866" s="27" t="s">
        <v>77</v>
      </c>
      <c r="F866" s="27" t="s">
        <v>78</v>
      </c>
      <c r="G866" s="27" t="s">
        <v>31</v>
      </c>
      <c r="H866" s="27" t="s">
        <v>32</v>
      </c>
      <c r="I866" s="27" t="s">
        <v>23</v>
      </c>
      <c r="J866" s="134">
        <v>45016</v>
      </c>
      <c r="K866" s="28">
        <v>45200</v>
      </c>
      <c r="L866" s="121" t="s">
        <v>1605</v>
      </c>
      <c r="M866" s="94" t="s">
        <v>250</v>
      </c>
      <c r="N866" s="94" t="s">
        <v>98</v>
      </c>
      <c r="O866" s="94" t="s">
        <v>235</v>
      </c>
      <c r="P866" s="30" t="s">
        <v>235</v>
      </c>
      <c r="Q866" s="20" t="s">
        <v>235</v>
      </c>
      <c r="R866" s="23" t="s">
        <v>235</v>
      </c>
      <c r="S866" s="21">
        <v>45015</v>
      </c>
      <c r="T866" s="20" t="s">
        <v>235</v>
      </c>
      <c r="U866" s="21">
        <v>45021</v>
      </c>
      <c r="V866" s="29" t="s">
        <v>240</v>
      </c>
      <c r="W866" s="23" t="s">
        <v>775</v>
      </c>
      <c r="X866" s="27" t="s">
        <v>39</v>
      </c>
      <c r="Y866" s="13" t="s">
        <v>1865</v>
      </c>
    </row>
    <row r="867" spans="1:25" ht="38.25">
      <c r="A867" s="24">
        <v>45047</v>
      </c>
      <c r="B867" s="25" t="s">
        <v>150</v>
      </c>
      <c r="C867" s="26">
        <v>106538</v>
      </c>
      <c r="D867" s="27" t="s">
        <v>28</v>
      </c>
      <c r="E867" s="27" t="s">
        <v>147</v>
      </c>
      <c r="F867" s="27" t="s">
        <v>148</v>
      </c>
      <c r="G867" s="27" t="s">
        <v>31</v>
      </c>
      <c r="H867" s="27" t="s">
        <v>32</v>
      </c>
      <c r="I867" s="27" t="s">
        <v>33</v>
      </c>
      <c r="J867" s="134">
        <v>45016</v>
      </c>
      <c r="K867" s="28">
        <v>45200</v>
      </c>
      <c r="L867" s="121" t="s">
        <v>1605</v>
      </c>
      <c r="M867" s="94" t="s">
        <v>1838</v>
      </c>
      <c r="N867" s="94" t="s">
        <v>149</v>
      </c>
      <c r="O867" s="94" t="s">
        <v>306</v>
      </c>
      <c r="P867" s="30" t="s">
        <v>235</v>
      </c>
      <c r="Q867" s="20" t="s">
        <v>235</v>
      </c>
      <c r="R867" s="23" t="s">
        <v>235</v>
      </c>
      <c r="S867" s="21">
        <v>45013</v>
      </c>
      <c r="T867" s="20" t="s">
        <v>235</v>
      </c>
      <c r="U867" s="21">
        <v>45016</v>
      </c>
      <c r="V867" s="29" t="s">
        <v>240</v>
      </c>
      <c r="W867" s="23" t="s">
        <v>775</v>
      </c>
      <c r="X867" s="27" t="s">
        <v>39</v>
      </c>
      <c r="Y867" s="13" t="s">
        <v>1866</v>
      </c>
    </row>
    <row r="868" spans="1:25" ht="51">
      <c r="A868" s="24">
        <v>45047</v>
      </c>
      <c r="B868" s="25" t="s">
        <v>660</v>
      </c>
      <c r="C868" s="26">
        <v>111640</v>
      </c>
      <c r="D868" s="27" t="s">
        <v>28</v>
      </c>
      <c r="E868" s="27" t="s">
        <v>413</v>
      </c>
      <c r="F868" s="27" t="s">
        <v>662</v>
      </c>
      <c r="G868" s="27" t="s">
        <v>31</v>
      </c>
      <c r="H868" s="27" t="s">
        <v>32</v>
      </c>
      <c r="I868" s="27" t="s">
        <v>33</v>
      </c>
      <c r="J868" s="134">
        <v>45016</v>
      </c>
      <c r="K868" s="28">
        <v>45170</v>
      </c>
      <c r="L868" s="121" t="s">
        <v>1551</v>
      </c>
      <c r="M868" s="173" t="s">
        <v>663</v>
      </c>
      <c r="N868" s="94" t="s">
        <v>664</v>
      </c>
      <c r="O868" s="94" t="s">
        <v>235</v>
      </c>
      <c r="P868" s="30">
        <v>44999</v>
      </c>
      <c r="Q868" s="20">
        <v>44999</v>
      </c>
      <c r="R868" s="23"/>
      <c r="S868" s="21">
        <v>45015</v>
      </c>
      <c r="T868" s="20"/>
      <c r="U868" s="21">
        <v>45022</v>
      </c>
      <c r="V868" s="29" t="s">
        <v>240</v>
      </c>
      <c r="W868" s="23"/>
      <c r="X868" s="27" t="s">
        <v>45</v>
      </c>
      <c r="Y868" s="13" t="s">
        <v>1867</v>
      </c>
    </row>
    <row r="869" spans="1:25" ht="25.5">
      <c r="A869" s="111">
        <v>45047</v>
      </c>
      <c r="B869" s="47" t="s">
        <v>635</v>
      </c>
      <c r="C869" s="51">
        <v>127344</v>
      </c>
      <c r="D869" s="52" t="s">
        <v>28</v>
      </c>
      <c r="E869" s="52" t="s">
        <v>77</v>
      </c>
      <c r="F869" s="52" t="s">
        <v>78</v>
      </c>
      <c r="G869" s="52" t="s">
        <v>31</v>
      </c>
      <c r="H869" s="52" t="s">
        <v>32</v>
      </c>
      <c r="I869" s="52" t="s">
        <v>33</v>
      </c>
      <c r="J869" s="174">
        <v>45016</v>
      </c>
      <c r="K869" s="53">
        <v>45200</v>
      </c>
      <c r="L869" s="175" t="s">
        <v>1543</v>
      </c>
      <c r="M869" s="94" t="s">
        <v>250</v>
      </c>
      <c r="N869" s="94" t="s">
        <v>98</v>
      </c>
      <c r="O869" s="94" t="s">
        <v>235</v>
      </c>
      <c r="P869" s="30" t="s">
        <v>235</v>
      </c>
      <c r="Q869" s="30" t="s">
        <v>235</v>
      </c>
      <c r="R869" s="30" t="s">
        <v>235</v>
      </c>
      <c r="S869" s="21">
        <v>45015</v>
      </c>
      <c r="T869" s="176" t="s">
        <v>1546</v>
      </c>
      <c r="U869" s="178">
        <v>45027</v>
      </c>
      <c r="V869" s="29" t="s">
        <v>240</v>
      </c>
      <c r="W869" s="177"/>
      <c r="X869" s="52" t="s">
        <v>39</v>
      </c>
      <c r="Y869" s="179" t="s">
        <v>582</v>
      </c>
    </row>
    <row r="870" spans="1:25" ht="25.5">
      <c r="A870" s="24">
        <v>45047</v>
      </c>
      <c r="B870" s="25" t="s">
        <v>1868</v>
      </c>
      <c r="C870" s="26">
        <v>122268</v>
      </c>
      <c r="D870" s="27" t="s">
        <v>28</v>
      </c>
      <c r="E870" s="27" t="s">
        <v>853</v>
      </c>
      <c r="F870" s="27" t="s">
        <v>854</v>
      </c>
      <c r="G870" s="27" t="s">
        <v>31</v>
      </c>
      <c r="H870" s="27" t="s">
        <v>32</v>
      </c>
      <c r="I870" s="27" t="s">
        <v>33</v>
      </c>
      <c r="J870" s="134">
        <v>45016</v>
      </c>
      <c r="K870" s="28">
        <v>45200</v>
      </c>
      <c r="L870" s="121" t="s">
        <v>1551</v>
      </c>
      <c r="M870" s="94" t="s">
        <v>235</v>
      </c>
      <c r="N870" s="94" t="s">
        <v>1869</v>
      </c>
      <c r="O870" s="94" t="s">
        <v>235</v>
      </c>
      <c r="P870" s="30">
        <v>44999</v>
      </c>
      <c r="Q870" s="20">
        <v>45000</v>
      </c>
      <c r="R870" s="23"/>
      <c r="S870" s="21">
        <v>45015</v>
      </c>
      <c r="T870" s="20"/>
      <c r="U870" s="21">
        <v>45028</v>
      </c>
      <c r="V870" s="29" t="s">
        <v>240</v>
      </c>
      <c r="W870" s="23"/>
      <c r="X870" s="27" t="s">
        <v>39</v>
      </c>
      <c r="Y870" s="13" t="s">
        <v>1870</v>
      </c>
    </row>
    <row r="871" spans="1:25" ht="38.25">
      <c r="A871" s="24">
        <v>45095</v>
      </c>
      <c r="B871" s="25" t="s">
        <v>751</v>
      </c>
      <c r="C871" s="26">
        <v>112102</v>
      </c>
      <c r="D871" s="27" t="s">
        <v>42</v>
      </c>
      <c r="E871" s="27" t="s">
        <v>330</v>
      </c>
      <c r="F871" s="27" t="s">
        <v>1770</v>
      </c>
      <c r="G871" s="27" t="s">
        <v>31</v>
      </c>
      <c r="H871" s="27" t="s">
        <v>32</v>
      </c>
      <c r="I871" s="27" t="s">
        <v>33</v>
      </c>
      <c r="J871" s="134">
        <v>45046</v>
      </c>
      <c r="K871" s="28">
        <v>45200</v>
      </c>
      <c r="L871" s="121" t="s">
        <v>1551</v>
      </c>
      <c r="P871" s="30"/>
      <c r="Q871" s="20"/>
      <c r="R871" s="23"/>
      <c r="S871" s="21"/>
      <c r="T871" s="20"/>
      <c r="U871" s="21">
        <v>45028</v>
      </c>
      <c r="V871" s="29" t="s">
        <v>240</v>
      </c>
      <c r="W871" s="23"/>
      <c r="X871" s="27" t="s">
        <v>45</v>
      </c>
      <c r="Y871" s="13" t="s">
        <v>1871</v>
      </c>
    </row>
    <row r="872" spans="1:25" ht="25.5">
      <c r="A872" s="111">
        <v>45047</v>
      </c>
      <c r="B872" s="25" t="s">
        <v>620</v>
      </c>
      <c r="C872" s="26">
        <v>112491</v>
      </c>
      <c r="D872" s="27" t="s">
        <v>28</v>
      </c>
      <c r="E872" s="27" t="s">
        <v>77</v>
      </c>
      <c r="F872" s="27" t="s">
        <v>78</v>
      </c>
      <c r="G872" s="27" t="s">
        <v>31</v>
      </c>
      <c r="H872" s="27" t="s">
        <v>32</v>
      </c>
      <c r="I872" s="27" t="s">
        <v>23</v>
      </c>
      <c r="J872" s="134">
        <v>45016</v>
      </c>
      <c r="K872" s="28">
        <v>45200</v>
      </c>
      <c r="L872" s="121" t="s">
        <v>1543</v>
      </c>
      <c r="M872" s="94" t="s">
        <v>250</v>
      </c>
      <c r="N872" s="94" t="s">
        <v>98</v>
      </c>
      <c r="O872" s="94" t="s">
        <v>235</v>
      </c>
      <c r="P872" s="30" t="s">
        <v>235</v>
      </c>
      <c r="Q872" s="30" t="s">
        <v>235</v>
      </c>
      <c r="R872" s="30" t="s">
        <v>235</v>
      </c>
      <c r="S872" s="21">
        <v>45015</v>
      </c>
      <c r="T872" s="20" t="s">
        <v>235</v>
      </c>
      <c r="U872" s="21">
        <v>45028</v>
      </c>
      <c r="V872" s="29" t="s">
        <v>240</v>
      </c>
      <c r="W872" s="23"/>
      <c r="X872" s="27" t="s">
        <v>39</v>
      </c>
      <c r="Y872" s="179" t="s">
        <v>582</v>
      </c>
    </row>
    <row r="873" spans="1:25" ht="25.5">
      <c r="A873" s="111">
        <v>45047</v>
      </c>
      <c r="B873" s="25" t="s">
        <v>1872</v>
      </c>
      <c r="C873" s="26">
        <v>132030</v>
      </c>
      <c r="D873" s="27" t="s">
        <v>28</v>
      </c>
      <c r="E873" s="27" t="s">
        <v>1581</v>
      </c>
      <c r="F873" s="27" t="s">
        <v>1582</v>
      </c>
      <c r="G873" s="27" t="s">
        <v>31</v>
      </c>
      <c r="H873" s="27" t="s">
        <v>32</v>
      </c>
      <c r="I873" s="27" t="s">
        <v>33</v>
      </c>
      <c r="J873" s="134">
        <v>45016</v>
      </c>
      <c r="K873" s="28">
        <v>45200</v>
      </c>
      <c r="L873" s="121" t="s">
        <v>1543</v>
      </c>
      <c r="M873" s="94" t="s">
        <v>235</v>
      </c>
      <c r="N873" s="94" t="s">
        <v>118</v>
      </c>
      <c r="O873" s="94" t="s">
        <v>235</v>
      </c>
      <c r="P873" s="30">
        <v>45001</v>
      </c>
      <c r="Q873" s="30">
        <v>45002</v>
      </c>
      <c r="R873" s="23" t="s">
        <v>239</v>
      </c>
      <c r="S873" s="21">
        <v>45014</v>
      </c>
      <c r="T873" s="20" t="s">
        <v>235</v>
      </c>
      <c r="U873" s="21">
        <v>45031</v>
      </c>
      <c r="V873" s="29" t="s">
        <v>240</v>
      </c>
      <c r="W873" s="23"/>
      <c r="X873" s="27" t="s">
        <v>39</v>
      </c>
      <c r="Y873" s="13"/>
    </row>
    <row r="874" spans="1:25" ht="25.5">
      <c r="A874" s="111">
        <v>45047</v>
      </c>
      <c r="B874" s="25" t="s">
        <v>144</v>
      </c>
      <c r="C874" s="26">
        <v>632945</v>
      </c>
      <c r="D874" s="27" t="s">
        <v>42</v>
      </c>
      <c r="E874" s="27" t="s">
        <v>77</v>
      </c>
      <c r="F874" s="27" t="s">
        <v>78</v>
      </c>
      <c r="G874" s="27" t="s">
        <v>31</v>
      </c>
      <c r="H874" s="27" t="s">
        <v>32</v>
      </c>
      <c r="I874" s="27" t="s">
        <v>33</v>
      </c>
      <c r="J874" s="134">
        <v>45016</v>
      </c>
      <c r="K874" s="28">
        <v>45200</v>
      </c>
      <c r="L874" s="121" t="s">
        <v>1543</v>
      </c>
      <c r="M874" s="94" t="s">
        <v>235</v>
      </c>
      <c r="N874" s="94" t="s">
        <v>616</v>
      </c>
      <c r="O874" s="94" t="s">
        <v>235</v>
      </c>
      <c r="P874" s="30">
        <v>45001</v>
      </c>
      <c r="Q874" s="30">
        <v>45001</v>
      </c>
      <c r="R874" s="23" t="s">
        <v>239</v>
      </c>
      <c r="S874" s="21">
        <v>45014</v>
      </c>
      <c r="T874" s="20" t="s">
        <v>1546</v>
      </c>
      <c r="U874" s="21">
        <v>45014</v>
      </c>
      <c r="V874" s="29" t="s">
        <v>240</v>
      </c>
      <c r="W874" s="23"/>
      <c r="X874" s="27" t="s">
        <v>39</v>
      </c>
      <c r="Y874" s="179"/>
    </row>
    <row r="875" spans="1:25" ht="25.5">
      <c r="A875" s="111">
        <v>45047</v>
      </c>
      <c r="B875" s="25" t="s">
        <v>619</v>
      </c>
      <c r="C875" s="26">
        <v>116079</v>
      </c>
      <c r="D875" s="27" t="s">
        <v>28</v>
      </c>
      <c r="E875" s="27" t="s">
        <v>77</v>
      </c>
      <c r="F875" s="27" t="s">
        <v>78</v>
      </c>
      <c r="G875" s="27" t="s">
        <v>31</v>
      </c>
      <c r="H875" s="27" t="s">
        <v>32</v>
      </c>
      <c r="I875" s="27" t="s">
        <v>33</v>
      </c>
      <c r="J875" s="134">
        <v>45016</v>
      </c>
      <c r="K875" s="28">
        <v>45200</v>
      </c>
      <c r="L875" s="121" t="s">
        <v>1543</v>
      </c>
      <c r="M875" s="94" t="s">
        <v>250</v>
      </c>
      <c r="N875" s="94" t="s">
        <v>98</v>
      </c>
      <c r="O875" s="94" t="s">
        <v>235</v>
      </c>
      <c r="P875" s="30" t="s">
        <v>235</v>
      </c>
      <c r="Q875" s="30" t="s">
        <v>235</v>
      </c>
      <c r="R875" s="30" t="s">
        <v>235</v>
      </c>
      <c r="S875" s="21">
        <v>45015</v>
      </c>
      <c r="T875" s="20" t="s">
        <v>1546</v>
      </c>
      <c r="U875" s="21">
        <v>45028</v>
      </c>
      <c r="V875" s="29" t="s">
        <v>240</v>
      </c>
      <c r="W875" s="23"/>
      <c r="X875" s="27" t="s">
        <v>39</v>
      </c>
      <c r="Y875" s="13" t="s">
        <v>582</v>
      </c>
    </row>
    <row r="876" spans="1:25" ht="38.25">
      <c r="A876" s="24">
        <v>45047</v>
      </c>
      <c r="B876" s="137" t="s">
        <v>97</v>
      </c>
      <c r="C876" s="26">
        <v>116217</v>
      </c>
      <c r="D876" s="27" t="s">
        <v>28</v>
      </c>
      <c r="E876" s="27" t="s">
        <v>1068</v>
      </c>
      <c r="F876" s="27" t="s">
        <v>148</v>
      </c>
      <c r="G876" s="27" t="s">
        <v>31</v>
      </c>
      <c r="H876" s="27" t="s">
        <v>32</v>
      </c>
      <c r="I876" s="27" t="s">
        <v>33</v>
      </c>
      <c r="J876" s="134">
        <v>45016</v>
      </c>
      <c r="K876" s="28">
        <v>45170</v>
      </c>
      <c r="L876" s="121" t="s">
        <v>1551</v>
      </c>
      <c r="M876" s="94" t="s">
        <v>250</v>
      </c>
      <c r="N876" s="94" t="s">
        <v>98</v>
      </c>
      <c r="O876" s="94" t="s">
        <v>235</v>
      </c>
      <c r="P876" s="30"/>
      <c r="Q876" s="20"/>
      <c r="R876" s="23"/>
      <c r="S876" s="21">
        <v>45015</v>
      </c>
      <c r="T876" s="20">
        <v>45029</v>
      </c>
      <c r="U876" s="21">
        <v>45021</v>
      </c>
      <c r="V876" s="29" t="s">
        <v>240</v>
      </c>
      <c r="W876" s="23"/>
      <c r="X876" s="27" t="s">
        <v>39</v>
      </c>
      <c r="Y876" s="13" t="s">
        <v>1873</v>
      </c>
    </row>
    <row r="877" spans="1:25">
      <c r="A877" s="111">
        <v>45105</v>
      </c>
      <c r="B877" s="25" t="s">
        <v>1874</v>
      </c>
      <c r="C877" s="26">
        <v>116539</v>
      </c>
      <c r="D877" s="27" t="s">
        <v>28</v>
      </c>
      <c r="E877" s="27" t="s">
        <v>644</v>
      </c>
      <c r="F877" s="27" t="s">
        <v>645</v>
      </c>
      <c r="G877" s="27" t="s">
        <v>31</v>
      </c>
      <c r="H877" s="27"/>
      <c r="I877" s="27" t="s">
        <v>33</v>
      </c>
      <c r="J877" s="134">
        <v>45046</v>
      </c>
      <c r="K877" s="28">
        <v>45200</v>
      </c>
      <c r="L877" s="121" t="s">
        <v>1543</v>
      </c>
      <c r="P877" s="30"/>
      <c r="Q877" s="20"/>
      <c r="R877" s="23"/>
      <c r="S877" s="21"/>
      <c r="T877" s="20"/>
      <c r="U877" s="21"/>
      <c r="V877" s="29" t="s">
        <v>235</v>
      </c>
      <c r="W877" s="23"/>
      <c r="X877" s="27" t="s">
        <v>39</v>
      </c>
      <c r="Y877" s="13" t="s">
        <v>1825</v>
      </c>
    </row>
    <row r="878" spans="1:25" ht="38.25">
      <c r="A878" s="24">
        <v>45047</v>
      </c>
      <c r="B878" s="25" t="s">
        <v>1875</v>
      </c>
      <c r="C878" s="26">
        <v>122323</v>
      </c>
      <c r="D878" s="27" t="s">
        <v>28</v>
      </c>
      <c r="E878" s="27" t="s">
        <v>377</v>
      </c>
      <c r="F878" s="27" t="s">
        <v>879</v>
      </c>
      <c r="G878" s="27" t="s">
        <v>31</v>
      </c>
      <c r="H878" s="27" t="s">
        <v>32</v>
      </c>
      <c r="I878" s="27" t="s">
        <v>33</v>
      </c>
      <c r="J878" s="134">
        <v>45016</v>
      </c>
      <c r="K878" s="28">
        <v>45170</v>
      </c>
      <c r="L878" s="121" t="s">
        <v>1551</v>
      </c>
      <c r="M878" s="94" t="s">
        <v>1876</v>
      </c>
      <c r="N878" s="94" t="s">
        <v>1877</v>
      </c>
      <c r="O878" s="94" t="s">
        <v>235</v>
      </c>
      <c r="P878" s="30">
        <v>44992</v>
      </c>
      <c r="Q878" s="20">
        <v>44992</v>
      </c>
      <c r="R878" s="23"/>
      <c r="S878" s="21">
        <v>45015</v>
      </c>
      <c r="T878" s="20">
        <v>45029</v>
      </c>
      <c r="U878" s="21">
        <v>45033</v>
      </c>
      <c r="V878" s="29" t="s">
        <v>240</v>
      </c>
      <c r="W878" s="23"/>
      <c r="X878" s="27" t="s">
        <v>45</v>
      </c>
      <c r="Y878" s="13" t="s">
        <v>1878</v>
      </c>
    </row>
    <row r="879" spans="1:25" ht="38.25">
      <c r="A879" s="24">
        <v>45099</v>
      </c>
      <c r="B879" s="172" t="s">
        <v>1879</v>
      </c>
      <c r="C879" s="26">
        <v>116539</v>
      </c>
      <c r="D879" s="27" t="s">
        <v>42</v>
      </c>
      <c r="E879" s="27" t="s">
        <v>644</v>
      </c>
      <c r="F879" s="27" t="s">
        <v>645</v>
      </c>
      <c r="G879" s="27" t="s">
        <v>31</v>
      </c>
      <c r="H879" s="27" t="s">
        <v>32</v>
      </c>
      <c r="I879" s="27" t="s">
        <v>33</v>
      </c>
      <c r="J879" s="134">
        <v>45046</v>
      </c>
      <c r="K879" s="28">
        <v>45200</v>
      </c>
      <c r="L879" s="121" t="s">
        <v>1551</v>
      </c>
      <c r="P879" s="30">
        <v>45028</v>
      </c>
      <c r="Q879" s="20">
        <v>45034</v>
      </c>
      <c r="R879" s="23"/>
      <c r="S879" s="21" t="s">
        <v>73</v>
      </c>
      <c r="T879" s="20"/>
      <c r="U879" s="21">
        <v>45034</v>
      </c>
      <c r="V879" s="29" t="s">
        <v>240</v>
      </c>
      <c r="W879" s="23"/>
      <c r="X879" s="27" t="s">
        <v>39</v>
      </c>
      <c r="Y879" s="13" t="s">
        <v>1880</v>
      </c>
    </row>
    <row r="880" spans="1:25" ht="38.25">
      <c r="A880" s="24">
        <v>45100</v>
      </c>
      <c r="B880" s="172" t="s">
        <v>1879</v>
      </c>
      <c r="C880" s="26">
        <v>116540</v>
      </c>
      <c r="D880" s="27" t="s">
        <v>42</v>
      </c>
      <c r="E880" s="27" t="s">
        <v>644</v>
      </c>
      <c r="F880" s="27" t="s">
        <v>645</v>
      </c>
      <c r="G880" s="27" t="s">
        <v>31</v>
      </c>
      <c r="H880" s="27" t="s">
        <v>32</v>
      </c>
      <c r="I880" s="27" t="s">
        <v>33</v>
      </c>
      <c r="J880" s="134">
        <v>45046</v>
      </c>
      <c r="K880" s="28">
        <v>45200</v>
      </c>
      <c r="L880" s="121" t="s">
        <v>1551</v>
      </c>
      <c r="P880" s="30">
        <v>45028</v>
      </c>
      <c r="Q880" s="20">
        <v>45034</v>
      </c>
      <c r="R880" s="23"/>
      <c r="S880" s="21" t="s">
        <v>73</v>
      </c>
      <c r="T880" s="20"/>
      <c r="U880" s="21">
        <v>45034</v>
      </c>
      <c r="V880" s="29" t="s">
        <v>240</v>
      </c>
      <c r="W880" s="23"/>
      <c r="X880" s="27" t="s">
        <v>39</v>
      </c>
      <c r="Y880" s="13" t="s">
        <v>1880</v>
      </c>
    </row>
    <row r="881" spans="1:25" ht="38.25">
      <c r="A881" s="24">
        <v>45017</v>
      </c>
      <c r="B881" s="25" t="s">
        <v>563</v>
      </c>
      <c r="C881" s="26">
        <v>107329</v>
      </c>
      <c r="D881" s="27" t="s">
        <v>42</v>
      </c>
      <c r="E881" s="27" t="s">
        <v>362</v>
      </c>
      <c r="F881" s="27" t="s">
        <v>1881</v>
      </c>
      <c r="G881" s="27" t="s">
        <v>31</v>
      </c>
      <c r="H881" s="27" t="s">
        <v>32</v>
      </c>
      <c r="I881" s="27" t="s">
        <v>33</v>
      </c>
      <c r="J881" s="134">
        <v>44985</v>
      </c>
      <c r="K881" s="28">
        <v>45139</v>
      </c>
      <c r="L881" s="121" t="s">
        <v>1605</v>
      </c>
      <c r="M881" s="94" t="s">
        <v>1882</v>
      </c>
      <c r="N881" s="94" t="s">
        <v>1883</v>
      </c>
      <c r="P881" s="30">
        <v>44967</v>
      </c>
      <c r="Q881" s="20">
        <v>44987</v>
      </c>
      <c r="R881" s="23" t="s">
        <v>239</v>
      </c>
      <c r="S881" s="21">
        <v>44987</v>
      </c>
      <c r="T881" s="20">
        <v>45007</v>
      </c>
      <c r="U881" s="21">
        <v>45028</v>
      </c>
      <c r="V881" s="29" t="s">
        <v>240</v>
      </c>
      <c r="W881" s="23" t="s">
        <v>775</v>
      </c>
      <c r="X881" s="27" t="s">
        <v>39</v>
      </c>
      <c r="Y881" s="13" t="s">
        <v>1884</v>
      </c>
    </row>
    <row r="882" spans="1:25" ht="38.25">
      <c r="A882" s="24">
        <v>45047</v>
      </c>
      <c r="B882" s="25" t="s">
        <v>92</v>
      </c>
      <c r="C882" s="26">
        <v>111396</v>
      </c>
      <c r="D882" s="27" t="s">
        <v>28</v>
      </c>
      <c r="E882" s="27" t="s">
        <v>724</v>
      </c>
      <c r="F882" s="27" t="s">
        <v>736</v>
      </c>
      <c r="G882" s="27" t="s">
        <v>31</v>
      </c>
      <c r="H882" s="27" t="s">
        <v>32</v>
      </c>
      <c r="I882" s="27" t="s">
        <v>33</v>
      </c>
      <c r="J882" s="134">
        <v>45016</v>
      </c>
      <c r="K882" s="28">
        <v>45170</v>
      </c>
      <c r="L882" s="121" t="s">
        <v>1605</v>
      </c>
      <c r="M882" s="94" t="s">
        <v>250</v>
      </c>
      <c r="N882" s="94" t="s">
        <v>98</v>
      </c>
      <c r="O882" s="94" t="s">
        <v>235</v>
      </c>
      <c r="P882" s="30" t="s">
        <v>235</v>
      </c>
      <c r="Q882" s="20" t="s">
        <v>235</v>
      </c>
      <c r="R882" s="23" t="s">
        <v>235</v>
      </c>
      <c r="S882" s="21">
        <v>45015</v>
      </c>
      <c r="T882" s="20" t="s">
        <v>235</v>
      </c>
      <c r="U882" s="21">
        <v>45027</v>
      </c>
      <c r="V882" s="29" t="s">
        <v>240</v>
      </c>
      <c r="W882" s="23" t="s">
        <v>775</v>
      </c>
      <c r="X882" s="27" t="s">
        <v>45</v>
      </c>
      <c r="Y882" s="13" t="s">
        <v>1885</v>
      </c>
    </row>
    <row r="883" spans="1:25" ht="38.25">
      <c r="A883" s="24">
        <v>45047</v>
      </c>
      <c r="B883" s="137" t="s">
        <v>100</v>
      </c>
      <c r="C883" s="26">
        <v>118615</v>
      </c>
      <c r="D883" s="27" t="s">
        <v>28</v>
      </c>
      <c r="E883" s="27" t="s">
        <v>1068</v>
      </c>
      <c r="F883" s="27" t="s">
        <v>148</v>
      </c>
      <c r="G883" s="27" t="s">
        <v>31</v>
      </c>
      <c r="H883" s="27" t="s">
        <v>32</v>
      </c>
      <c r="I883" s="27" t="s">
        <v>33</v>
      </c>
      <c r="J883" s="134">
        <v>45016</v>
      </c>
      <c r="K883" s="28">
        <v>45200</v>
      </c>
      <c r="L883" s="121" t="s">
        <v>1605</v>
      </c>
      <c r="M883" s="94" t="s">
        <v>1886</v>
      </c>
      <c r="N883" s="94" t="s">
        <v>319</v>
      </c>
      <c r="O883" s="94" t="s">
        <v>320</v>
      </c>
      <c r="P883" s="30">
        <v>45001</v>
      </c>
      <c r="Q883" s="20" t="s">
        <v>235</v>
      </c>
      <c r="R883" s="23" t="s">
        <v>235</v>
      </c>
      <c r="S883" s="21" t="s">
        <v>235</v>
      </c>
      <c r="T883" s="20" t="s">
        <v>235</v>
      </c>
      <c r="U883" s="21">
        <v>45035</v>
      </c>
      <c r="V883" s="29" t="s">
        <v>240</v>
      </c>
      <c r="W883" s="23" t="s">
        <v>775</v>
      </c>
      <c r="X883" s="27" t="s">
        <v>39</v>
      </c>
      <c r="Y883" s="13" t="s">
        <v>1887</v>
      </c>
    </row>
    <row r="884" spans="1:25" ht="25.5">
      <c r="A884" s="24">
        <v>45017</v>
      </c>
      <c r="B884" s="25" t="s">
        <v>75</v>
      </c>
      <c r="C884" s="26">
        <v>31626</v>
      </c>
      <c r="D884" s="27" t="s">
        <v>76</v>
      </c>
      <c r="E884" s="27" t="s">
        <v>77</v>
      </c>
      <c r="F884" s="27" t="s">
        <v>78</v>
      </c>
      <c r="G884" s="27" t="s">
        <v>31</v>
      </c>
      <c r="H884" s="27" t="s">
        <v>32</v>
      </c>
      <c r="I884" s="27" t="s">
        <v>33</v>
      </c>
      <c r="J884" s="27" t="s">
        <v>85</v>
      </c>
      <c r="K884" s="28">
        <v>45139</v>
      </c>
      <c r="L884" s="121" t="s">
        <v>1605</v>
      </c>
      <c r="M884" s="94" t="s">
        <v>1888</v>
      </c>
      <c r="N884" s="94" t="s">
        <v>1889</v>
      </c>
      <c r="P884" s="30">
        <v>45020</v>
      </c>
      <c r="Q884" s="30">
        <v>45020</v>
      </c>
      <c r="R884" s="30">
        <v>45020</v>
      </c>
      <c r="S884" s="30">
        <v>45020</v>
      </c>
      <c r="T884" s="20" t="s">
        <v>235</v>
      </c>
      <c r="U884" s="21">
        <v>45038</v>
      </c>
      <c r="V884" s="29" t="s">
        <v>240</v>
      </c>
      <c r="W884" s="23" t="s">
        <v>775</v>
      </c>
      <c r="X884" s="27"/>
      <c r="Y884" s="13"/>
    </row>
    <row r="885" spans="1:25" ht="25.5">
      <c r="A885" s="24">
        <v>45091</v>
      </c>
      <c r="B885" s="25" t="s">
        <v>705</v>
      </c>
      <c r="C885" s="26">
        <v>108003</v>
      </c>
      <c r="D885" s="27" t="s">
        <v>42</v>
      </c>
      <c r="E885" s="27" t="s">
        <v>255</v>
      </c>
      <c r="F885" s="27" t="s">
        <v>71</v>
      </c>
      <c r="G885" s="27" t="s">
        <v>31</v>
      </c>
      <c r="H885" s="27" t="s">
        <v>32</v>
      </c>
      <c r="I885" s="27" t="s">
        <v>33</v>
      </c>
      <c r="J885" s="134">
        <v>45046</v>
      </c>
      <c r="K885" s="28">
        <v>45200</v>
      </c>
      <c r="L885" s="121" t="s">
        <v>670</v>
      </c>
      <c r="N885" s="94" t="s">
        <v>72</v>
      </c>
      <c r="P885" s="30" t="s">
        <v>235</v>
      </c>
      <c r="Q885" s="30" t="s">
        <v>235</v>
      </c>
      <c r="R885" s="23" t="s">
        <v>239</v>
      </c>
      <c r="S885" s="21">
        <v>45040</v>
      </c>
      <c r="T885" s="20"/>
      <c r="U885" s="21">
        <v>45040</v>
      </c>
      <c r="V885" s="29" t="s">
        <v>240</v>
      </c>
      <c r="W885" s="23"/>
      <c r="X885" s="27" t="s">
        <v>45</v>
      </c>
      <c r="Y885" s="13" t="s">
        <v>448</v>
      </c>
    </row>
    <row r="886" spans="1:25" ht="25.5">
      <c r="A886" s="24">
        <v>45105</v>
      </c>
      <c r="B886" s="25" t="s">
        <v>672</v>
      </c>
      <c r="C886" s="26">
        <v>124675</v>
      </c>
      <c r="D886" s="27" t="s">
        <v>42</v>
      </c>
      <c r="E886" s="27" t="s">
        <v>255</v>
      </c>
      <c r="F886" s="27" t="s">
        <v>71</v>
      </c>
      <c r="G886" s="27" t="s">
        <v>31</v>
      </c>
      <c r="H886" s="27" t="s">
        <v>32</v>
      </c>
      <c r="I886" s="27" t="s">
        <v>33</v>
      </c>
      <c r="J886" s="134">
        <v>45046</v>
      </c>
      <c r="K886" s="28">
        <v>45200</v>
      </c>
      <c r="L886" s="121" t="s">
        <v>670</v>
      </c>
      <c r="N886" s="94" t="s">
        <v>72</v>
      </c>
      <c r="P886" s="30" t="s">
        <v>235</v>
      </c>
      <c r="Q886" s="20" t="s">
        <v>235</v>
      </c>
      <c r="R886" s="23" t="s">
        <v>239</v>
      </c>
      <c r="S886" s="21">
        <v>45040</v>
      </c>
      <c r="T886" s="20"/>
      <c r="U886" s="21">
        <v>45040</v>
      </c>
      <c r="V886" s="29" t="s">
        <v>240</v>
      </c>
      <c r="W886" s="23"/>
      <c r="X886" s="27" t="s">
        <v>45</v>
      </c>
      <c r="Y886" s="13" t="s">
        <v>448</v>
      </c>
    </row>
    <row r="887" spans="1:25" ht="25.5">
      <c r="A887" s="24">
        <v>45105</v>
      </c>
      <c r="B887" s="25" t="s">
        <v>176</v>
      </c>
      <c r="C887" s="26">
        <v>129117</v>
      </c>
      <c r="D887" s="27" t="s">
        <v>42</v>
      </c>
      <c r="E887" s="27" t="s">
        <v>255</v>
      </c>
      <c r="F887" s="27" t="s">
        <v>71</v>
      </c>
      <c r="G887" s="27" t="s">
        <v>31</v>
      </c>
      <c r="H887" s="27" t="s">
        <v>32</v>
      </c>
      <c r="I887" s="27" t="s">
        <v>33</v>
      </c>
      <c r="J887" s="134">
        <v>45046</v>
      </c>
      <c r="K887" s="28">
        <v>45200</v>
      </c>
      <c r="L887" s="121" t="s">
        <v>670</v>
      </c>
      <c r="N887" s="94" t="s">
        <v>72</v>
      </c>
      <c r="P887" s="30" t="s">
        <v>235</v>
      </c>
      <c r="Q887" s="20" t="s">
        <v>235</v>
      </c>
      <c r="R887" s="23" t="s">
        <v>239</v>
      </c>
      <c r="S887" s="21">
        <v>45040</v>
      </c>
      <c r="T887" s="20"/>
      <c r="U887" s="21">
        <v>45040</v>
      </c>
      <c r="V887" s="29" t="s">
        <v>240</v>
      </c>
      <c r="W887" s="23"/>
      <c r="X887" s="27" t="s">
        <v>45</v>
      </c>
      <c r="Y887" s="13" t="s">
        <v>89</v>
      </c>
    </row>
    <row r="888" spans="1:25" ht="25.5">
      <c r="A888" s="24">
        <v>45105</v>
      </c>
      <c r="B888" s="25" t="s">
        <v>772</v>
      </c>
      <c r="C888" s="26">
        <v>129397</v>
      </c>
      <c r="D888" s="27" t="s">
        <v>42</v>
      </c>
      <c r="E888" s="27" t="s">
        <v>255</v>
      </c>
      <c r="F888" s="27" t="s">
        <v>256</v>
      </c>
      <c r="G888" s="27" t="s">
        <v>31</v>
      </c>
      <c r="H888" s="27" t="s">
        <v>32</v>
      </c>
      <c r="I888" s="27" t="s">
        <v>33</v>
      </c>
      <c r="J888" s="134">
        <v>45046</v>
      </c>
      <c r="K888" s="28">
        <v>45200</v>
      </c>
      <c r="L888" s="121" t="s">
        <v>670</v>
      </c>
      <c r="N888" s="94" t="s">
        <v>113</v>
      </c>
      <c r="P888" s="30" t="s">
        <v>235</v>
      </c>
      <c r="Q888" s="20" t="s">
        <v>235</v>
      </c>
      <c r="R888" s="23" t="s">
        <v>239</v>
      </c>
      <c r="S888" s="21">
        <v>45040</v>
      </c>
      <c r="T888" s="20"/>
      <c r="U888" s="21">
        <v>45040</v>
      </c>
      <c r="V888" s="29" t="s">
        <v>240</v>
      </c>
      <c r="W888" s="23"/>
      <c r="X888" s="27" t="s">
        <v>45</v>
      </c>
      <c r="Y888" s="13" t="s">
        <v>61</v>
      </c>
    </row>
    <row r="889" spans="1:25" ht="51">
      <c r="A889" s="24">
        <v>45087</v>
      </c>
      <c r="B889" s="25" t="s">
        <v>714</v>
      </c>
      <c r="C889" s="26">
        <v>107801</v>
      </c>
      <c r="D889" s="27" t="s">
        <v>42</v>
      </c>
      <c r="E889" s="27" t="s">
        <v>377</v>
      </c>
      <c r="F889" s="27" t="s">
        <v>662</v>
      </c>
      <c r="G889" s="27" t="s">
        <v>31</v>
      </c>
      <c r="H889" s="27" t="s">
        <v>32</v>
      </c>
      <c r="I889" s="27" t="s">
        <v>33</v>
      </c>
      <c r="J889" s="134">
        <v>45046</v>
      </c>
      <c r="K889" s="28">
        <v>45200</v>
      </c>
      <c r="L889" s="121" t="s">
        <v>484</v>
      </c>
      <c r="M889" s="94" t="s">
        <v>235</v>
      </c>
      <c r="N889" s="94" t="s">
        <v>91</v>
      </c>
      <c r="O889" s="94" t="s">
        <v>235</v>
      </c>
      <c r="P889" s="30" t="s">
        <v>235</v>
      </c>
      <c r="Q889" s="20" t="s">
        <v>235</v>
      </c>
      <c r="R889" s="23" t="s">
        <v>235</v>
      </c>
      <c r="S889" s="21">
        <v>45041</v>
      </c>
      <c r="T889" s="20"/>
      <c r="U889" s="21">
        <v>45042</v>
      </c>
      <c r="V889" s="29" t="s">
        <v>240</v>
      </c>
      <c r="W889" s="23"/>
      <c r="X889" s="27" t="s">
        <v>45</v>
      </c>
      <c r="Y889" s="13" t="s">
        <v>1890</v>
      </c>
    </row>
    <row r="890" spans="1:25" ht="76.5">
      <c r="A890" s="24">
        <v>45089</v>
      </c>
      <c r="B890" s="25" t="s">
        <v>677</v>
      </c>
      <c r="C890" s="26">
        <v>107990</v>
      </c>
      <c r="D890" s="27" t="s">
        <v>42</v>
      </c>
      <c r="E890" s="27" t="s">
        <v>413</v>
      </c>
      <c r="F890" s="27" t="s">
        <v>662</v>
      </c>
      <c r="G890" s="27" t="s">
        <v>31</v>
      </c>
      <c r="H890" s="27" t="s">
        <v>32</v>
      </c>
      <c r="I890" s="27" t="s">
        <v>33</v>
      </c>
      <c r="J890" s="134">
        <v>45046</v>
      </c>
      <c r="K890" s="28">
        <v>45200</v>
      </c>
      <c r="L890" s="121" t="s">
        <v>484</v>
      </c>
      <c r="M890" s="94" t="s">
        <v>415</v>
      </c>
      <c r="N890" s="94" t="s">
        <v>43</v>
      </c>
      <c r="O890" s="94" t="s">
        <v>1141</v>
      </c>
      <c r="P890" s="30" t="s">
        <v>235</v>
      </c>
      <c r="Q890" s="20" t="s">
        <v>235</v>
      </c>
      <c r="R890" s="23" t="s">
        <v>235</v>
      </c>
      <c r="S890" s="21">
        <v>45041</v>
      </c>
      <c r="T890" s="20"/>
      <c r="U890" s="21">
        <v>45042</v>
      </c>
      <c r="V890" s="29" t="s">
        <v>240</v>
      </c>
      <c r="W890" s="23"/>
      <c r="X890" s="27" t="s">
        <v>45</v>
      </c>
      <c r="Y890" s="13" t="s">
        <v>1891</v>
      </c>
    </row>
    <row r="891" spans="1:25" ht="38.25">
      <c r="A891" s="24">
        <v>45090</v>
      </c>
      <c r="B891" s="25" t="s">
        <v>704</v>
      </c>
      <c r="C891" s="26">
        <v>108001</v>
      </c>
      <c r="D891" s="27" t="s">
        <v>42</v>
      </c>
      <c r="E891" s="27" t="s">
        <v>255</v>
      </c>
      <c r="F891" s="27" t="s">
        <v>71</v>
      </c>
      <c r="G891" s="27" t="s">
        <v>31</v>
      </c>
      <c r="H891" s="27" t="s">
        <v>32</v>
      </c>
      <c r="I891" s="27" t="s">
        <v>33</v>
      </c>
      <c r="J891" s="134">
        <v>45046</v>
      </c>
      <c r="K891" s="28">
        <v>45200</v>
      </c>
      <c r="L891" s="121" t="s">
        <v>484</v>
      </c>
      <c r="M891" s="94" t="s">
        <v>235</v>
      </c>
      <c r="N891" s="94" t="s">
        <v>72</v>
      </c>
      <c r="O891" s="94" t="s">
        <v>235</v>
      </c>
      <c r="P891" s="30" t="s">
        <v>235</v>
      </c>
      <c r="Q891" s="20" t="s">
        <v>235</v>
      </c>
      <c r="R891" s="23" t="s">
        <v>235</v>
      </c>
      <c r="S891" s="21">
        <v>45041</v>
      </c>
      <c r="T891" s="20"/>
      <c r="U891" s="21">
        <v>45042</v>
      </c>
      <c r="V891" s="29" t="s">
        <v>240</v>
      </c>
      <c r="W891" s="23"/>
      <c r="X891" s="27" t="s">
        <v>45</v>
      </c>
      <c r="Y891" s="13" t="s">
        <v>605</v>
      </c>
    </row>
    <row r="892" spans="1:25" ht="25.5">
      <c r="A892" s="24">
        <v>45107</v>
      </c>
      <c r="B892" s="25" t="s">
        <v>685</v>
      </c>
      <c r="C892" s="26">
        <v>117215</v>
      </c>
      <c r="D892" s="27" t="s">
        <v>42</v>
      </c>
      <c r="E892" s="27" t="s">
        <v>255</v>
      </c>
      <c r="F892" s="27" t="s">
        <v>256</v>
      </c>
      <c r="G892" s="27" t="s">
        <v>31</v>
      </c>
      <c r="H892" s="27" t="s">
        <v>32</v>
      </c>
      <c r="I892" s="27" t="s">
        <v>33</v>
      </c>
      <c r="J892" s="134">
        <v>45046</v>
      </c>
      <c r="K892" s="28">
        <v>45200</v>
      </c>
      <c r="L892" s="121" t="s">
        <v>484</v>
      </c>
      <c r="M892" s="94" t="s">
        <v>235</v>
      </c>
      <c r="N892" s="94" t="s">
        <v>72</v>
      </c>
      <c r="O892" s="94" t="s">
        <v>235</v>
      </c>
      <c r="P892" s="30" t="s">
        <v>235</v>
      </c>
      <c r="Q892" s="20" t="s">
        <v>235</v>
      </c>
      <c r="R892" s="23" t="s">
        <v>235</v>
      </c>
      <c r="S892" s="21">
        <v>45041</v>
      </c>
      <c r="T892" s="20"/>
      <c r="U892" s="21">
        <v>45042</v>
      </c>
      <c r="V892" s="29" t="s">
        <v>240</v>
      </c>
      <c r="W892" s="23"/>
      <c r="X892" s="27" t="s">
        <v>39</v>
      </c>
      <c r="Y892" s="13" t="s">
        <v>89</v>
      </c>
    </row>
    <row r="893" spans="1:25" ht="38.25">
      <c r="A893" s="24">
        <v>45105</v>
      </c>
      <c r="B893" s="25" t="s">
        <v>671</v>
      </c>
      <c r="C893" s="26">
        <v>117222</v>
      </c>
      <c r="D893" s="27" t="s">
        <v>42</v>
      </c>
      <c r="E893" s="27" t="s">
        <v>255</v>
      </c>
      <c r="F893" s="27" t="s">
        <v>71</v>
      </c>
      <c r="G893" s="27" t="s">
        <v>31</v>
      </c>
      <c r="H893" s="27" t="s">
        <v>32</v>
      </c>
      <c r="I893" s="27" t="s">
        <v>33</v>
      </c>
      <c r="J893" s="134">
        <v>45046</v>
      </c>
      <c r="K893" s="28">
        <v>45200</v>
      </c>
      <c r="L893" s="121" t="s">
        <v>484</v>
      </c>
      <c r="M893" s="94" t="s">
        <v>235</v>
      </c>
      <c r="N893" s="94" t="s">
        <v>72</v>
      </c>
      <c r="O893" s="94" t="s">
        <v>235</v>
      </c>
      <c r="P893" s="30" t="s">
        <v>235</v>
      </c>
      <c r="Q893" s="20" t="s">
        <v>235</v>
      </c>
      <c r="R893" s="23" t="s">
        <v>235</v>
      </c>
      <c r="S893" s="21">
        <v>45041</v>
      </c>
      <c r="T893" s="20"/>
      <c r="U893" s="21">
        <v>45042</v>
      </c>
      <c r="V893" s="29" t="s">
        <v>240</v>
      </c>
      <c r="W893" s="23"/>
      <c r="X893" s="27" t="s">
        <v>45</v>
      </c>
      <c r="Y893" s="13" t="s">
        <v>605</v>
      </c>
    </row>
    <row r="894" spans="1:25" ht="38.25">
      <c r="A894" s="24">
        <v>45105</v>
      </c>
      <c r="B894" s="25" t="s">
        <v>674</v>
      </c>
      <c r="C894" s="26">
        <v>124733</v>
      </c>
      <c r="D894" s="27" t="s">
        <v>42</v>
      </c>
      <c r="E894" s="27" t="s">
        <v>255</v>
      </c>
      <c r="F894" s="27" t="s">
        <v>71</v>
      </c>
      <c r="G894" s="27" t="s">
        <v>31</v>
      </c>
      <c r="H894" s="27" t="s">
        <v>32</v>
      </c>
      <c r="I894" s="27" t="s">
        <v>33</v>
      </c>
      <c r="J894" s="134">
        <v>45046</v>
      </c>
      <c r="K894" s="28">
        <v>45200</v>
      </c>
      <c r="L894" s="121" t="s">
        <v>484</v>
      </c>
      <c r="M894" s="94" t="s">
        <v>235</v>
      </c>
      <c r="N894" s="94" t="s">
        <v>72</v>
      </c>
      <c r="O894" s="94" t="s">
        <v>235</v>
      </c>
      <c r="P894" s="30" t="s">
        <v>235</v>
      </c>
      <c r="Q894" s="20" t="s">
        <v>235</v>
      </c>
      <c r="R894" s="23" t="s">
        <v>235</v>
      </c>
      <c r="S894" s="21">
        <v>45041</v>
      </c>
      <c r="T894" s="20"/>
      <c r="U894" s="21">
        <v>45042</v>
      </c>
      <c r="V894" s="29" t="s">
        <v>240</v>
      </c>
      <c r="W894" s="23"/>
      <c r="X894" s="27" t="s">
        <v>45</v>
      </c>
      <c r="Y894" s="13" t="s">
        <v>605</v>
      </c>
    </row>
    <row r="895" spans="1:25">
      <c r="A895" s="111">
        <v>45047</v>
      </c>
      <c r="B895" s="25" t="s">
        <v>1313</v>
      </c>
      <c r="C895" s="26">
        <v>118319</v>
      </c>
      <c r="D895" s="27" t="s">
        <v>28</v>
      </c>
      <c r="E895" s="27" t="s">
        <v>589</v>
      </c>
      <c r="F895" s="27" t="s">
        <v>308</v>
      </c>
      <c r="G895" s="27" t="s">
        <v>31</v>
      </c>
      <c r="H895" s="27" t="s">
        <v>32</v>
      </c>
      <c r="I895" s="27" t="s">
        <v>33</v>
      </c>
      <c r="J895" s="134">
        <v>45016</v>
      </c>
      <c r="K895" s="28">
        <v>45170</v>
      </c>
      <c r="L895" s="121" t="s">
        <v>1543</v>
      </c>
      <c r="M895" s="94" t="s">
        <v>1314</v>
      </c>
      <c r="N895" s="94" t="s">
        <v>1315</v>
      </c>
      <c r="O895" s="94" t="s">
        <v>1197</v>
      </c>
      <c r="P895" s="30">
        <v>44999</v>
      </c>
      <c r="Q895" s="30">
        <v>45000</v>
      </c>
      <c r="R895" s="23" t="s">
        <v>239</v>
      </c>
      <c r="S895" s="21">
        <v>45014</v>
      </c>
      <c r="T895" s="20">
        <v>45033</v>
      </c>
      <c r="U895" s="21" t="s">
        <v>1546</v>
      </c>
      <c r="V895" s="29" t="s">
        <v>235</v>
      </c>
      <c r="W895" s="23"/>
      <c r="X895" s="27" t="s">
        <v>39</v>
      </c>
      <c r="Y895" s="13" t="s">
        <v>1892</v>
      </c>
    </row>
    <row r="896" spans="1:25" ht="25.5">
      <c r="A896" s="24">
        <v>45079</v>
      </c>
      <c r="B896" s="25" t="s">
        <v>723</v>
      </c>
      <c r="C896" s="26">
        <v>5130</v>
      </c>
      <c r="D896" s="27" t="s">
        <v>42</v>
      </c>
      <c r="E896" s="27" t="s">
        <v>724</v>
      </c>
      <c r="F896" s="27" t="s">
        <v>736</v>
      </c>
      <c r="G896" s="27" t="s">
        <v>31</v>
      </c>
      <c r="H896" s="27" t="s">
        <v>32</v>
      </c>
      <c r="I896" s="27" t="s">
        <v>33</v>
      </c>
      <c r="J896" s="134">
        <v>45046</v>
      </c>
      <c r="K896" s="28">
        <v>45200</v>
      </c>
      <c r="L896" s="121" t="s">
        <v>670</v>
      </c>
      <c r="M896" s="94" t="s">
        <v>246</v>
      </c>
      <c r="N896" s="94" t="s">
        <v>247</v>
      </c>
      <c r="P896" s="30">
        <v>45036</v>
      </c>
      <c r="Q896" s="20">
        <v>45037</v>
      </c>
      <c r="R896" s="23" t="s">
        <v>239</v>
      </c>
      <c r="S896" s="21">
        <v>45040</v>
      </c>
      <c r="T896" s="20"/>
      <c r="U896" s="21">
        <v>45041</v>
      </c>
      <c r="V896" s="29" t="s">
        <v>240</v>
      </c>
      <c r="W896" s="23"/>
      <c r="X896" s="27" t="s">
        <v>45</v>
      </c>
      <c r="Y896" s="13" t="s">
        <v>1893</v>
      </c>
    </row>
    <row r="897" spans="1:25">
      <c r="A897" s="24">
        <v>45080</v>
      </c>
      <c r="B897" s="25" t="s">
        <v>154</v>
      </c>
      <c r="C897" s="26">
        <v>5533</v>
      </c>
      <c r="D897" s="27" t="s">
        <v>42</v>
      </c>
      <c r="E897" s="27" t="s">
        <v>243</v>
      </c>
      <c r="F897" s="27" t="s">
        <v>244</v>
      </c>
      <c r="G897" s="27" t="s">
        <v>31</v>
      </c>
      <c r="H897" s="27" t="s">
        <v>32</v>
      </c>
      <c r="I897" s="27" t="s">
        <v>33</v>
      </c>
      <c r="J897" s="134">
        <v>45046</v>
      </c>
      <c r="K897" s="28">
        <v>45200</v>
      </c>
      <c r="L897" s="121" t="s">
        <v>670</v>
      </c>
      <c r="M897" s="94" t="s">
        <v>246</v>
      </c>
      <c r="N897" s="94" t="s">
        <v>247</v>
      </c>
      <c r="P897" s="30" t="s">
        <v>235</v>
      </c>
      <c r="Q897" s="20" t="s">
        <v>235</v>
      </c>
      <c r="R897" s="23" t="s">
        <v>239</v>
      </c>
      <c r="S897" s="21">
        <v>45040</v>
      </c>
      <c r="T897" s="20"/>
      <c r="U897" s="21">
        <v>45041</v>
      </c>
      <c r="V897" s="29" t="s">
        <v>240</v>
      </c>
      <c r="W897" s="23"/>
      <c r="X897" s="27" t="s">
        <v>45</v>
      </c>
      <c r="Y897" s="13" t="s">
        <v>1894</v>
      </c>
    </row>
    <row r="898" spans="1:25" ht="25.5">
      <c r="A898" s="24">
        <v>45083</v>
      </c>
      <c r="B898" s="25" t="s">
        <v>701</v>
      </c>
      <c r="C898" s="26">
        <v>100760</v>
      </c>
      <c r="D898" s="27" t="s">
        <v>42</v>
      </c>
      <c r="E898" s="27" t="s">
        <v>255</v>
      </c>
      <c r="F898" s="27" t="s">
        <v>71</v>
      </c>
      <c r="G898" s="27" t="s">
        <v>31</v>
      </c>
      <c r="H898" s="27" t="s">
        <v>32</v>
      </c>
      <c r="I898" s="27" t="s">
        <v>33</v>
      </c>
      <c r="J898" s="134">
        <v>45046</v>
      </c>
      <c r="K898" s="28">
        <v>45200</v>
      </c>
      <c r="L898" s="121" t="s">
        <v>1543</v>
      </c>
      <c r="M898" s="94" t="s">
        <v>235</v>
      </c>
      <c r="N898" s="94" t="s">
        <v>72</v>
      </c>
      <c r="O898" s="94" t="s">
        <v>235</v>
      </c>
      <c r="P898" s="30" t="s">
        <v>235</v>
      </c>
      <c r="Q898" s="30" t="s">
        <v>235</v>
      </c>
      <c r="R898" s="30" t="s">
        <v>235</v>
      </c>
      <c r="S898" s="21">
        <v>45041</v>
      </c>
      <c r="T898" s="20" t="s">
        <v>235</v>
      </c>
      <c r="U898" s="21">
        <v>45042</v>
      </c>
      <c r="V898" s="21" t="s">
        <v>240</v>
      </c>
      <c r="W898" s="23"/>
      <c r="X898" s="27" t="s">
        <v>45</v>
      </c>
      <c r="Y898" s="13" t="s">
        <v>1895</v>
      </c>
    </row>
    <row r="899" spans="1:25" ht="25.5">
      <c r="A899" s="24">
        <v>45096</v>
      </c>
      <c r="B899" s="25" t="s">
        <v>707</v>
      </c>
      <c r="C899" s="26">
        <v>112219</v>
      </c>
      <c r="D899" s="27" t="s">
        <v>42</v>
      </c>
      <c r="E899" s="27" t="s">
        <v>255</v>
      </c>
      <c r="F899" s="27" t="s">
        <v>71</v>
      </c>
      <c r="G899" s="27" t="s">
        <v>31</v>
      </c>
      <c r="H899" s="27" t="s">
        <v>32</v>
      </c>
      <c r="I899" s="27" t="s">
        <v>33</v>
      </c>
      <c r="J899" s="134">
        <v>45046</v>
      </c>
      <c r="K899" s="28">
        <v>45200</v>
      </c>
      <c r="L899" s="121" t="s">
        <v>1543</v>
      </c>
      <c r="M899" s="94" t="s">
        <v>235</v>
      </c>
      <c r="N899" s="94" t="s">
        <v>72</v>
      </c>
      <c r="O899" s="94" t="s">
        <v>235</v>
      </c>
      <c r="P899" s="30" t="s">
        <v>235</v>
      </c>
      <c r="Q899" s="30" t="s">
        <v>235</v>
      </c>
      <c r="R899" s="30" t="s">
        <v>235</v>
      </c>
      <c r="S899" s="21">
        <v>45041</v>
      </c>
      <c r="T899" s="20" t="s">
        <v>235</v>
      </c>
      <c r="U899" s="21">
        <v>45042</v>
      </c>
      <c r="V899" s="21" t="s">
        <v>240</v>
      </c>
      <c r="W899" s="23"/>
      <c r="X899" s="27" t="s">
        <v>45</v>
      </c>
      <c r="Y899" s="13" t="s">
        <v>1895</v>
      </c>
    </row>
    <row r="900" spans="1:25" ht="25.5">
      <c r="A900" s="24">
        <v>45105</v>
      </c>
      <c r="B900" s="25" t="s">
        <v>172</v>
      </c>
      <c r="C900" s="26">
        <v>124734</v>
      </c>
      <c r="D900" s="27" t="s">
        <v>42</v>
      </c>
      <c r="E900" s="27" t="s">
        <v>255</v>
      </c>
      <c r="F900" s="27" t="s">
        <v>71</v>
      </c>
      <c r="G900" s="27" t="s">
        <v>31</v>
      </c>
      <c r="H900" s="27" t="s">
        <v>32</v>
      </c>
      <c r="I900" s="27" t="s">
        <v>33</v>
      </c>
      <c r="J900" s="134">
        <v>45046</v>
      </c>
      <c r="K900" s="28">
        <v>45200</v>
      </c>
      <c r="L900" s="121" t="s">
        <v>1543</v>
      </c>
      <c r="M900" s="94" t="s">
        <v>235</v>
      </c>
      <c r="N900" s="94" t="s">
        <v>72</v>
      </c>
      <c r="O900" s="94" t="s">
        <v>235</v>
      </c>
      <c r="P900" s="30" t="s">
        <v>235</v>
      </c>
      <c r="Q900" s="30" t="s">
        <v>235</v>
      </c>
      <c r="R900" s="30" t="s">
        <v>235</v>
      </c>
      <c r="S900" s="21">
        <v>45041</v>
      </c>
      <c r="T900" s="20" t="s">
        <v>235</v>
      </c>
      <c r="U900" s="21">
        <v>45042</v>
      </c>
      <c r="V900" s="29" t="s">
        <v>240</v>
      </c>
      <c r="W900" s="23"/>
      <c r="X900" s="27" t="s">
        <v>45</v>
      </c>
      <c r="Y900" s="13" t="s">
        <v>1895</v>
      </c>
    </row>
    <row r="901" spans="1:25" ht="25.5">
      <c r="A901" s="24">
        <v>45105</v>
      </c>
      <c r="B901" s="25" t="s">
        <v>773</v>
      </c>
      <c r="C901" s="26">
        <v>129443</v>
      </c>
      <c r="D901" s="27" t="s">
        <v>42</v>
      </c>
      <c r="E901" s="27" t="s">
        <v>255</v>
      </c>
      <c r="F901" s="27" t="s">
        <v>256</v>
      </c>
      <c r="G901" s="27" t="s">
        <v>31</v>
      </c>
      <c r="H901" s="27" t="s">
        <v>32</v>
      </c>
      <c r="I901" s="27" t="s">
        <v>33</v>
      </c>
      <c r="J901" s="134">
        <v>45046</v>
      </c>
      <c r="K901" s="28">
        <v>45200</v>
      </c>
      <c r="L901" s="121" t="s">
        <v>1543</v>
      </c>
      <c r="M901" s="94" t="s">
        <v>235</v>
      </c>
      <c r="N901" s="94" t="s">
        <v>113</v>
      </c>
      <c r="O901" s="94" t="s">
        <v>235</v>
      </c>
      <c r="P901" s="30" t="s">
        <v>235</v>
      </c>
      <c r="Q901" s="30" t="s">
        <v>235</v>
      </c>
      <c r="R901" s="30" t="s">
        <v>235</v>
      </c>
      <c r="S901" s="21">
        <v>45041</v>
      </c>
      <c r="T901" s="20" t="s">
        <v>235</v>
      </c>
      <c r="U901" s="21">
        <v>45042</v>
      </c>
      <c r="V901" s="29" t="s">
        <v>240</v>
      </c>
      <c r="W901" s="23"/>
      <c r="X901" s="27" t="s">
        <v>45</v>
      </c>
      <c r="Y901" s="13" t="s">
        <v>1896</v>
      </c>
    </row>
    <row r="902" spans="1:25" ht="89.25">
      <c r="A902" s="24">
        <v>45105</v>
      </c>
      <c r="B902" s="25" t="s">
        <v>182</v>
      </c>
      <c r="C902" s="26">
        <v>135129</v>
      </c>
      <c r="D902" s="27" t="s">
        <v>42</v>
      </c>
      <c r="E902" s="27" t="s">
        <v>413</v>
      </c>
      <c r="F902" s="27" t="s">
        <v>662</v>
      </c>
      <c r="G902" s="27" t="s">
        <v>31</v>
      </c>
      <c r="H902" s="27" t="s">
        <v>32</v>
      </c>
      <c r="I902" s="27" t="s">
        <v>33</v>
      </c>
      <c r="J902" s="134">
        <v>45046</v>
      </c>
      <c r="K902" s="28">
        <v>45200</v>
      </c>
      <c r="L902" s="121" t="s">
        <v>1543</v>
      </c>
      <c r="M902" s="94" t="s">
        <v>415</v>
      </c>
      <c r="N902" s="94" t="s">
        <v>43</v>
      </c>
      <c r="O902" s="94" t="s">
        <v>416</v>
      </c>
      <c r="P902" s="30" t="s">
        <v>235</v>
      </c>
      <c r="Q902" s="30" t="s">
        <v>235</v>
      </c>
      <c r="R902" s="30" t="s">
        <v>235</v>
      </c>
      <c r="S902" s="21" t="s">
        <v>235</v>
      </c>
      <c r="T902" s="21" t="s">
        <v>235</v>
      </c>
      <c r="U902" s="21" t="s">
        <v>235</v>
      </c>
      <c r="V902" s="29" t="s">
        <v>235</v>
      </c>
      <c r="W902" s="23"/>
      <c r="X902" s="27" t="s">
        <v>45</v>
      </c>
      <c r="Y902" s="13" t="s">
        <v>1897</v>
      </c>
    </row>
    <row r="903" spans="1:25" ht="38.25">
      <c r="A903" s="24">
        <v>45047</v>
      </c>
      <c r="B903" s="25" t="s">
        <v>763</v>
      </c>
      <c r="C903" s="26" t="s">
        <v>764</v>
      </c>
      <c r="D903" s="27" t="s">
        <v>76</v>
      </c>
      <c r="E903" s="27" t="s">
        <v>644</v>
      </c>
      <c r="F903" s="27" t="s">
        <v>645</v>
      </c>
      <c r="G903" s="27" t="s">
        <v>31</v>
      </c>
      <c r="H903" s="27" t="s">
        <v>32</v>
      </c>
      <c r="I903" s="27" t="s">
        <v>281</v>
      </c>
      <c r="J903" s="134">
        <v>45016</v>
      </c>
      <c r="K903" s="28">
        <v>45170</v>
      </c>
      <c r="L903" s="121" t="s">
        <v>1605</v>
      </c>
      <c r="M903" s="94" t="s">
        <v>765</v>
      </c>
      <c r="N903" s="94" t="s">
        <v>1898</v>
      </c>
      <c r="O903" s="94" t="s">
        <v>767</v>
      </c>
      <c r="P903" s="30">
        <v>45001</v>
      </c>
      <c r="Q903" s="20">
        <v>45002</v>
      </c>
      <c r="R903" s="35">
        <v>45002</v>
      </c>
      <c r="S903" s="21">
        <v>45013</v>
      </c>
      <c r="T903" s="20">
        <v>45034</v>
      </c>
      <c r="U903" s="21">
        <v>45044</v>
      </c>
      <c r="V903" s="29" t="s">
        <v>240</v>
      </c>
      <c r="W903" s="23" t="s">
        <v>775</v>
      </c>
      <c r="X903" s="27" t="s">
        <v>39</v>
      </c>
      <c r="Y903" s="13" t="s">
        <v>1899</v>
      </c>
    </row>
    <row r="904" spans="1:25" ht="25.5">
      <c r="A904" s="24">
        <v>45106</v>
      </c>
      <c r="B904" s="25" t="s">
        <v>746</v>
      </c>
      <c r="C904" s="26">
        <v>117162</v>
      </c>
      <c r="D904" s="27" t="s">
        <v>42</v>
      </c>
      <c r="E904" s="27" t="s">
        <v>255</v>
      </c>
      <c r="F904" s="27" t="s">
        <v>256</v>
      </c>
      <c r="G904" s="27" t="s">
        <v>31</v>
      </c>
      <c r="H904" s="27" t="s">
        <v>32</v>
      </c>
      <c r="I904" s="27" t="s">
        <v>33</v>
      </c>
      <c r="J904" s="134">
        <v>45046</v>
      </c>
      <c r="K904" s="28">
        <v>45200</v>
      </c>
      <c r="L904" s="121" t="s">
        <v>1543</v>
      </c>
      <c r="M904" s="94" t="s">
        <v>235</v>
      </c>
      <c r="N904" s="94" t="s">
        <v>91</v>
      </c>
      <c r="O904" s="94" t="s">
        <v>235</v>
      </c>
      <c r="P904" s="30" t="s">
        <v>235</v>
      </c>
      <c r="Q904" s="30" t="s">
        <v>235</v>
      </c>
      <c r="R904" s="30" t="s">
        <v>235</v>
      </c>
      <c r="S904" s="21">
        <v>45041</v>
      </c>
      <c r="T904" s="21">
        <v>45043</v>
      </c>
      <c r="U904" s="21" t="s">
        <v>1546</v>
      </c>
      <c r="V904" s="29" t="s">
        <v>240</v>
      </c>
      <c r="W904" s="23"/>
      <c r="X904" s="27" t="s">
        <v>45</v>
      </c>
      <c r="Y904" s="13" t="s">
        <v>1900</v>
      </c>
    </row>
    <row r="905" spans="1:25" ht="25.5">
      <c r="A905" s="24">
        <v>45078</v>
      </c>
      <c r="B905" s="47" t="s">
        <v>686</v>
      </c>
      <c r="C905" s="26">
        <v>2576</v>
      </c>
      <c r="D905" s="27" t="s">
        <v>42</v>
      </c>
      <c r="E905" s="27" t="s">
        <v>255</v>
      </c>
      <c r="F905" s="27" t="s">
        <v>71</v>
      </c>
      <c r="G905" s="27" t="s">
        <v>31</v>
      </c>
      <c r="H905" s="27" t="s">
        <v>32</v>
      </c>
      <c r="I905" s="27" t="s">
        <v>33</v>
      </c>
      <c r="J905" s="134">
        <v>45046</v>
      </c>
      <c r="K905" s="28">
        <v>45200</v>
      </c>
      <c r="L905" s="121" t="s">
        <v>1551</v>
      </c>
      <c r="M905" s="94" t="s">
        <v>235</v>
      </c>
      <c r="N905" s="94" t="s">
        <v>72</v>
      </c>
      <c r="O905" s="94" t="s">
        <v>235</v>
      </c>
      <c r="P905" s="30"/>
      <c r="Q905" s="20"/>
      <c r="R905" s="23"/>
      <c r="S905" s="21">
        <v>45043</v>
      </c>
      <c r="T905" s="20"/>
      <c r="U905" s="21">
        <v>45043</v>
      </c>
      <c r="V905" s="29" t="s">
        <v>240</v>
      </c>
      <c r="W905" s="23"/>
      <c r="X905" s="27" t="s">
        <v>45</v>
      </c>
      <c r="Y905" s="13" t="s">
        <v>1901</v>
      </c>
    </row>
    <row r="906" spans="1:25" ht="25.5">
      <c r="A906" s="24">
        <v>45088</v>
      </c>
      <c r="B906" s="25" t="s">
        <v>703</v>
      </c>
      <c r="C906" s="26">
        <v>107853</v>
      </c>
      <c r="D906" s="27" t="s">
        <v>42</v>
      </c>
      <c r="E906" s="27" t="s">
        <v>255</v>
      </c>
      <c r="F906" s="27" t="s">
        <v>71</v>
      </c>
      <c r="G906" s="27" t="s">
        <v>31</v>
      </c>
      <c r="H906" s="27" t="s">
        <v>32</v>
      </c>
      <c r="I906" s="27" t="s">
        <v>33</v>
      </c>
      <c r="J906" s="134">
        <v>45046</v>
      </c>
      <c r="K906" s="28">
        <v>45200</v>
      </c>
      <c r="L906" s="121" t="s">
        <v>1551</v>
      </c>
      <c r="M906" s="94" t="s">
        <v>235</v>
      </c>
      <c r="N906" s="94" t="s">
        <v>72</v>
      </c>
      <c r="O906" s="94" t="s">
        <v>235</v>
      </c>
      <c r="P906" s="30"/>
      <c r="Q906" s="20"/>
      <c r="R906" s="23"/>
      <c r="S906" s="21">
        <v>45043</v>
      </c>
      <c r="T906" s="20"/>
      <c r="U906" s="21">
        <v>45043</v>
      </c>
      <c r="V906" s="29" t="s">
        <v>240</v>
      </c>
      <c r="W906" s="23"/>
      <c r="X906" s="27" t="s">
        <v>45</v>
      </c>
      <c r="Y906" s="13" t="s">
        <v>1902</v>
      </c>
    </row>
    <row r="907" spans="1:25" ht="25.5">
      <c r="A907" s="24">
        <v>45104</v>
      </c>
      <c r="B907" s="25" t="s">
        <v>166</v>
      </c>
      <c r="C907" s="26">
        <v>117059</v>
      </c>
      <c r="D907" s="27" t="s">
        <v>42</v>
      </c>
      <c r="E907" s="27" t="s">
        <v>255</v>
      </c>
      <c r="F907" s="27" t="s">
        <v>71</v>
      </c>
      <c r="G907" s="27" t="s">
        <v>31</v>
      </c>
      <c r="H907" s="27" t="s">
        <v>32</v>
      </c>
      <c r="I907" s="27" t="s">
        <v>33</v>
      </c>
      <c r="J907" s="134">
        <v>45046</v>
      </c>
      <c r="K907" s="28">
        <v>45200</v>
      </c>
      <c r="L907" s="121" t="s">
        <v>1551</v>
      </c>
      <c r="M907" s="94" t="s">
        <v>235</v>
      </c>
      <c r="N907" s="94" t="s">
        <v>72</v>
      </c>
      <c r="O907" s="94" t="s">
        <v>235</v>
      </c>
      <c r="P907" s="30"/>
      <c r="Q907" s="20"/>
      <c r="R907" s="23"/>
      <c r="S907" s="21">
        <v>45043</v>
      </c>
      <c r="T907" s="20"/>
      <c r="U907" s="21">
        <v>45043</v>
      </c>
      <c r="V907" s="29" t="s">
        <v>240</v>
      </c>
      <c r="W907" s="23"/>
      <c r="X907" s="27" t="s">
        <v>45</v>
      </c>
      <c r="Y907" s="13" t="s">
        <v>1903</v>
      </c>
    </row>
    <row r="908" spans="1:25" ht="38.25">
      <c r="A908" s="24">
        <v>45105</v>
      </c>
      <c r="B908" s="25" t="s">
        <v>171</v>
      </c>
      <c r="C908" s="26">
        <v>124732</v>
      </c>
      <c r="D908" s="27" t="s">
        <v>42</v>
      </c>
      <c r="E908" s="27" t="s">
        <v>255</v>
      </c>
      <c r="F908" s="27" t="s">
        <v>71</v>
      </c>
      <c r="G908" s="27" t="s">
        <v>31</v>
      </c>
      <c r="H908" s="27" t="s">
        <v>32</v>
      </c>
      <c r="I908" s="27" t="s">
        <v>33</v>
      </c>
      <c r="J908" s="134">
        <v>45046</v>
      </c>
      <c r="K908" s="28">
        <v>45200</v>
      </c>
      <c r="L908" s="121" t="s">
        <v>1551</v>
      </c>
      <c r="M908" s="94" t="s">
        <v>235</v>
      </c>
      <c r="N908" s="94" t="s">
        <v>72</v>
      </c>
      <c r="O908" s="94" t="s">
        <v>235</v>
      </c>
      <c r="P908" s="30"/>
      <c r="Q908" s="20"/>
      <c r="R908" s="23"/>
      <c r="S908" s="21">
        <v>45043</v>
      </c>
      <c r="T908" s="20"/>
      <c r="U908" s="21">
        <v>45043</v>
      </c>
      <c r="V908" s="29" t="s">
        <v>240</v>
      </c>
      <c r="W908" s="23"/>
      <c r="X908" s="27" t="s">
        <v>45</v>
      </c>
      <c r="Y908" s="13" t="s">
        <v>1904</v>
      </c>
    </row>
    <row r="909" spans="1:25" ht="25.5">
      <c r="A909" s="24">
        <v>45105</v>
      </c>
      <c r="B909" s="25" t="s">
        <v>693</v>
      </c>
      <c r="C909" s="26">
        <v>127349</v>
      </c>
      <c r="D909" s="27" t="s">
        <v>42</v>
      </c>
      <c r="E909" s="27" t="s">
        <v>1573</v>
      </c>
      <c r="F909" s="27" t="s">
        <v>387</v>
      </c>
      <c r="G909" s="27" t="s">
        <v>31</v>
      </c>
      <c r="H909" s="27" t="s">
        <v>32</v>
      </c>
      <c r="I909" s="27" t="s">
        <v>33</v>
      </c>
      <c r="J909" s="134">
        <v>45046</v>
      </c>
      <c r="K909" s="28">
        <v>45200</v>
      </c>
      <c r="L909" s="121" t="s">
        <v>1551</v>
      </c>
      <c r="M909" s="94" t="s">
        <v>235</v>
      </c>
      <c r="N909" s="94" t="s">
        <v>388</v>
      </c>
      <c r="O909" s="94" t="s">
        <v>235</v>
      </c>
      <c r="P909" s="30"/>
      <c r="Q909" s="20"/>
      <c r="R909" s="23"/>
      <c r="S909" s="21">
        <v>45043</v>
      </c>
      <c r="T909" s="20"/>
      <c r="U909" s="21">
        <v>45043</v>
      </c>
      <c r="V909" s="29" t="s">
        <v>240</v>
      </c>
      <c r="W909" s="23"/>
      <c r="X909" s="27" t="s">
        <v>39</v>
      </c>
      <c r="Y909" s="13" t="s">
        <v>1905</v>
      </c>
    </row>
    <row r="910" spans="1:25" ht="25.5">
      <c r="A910" s="24">
        <v>45105</v>
      </c>
      <c r="B910" s="25" t="s">
        <v>180</v>
      </c>
      <c r="C910" s="26">
        <v>134307</v>
      </c>
      <c r="D910" s="27" t="s">
        <v>42</v>
      </c>
      <c r="E910" s="27" t="s">
        <v>255</v>
      </c>
      <c r="F910" s="27" t="s">
        <v>71</v>
      </c>
      <c r="G910" s="27" t="s">
        <v>31</v>
      </c>
      <c r="H910" s="27" t="s">
        <v>32</v>
      </c>
      <c r="I910" s="27" t="s">
        <v>33</v>
      </c>
      <c r="J910" s="134">
        <v>45046</v>
      </c>
      <c r="K910" s="28">
        <v>45200</v>
      </c>
      <c r="L910" s="121" t="s">
        <v>1551</v>
      </c>
      <c r="M910" s="94" t="s">
        <v>235</v>
      </c>
      <c r="N910" s="94" t="s">
        <v>72</v>
      </c>
      <c r="O910" s="94" t="s">
        <v>235</v>
      </c>
      <c r="P910" s="30"/>
      <c r="Q910" s="20"/>
      <c r="R910" s="23"/>
      <c r="S910" s="21">
        <v>45043</v>
      </c>
      <c r="T910" s="20"/>
      <c r="U910" s="21">
        <v>45043</v>
      </c>
      <c r="V910" s="29" t="s">
        <v>240</v>
      </c>
      <c r="W910" s="23"/>
      <c r="X910" s="27" t="s">
        <v>45</v>
      </c>
      <c r="Y910" s="13" t="s">
        <v>1906</v>
      </c>
    </row>
    <row r="911" spans="1:25">
      <c r="A911" s="111">
        <v>45105</v>
      </c>
      <c r="B911" s="25" t="s">
        <v>221</v>
      </c>
      <c r="C911" s="26">
        <v>632415</v>
      </c>
      <c r="D911" s="27" t="s">
        <v>42</v>
      </c>
      <c r="E911" s="27" t="s">
        <v>147</v>
      </c>
      <c r="F911" s="27" t="s">
        <v>148</v>
      </c>
      <c r="G911" s="27" t="s">
        <v>31</v>
      </c>
      <c r="H911" s="27"/>
      <c r="I911" s="27" t="s">
        <v>33</v>
      </c>
      <c r="J911" s="134">
        <v>45046</v>
      </c>
      <c r="K911" s="28">
        <v>45231</v>
      </c>
      <c r="L911" s="121" t="s">
        <v>1543</v>
      </c>
      <c r="M911" s="94" t="s">
        <v>304</v>
      </c>
      <c r="N911" s="94" t="s">
        <v>149</v>
      </c>
      <c r="O911" s="94" t="s">
        <v>235</v>
      </c>
      <c r="P911" s="30" t="s">
        <v>235</v>
      </c>
      <c r="Q911" s="30" t="s">
        <v>235</v>
      </c>
      <c r="R911" s="30" t="s">
        <v>235</v>
      </c>
      <c r="S911" s="21">
        <v>45042</v>
      </c>
      <c r="T911" s="20" t="s">
        <v>235</v>
      </c>
      <c r="U911" s="21">
        <v>45048</v>
      </c>
      <c r="V911" s="29" t="s">
        <v>240</v>
      </c>
      <c r="W911" s="23"/>
      <c r="X911" s="27" t="s">
        <v>39</v>
      </c>
      <c r="Y911" s="13" t="s">
        <v>1907</v>
      </c>
    </row>
    <row r="912" spans="1:25">
      <c r="A912" s="111">
        <v>45105</v>
      </c>
      <c r="B912" s="25" t="s">
        <v>710</v>
      </c>
      <c r="C912" s="26">
        <v>634307</v>
      </c>
      <c r="D912" s="27" t="s">
        <v>42</v>
      </c>
      <c r="E912" s="27" t="s">
        <v>147</v>
      </c>
      <c r="F912" s="27" t="s">
        <v>148</v>
      </c>
      <c r="G912" s="27" t="s">
        <v>31</v>
      </c>
      <c r="H912" s="27"/>
      <c r="I912" s="27" t="s">
        <v>33</v>
      </c>
      <c r="J912" s="134">
        <v>45046</v>
      </c>
      <c r="K912" s="28">
        <v>45231</v>
      </c>
      <c r="L912" s="121" t="s">
        <v>1543</v>
      </c>
      <c r="M912" s="94" t="s">
        <v>1908</v>
      </c>
      <c r="N912" s="94" t="s">
        <v>149</v>
      </c>
      <c r="O912" s="94" t="s">
        <v>235</v>
      </c>
      <c r="P912" s="30">
        <v>45033</v>
      </c>
      <c r="Q912" s="30">
        <v>45034</v>
      </c>
      <c r="R912" s="23" t="s">
        <v>239</v>
      </c>
      <c r="S912" s="21">
        <v>45042</v>
      </c>
      <c r="T912" s="20" t="s">
        <v>235</v>
      </c>
      <c r="U912" s="21">
        <v>45048</v>
      </c>
      <c r="V912" s="29" t="s">
        <v>240</v>
      </c>
      <c r="W912" s="23"/>
      <c r="X912" s="27" t="s">
        <v>39</v>
      </c>
      <c r="Y912" s="13"/>
    </row>
    <row r="913" spans="1:25" ht="89.25">
      <c r="A913" s="24">
        <v>45105</v>
      </c>
      <c r="B913" s="25" t="s">
        <v>682</v>
      </c>
      <c r="C913" s="26">
        <v>124112</v>
      </c>
      <c r="D913" s="27" t="s">
        <v>42</v>
      </c>
      <c r="E913" s="27" t="s">
        <v>413</v>
      </c>
      <c r="F913" s="27" t="s">
        <v>662</v>
      </c>
      <c r="G913" s="27" t="s">
        <v>31</v>
      </c>
      <c r="H913" s="27" t="s">
        <v>32</v>
      </c>
      <c r="I913" s="27" t="s">
        <v>33</v>
      </c>
      <c r="J913" s="134">
        <v>45046</v>
      </c>
      <c r="K913" s="28">
        <v>45200</v>
      </c>
      <c r="L913" s="121" t="s">
        <v>1543</v>
      </c>
      <c r="M913" s="94" t="s">
        <v>415</v>
      </c>
      <c r="N913" s="94" t="s">
        <v>43</v>
      </c>
      <c r="O913" s="94" t="s">
        <v>416</v>
      </c>
      <c r="P913" s="30" t="s">
        <v>235</v>
      </c>
      <c r="Q913" s="30" t="s">
        <v>235</v>
      </c>
      <c r="R913" s="30" t="s">
        <v>235</v>
      </c>
      <c r="S913" s="21">
        <v>45041</v>
      </c>
      <c r="T913" s="20" t="s">
        <v>235</v>
      </c>
      <c r="U913" s="21">
        <v>45047</v>
      </c>
      <c r="V913" s="29" t="s">
        <v>240</v>
      </c>
      <c r="W913" s="23"/>
      <c r="X913" s="27" t="s">
        <v>45</v>
      </c>
      <c r="Y913" s="13" t="s">
        <v>1909</v>
      </c>
    </row>
    <row r="914" spans="1:25" ht="89.25">
      <c r="A914" s="24">
        <v>45105</v>
      </c>
      <c r="B914" s="25" t="s">
        <v>681</v>
      </c>
      <c r="C914" s="26">
        <v>117234</v>
      </c>
      <c r="D914" s="27" t="s">
        <v>42</v>
      </c>
      <c r="E914" s="27" t="s">
        <v>413</v>
      </c>
      <c r="F914" s="27" t="s">
        <v>662</v>
      </c>
      <c r="G914" s="27" t="s">
        <v>31</v>
      </c>
      <c r="H914" s="27" t="s">
        <v>32</v>
      </c>
      <c r="I914" s="27" t="s">
        <v>33</v>
      </c>
      <c r="J914" s="134">
        <v>45046</v>
      </c>
      <c r="K914" s="28">
        <v>45200</v>
      </c>
      <c r="L914" s="121" t="s">
        <v>1543</v>
      </c>
      <c r="M914" s="94" t="s">
        <v>415</v>
      </c>
      <c r="N914" s="94" t="s">
        <v>43</v>
      </c>
      <c r="O914" s="94" t="s">
        <v>416</v>
      </c>
      <c r="P914" s="30" t="s">
        <v>235</v>
      </c>
      <c r="Q914" s="30" t="s">
        <v>235</v>
      </c>
      <c r="R914" s="30" t="s">
        <v>235</v>
      </c>
      <c r="S914" s="21">
        <v>45041</v>
      </c>
      <c r="T914" s="20" t="s">
        <v>235</v>
      </c>
      <c r="U914" s="21">
        <v>45047</v>
      </c>
      <c r="V914" s="29" t="s">
        <v>240</v>
      </c>
      <c r="W914" s="23"/>
      <c r="X914" s="27" t="s">
        <v>45</v>
      </c>
      <c r="Y914" s="13" t="s">
        <v>1909</v>
      </c>
    </row>
    <row r="915" spans="1:25" ht="89.25">
      <c r="A915" s="24">
        <v>45103</v>
      </c>
      <c r="B915" s="25" t="s">
        <v>679</v>
      </c>
      <c r="C915" s="26">
        <v>117050</v>
      </c>
      <c r="D915" s="27" t="s">
        <v>42</v>
      </c>
      <c r="E915" s="27" t="s">
        <v>413</v>
      </c>
      <c r="F915" s="27" t="s">
        <v>662</v>
      </c>
      <c r="G915" s="27" t="s">
        <v>31</v>
      </c>
      <c r="H915" s="27" t="s">
        <v>32</v>
      </c>
      <c r="I915" s="27" t="s">
        <v>33</v>
      </c>
      <c r="J915" s="134">
        <v>45046</v>
      </c>
      <c r="K915" s="28">
        <v>45200</v>
      </c>
      <c r="L915" s="121" t="s">
        <v>1543</v>
      </c>
      <c r="M915" s="94" t="s">
        <v>415</v>
      </c>
      <c r="N915" s="94" t="s">
        <v>43</v>
      </c>
      <c r="O915" s="94" t="s">
        <v>416</v>
      </c>
      <c r="P915" s="30" t="s">
        <v>235</v>
      </c>
      <c r="Q915" s="30" t="s">
        <v>235</v>
      </c>
      <c r="R915" s="30" t="s">
        <v>235</v>
      </c>
      <c r="S915" s="21">
        <v>45041</v>
      </c>
      <c r="T915" s="20" t="s">
        <v>235</v>
      </c>
      <c r="U915" s="21">
        <v>45047</v>
      </c>
      <c r="V915" s="21" t="s">
        <v>240</v>
      </c>
      <c r="W915" s="23"/>
      <c r="X915" s="27" t="s">
        <v>45</v>
      </c>
      <c r="Y915" s="13" t="s">
        <v>1909</v>
      </c>
    </row>
    <row r="916" spans="1:25" ht="51">
      <c r="A916" s="24">
        <v>45085</v>
      </c>
      <c r="B916" s="25" t="s">
        <v>86</v>
      </c>
      <c r="C916" s="26">
        <v>103460</v>
      </c>
      <c r="D916" s="27" t="s">
        <v>42</v>
      </c>
      <c r="E916" s="27" t="s">
        <v>147</v>
      </c>
      <c r="F916" s="27" t="s">
        <v>148</v>
      </c>
      <c r="G916" s="27" t="s">
        <v>31</v>
      </c>
      <c r="H916" s="27" t="s">
        <v>32</v>
      </c>
      <c r="I916" s="27" t="s">
        <v>33</v>
      </c>
      <c r="J916" s="134">
        <v>45046</v>
      </c>
      <c r="K916" s="28">
        <v>45200</v>
      </c>
      <c r="L916" s="121" t="s">
        <v>484</v>
      </c>
      <c r="M916" s="94" t="s">
        <v>304</v>
      </c>
      <c r="N916" s="94" t="s">
        <v>149</v>
      </c>
      <c r="O916" s="94" t="s">
        <v>235</v>
      </c>
      <c r="P916" s="30">
        <v>45033</v>
      </c>
      <c r="Q916" s="20">
        <v>45034</v>
      </c>
      <c r="R916" s="23" t="s">
        <v>239</v>
      </c>
      <c r="S916" s="21">
        <v>45041</v>
      </c>
      <c r="T916" s="20"/>
      <c r="U916" s="21">
        <v>45043</v>
      </c>
      <c r="V916" s="29" t="s">
        <v>240</v>
      </c>
      <c r="W916" s="23"/>
      <c r="X916" s="27" t="s">
        <v>45</v>
      </c>
      <c r="Y916" s="13" t="s">
        <v>1910</v>
      </c>
    </row>
    <row r="917" spans="1:25" ht="25.5">
      <c r="A917" s="24">
        <v>45093</v>
      </c>
      <c r="B917" s="25" t="s">
        <v>313</v>
      </c>
      <c r="C917" s="26">
        <v>110787</v>
      </c>
      <c r="D917" s="27" t="s">
        <v>42</v>
      </c>
      <c r="E917" s="27" t="s">
        <v>255</v>
      </c>
      <c r="F917" s="27" t="s">
        <v>71</v>
      </c>
      <c r="G917" s="27" t="s">
        <v>31</v>
      </c>
      <c r="H917" s="27" t="s">
        <v>32</v>
      </c>
      <c r="I917" s="27" t="s">
        <v>33</v>
      </c>
      <c r="J917" s="134">
        <v>45046</v>
      </c>
      <c r="K917" s="28">
        <v>45200</v>
      </c>
      <c r="L917" s="121" t="s">
        <v>1605</v>
      </c>
      <c r="M917" s="94" t="s">
        <v>235</v>
      </c>
      <c r="N917" s="94" t="s">
        <v>72</v>
      </c>
      <c r="O917" s="94" t="s">
        <v>235</v>
      </c>
      <c r="P917" s="30" t="s">
        <v>235</v>
      </c>
      <c r="Q917" s="30" t="s">
        <v>235</v>
      </c>
      <c r="R917" s="30" t="s">
        <v>235</v>
      </c>
      <c r="S917" s="21">
        <v>45046</v>
      </c>
      <c r="T917" s="20" t="s">
        <v>235</v>
      </c>
      <c r="U917" s="21">
        <v>45047</v>
      </c>
      <c r="V917" s="29" t="s">
        <v>240</v>
      </c>
      <c r="W917" s="23" t="s">
        <v>775</v>
      </c>
      <c r="X917" s="27" t="s">
        <v>45</v>
      </c>
      <c r="Y917" s="13" t="s">
        <v>1911</v>
      </c>
    </row>
    <row r="918" spans="1:25" ht="25.5">
      <c r="A918" s="24">
        <v>45105</v>
      </c>
      <c r="B918" s="25" t="s">
        <v>769</v>
      </c>
      <c r="C918" s="26">
        <v>117124</v>
      </c>
      <c r="D918" s="27" t="s">
        <v>42</v>
      </c>
      <c r="E918" s="27" t="s">
        <v>255</v>
      </c>
      <c r="F918" s="27" t="s">
        <v>256</v>
      </c>
      <c r="G918" s="27" t="s">
        <v>31</v>
      </c>
      <c r="H918" s="27" t="s">
        <v>32</v>
      </c>
      <c r="I918" s="27" t="s">
        <v>33</v>
      </c>
      <c r="J918" s="134">
        <v>45046</v>
      </c>
      <c r="K918" s="28">
        <v>45200</v>
      </c>
      <c r="L918" s="121" t="s">
        <v>1605</v>
      </c>
      <c r="M918" s="94" t="s">
        <v>235</v>
      </c>
      <c r="N918" s="94" t="s">
        <v>113</v>
      </c>
      <c r="O918" s="94" t="s">
        <v>235</v>
      </c>
      <c r="P918" s="30" t="s">
        <v>235</v>
      </c>
      <c r="Q918" s="30" t="s">
        <v>235</v>
      </c>
      <c r="R918" s="30" t="s">
        <v>235</v>
      </c>
      <c r="S918" s="21">
        <v>45046</v>
      </c>
      <c r="T918" s="20" t="s">
        <v>235</v>
      </c>
      <c r="U918" s="21">
        <v>45047</v>
      </c>
      <c r="V918" s="182" t="s">
        <v>240</v>
      </c>
      <c r="W918" s="23" t="s">
        <v>775</v>
      </c>
      <c r="X918" s="27" t="s">
        <v>45</v>
      </c>
      <c r="Y918" s="13" t="s">
        <v>1912</v>
      </c>
    </row>
    <row r="919" spans="1:25" ht="25.5">
      <c r="A919" s="24">
        <v>45105</v>
      </c>
      <c r="B919" s="25" t="s">
        <v>170</v>
      </c>
      <c r="C919" s="26">
        <v>124560</v>
      </c>
      <c r="D919" s="27" t="s">
        <v>42</v>
      </c>
      <c r="E919" s="27" t="s">
        <v>255</v>
      </c>
      <c r="F919" s="27" t="s">
        <v>256</v>
      </c>
      <c r="G919" s="27" t="s">
        <v>31</v>
      </c>
      <c r="H919" s="27" t="s">
        <v>32</v>
      </c>
      <c r="I919" s="27" t="s">
        <v>33</v>
      </c>
      <c r="J919" s="134">
        <v>45046</v>
      </c>
      <c r="K919" s="28">
        <v>45200</v>
      </c>
      <c r="L919" s="121" t="s">
        <v>1605</v>
      </c>
      <c r="M919" s="94" t="s">
        <v>1236</v>
      </c>
      <c r="N919" s="94" t="s">
        <v>1237</v>
      </c>
      <c r="O919" s="94" t="s">
        <v>235</v>
      </c>
      <c r="P919" s="30" t="s">
        <v>235</v>
      </c>
      <c r="Q919" s="30" t="s">
        <v>235</v>
      </c>
      <c r="R919" s="30" t="s">
        <v>235</v>
      </c>
      <c r="S919" s="21">
        <v>45046</v>
      </c>
      <c r="T919" s="20" t="s">
        <v>235</v>
      </c>
      <c r="U919" s="21">
        <v>45047</v>
      </c>
      <c r="V919" s="29" t="s">
        <v>240</v>
      </c>
      <c r="W919" s="23" t="s">
        <v>775</v>
      </c>
      <c r="X919" s="27" t="s">
        <v>45</v>
      </c>
      <c r="Y919" s="13" t="s">
        <v>1913</v>
      </c>
    </row>
    <row r="920" spans="1:25" ht="25.5">
      <c r="A920" s="24">
        <v>45105</v>
      </c>
      <c r="B920" s="25" t="s">
        <v>673</v>
      </c>
      <c r="C920" s="26">
        <v>124677</v>
      </c>
      <c r="D920" s="27" t="s">
        <v>42</v>
      </c>
      <c r="E920" s="27" t="s">
        <v>255</v>
      </c>
      <c r="F920" s="27" t="s">
        <v>71</v>
      </c>
      <c r="G920" s="27" t="s">
        <v>31</v>
      </c>
      <c r="H920" s="27" t="s">
        <v>32</v>
      </c>
      <c r="I920" s="27" t="s">
        <v>33</v>
      </c>
      <c r="J920" s="134">
        <v>45046</v>
      </c>
      <c r="K920" s="28">
        <v>45200</v>
      </c>
      <c r="L920" s="121" t="s">
        <v>1605</v>
      </c>
      <c r="M920" s="94" t="s">
        <v>235</v>
      </c>
      <c r="N920" s="94" t="s">
        <v>72</v>
      </c>
      <c r="O920" s="94" t="s">
        <v>235</v>
      </c>
      <c r="P920" s="30" t="s">
        <v>235</v>
      </c>
      <c r="Q920" s="30" t="s">
        <v>235</v>
      </c>
      <c r="R920" s="30" t="s">
        <v>235</v>
      </c>
      <c r="S920" s="21">
        <v>45046</v>
      </c>
      <c r="T920" s="20" t="s">
        <v>235</v>
      </c>
      <c r="U920" s="21">
        <v>45047</v>
      </c>
      <c r="V920" s="29" t="s">
        <v>240</v>
      </c>
      <c r="W920" s="23" t="s">
        <v>775</v>
      </c>
      <c r="X920" s="27" t="s">
        <v>45</v>
      </c>
      <c r="Y920" s="13" t="s">
        <v>1914</v>
      </c>
    </row>
    <row r="921" spans="1:25" ht="51">
      <c r="A921" s="24">
        <v>45105</v>
      </c>
      <c r="B921" s="25" t="s">
        <v>745</v>
      </c>
      <c r="C921" s="26">
        <v>124689</v>
      </c>
      <c r="D921" s="27" t="s">
        <v>42</v>
      </c>
      <c r="E921" s="27" t="s">
        <v>413</v>
      </c>
      <c r="F921" s="27" t="s">
        <v>662</v>
      </c>
      <c r="G921" s="27" t="s">
        <v>31</v>
      </c>
      <c r="H921" s="27" t="s">
        <v>32</v>
      </c>
      <c r="I921" s="27" t="s">
        <v>33</v>
      </c>
      <c r="J921" s="134">
        <v>45046</v>
      </c>
      <c r="K921" s="28">
        <v>45200</v>
      </c>
      <c r="L921" s="121" t="s">
        <v>1605</v>
      </c>
      <c r="M921" s="94" t="s">
        <v>415</v>
      </c>
      <c r="N921" s="94" t="s">
        <v>43</v>
      </c>
      <c r="O921" s="94" t="s">
        <v>785</v>
      </c>
      <c r="P921" s="30" t="s">
        <v>235</v>
      </c>
      <c r="Q921" s="30" t="s">
        <v>235</v>
      </c>
      <c r="R921" s="30" t="s">
        <v>235</v>
      </c>
      <c r="S921" s="21">
        <v>45046</v>
      </c>
      <c r="T921" s="20" t="s">
        <v>235</v>
      </c>
      <c r="U921" s="21">
        <v>45047</v>
      </c>
      <c r="V921" s="29" t="s">
        <v>240</v>
      </c>
      <c r="W921" s="23" t="s">
        <v>775</v>
      </c>
      <c r="X921" s="27" t="s">
        <v>45</v>
      </c>
      <c r="Y921" s="13" t="s">
        <v>1915</v>
      </c>
    </row>
    <row r="922" spans="1:25" ht="51">
      <c r="A922" s="24">
        <v>45105</v>
      </c>
      <c r="B922" s="25" t="s">
        <v>173</v>
      </c>
      <c r="C922" s="26">
        <v>124826</v>
      </c>
      <c r="D922" s="27" t="s">
        <v>42</v>
      </c>
      <c r="E922" s="27" t="s">
        <v>413</v>
      </c>
      <c r="F922" s="27" t="s">
        <v>662</v>
      </c>
      <c r="G922" s="27" t="s">
        <v>31</v>
      </c>
      <c r="H922" s="27" t="s">
        <v>32</v>
      </c>
      <c r="I922" s="27" t="s">
        <v>33</v>
      </c>
      <c r="J922" s="134">
        <v>45046</v>
      </c>
      <c r="K922" s="28">
        <v>45200</v>
      </c>
      <c r="L922" s="121" t="s">
        <v>1605</v>
      </c>
      <c r="M922" s="94" t="s">
        <v>415</v>
      </c>
      <c r="N922" s="94" t="s">
        <v>43</v>
      </c>
      <c r="O922" s="94" t="s">
        <v>785</v>
      </c>
      <c r="P922" s="30" t="s">
        <v>235</v>
      </c>
      <c r="Q922" s="30" t="s">
        <v>235</v>
      </c>
      <c r="R922" s="30" t="s">
        <v>235</v>
      </c>
      <c r="S922" s="21">
        <v>45046</v>
      </c>
      <c r="T922" s="20" t="s">
        <v>235</v>
      </c>
      <c r="U922" s="21">
        <v>45047</v>
      </c>
      <c r="V922" s="29" t="s">
        <v>240</v>
      </c>
      <c r="W922" s="23" t="s">
        <v>775</v>
      </c>
      <c r="X922" s="27" t="s">
        <v>45</v>
      </c>
      <c r="Y922" s="13" t="s">
        <v>1916</v>
      </c>
    </row>
    <row r="923" spans="1:25" ht="25.5">
      <c r="A923" s="24">
        <v>45105</v>
      </c>
      <c r="B923" s="25" t="s">
        <v>174</v>
      </c>
      <c r="C923" s="26">
        <v>126082</v>
      </c>
      <c r="D923" s="27" t="s">
        <v>42</v>
      </c>
      <c r="E923" s="27" t="s">
        <v>255</v>
      </c>
      <c r="F923" s="27" t="s">
        <v>256</v>
      </c>
      <c r="G923" s="27" t="s">
        <v>31</v>
      </c>
      <c r="H923" s="27" t="s">
        <v>32</v>
      </c>
      <c r="I923" s="27" t="s">
        <v>33</v>
      </c>
      <c r="J923" s="134">
        <v>45046</v>
      </c>
      <c r="K923" s="28">
        <v>45200</v>
      </c>
      <c r="L923" s="121" t="s">
        <v>1605</v>
      </c>
      <c r="M923" s="94" t="s">
        <v>235</v>
      </c>
      <c r="N923" s="94" t="s">
        <v>91</v>
      </c>
      <c r="O923" s="94" t="s">
        <v>235</v>
      </c>
      <c r="P923" s="30" t="s">
        <v>235</v>
      </c>
      <c r="Q923" s="30" t="s">
        <v>235</v>
      </c>
      <c r="R923" s="30" t="s">
        <v>235</v>
      </c>
      <c r="S923" s="21">
        <v>45046</v>
      </c>
      <c r="T923" s="20" t="s">
        <v>235</v>
      </c>
      <c r="U923" s="21">
        <v>45047</v>
      </c>
      <c r="V923" s="29" t="s">
        <v>240</v>
      </c>
      <c r="W923" s="23" t="s">
        <v>775</v>
      </c>
      <c r="X923" s="27" t="s">
        <v>45</v>
      </c>
      <c r="Y923" s="13" t="s">
        <v>1917</v>
      </c>
    </row>
    <row r="924" spans="1:25" ht="25.5">
      <c r="A924" s="24">
        <v>45105</v>
      </c>
      <c r="B924" s="25" t="s">
        <v>771</v>
      </c>
      <c r="C924" s="26">
        <v>129338</v>
      </c>
      <c r="D924" s="27" t="s">
        <v>42</v>
      </c>
      <c r="E924" s="27" t="s">
        <v>255</v>
      </c>
      <c r="F924" s="27" t="s">
        <v>256</v>
      </c>
      <c r="G924" s="27" t="s">
        <v>31</v>
      </c>
      <c r="H924" s="27" t="s">
        <v>32</v>
      </c>
      <c r="I924" s="27" t="s">
        <v>33</v>
      </c>
      <c r="J924" s="134">
        <v>45046</v>
      </c>
      <c r="K924" s="28">
        <v>45200</v>
      </c>
      <c r="L924" s="121" t="s">
        <v>1605</v>
      </c>
      <c r="M924" s="94" t="s">
        <v>235</v>
      </c>
      <c r="N924" s="94" t="s">
        <v>113</v>
      </c>
      <c r="O924" s="94" t="s">
        <v>235</v>
      </c>
      <c r="P924" s="30" t="s">
        <v>235</v>
      </c>
      <c r="Q924" s="30" t="s">
        <v>235</v>
      </c>
      <c r="R924" s="30" t="s">
        <v>235</v>
      </c>
      <c r="S924" s="21">
        <v>45046</v>
      </c>
      <c r="T924" s="20" t="s">
        <v>235</v>
      </c>
      <c r="U924" s="21">
        <v>45047</v>
      </c>
      <c r="V924" s="29" t="s">
        <v>240</v>
      </c>
      <c r="W924" s="23" t="s">
        <v>775</v>
      </c>
      <c r="X924" s="27" t="s">
        <v>45</v>
      </c>
      <c r="Y924" s="13" t="s">
        <v>1918</v>
      </c>
    </row>
    <row r="925" spans="1:25" ht="51">
      <c r="A925" s="24">
        <v>45105</v>
      </c>
      <c r="B925" s="25" t="s">
        <v>743</v>
      </c>
      <c r="C925" s="26">
        <v>129461</v>
      </c>
      <c r="D925" s="27" t="s">
        <v>42</v>
      </c>
      <c r="E925" s="27" t="s">
        <v>413</v>
      </c>
      <c r="F925" s="27" t="s">
        <v>662</v>
      </c>
      <c r="G925" s="27" t="s">
        <v>31</v>
      </c>
      <c r="H925" s="27" t="s">
        <v>32</v>
      </c>
      <c r="I925" s="27" t="s">
        <v>33</v>
      </c>
      <c r="J925" s="134">
        <v>45046</v>
      </c>
      <c r="K925" s="28">
        <v>45200</v>
      </c>
      <c r="L925" s="121" t="s">
        <v>1605</v>
      </c>
      <c r="M925" s="94" t="s">
        <v>415</v>
      </c>
      <c r="N925" s="94" t="s">
        <v>43</v>
      </c>
      <c r="O925" s="94" t="s">
        <v>785</v>
      </c>
      <c r="P925" s="30" t="s">
        <v>235</v>
      </c>
      <c r="Q925" s="30" t="s">
        <v>235</v>
      </c>
      <c r="R925" s="30" t="s">
        <v>235</v>
      </c>
      <c r="S925" s="21">
        <v>45046</v>
      </c>
      <c r="T925" s="20" t="s">
        <v>235</v>
      </c>
      <c r="U925" s="21">
        <v>45047</v>
      </c>
      <c r="V925" s="29" t="s">
        <v>240</v>
      </c>
      <c r="W925" s="23" t="s">
        <v>775</v>
      </c>
      <c r="X925" s="27" t="s">
        <v>45</v>
      </c>
      <c r="Y925" s="13" t="s">
        <v>1919</v>
      </c>
    </row>
    <row r="926" spans="1:25" ht="25.5">
      <c r="A926" s="24">
        <v>45105</v>
      </c>
      <c r="B926" s="25" t="s">
        <v>716</v>
      </c>
      <c r="C926" s="26">
        <v>131098</v>
      </c>
      <c r="D926" s="27" t="s">
        <v>42</v>
      </c>
      <c r="E926" s="27" t="s">
        <v>377</v>
      </c>
      <c r="F926" s="27" t="s">
        <v>662</v>
      </c>
      <c r="G926" s="27" t="s">
        <v>31</v>
      </c>
      <c r="H926" s="27" t="s">
        <v>32</v>
      </c>
      <c r="I926" s="27" t="s">
        <v>33</v>
      </c>
      <c r="J926" s="134">
        <v>45046</v>
      </c>
      <c r="K926" s="28">
        <v>45200</v>
      </c>
      <c r="L926" s="121" t="s">
        <v>1605</v>
      </c>
      <c r="M926" s="94" t="s">
        <v>235</v>
      </c>
      <c r="N926" s="94" t="s">
        <v>91</v>
      </c>
      <c r="O926" s="94" t="s">
        <v>235</v>
      </c>
      <c r="P926" s="30" t="s">
        <v>235</v>
      </c>
      <c r="Q926" s="30" t="s">
        <v>235</v>
      </c>
      <c r="R926" s="30" t="s">
        <v>235</v>
      </c>
      <c r="S926" s="21">
        <v>45046</v>
      </c>
      <c r="T926" s="20" t="s">
        <v>235</v>
      </c>
      <c r="U926" s="21">
        <v>45047</v>
      </c>
      <c r="V926" s="29" t="s">
        <v>240</v>
      </c>
      <c r="W926" s="23" t="s">
        <v>775</v>
      </c>
      <c r="X926" s="27" t="s">
        <v>45</v>
      </c>
      <c r="Y926" s="13" t="s">
        <v>1920</v>
      </c>
    </row>
    <row r="927" spans="1:25" ht="25.5">
      <c r="A927" s="24">
        <v>45105</v>
      </c>
      <c r="B927" s="25" t="s">
        <v>217</v>
      </c>
      <c r="C927" s="26">
        <v>111438</v>
      </c>
      <c r="D927" s="27" t="s">
        <v>28</v>
      </c>
      <c r="E927" s="27" t="s">
        <v>215</v>
      </c>
      <c r="F927" s="27" t="s">
        <v>30</v>
      </c>
      <c r="G927" s="27" t="s">
        <v>31</v>
      </c>
      <c r="H927" s="27"/>
      <c r="I927" s="27" t="s">
        <v>23</v>
      </c>
      <c r="J927" s="134">
        <v>45046</v>
      </c>
      <c r="K927" s="28">
        <v>45200</v>
      </c>
      <c r="L927" s="121" t="s">
        <v>1605</v>
      </c>
      <c r="M927" s="94" t="s">
        <v>1552</v>
      </c>
      <c r="N927" s="94" t="s">
        <v>1553</v>
      </c>
      <c r="O927" s="94" t="s">
        <v>235</v>
      </c>
      <c r="P927" s="30" t="s">
        <v>235</v>
      </c>
      <c r="Q927" s="30" t="s">
        <v>235</v>
      </c>
      <c r="R927" s="30" t="s">
        <v>235</v>
      </c>
      <c r="S927" s="21">
        <v>45046</v>
      </c>
      <c r="T927" s="20" t="s">
        <v>235</v>
      </c>
      <c r="U927" s="21">
        <v>45047</v>
      </c>
      <c r="V927" s="29" t="s">
        <v>240</v>
      </c>
      <c r="W927" s="23" t="s">
        <v>775</v>
      </c>
      <c r="X927" s="27" t="s">
        <v>39</v>
      </c>
      <c r="Y927" s="13" t="s">
        <v>1921</v>
      </c>
    </row>
    <row r="928" spans="1:25" ht="51">
      <c r="A928" s="24">
        <v>45047</v>
      </c>
      <c r="B928" s="25" t="s">
        <v>729</v>
      </c>
      <c r="C928" s="26">
        <v>70241</v>
      </c>
      <c r="D928" s="27" t="s">
        <v>28</v>
      </c>
      <c r="E928" s="27" t="s">
        <v>730</v>
      </c>
      <c r="F928" s="27" t="s">
        <v>645</v>
      </c>
      <c r="G928" s="27" t="s">
        <v>31</v>
      </c>
      <c r="H928" s="27" t="s">
        <v>32</v>
      </c>
      <c r="I928" s="27" t="s">
        <v>33</v>
      </c>
      <c r="J928" s="134">
        <v>45016</v>
      </c>
      <c r="K928" s="28">
        <v>45170</v>
      </c>
      <c r="L928" s="121" t="s">
        <v>1605</v>
      </c>
      <c r="M928" s="94" t="s">
        <v>1922</v>
      </c>
      <c r="N928" s="94" t="s">
        <v>1923</v>
      </c>
      <c r="P928" s="30">
        <v>45001</v>
      </c>
      <c r="Q928" s="30">
        <v>45001</v>
      </c>
      <c r="R928" s="23" t="s">
        <v>235</v>
      </c>
      <c r="S928" s="21">
        <v>45013</v>
      </c>
      <c r="T928" s="20">
        <v>45047</v>
      </c>
      <c r="U928" s="21">
        <v>45047</v>
      </c>
      <c r="V928" s="29" t="s">
        <v>240</v>
      </c>
      <c r="W928" s="23" t="s">
        <v>775</v>
      </c>
      <c r="X928" s="27" t="s">
        <v>39</v>
      </c>
      <c r="Y928" s="13" t="s">
        <v>1924</v>
      </c>
    </row>
    <row r="929" spans="1:25" ht="51">
      <c r="A929" s="24">
        <v>45092</v>
      </c>
      <c r="B929" s="25" t="s">
        <v>159</v>
      </c>
      <c r="C929" s="26">
        <v>108051</v>
      </c>
      <c r="D929" s="27" t="s">
        <v>42</v>
      </c>
      <c r="E929" s="27" t="s">
        <v>413</v>
      </c>
      <c r="F929" s="27" t="s">
        <v>662</v>
      </c>
      <c r="G929" s="27" t="s">
        <v>31</v>
      </c>
      <c r="H929" s="27" t="s">
        <v>32</v>
      </c>
      <c r="I929" s="27" t="s">
        <v>33</v>
      </c>
      <c r="J929" s="134">
        <v>45046</v>
      </c>
      <c r="K929" s="28">
        <v>45200</v>
      </c>
      <c r="L929" s="121" t="s">
        <v>1551</v>
      </c>
      <c r="M929" s="94" t="s">
        <v>415</v>
      </c>
      <c r="N929" s="94" t="s">
        <v>43</v>
      </c>
      <c r="O929" s="94" t="s">
        <v>785</v>
      </c>
      <c r="P929" s="30"/>
      <c r="Q929" s="20"/>
      <c r="R929" s="23"/>
      <c r="S929" s="21">
        <v>45043</v>
      </c>
      <c r="T929" s="20"/>
      <c r="U929" s="21">
        <v>45047</v>
      </c>
      <c r="V929" s="29" t="s">
        <v>240</v>
      </c>
      <c r="W929" s="23"/>
      <c r="X929" s="27" t="s">
        <v>45</v>
      </c>
      <c r="Y929" s="13" t="s">
        <v>1925</v>
      </c>
    </row>
    <row r="930" spans="1:25" ht="38.25">
      <c r="A930" s="24">
        <v>45097</v>
      </c>
      <c r="B930" s="137" t="s">
        <v>163</v>
      </c>
      <c r="C930" s="26">
        <v>112316</v>
      </c>
      <c r="D930" s="27" t="s">
        <v>42</v>
      </c>
      <c r="E930" s="27" t="s">
        <v>724</v>
      </c>
      <c r="F930" s="27" t="s">
        <v>736</v>
      </c>
      <c r="G930" s="27" t="s">
        <v>31</v>
      </c>
      <c r="H930" s="27" t="s">
        <v>32</v>
      </c>
      <c r="I930" s="27" t="s">
        <v>33</v>
      </c>
      <c r="J930" s="134">
        <v>45046</v>
      </c>
      <c r="K930" s="28">
        <v>45200</v>
      </c>
      <c r="L930" s="121" t="s">
        <v>1551</v>
      </c>
      <c r="M930" s="94" t="s">
        <v>250</v>
      </c>
      <c r="N930" s="94" t="s">
        <v>98</v>
      </c>
      <c r="O930" s="94" t="s">
        <v>235</v>
      </c>
      <c r="P930" s="30"/>
      <c r="Q930" s="20"/>
      <c r="R930" s="23"/>
      <c r="S930" s="21">
        <v>45044</v>
      </c>
      <c r="T930" s="20"/>
      <c r="U930" s="21">
        <v>45048</v>
      </c>
      <c r="V930" s="29" t="s">
        <v>240</v>
      </c>
      <c r="W930" s="23"/>
      <c r="X930" s="27" t="s">
        <v>45</v>
      </c>
      <c r="Y930" s="13" t="s">
        <v>1926</v>
      </c>
    </row>
    <row r="931" spans="1:25" ht="51">
      <c r="A931" s="24">
        <v>45102</v>
      </c>
      <c r="B931" s="25" t="s">
        <v>680</v>
      </c>
      <c r="C931" s="26">
        <v>116943</v>
      </c>
      <c r="D931" s="27" t="s">
        <v>42</v>
      </c>
      <c r="E931" s="27" t="s">
        <v>413</v>
      </c>
      <c r="F931" s="27" t="s">
        <v>662</v>
      </c>
      <c r="G931" s="27" t="s">
        <v>31</v>
      </c>
      <c r="H931" s="27" t="s">
        <v>32</v>
      </c>
      <c r="I931" s="27" t="s">
        <v>33</v>
      </c>
      <c r="J931" s="134">
        <v>45046</v>
      </c>
      <c r="K931" s="28">
        <v>45200</v>
      </c>
      <c r="L931" s="121" t="s">
        <v>1551</v>
      </c>
      <c r="M931" s="94" t="s">
        <v>415</v>
      </c>
      <c r="N931" s="94" t="s">
        <v>43</v>
      </c>
      <c r="O931" s="94" t="s">
        <v>785</v>
      </c>
      <c r="P931" s="30"/>
      <c r="Q931" s="20"/>
      <c r="R931" s="23"/>
      <c r="S931" s="21">
        <v>45043</v>
      </c>
      <c r="T931" s="20"/>
      <c r="U931" s="21">
        <v>45047</v>
      </c>
      <c r="V931" s="29" t="s">
        <v>240</v>
      </c>
      <c r="W931" s="23"/>
      <c r="X931" s="27" t="s">
        <v>45</v>
      </c>
      <c r="Y931" s="13" t="s">
        <v>1927</v>
      </c>
    </row>
    <row r="932" spans="1:25" ht="25.5">
      <c r="A932" s="24">
        <v>45101</v>
      </c>
      <c r="B932" s="25" t="s">
        <v>99</v>
      </c>
      <c r="C932" s="26">
        <v>116858</v>
      </c>
      <c r="D932" s="27" t="s">
        <v>42</v>
      </c>
      <c r="E932" s="27" t="s">
        <v>1068</v>
      </c>
      <c r="F932" s="27" t="s">
        <v>148</v>
      </c>
      <c r="G932" s="27" t="s">
        <v>31</v>
      </c>
      <c r="H932" s="27" t="s">
        <v>32</v>
      </c>
      <c r="I932" s="27" t="s">
        <v>33</v>
      </c>
      <c r="J932" s="134">
        <v>45046</v>
      </c>
      <c r="K932" s="28">
        <v>45200</v>
      </c>
      <c r="L932" s="121" t="s">
        <v>1551</v>
      </c>
      <c r="M932" s="94" t="s">
        <v>304</v>
      </c>
      <c r="N932" s="94" t="s">
        <v>149</v>
      </c>
      <c r="O932" s="94" t="s">
        <v>235</v>
      </c>
      <c r="P932" s="30"/>
      <c r="Q932" s="20"/>
      <c r="R932" s="23"/>
      <c r="S932" s="21">
        <v>45043</v>
      </c>
      <c r="T932" s="20"/>
      <c r="U932" s="21">
        <v>45048</v>
      </c>
      <c r="V932" s="29" t="s">
        <v>240</v>
      </c>
      <c r="W932" s="23"/>
      <c r="X932" s="27" t="s">
        <v>39</v>
      </c>
      <c r="Y932" s="13" t="s">
        <v>1928</v>
      </c>
    </row>
    <row r="933" spans="1:25">
      <c r="A933" s="24">
        <v>45105</v>
      </c>
      <c r="B933" s="25" t="s">
        <v>167</v>
      </c>
      <c r="C933" s="26">
        <v>118214</v>
      </c>
      <c r="D933" s="27" t="s">
        <v>42</v>
      </c>
      <c r="E933" s="27" t="s">
        <v>147</v>
      </c>
      <c r="F933" s="27" t="s">
        <v>455</v>
      </c>
      <c r="G933" s="27" t="s">
        <v>31</v>
      </c>
      <c r="H933" s="27" t="s">
        <v>32</v>
      </c>
      <c r="I933" s="27" t="s">
        <v>33</v>
      </c>
      <c r="J933" s="134">
        <v>45046</v>
      </c>
      <c r="K933" s="28">
        <v>45231</v>
      </c>
      <c r="L933" s="121" t="s">
        <v>1543</v>
      </c>
      <c r="M933" s="94" t="s">
        <v>1908</v>
      </c>
      <c r="N933" s="94" t="s">
        <v>149</v>
      </c>
      <c r="O933" s="94" t="s">
        <v>235</v>
      </c>
      <c r="P933" s="30">
        <v>45033</v>
      </c>
      <c r="Q933" s="30">
        <v>45034</v>
      </c>
      <c r="R933" s="23" t="s">
        <v>239</v>
      </c>
      <c r="S933" s="21">
        <v>45041</v>
      </c>
      <c r="T933" s="20" t="s">
        <v>235</v>
      </c>
      <c r="U933" s="20">
        <v>45048</v>
      </c>
      <c r="V933" s="29" t="s">
        <v>240</v>
      </c>
      <c r="W933" s="23"/>
      <c r="X933" s="27" t="s">
        <v>45</v>
      </c>
      <c r="Y933" s="13" t="s">
        <v>1929</v>
      </c>
    </row>
    <row r="934" spans="1:25" ht="38.25">
      <c r="A934" s="111">
        <v>45105</v>
      </c>
      <c r="B934" s="25" t="s">
        <v>218</v>
      </c>
      <c r="C934" s="26">
        <v>31676</v>
      </c>
      <c r="D934" s="27" t="s">
        <v>76</v>
      </c>
      <c r="E934" s="27" t="s">
        <v>1581</v>
      </c>
      <c r="F934" s="27" t="s">
        <v>71</v>
      </c>
      <c r="G934" s="27" t="s">
        <v>31</v>
      </c>
      <c r="H934" s="27"/>
      <c r="I934" s="27" t="s">
        <v>23</v>
      </c>
      <c r="J934" s="134">
        <v>45046</v>
      </c>
      <c r="K934" s="28">
        <v>45231</v>
      </c>
      <c r="L934" s="121" t="s">
        <v>1543</v>
      </c>
      <c r="M934" s="94" t="s">
        <v>1930</v>
      </c>
      <c r="N934" s="94" t="s">
        <v>1931</v>
      </c>
      <c r="O934" s="94" t="s">
        <v>758</v>
      </c>
      <c r="P934" s="30">
        <v>45033</v>
      </c>
      <c r="Q934" s="30">
        <v>45034</v>
      </c>
      <c r="R934" s="23" t="s">
        <v>239</v>
      </c>
      <c r="S934" s="21">
        <v>45042</v>
      </c>
      <c r="T934" s="20" t="s">
        <v>235</v>
      </c>
      <c r="U934" s="20">
        <v>45050</v>
      </c>
      <c r="V934" s="29" t="s">
        <v>240</v>
      </c>
      <c r="W934" s="23"/>
      <c r="X934" s="27" t="s">
        <v>39</v>
      </c>
      <c r="Y934" s="13" t="s">
        <v>1932</v>
      </c>
    </row>
    <row r="935" spans="1:25" ht="38.25">
      <c r="A935" s="24">
        <v>45105</v>
      </c>
      <c r="B935" s="25" t="s">
        <v>175</v>
      </c>
      <c r="C935" s="26">
        <v>128148</v>
      </c>
      <c r="D935" s="27" t="s">
        <v>42</v>
      </c>
      <c r="E935" s="27" t="s">
        <v>724</v>
      </c>
      <c r="F935" s="27" t="s">
        <v>736</v>
      </c>
      <c r="G935" s="27" t="s">
        <v>31</v>
      </c>
      <c r="H935" s="27" t="s">
        <v>32</v>
      </c>
      <c r="I935" s="27" t="s">
        <v>33</v>
      </c>
      <c r="J935" s="134">
        <v>45046</v>
      </c>
      <c r="K935" s="28">
        <v>45200</v>
      </c>
      <c r="L935" s="121" t="s">
        <v>1543</v>
      </c>
      <c r="M935" s="94" t="s">
        <v>250</v>
      </c>
      <c r="N935" s="94" t="s">
        <v>98</v>
      </c>
      <c r="O935" s="94" t="s">
        <v>235</v>
      </c>
      <c r="P935" s="30" t="s">
        <v>235</v>
      </c>
      <c r="Q935" s="30" t="s">
        <v>235</v>
      </c>
      <c r="R935" s="30" t="s">
        <v>235</v>
      </c>
      <c r="S935" s="21">
        <v>45044</v>
      </c>
      <c r="T935" s="20" t="s">
        <v>235</v>
      </c>
      <c r="U935" s="21">
        <v>46148</v>
      </c>
      <c r="V935" s="29" t="s">
        <v>240</v>
      </c>
      <c r="W935" s="23"/>
      <c r="X935" s="27" t="s">
        <v>45</v>
      </c>
      <c r="Y935" s="13" t="s">
        <v>1933</v>
      </c>
    </row>
    <row r="936" spans="1:25" ht="25.5">
      <c r="A936" s="24">
        <v>44866</v>
      </c>
      <c r="B936" s="25" t="s">
        <v>1934</v>
      </c>
      <c r="C936" s="26" t="s">
        <v>1935</v>
      </c>
      <c r="D936" s="27" t="s">
        <v>76</v>
      </c>
      <c r="E936" s="27" t="s">
        <v>978</v>
      </c>
      <c r="F936" s="27" t="s">
        <v>30</v>
      </c>
      <c r="G936" s="27" t="s">
        <v>31</v>
      </c>
      <c r="H936" s="27" t="s">
        <v>32</v>
      </c>
      <c r="I936" s="27" t="s">
        <v>33</v>
      </c>
      <c r="J936" s="132">
        <v>44834</v>
      </c>
      <c r="K936" s="28">
        <v>44986</v>
      </c>
      <c r="L936" s="121" t="s">
        <v>670</v>
      </c>
      <c r="M936" s="94" t="s">
        <v>979</v>
      </c>
      <c r="N936" s="94" t="s">
        <v>980</v>
      </c>
      <c r="O936" s="94" t="s">
        <v>981</v>
      </c>
      <c r="P936" s="30">
        <v>44826</v>
      </c>
      <c r="Q936" s="20">
        <v>44827</v>
      </c>
      <c r="R936" s="23" t="s">
        <v>239</v>
      </c>
      <c r="S936" s="21">
        <v>44834</v>
      </c>
      <c r="T936" s="20">
        <v>44855</v>
      </c>
      <c r="U936" s="21">
        <v>44945</v>
      </c>
      <c r="V936" s="29" t="s">
        <v>240</v>
      </c>
      <c r="W936" s="23"/>
      <c r="X936" s="27" t="s">
        <v>39</v>
      </c>
      <c r="Y936" s="13" t="s">
        <v>1936</v>
      </c>
    </row>
    <row r="937" spans="1:25" ht="25.5">
      <c r="A937" s="24">
        <v>45084</v>
      </c>
      <c r="B937" s="25" t="s">
        <v>691</v>
      </c>
      <c r="C937" s="26">
        <v>101163</v>
      </c>
      <c r="D937" s="27" t="s">
        <v>42</v>
      </c>
      <c r="E937" s="27" t="s">
        <v>147</v>
      </c>
      <c r="F937" s="27" t="s">
        <v>455</v>
      </c>
      <c r="G937" s="27" t="s">
        <v>31</v>
      </c>
      <c r="H937" s="27" t="s">
        <v>32</v>
      </c>
      <c r="I937" s="27" t="s">
        <v>33</v>
      </c>
      <c r="J937" s="134">
        <v>45046</v>
      </c>
      <c r="K937" s="28">
        <v>45200</v>
      </c>
      <c r="L937" s="121" t="s">
        <v>670</v>
      </c>
      <c r="M937" s="94" t="s">
        <v>1937</v>
      </c>
      <c r="N937" s="94" t="s">
        <v>1938</v>
      </c>
      <c r="O937" s="94" t="s">
        <v>1939</v>
      </c>
      <c r="P937" s="30">
        <v>45040</v>
      </c>
      <c r="Q937" s="20">
        <v>45040</v>
      </c>
      <c r="R937" s="23" t="s">
        <v>239</v>
      </c>
      <c r="S937" s="21">
        <v>45040</v>
      </c>
      <c r="T937" s="20"/>
      <c r="U937" s="21">
        <v>45050</v>
      </c>
      <c r="V937" s="29" t="s">
        <v>240</v>
      </c>
      <c r="W937" s="23"/>
      <c r="X937" s="27" t="s">
        <v>45</v>
      </c>
      <c r="Y937" s="13" t="s">
        <v>1940</v>
      </c>
    </row>
    <row r="938" spans="1:25" ht="38.25">
      <c r="A938" s="24">
        <v>45086</v>
      </c>
      <c r="B938" s="25" t="s">
        <v>156</v>
      </c>
      <c r="C938" s="26">
        <v>104138</v>
      </c>
      <c r="D938" s="27" t="s">
        <v>42</v>
      </c>
      <c r="E938" s="27" t="s">
        <v>724</v>
      </c>
      <c r="F938" s="27" t="s">
        <v>736</v>
      </c>
      <c r="G938" s="27" t="s">
        <v>31</v>
      </c>
      <c r="H938" s="27" t="s">
        <v>32</v>
      </c>
      <c r="I938" s="27" t="s">
        <v>33</v>
      </c>
      <c r="J938" s="134">
        <v>45046</v>
      </c>
      <c r="K938" s="28">
        <v>45200</v>
      </c>
      <c r="L938" s="121" t="s">
        <v>484</v>
      </c>
      <c r="M938" s="94" t="s">
        <v>250</v>
      </c>
      <c r="N938" s="94" t="s">
        <v>98</v>
      </c>
      <c r="O938" s="94" t="s">
        <v>235</v>
      </c>
      <c r="P938" s="30" t="s">
        <v>235</v>
      </c>
      <c r="Q938" s="20" t="s">
        <v>235</v>
      </c>
      <c r="R938" s="23" t="s">
        <v>235</v>
      </c>
      <c r="S938" s="21">
        <v>45044</v>
      </c>
      <c r="T938" s="20"/>
      <c r="U938" s="21">
        <v>45051</v>
      </c>
      <c r="V938" s="29" t="s">
        <v>240</v>
      </c>
      <c r="W938" s="23"/>
      <c r="X938" s="27" t="s">
        <v>45</v>
      </c>
      <c r="Y938" s="13" t="s">
        <v>1933</v>
      </c>
    </row>
    <row r="939" spans="1:25" ht="38.25">
      <c r="A939" s="24">
        <v>45094</v>
      </c>
      <c r="B939" s="137" t="s">
        <v>160</v>
      </c>
      <c r="C939" s="26">
        <v>111655</v>
      </c>
      <c r="D939" s="27" t="s">
        <v>42</v>
      </c>
      <c r="E939" s="27" t="s">
        <v>724</v>
      </c>
      <c r="F939" s="27" t="s">
        <v>736</v>
      </c>
      <c r="G939" s="27" t="s">
        <v>31</v>
      </c>
      <c r="H939" s="27" t="s">
        <v>32</v>
      </c>
      <c r="I939" s="27" t="s">
        <v>33</v>
      </c>
      <c r="J939" s="134">
        <v>45046</v>
      </c>
      <c r="K939" s="28">
        <v>45200</v>
      </c>
      <c r="L939" s="121" t="s">
        <v>1551</v>
      </c>
      <c r="M939" s="94" t="s">
        <v>250</v>
      </c>
      <c r="N939" s="94" t="s">
        <v>98</v>
      </c>
      <c r="O939" s="94" t="s">
        <v>235</v>
      </c>
      <c r="P939" s="30"/>
      <c r="Q939" s="20"/>
      <c r="R939" s="23"/>
      <c r="S939" s="21">
        <v>45044</v>
      </c>
      <c r="T939" s="20"/>
      <c r="U939" s="21">
        <v>45052</v>
      </c>
      <c r="V939" s="29" t="s">
        <v>240</v>
      </c>
      <c r="W939" s="23"/>
      <c r="X939" s="27" t="s">
        <v>45</v>
      </c>
      <c r="Y939" s="13" t="s">
        <v>1926</v>
      </c>
    </row>
    <row r="940" spans="1:25" ht="25.5">
      <c r="A940" s="24">
        <v>45105</v>
      </c>
      <c r="B940" s="25" t="s">
        <v>184</v>
      </c>
      <c r="C940" s="26">
        <v>137539</v>
      </c>
      <c r="D940" s="27" t="s">
        <v>42</v>
      </c>
      <c r="E940" s="27" t="s">
        <v>1068</v>
      </c>
      <c r="F940" s="27" t="s">
        <v>455</v>
      </c>
      <c r="G940" s="27" t="s">
        <v>31</v>
      </c>
      <c r="H940" s="27" t="s">
        <v>32</v>
      </c>
      <c r="I940" s="27" t="s">
        <v>33</v>
      </c>
      <c r="J940" s="134">
        <v>45046</v>
      </c>
      <c r="K940" s="28">
        <v>45231</v>
      </c>
      <c r="L940" s="121" t="s">
        <v>1551</v>
      </c>
      <c r="M940" s="94" t="s">
        <v>304</v>
      </c>
      <c r="N940" s="94" t="s">
        <v>149</v>
      </c>
      <c r="O940" s="94" t="s">
        <v>235</v>
      </c>
      <c r="P940" s="30">
        <v>45028</v>
      </c>
      <c r="Q940" s="20">
        <v>45028</v>
      </c>
      <c r="R940" s="23"/>
      <c r="S940" s="21">
        <v>45043</v>
      </c>
      <c r="T940" s="20"/>
      <c r="U940" s="21">
        <v>45057</v>
      </c>
      <c r="V940" s="29" t="s">
        <v>240</v>
      </c>
      <c r="W940" s="23"/>
      <c r="X940" s="27" t="s">
        <v>45</v>
      </c>
      <c r="Y940" s="13" t="s">
        <v>1941</v>
      </c>
    </row>
    <row r="941" spans="1:25" ht="25.5">
      <c r="A941" s="111">
        <v>45105</v>
      </c>
      <c r="B941" s="25" t="s">
        <v>1942</v>
      </c>
      <c r="C941" s="26" t="s">
        <v>210</v>
      </c>
      <c r="D941" s="27" t="s">
        <v>42</v>
      </c>
      <c r="E941" s="27" t="s">
        <v>29</v>
      </c>
      <c r="F941" s="27" t="s">
        <v>212</v>
      </c>
      <c r="G941" s="27" t="s">
        <v>31</v>
      </c>
      <c r="H941" s="27"/>
      <c r="I941" s="27" t="s">
        <v>33</v>
      </c>
      <c r="J941" s="134">
        <v>45046</v>
      </c>
      <c r="K941" s="28">
        <v>45231</v>
      </c>
      <c r="L941" s="121" t="s">
        <v>1543</v>
      </c>
      <c r="M941" s="94" t="s">
        <v>1943</v>
      </c>
      <c r="N941" s="94" t="s">
        <v>1944</v>
      </c>
      <c r="O941" s="94" t="s">
        <v>235</v>
      </c>
      <c r="P941" s="30">
        <v>45033</v>
      </c>
      <c r="Q941" s="30">
        <v>45034</v>
      </c>
      <c r="R941" s="23" t="s">
        <v>239</v>
      </c>
      <c r="S941" s="21">
        <v>45042</v>
      </c>
      <c r="T941" s="20">
        <v>45057</v>
      </c>
      <c r="U941" s="21">
        <v>45058</v>
      </c>
      <c r="V941" s="29" t="s">
        <v>240</v>
      </c>
      <c r="W941" s="23"/>
      <c r="X941" s="27" t="s">
        <v>39</v>
      </c>
      <c r="Y941" s="13"/>
    </row>
    <row r="942" spans="1:25" ht="76.5">
      <c r="A942" s="24">
        <v>45069</v>
      </c>
      <c r="B942" s="25" t="s">
        <v>109</v>
      </c>
      <c r="C942" s="26">
        <v>135113</v>
      </c>
      <c r="D942" s="27" t="s">
        <v>42</v>
      </c>
      <c r="E942" s="27" t="s">
        <v>413</v>
      </c>
      <c r="F942" s="27" t="s">
        <v>662</v>
      </c>
      <c r="G942" s="27" t="s">
        <v>31</v>
      </c>
      <c r="H942" s="27" t="s">
        <v>32</v>
      </c>
      <c r="I942" s="27" t="s">
        <v>33</v>
      </c>
      <c r="J942" s="134" t="s">
        <v>85</v>
      </c>
      <c r="K942" s="28">
        <v>45171</v>
      </c>
      <c r="L942" s="121" t="s">
        <v>1543</v>
      </c>
      <c r="M942" s="94" t="s">
        <v>415</v>
      </c>
      <c r="N942" s="94" t="s">
        <v>43</v>
      </c>
      <c r="O942" s="94" t="s">
        <v>1141</v>
      </c>
      <c r="P942" s="30" t="s">
        <v>235</v>
      </c>
      <c r="Q942" s="30" t="s">
        <v>235</v>
      </c>
      <c r="R942" s="30" t="s">
        <v>235</v>
      </c>
      <c r="S942" s="21">
        <v>45049</v>
      </c>
      <c r="T942" s="20" t="s">
        <v>235</v>
      </c>
      <c r="U942" s="21" t="s">
        <v>1945</v>
      </c>
      <c r="V942" s="29" t="s">
        <v>240</v>
      </c>
      <c r="W942" s="23"/>
      <c r="X942" s="27"/>
      <c r="Y942" s="13" t="s">
        <v>1283</v>
      </c>
    </row>
    <row r="943" spans="1:25" ht="25.5">
      <c r="A943" s="123">
        <v>45105</v>
      </c>
      <c r="B943" s="137" t="s">
        <v>688</v>
      </c>
      <c r="C943" s="54" t="s">
        <v>689</v>
      </c>
      <c r="D943" s="150" t="s">
        <v>28</v>
      </c>
      <c r="E943" s="150" t="s">
        <v>77</v>
      </c>
      <c r="F943" s="150" t="s">
        <v>78</v>
      </c>
      <c r="G943" s="150" t="s">
        <v>31</v>
      </c>
      <c r="H943" s="150"/>
      <c r="I943" s="150" t="s">
        <v>23</v>
      </c>
      <c r="J943" s="151">
        <v>45046</v>
      </c>
      <c r="K943" s="181">
        <v>45231</v>
      </c>
      <c r="L943" s="122" t="s">
        <v>1605</v>
      </c>
      <c r="M943" s="95" t="s">
        <v>250</v>
      </c>
      <c r="N943" s="95" t="s">
        <v>157</v>
      </c>
      <c r="O943" s="95" t="s">
        <v>235</v>
      </c>
      <c r="P943" s="152" t="s">
        <v>235</v>
      </c>
      <c r="Q943" s="152" t="s">
        <v>235</v>
      </c>
      <c r="R943" s="152" t="s">
        <v>235</v>
      </c>
      <c r="S943" s="21">
        <v>45044</v>
      </c>
      <c r="T943" s="153" t="s">
        <v>235</v>
      </c>
      <c r="U943" s="155">
        <v>45052</v>
      </c>
      <c r="V943" s="11" t="s">
        <v>240</v>
      </c>
      <c r="W943" s="154" t="s">
        <v>775</v>
      </c>
      <c r="X943" s="150" t="s">
        <v>39</v>
      </c>
      <c r="Y943" s="37" t="s">
        <v>1921</v>
      </c>
    </row>
    <row r="944" spans="1:25" ht="25.5">
      <c r="A944" s="24">
        <v>45105</v>
      </c>
      <c r="B944" s="25" t="s">
        <v>213</v>
      </c>
      <c r="C944" s="26" t="s">
        <v>214</v>
      </c>
      <c r="D944" s="27" t="s">
        <v>28</v>
      </c>
      <c r="E944" s="27" t="s">
        <v>215</v>
      </c>
      <c r="F944" s="27" t="s">
        <v>216</v>
      </c>
      <c r="G944" s="27" t="s">
        <v>31</v>
      </c>
      <c r="H944" s="27"/>
      <c r="I944" s="27" t="s">
        <v>33</v>
      </c>
      <c r="J944" s="134">
        <v>45046</v>
      </c>
      <c r="K944" s="28">
        <v>45200</v>
      </c>
      <c r="L944" s="121" t="s">
        <v>1605</v>
      </c>
      <c r="M944" s="94" t="s">
        <v>235</v>
      </c>
      <c r="N944" s="94" t="s">
        <v>235</v>
      </c>
      <c r="O944" s="94" t="s">
        <v>235</v>
      </c>
      <c r="P944" s="30" t="s">
        <v>235</v>
      </c>
      <c r="Q944" s="20" t="s">
        <v>235</v>
      </c>
      <c r="R944" s="23" t="s">
        <v>235</v>
      </c>
      <c r="S944" s="21" t="s">
        <v>235</v>
      </c>
      <c r="T944" s="20" t="s">
        <v>235</v>
      </c>
      <c r="U944" s="21">
        <v>45058</v>
      </c>
      <c r="V944" s="29" t="s">
        <v>240</v>
      </c>
      <c r="W944" s="23" t="s">
        <v>775</v>
      </c>
      <c r="X944" s="27" t="s">
        <v>39</v>
      </c>
      <c r="Y944" s="13" t="s">
        <v>1946</v>
      </c>
    </row>
    <row r="945" spans="1:25" ht="76.5">
      <c r="A945" s="24">
        <v>45078</v>
      </c>
      <c r="B945" s="25" t="s">
        <v>1697</v>
      </c>
      <c r="C945" s="26">
        <v>135164</v>
      </c>
      <c r="D945" s="27" t="s">
        <v>42</v>
      </c>
      <c r="E945" s="27" t="s">
        <v>413</v>
      </c>
      <c r="F945" s="27" t="s">
        <v>662</v>
      </c>
      <c r="G945" s="27" t="s">
        <v>31</v>
      </c>
      <c r="H945" s="27" t="s">
        <v>32</v>
      </c>
      <c r="I945" s="27" t="s">
        <v>33</v>
      </c>
      <c r="J945" s="134">
        <v>45077</v>
      </c>
      <c r="K945" s="28">
        <v>45231</v>
      </c>
      <c r="L945" s="121" t="s">
        <v>1605</v>
      </c>
      <c r="M945" s="94" t="s">
        <v>415</v>
      </c>
      <c r="N945" s="94" t="s">
        <v>43</v>
      </c>
      <c r="O945" s="94" t="s">
        <v>1141</v>
      </c>
      <c r="P945" s="30" t="s">
        <v>235</v>
      </c>
      <c r="Q945" s="20" t="s">
        <v>235</v>
      </c>
      <c r="R945" s="23" t="s">
        <v>235</v>
      </c>
      <c r="S945" s="21">
        <v>45051</v>
      </c>
      <c r="T945" s="20" t="s">
        <v>235</v>
      </c>
      <c r="U945" s="21">
        <v>45051</v>
      </c>
      <c r="V945" s="29" t="s">
        <v>240</v>
      </c>
      <c r="W945" s="23" t="s">
        <v>775</v>
      </c>
      <c r="X945" s="27"/>
      <c r="Y945" s="13" t="s">
        <v>1947</v>
      </c>
    </row>
    <row r="946" spans="1:25" ht="25.5">
      <c r="A946" s="24">
        <v>45098</v>
      </c>
      <c r="B946" s="25" t="s">
        <v>164</v>
      </c>
      <c r="C946" s="26">
        <v>115351</v>
      </c>
      <c r="D946" s="27" t="s">
        <v>42</v>
      </c>
      <c r="E946" s="27" t="s">
        <v>215</v>
      </c>
      <c r="F946" s="27" t="s">
        <v>216</v>
      </c>
      <c r="G946" s="27" t="s">
        <v>31</v>
      </c>
      <c r="H946" s="27" t="s">
        <v>32</v>
      </c>
      <c r="I946" s="27" t="s">
        <v>33</v>
      </c>
      <c r="J946" s="134">
        <v>45046</v>
      </c>
      <c r="K946" s="28">
        <v>45200</v>
      </c>
      <c r="L946" s="121" t="s">
        <v>670</v>
      </c>
      <c r="M946" s="94" t="s">
        <v>235</v>
      </c>
      <c r="N946" s="94" t="s">
        <v>235</v>
      </c>
      <c r="O946" s="94" t="s">
        <v>235</v>
      </c>
      <c r="P946" s="30" t="s">
        <v>235</v>
      </c>
      <c r="Q946" s="20" t="s">
        <v>235</v>
      </c>
      <c r="R946" s="23" t="s">
        <v>239</v>
      </c>
      <c r="S946" s="30" t="s">
        <v>235</v>
      </c>
      <c r="T946" s="20" t="s">
        <v>235</v>
      </c>
      <c r="U946" s="21"/>
      <c r="V946" s="29" t="s">
        <v>235</v>
      </c>
      <c r="W946" s="23"/>
      <c r="X946" s="27" t="s">
        <v>39</v>
      </c>
      <c r="Y946" s="13" t="s">
        <v>1948</v>
      </c>
    </row>
    <row r="947" spans="1:25" ht="25.5">
      <c r="A947" s="24">
        <v>45105</v>
      </c>
      <c r="B947" s="25" t="s">
        <v>208</v>
      </c>
      <c r="C947" s="26">
        <v>632764</v>
      </c>
      <c r="D947" s="27" t="s">
        <v>42</v>
      </c>
      <c r="E947" s="27" t="s">
        <v>77</v>
      </c>
      <c r="F947" s="27" t="s">
        <v>78</v>
      </c>
      <c r="G947" s="27" t="s">
        <v>31</v>
      </c>
      <c r="H947" s="27" t="s">
        <v>32</v>
      </c>
      <c r="I947" s="27" t="s">
        <v>33</v>
      </c>
      <c r="J947" s="134">
        <v>45046</v>
      </c>
      <c r="K947" s="28">
        <v>45200</v>
      </c>
      <c r="L947" s="121" t="s">
        <v>670</v>
      </c>
      <c r="M947" s="94" t="s">
        <v>250</v>
      </c>
      <c r="N947" s="94" t="s">
        <v>98</v>
      </c>
      <c r="P947" s="30" t="s">
        <v>235</v>
      </c>
      <c r="Q947" s="20" t="s">
        <v>235</v>
      </c>
      <c r="R947" s="23" t="s">
        <v>239</v>
      </c>
      <c r="S947" s="21">
        <v>45044</v>
      </c>
      <c r="T947" s="20">
        <v>45061</v>
      </c>
      <c r="U947" s="21">
        <v>45061</v>
      </c>
      <c r="V947" s="29" t="s">
        <v>240</v>
      </c>
      <c r="W947" s="23"/>
      <c r="X947" s="27" t="s">
        <v>39</v>
      </c>
      <c r="Y947" s="13" t="s">
        <v>582</v>
      </c>
    </row>
    <row r="948" spans="1:25" ht="25.5">
      <c r="A948" s="123">
        <v>45105</v>
      </c>
      <c r="B948" s="137" t="s">
        <v>721</v>
      </c>
      <c r="C948" s="54">
        <v>112489</v>
      </c>
      <c r="D948" s="150" t="s">
        <v>28</v>
      </c>
      <c r="E948" s="150" t="s">
        <v>77</v>
      </c>
      <c r="F948" s="150" t="s">
        <v>78</v>
      </c>
      <c r="G948" s="150" t="s">
        <v>31</v>
      </c>
      <c r="H948" s="150"/>
      <c r="I948" s="150" t="s">
        <v>23</v>
      </c>
      <c r="J948" s="151">
        <v>45046</v>
      </c>
      <c r="K948" s="181">
        <v>45231</v>
      </c>
      <c r="L948" s="122" t="s">
        <v>1605</v>
      </c>
      <c r="M948" s="95" t="s">
        <v>250</v>
      </c>
      <c r="N948" s="95" t="s">
        <v>157</v>
      </c>
      <c r="O948" s="95" t="s">
        <v>235</v>
      </c>
      <c r="P948" s="152" t="s">
        <v>235</v>
      </c>
      <c r="Q948" s="152" t="s">
        <v>235</v>
      </c>
      <c r="R948" s="152" t="s">
        <v>235</v>
      </c>
      <c r="S948" s="21">
        <v>45044</v>
      </c>
      <c r="T948" s="153">
        <v>45058</v>
      </c>
      <c r="U948" s="155">
        <v>45061</v>
      </c>
      <c r="V948" s="11" t="s">
        <v>240</v>
      </c>
      <c r="W948" s="154" t="s">
        <v>775</v>
      </c>
      <c r="X948" s="150" t="s">
        <v>39</v>
      </c>
      <c r="Y948" s="37" t="s">
        <v>1949</v>
      </c>
    </row>
    <row r="949" spans="1:25" ht="76.5">
      <c r="A949" s="24">
        <v>45108</v>
      </c>
      <c r="B949" s="137" t="s">
        <v>1950</v>
      </c>
      <c r="C949" s="26">
        <v>112661</v>
      </c>
      <c r="D949" s="27" t="s">
        <v>42</v>
      </c>
      <c r="E949" s="27" t="s">
        <v>413</v>
      </c>
      <c r="F949" s="27" t="s">
        <v>879</v>
      </c>
      <c r="G949" s="27" t="s">
        <v>31</v>
      </c>
      <c r="H949" s="27" t="s">
        <v>32</v>
      </c>
      <c r="I949" s="27" t="s">
        <v>33</v>
      </c>
      <c r="J949" s="134">
        <v>45077</v>
      </c>
      <c r="K949" s="28">
        <v>45231</v>
      </c>
      <c r="L949" s="121" t="s">
        <v>1551</v>
      </c>
      <c r="P949" s="30"/>
      <c r="Q949" s="20"/>
      <c r="R949" s="23"/>
      <c r="S949" s="21"/>
      <c r="T949" s="20"/>
      <c r="U949" s="21"/>
      <c r="V949" s="29" t="s">
        <v>235</v>
      </c>
      <c r="W949" s="23"/>
      <c r="X949" s="27" t="s">
        <v>45</v>
      </c>
      <c r="Y949" s="13" t="s">
        <v>1951</v>
      </c>
    </row>
    <row r="950" spans="1:25" ht="89.25">
      <c r="A950" s="24">
        <v>45108</v>
      </c>
      <c r="B950" s="25" t="s">
        <v>870</v>
      </c>
      <c r="C950" s="26">
        <v>129852</v>
      </c>
      <c r="D950" s="27" t="s">
        <v>42</v>
      </c>
      <c r="E950" s="27" t="s">
        <v>413</v>
      </c>
      <c r="F950" s="27" t="s">
        <v>662</v>
      </c>
      <c r="G950" s="27" t="s">
        <v>31</v>
      </c>
      <c r="H950" s="27" t="s">
        <v>32</v>
      </c>
      <c r="I950" s="27" t="s">
        <v>33</v>
      </c>
      <c r="J950" s="134">
        <v>45077</v>
      </c>
      <c r="K950" s="28">
        <v>45231</v>
      </c>
      <c r="L950" s="121" t="s">
        <v>1543</v>
      </c>
      <c r="M950" s="94" t="s">
        <v>415</v>
      </c>
      <c r="N950" s="94" t="s">
        <v>43</v>
      </c>
      <c r="O950" s="94" t="s">
        <v>416</v>
      </c>
      <c r="P950" s="30" t="s">
        <v>235</v>
      </c>
      <c r="Q950" s="30" t="s">
        <v>235</v>
      </c>
      <c r="R950" s="30" t="s">
        <v>235</v>
      </c>
      <c r="S950" s="21">
        <v>45071</v>
      </c>
      <c r="T950" s="20" t="s">
        <v>235</v>
      </c>
      <c r="U950" s="21">
        <v>45072</v>
      </c>
      <c r="V950" s="29" t="s">
        <v>240</v>
      </c>
      <c r="W950" s="23"/>
      <c r="X950" s="27" t="s">
        <v>45</v>
      </c>
      <c r="Y950" s="13" t="s">
        <v>1952</v>
      </c>
    </row>
    <row r="951" spans="1:25" ht="89.25">
      <c r="A951" s="24">
        <v>45108</v>
      </c>
      <c r="B951" s="25" t="s">
        <v>817</v>
      </c>
      <c r="C951" s="26">
        <v>129610</v>
      </c>
      <c r="D951" s="27" t="s">
        <v>42</v>
      </c>
      <c r="E951" s="27" t="s">
        <v>413</v>
      </c>
      <c r="F951" s="27" t="s">
        <v>662</v>
      </c>
      <c r="G951" s="27" t="s">
        <v>31</v>
      </c>
      <c r="H951" s="27" t="s">
        <v>32</v>
      </c>
      <c r="I951" s="27" t="s">
        <v>33</v>
      </c>
      <c r="J951" s="134">
        <v>45077</v>
      </c>
      <c r="K951" s="28">
        <v>45231</v>
      </c>
      <c r="L951" s="121" t="s">
        <v>1543</v>
      </c>
      <c r="M951" s="94" t="s">
        <v>415</v>
      </c>
      <c r="N951" s="94" t="s">
        <v>43</v>
      </c>
      <c r="O951" s="94" t="s">
        <v>416</v>
      </c>
      <c r="P951" s="30" t="s">
        <v>235</v>
      </c>
      <c r="Q951" s="30" t="s">
        <v>235</v>
      </c>
      <c r="R951" s="30" t="s">
        <v>235</v>
      </c>
      <c r="S951" s="21">
        <v>45071</v>
      </c>
      <c r="T951" s="20" t="s">
        <v>235</v>
      </c>
      <c r="U951" s="21">
        <v>45072</v>
      </c>
      <c r="V951" s="29" t="s">
        <v>240</v>
      </c>
      <c r="W951" s="23"/>
      <c r="X951" s="27" t="s">
        <v>45</v>
      </c>
      <c r="Y951" s="13" t="s">
        <v>1952</v>
      </c>
    </row>
    <row r="952" spans="1:25" ht="89.25">
      <c r="A952" s="24">
        <v>45108</v>
      </c>
      <c r="B952" s="25" t="s">
        <v>784</v>
      </c>
      <c r="C952" s="26">
        <v>124657</v>
      </c>
      <c r="D952" s="27" t="s">
        <v>42</v>
      </c>
      <c r="E952" s="27" t="s">
        <v>413</v>
      </c>
      <c r="F952" s="27" t="s">
        <v>662</v>
      </c>
      <c r="G952" s="27" t="s">
        <v>31</v>
      </c>
      <c r="H952" s="27" t="s">
        <v>32</v>
      </c>
      <c r="I952" s="27" t="s">
        <v>33</v>
      </c>
      <c r="J952" s="134">
        <v>45077</v>
      </c>
      <c r="K952" s="28">
        <v>45231</v>
      </c>
      <c r="L952" s="121" t="s">
        <v>1543</v>
      </c>
      <c r="M952" s="94" t="s">
        <v>415</v>
      </c>
      <c r="N952" s="94" t="s">
        <v>43</v>
      </c>
      <c r="O952" s="94" t="s">
        <v>416</v>
      </c>
      <c r="P952" s="30" t="s">
        <v>235</v>
      </c>
      <c r="Q952" s="30" t="s">
        <v>235</v>
      </c>
      <c r="R952" s="30" t="s">
        <v>235</v>
      </c>
      <c r="S952" s="21">
        <v>45071</v>
      </c>
      <c r="T952" s="20" t="s">
        <v>235</v>
      </c>
      <c r="U952" s="21">
        <v>45072</v>
      </c>
      <c r="V952" s="29" t="s">
        <v>240</v>
      </c>
      <c r="W952" s="23"/>
      <c r="X952" s="27" t="s">
        <v>45</v>
      </c>
      <c r="Y952" s="13" t="s">
        <v>1952</v>
      </c>
    </row>
    <row r="953" spans="1:25" ht="89.25">
      <c r="A953" s="24">
        <v>45108</v>
      </c>
      <c r="B953" s="25" t="s">
        <v>869</v>
      </c>
      <c r="C953" s="26">
        <v>117741</v>
      </c>
      <c r="D953" s="27" t="s">
        <v>42</v>
      </c>
      <c r="E953" s="27" t="s">
        <v>413</v>
      </c>
      <c r="F953" s="27" t="s">
        <v>662</v>
      </c>
      <c r="G953" s="27" t="s">
        <v>31</v>
      </c>
      <c r="H953" s="27" t="s">
        <v>32</v>
      </c>
      <c r="I953" s="27" t="s">
        <v>33</v>
      </c>
      <c r="J953" s="134">
        <v>45077</v>
      </c>
      <c r="K953" s="28">
        <v>45231</v>
      </c>
      <c r="L953" s="121" t="s">
        <v>1543</v>
      </c>
      <c r="M953" s="94" t="s">
        <v>415</v>
      </c>
      <c r="N953" s="94" t="s">
        <v>43</v>
      </c>
      <c r="O953" s="94" t="s">
        <v>416</v>
      </c>
      <c r="P953" s="30" t="s">
        <v>235</v>
      </c>
      <c r="Q953" s="30" t="s">
        <v>235</v>
      </c>
      <c r="R953" s="30" t="s">
        <v>235</v>
      </c>
      <c r="S953" s="21">
        <v>45071</v>
      </c>
      <c r="T953" s="20" t="s">
        <v>235</v>
      </c>
      <c r="U953" s="21">
        <v>45072</v>
      </c>
      <c r="V953" s="29" t="s">
        <v>240</v>
      </c>
      <c r="W953" s="23"/>
      <c r="X953" s="27" t="s">
        <v>45</v>
      </c>
      <c r="Y953" s="13" t="s">
        <v>1952</v>
      </c>
    </row>
    <row r="954" spans="1:25" ht="25.5">
      <c r="A954" s="24">
        <v>45108</v>
      </c>
      <c r="B954" s="25" t="s">
        <v>822</v>
      </c>
      <c r="C954" s="26">
        <v>117691</v>
      </c>
      <c r="D954" s="27" t="s">
        <v>42</v>
      </c>
      <c r="E954" s="27" t="s">
        <v>255</v>
      </c>
      <c r="F954" s="27" t="s">
        <v>256</v>
      </c>
      <c r="G954" s="27" t="s">
        <v>31</v>
      </c>
      <c r="H954" s="27" t="s">
        <v>32</v>
      </c>
      <c r="I954" s="27" t="s">
        <v>33</v>
      </c>
      <c r="J954" s="134">
        <v>45077</v>
      </c>
      <c r="K954" s="28">
        <v>45231</v>
      </c>
      <c r="L954" s="121" t="s">
        <v>1543</v>
      </c>
      <c r="M954" s="94" t="s">
        <v>235</v>
      </c>
      <c r="N954" s="94" t="s">
        <v>91</v>
      </c>
      <c r="O954" s="94" t="s">
        <v>235</v>
      </c>
      <c r="P954" s="30" t="s">
        <v>235</v>
      </c>
      <c r="Q954" s="30" t="s">
        <v>235</v>
      </c>
      <c r="R954" s="30" t="s">
        <v>235</v>
      </c>
      <c r="S954" s="21">
        <v>45071</v>
      </c>
      <c r="T954" s="20" t="s">
        <v>235</v>
      </c>
      <c r="U954" s="21">
        <v>45072</v>
      </c>
      <c r="V954" s="29" t="s">
        <v>240</v>
      </c>
      <c r="W954" s="23"/>
      <c r="X954" s="27" t="s">
        <v>45</v>
      </c>
      <c r="Y954" s="13" t="s">
        <v>1953</v>
      </c>
    </row>
    <row r="955" spans="1:25">
      <c r="A955" s="24">
        <v>45108</v>
      </c>
      <c r="B955" s="25" t="s">
        <v>826</v>
      </c>
      <c r="C955" s="26">
        <v>86190</v>
      </c>
      <c r="D955" s="27" t="s">
        <v>42</v>
      </c>
      <c r="E955" s="27" t="s">
        <v>377</v>
      </c>
      <c r="F955" s="27" t="s">
        <v>662</v>
      </c>
      <c r="G955" s="27" t="s">
        <v>31</v>
      </c>
      <c r="H955" s="27" t="s">
        <v>32</v>
      </c>
      <c r="I955" s="27" t="s">
        <v>33</v>
      </c>
      <c r="J955" s="134">
        <v>45077</v>
      </c>
      <c r="K955" s="28">
        <v>45231</v>
      </c>
      <c r="L955" s="121" t="s">
        <v>1543</v>
      </c>
      <c r="M955" s="94" t="s">
        <v>235</v>
      </c>
      <c r="N955" s="94" t="s">
        <v>91</v>
      </c>
      <c r="O955" s="94" t="s">
        <v>235</v>
      </c>
      <c r="P955" s="30" t="s">
        <v>235</v>
      </c>
      <c r="Q955" s="30" t="s">
        <v>235</v>
      </c>
      <c r="R955" s="30" t="s">
        <v>235</v>
      </c>
      <c r="S955" s="21">
        <v>45071</v>
      </c>
      <c r="T955" s="20" t="s">
        <v>235</v>
      </c>
      <c r="U955" s="21">
        <v>45072</v>
      </c>
      <c r="V955" s="29" t="s">
        <v>240</v>
      </c>
      <c r="W955" s="23"/>
      <c r="X955" s="27" t="s">
        <v>45</v>
      </c>
      <c r="Y955" s="13" t="s">
        <v>1954</v>
      </c>
    </row>
    <row r="956" spans="1:25" ht="25.5">
      <c r="A956" s="24">
        <v>45108</v>
      </c>
      <c r="B956" s="25" t="s">
        <v>397</v>
      </c>
      <c r="C956" s="26">
        <v>103449</v>
      </c>
      <c r="D956" s="27" t="s">
        <v>42</v>
      </c>
      <c r="E956" s="27" t="s">
        <v>255</v>
      </c>
      <c r="F956" s="27" t="s">
        <v>71</v>
      </c>
      <c r="G956" s="27" t="s">
        <v>31</v>
      </c>
      <c r="H956" s="27" t="s">
        <v>32</v>
      </c>
      <c r="I956" s="27" t="s">
        <v>33</v>
      </c>
      <c r="J956" s="134">
        <v>45077</v>
      </c>
      <c r="K956" s="28">
        <v>45231</v>
      </c>
      <c r="L956" s="121" t="s">
        <v>1543</v>
      </c>
      <c r="M956" s="94" t="s">
        <v>235</v>
      </c>
      <c r="N956" s="94" t="s">
        <v>72</v>
      </c>
      <c r="O956" s="94" t="s">
        <v>235</v>
      </c>
      <c r="P956" s="30" t="s">
        <v>235</v>
      </c>
      <c r="Q956" s="30" t="s">
        <v>235</v>
      </c>
      <c r="R956" s="30" t="s">
        <v>235</v>
      </c>
      <c r="S956" s="21">
        <v>45071</v>
      </c>
      <c r="T956" s="20" t="s">
        <v>235</v>
      </c>
      <c r="U956" s="21">
        <v>45071</v>
      </c>
      <c r="V956" s="29" t="s">
        <v>240</v>
      </c>
      <c r="W956" s="23"/>
      <c r="X956" s="27" t="s">
        <v>45</v>
      </c>
      <c r="Y956" s="13" t="s">
        <v>1831</v>
      </c>
    </row>
    <row r="957" spans="1:25" ht="25.5">
      <c r="A957" s="24">
        <v>45108</v>
      </c>
      <c r="B957" s="25" t="s">
        <v>797</v>
      </c>
      <c r="C957" s="26">
        <v>104676</v>
      </c>
      <c r="D957" s="27" t="s">
        <v>42</v>
      </c>
      <c r="E957" s="27" t="s">
        <v>255</v>
      </c>
      <c r="F957" s="27" t="s">
        <v>71</v>
      </c>
      <c r="G957" s="27" t="s">
        <v>31</v>
      </c>
      <c r="H957" s="27" t="s">
        <v>32</v>
      </c>
      <c r="I957" s="27" t="s">
        <v>33</v>
      </c>
      <c r="J957" s="134">
        <v>45077</v>
      </c>
      <c r="K957" s="28">
        <v>45231</v>
      </c>
      <c r="L957" s="121" t="s">
        <v>1543</v>
      </c>
      <c r="M957" s="94" t="s">
        <v>235</v>
      </c>
      <c r="N957" s="94" t="s">
        <v>72</v>
      </c>
      <c r="O957" s="94" t="s">
        <v>235</v>
      </c>
      <c r="P957" s="30" t="s">
        <v>235</v>
      </c>
      <c r="Q957" s="30" t="s">
        <v>235</v>
      </c>
      <c r="R957" s="30" t="s">
        <v>235</v>
      </c>
      <c r="S957" s="21">
        <v>45071</v>
      </c>
      <c r="T957" s="20" t="s">
        <v>235</v>
      </c>
      <c r="U957" s="21">
        <v>45071</v>
      </c>
      <c r="V957" s="29" t="s">
        <v>240</v>
      </c>
      <c r="W957" s="23"/>
      <c r="X957" s="27" t="s">
        <v>45</v>
      </c>
      <c r="Y957" s="13" t="s">
        <v>1831</v>
      </c>
    </row>
    <row r="958" spans="1:25" ht="25.5">
      <c r="A958" s="24">
        <v>45108</v>
      </c>
      <c r="B958" s="25" t="s">
        <v>814</v>
      </c>
      <c r="C958" s="26">
        <v>104646</v>
      </c>
      <c r="D958" s="27" t="s">
        <v>42</v>
      </c>
      <c r="E958" s="27" t="s">
        <v>255</v>
      </c>
      <c r="F958" s="27" t="s">
        <v>71</v>
      </c>
      <c r="G958" s="27" t="s">
        <v>31</v>
      </c>
      <c r="H958" s="27" t="s">
        <v>32</v>
      </c>
      <c r="I958" s="27" t="s">
        <v>33</v>
      </c>
      <c r="J958" s="134">
        <v>45077</v>
      </c>
      <c r="K958" s="28">
        <v>45231</v>
      </c>
      <c r="L958" s="121" t="s">
        <v>1543</v>
      </c>
      <c r="M958" s="94" t="s">
        <v>235</v>
      </c>
      <c r="N958" s="94" t="s">
        <v>72</v>
      </c>
      <c r="O958" s="94" t="s">
        <v>235</v>
      </c>
      <c r="P958" s="30" t="s">
        <v>235</v>
      </c>
      <c r="Q958" s="30" t="s">
        <v>235</v>
      </c>
      <c r="R958" s="30" t="s">
        <v>235</v>
      </c>
      <c r="S958" s="21">
        <v>45071</v>
      </c>
      <c r="T958" s="20" t="s">
        <v>235</v>
      </c>
      <c r="U958" s="21">
        <v>45071</v>
      </c>
      <c r="V958" s="29" t="s">
        <v>240</v>
      </c>
      <c r="W958" s="23"/>
      <c r="X958" s="27" t="s">
        <v>45</v>
      </c>
      <c r="Y958" s="13" t="s">
        <v>1955</v>
      </c>
    </row>
    <row r="959" spans="1:25" ht="25.5">
      <c r="A959" s="24">
        <v>45108</v>
      </c>
      <c r="B959" s="25" t="s">
        <v>871</v>
      </c>
      <c r="C959" s="26">
        <v>129687</v>
      </c>
      <c r="D959" s="27" t="s">
        <v>42</v>
      </c>
      <c r="E959" s="27" t="s">
        <v>255</v>
      </c>
      <c r="F959" s="27" t="s">
        <v>71</v>
      </c>
      <c r="G959" s="27" t="s">
        <v>31</v>
      </c>
      <c r="H959" s="27" t="s">
        <v>32</v>
      </c>
      <c r="I959" s="27" t="s">
        <v>33</v>
      </c>
      <c r="J959" s="134">
        <v>45077</v>
      </c>
      <c r="K959" s="28">
        <v>45231</v>
      </c>
      <c r="L959" s="121" t="s">
        <v>1543</v>
      </c>
      <c r="M959" s="94" t="s">
        <v>235</v>
      </c>
      <c r="N959" s="94" t="s">
        <v>72</v>
      </c>
      <c r="O959" s="94" t="s">
        <v>235</v>
      </c>
      <c r="P959" s="30" t="s">
        <v>235</v>
      </c>
      <c r="Q959" s="30" t="s">
        <v>235</v>
      </c>
      <c r="R959" s="30" t="s">
        <v>235</v>
      </c>
      <c r="S959" s="21">
        <v>45071</v>
      </c>
      <c r="T959" s="20" t="s">
        <v>235</v>
      </c>
      <c r="U959" s="21">
        <v>45071</v>
      </c>
      <c r="V959" s="29" t="s">
        <v>240</v>
      </c>
      <c r="W959" s="23"/>
      <c r="X959" s="27" t="s">
        <v>45</v>
      </c>
      <c r="Y959" s="13" t="s">
        <v>1831</v>
      </c>
    </row>
    <row r="960" spans="1:25" ht="25.5">
      <c r="A960" s="111">
        <v>45108</v>
      </c>
      <c r="B960" s="25" t="s">
        <v>796</v>
      </c>
      <c r="C960" s="26">
        <v>73481</v>
      </c>
      <c r="D960" s="27" t="s">
        <v>42</v>
      </c>
      <c r="E960" s="27" t="s">
        <v>70</v>
      </c>
      <c r="F960" s="27" t="s">
        <v>71</v>
      </c>
      <c r="G960" s="27" t="s">
        <v>31</v>
      </c>
      <c r="H960" s="27" t="s">
        <v>32</v>
      </c>
      <c r="I960" s="27" t="s">
        <v>33</v>
      </c>
      <c r="J960" s="134">
        <v>45077</v>
      </c>
      <c r="K960" s="28">
        <v>45231</v>
      </c>
      <c r="L960" s="121" t="s">
        <v>1543</v>
      </c>
      <c r="M960" s="94" t="s">
        <v>235</v>
      </c>
      <c r="N960" s="94" t="s">
        <v>72</v>
      </c>
      <c r="O960" s="94" t="s">
        <v>235</v>
      </c>
      <c r="P960" s="30" t="s">
        <v>235</v>
      </c>
      <c r="Q960" s="30" t="s">
        <v>235</v>
      </c>
      <c r="R960" s="30" t="s">
        <v>235</v>
      </c>
      <c r="S960" s="21">
        <v>45071</v>
      </c>
      <c r="T960" s="20" t="s">
        <v>235</v>
      </c>
      <c r="U960" s="21">
        <v>45071</v>
      </c>
      <c r="V960" s="29" t="s">
        <v>240</v>
      </c>
      <c r="W960" s="23"/>
      <c r="X960" s="27" t="s">
        <v>39</v>
      </c>
      <c r="Y960" s="13" t="s">
        <v>89</v>
      </c>
    </row>
    <row r="961" spans="1:25" ht="38.25">
      <c r="A961" s="24">
        <v>45081</v>
      </c>
      <c r="B961" s="25" t="s">
        <v>683</v>
      </c>
      <c r="C961" s="26">
        <v>48842</v>
      </c>
      <c r="D961" s="27" t="s">
        <v>42</v>
      </c>
      <c r="E961" s="27" t="s">
        <v>255</v>
      </c>
      <c r="F961" s="27" t="s">
        <v>71</v>
      </c>
      <c r="G961" s="27" t="s">
        <v>31</v>
      </c>
      <c r="H961" s="27" t="s">
        <v>32</v>
      </c>
      <c r="I961" s="27" t="s">
        <v>33</v>
      </c>
      <c r="J961" s="134">
        <v>45046</v>
      </c>
      <c r="K961" s="28">
        <v>45200</v>
      </c>
      <c r="L961" s="121" t="s">
        <v>1605</v>
      </c>
      <c r="M961" s="94" t="s">
        <v>235</v>
      </c>
      <c r="N961" s="94" t="s">
        <v>72</v>
      </c>
      <c r="O961" s="94" t="s">
        <v>235</v>
      </c>
      <c r="P961" s="30" t="s">
        <v>235</v>
      </c>
      <c r="Q961" s="30" t="s">
        <v>235</v>
      </c>
      <c r="R961" s="30" t="s">
        <v>235</v>
      </c>
      <c r="S961" s="21">
        <v>45046</v>
      </c>
      <c r="T961" s="20" t="s">
        <v>1956</v>
      </c>
      <c r="U961" s="21">
        <v>45070</v>
      </c>
      <c r="V961" s="29" t="s">
        <v>240</v>
      </c>
      <c r="W961" s="23" t="s">
        <v>775</v>
      </c>
      <c r="X961" s="27" t="s">
        <v>45</v>
      </c>
      <c r="Y961" s="13" t="s">
        <v>1957</v>
      </c>
    </row>
    <row r="962" spans="1:25" ht="25.5">
      <c r="A962" s="24">
        <v>45108</v>
      </c>
      <c r="B962" s="25" t="s">
        <v>774</v>
      </c>
      <c r="C962" s="26">
        <v>17131</v>
      </c>
      <c r="D962" s="27" t="s">
        <v>42</v>
      </c>
      <c r="E962" s="27" t="s">
        <v>70</v>
      </c>
      <c r="F962" s="27" t="s">
        <v>71</v>
      </c>
      <c r="G962" s="27" t="s">
        <v>31</v>
      </c>
      <c r="H962" s="27" t="s">
        <v>32</v>
      </c>
      <c r="I962" s="27" t="s">
        <v>33</v>
      </c>
      <c r="J962" s="134">
        <v>45077</v>
      </c>
      <c r="K962" s="28">
        <v>45231</v>
      </c>
      <c r="L962" s="121" t="s">
        <v>1551</v>
      </c>
      <c r="M962" s="94" t="s">
        <v>235</v>
      </c>
      <c r="N962" s="94" t="s">
        <v>72</v>
      </c>
      <c r="O962" s="94" t="s">
        <v>235</v>
      </c>
      <c r="P962" s="30"/>
      <c r="Q962" s="20"/>
      <c r="R962" s="23"/>
      <c r="S962" s="21">
        <v>45071</v>
      </c>
      <c r="T962" s="20"/>
      <c r="U962" s="21">
        <v>45071</v>
      </c>
      <c r="V962" s="29" t="s">
        <v>240</v>
      </c>
      <c r="W962" s="23"/>
      <c r="X962" s="27" t="s">
        <v>39</v>
      </c>
      <c r="Y962" s="13" t="s">
        <v>1958</v>
      </c>
    </row>
    <row r="963" spans="1:25" ht="51">
      <c r="A963" s="24">
        <v>45108</v>
      </c>
      <c r="B963" s="25" t="s">
        <v>821</v>
      </c>
      <c r="C963" s="26">
        <v>104635</v>
      </c>
      <c r="D963" s="27" t="s">
        <v>42</v>
      </c>
      <c r="E963" s="27" t="s">
        <v>413</v>
      </c>
      <c r="F963" s="27" t="s">
        <v>662</v>
      </c>
      <c r="G963" s="27" t="s">
        <v>31</v>
      </c>
      <c r="H963" s="27" t="s">
        <v>32</v>
      </c>
      <c r="I963" s="27" t="s">
        <v>33</v>
      </c>
      <c r="J963" s="134">
        <v>45077</v>
      </c>
      <c r="K963" s="28">
        <v>45231</v>
      </c>
      <c r="L963" s="121" t="s">
        <v>1551</v>
      </c>
      <c r="M963" s="94" t="s">
        <v>415</v>
      </c>
      <c r="N963" s="94" t="s">
        <v>43</v>
      </c>
      <c r="O963" s="94" t="s">
        <v>785</v>
      </c>
      <c r="P963" s="30"/>
      <c r="Q963" s="20"/>
      <c r="R963" s="23"/>
      <c r="S963" s="21">
        <v>45071</v>
      </c>
      <c r="T963" s="20"/>
      <c r="U963" s="21">
        <v>45072</v>
      </c>
      <c r="V963" s="29" t="s">
        <v>240</v>
      </c>
      <c r="W963" s="23"/>
      <c r="X963" s="27" t="s">
        <v>45</v>
      </c>
      <c r="Y963" s="13" t="s">
        <v>1959</v>
      </c>
    </row>
    <row r="964" spans="1:25" ht="38.25">
      <c r="A964" s="24">
        <v>45108</v>
      </c>
      <c r="B964" s="25" t="s">
        <v>789</v>
      </c>
      <c r="C964" s="26">
        <v>112474</v>
      </c>
      <c r="D964" s="27" t="s">
        <v>42</v>
      </c>
      <c r="E964" s="27" t="s">
        <v>790</v>
      </c>
      <c r="F964" s="27" t="s">
        <v>212</v>
      </c>
      <c r="G964" s="27" t="s">
        <v>31</v>
      </c>
      <c r="H964" s="27" t="s">
        <v>32</v>
      </c>
      <c r="I964" s="27" t="s">
        <v>33</v>
      </c>
      <c r="J964" s="134">
        <v>45077</v>
      </c>
      <c r="K964" s="28">
        <v>45231</v>
      </c>
      <c r="L964" s="121" t="s">
        <v>1551</v>
      </c>
      <c r="M964" s="94" t="s">
        <v>791</v>
      </c>
      <c r="N964" s="94" t="s">
        <v>792</v>
      </c>
      <c r="O964" s="94" t="s">
        <v>4</v>
      </c>
      <c r="P964" s="30">
        <v>45063</v>
      </c>
      <c r="Q964" s="20">
        <v>45063</v>
      </c>
      <c r="R964" s="23"/>
      <c r="S964" s="21">
        <v>45071</v>
      </c>
      <c r="T964" s="20"/>
      <c r="U964" s="21">
        <v>45073</v>
      </c>
      <c r="V964" s="29" t="s">
        <v>240</v>
      </c>
      <c r="W964" s="23"/>
      <c r="X964" s="27" t="s">
        <v>39</v>
      </c>
      <c r="Y964" s="13" t="s">
        <v>1960</v>
      </c>
    </row>
    <row r="965" spans="1:25" ht="51">
      <c r="A965" s="24">
        <v>45108</v>
      </c>
      <c r="B965" s="25" t="s">
        <v>866</v>
      </c>
      <c r="C965" s="26">
        <v>112726</v>
      </c>
      <c r="D965" s="27" t="s">
        <v>42</v>
      </c>
      <c r="E965" s="27" t="s">
        <v>413</v>
      </c>
      <c r="F965" s="27" t="s">
        <v>662</v>
      </c>
      <c r="G965" s="27" t="s">
        <v>31</v>
      </c>
      <c r="H965" s="27" t="s">
        <v>32</v>
      </c>
      <c r="I965" s="27" t="s">
        <v>33</v>
      </c>
      <c r="J965" s="134">
        <v>45077</v>
      </c>
      <c r="K965" s="28">
        <v>45231</v>
      </c>
      <c r="L965" s="121" t="s">
        <v>1551</v>
      </c>
      <c r="M965" s="94" t="s">
        <v>415</v>
      </c>
      <c r="N965" s="94" t="s">
        <v>43</v>
      </c>
      <c r="O965" s="94" t="s">
        <v>785</v>
      </c>
      <c r="P965" s="30"/>
      <c r="Q965" s="20"/>
      <c r="R965" s="23"/>
      <c r="S965" s="21">
        <v>45071</v>
      </c>
      <c r="T965" s="20"/>
      <c r="U965" s="21">
        <v>45072</v>
      </c>
      <c r="V965" s="29" t="s">
        <v>240</v>
      </c>
      <c r="W965" s="23"/>
      <c r="X965" s="27" t="s">
        <v>45</v>
      </c>
      <c r="Y965" s="13" t="s">
        <v>1961</v>
      </c>
    </row>
    <row r="966" spans="1:25" ht="51">
      <c r="A966" s="24">
        <v>45108</v>
      </c>
      <c r="B966" s="25" t="s">
        <v>803</v>
      </c>
      <c r="C966" s="26">
        <v>124836</v>
      </c>
      <c r="D966" s="27" t="s">
        <v>42</v>
      </c>
      <c r="E966" s="27" t="s">
        <v>255</v>
      </c>
      <c r="F966" s="27" t="s">
        <v>71</v>
      </c>
      <c r="G966" s="27" t="s">
        <v>31</v>
      </c>
      <c r="H966" s="27" t="s">
        <v>32</v>
      </c>
      <c r="I966" s="27" t="s">
        <v>33</v>
      </c>
      <c r="J966" s="134">
        <v>45077</v>
      </c>
      <c r="K966" s="28">
        <v>45231</v>
      </c>
      <c r="L966" s="121" t="s">
        <v>1551</v>
      </c>
      <c r="M966" s="94" t="s">
        <v>235</v>
      </c>
      <c r="N966" s="94" t="s">
        <v>72</v>
      </c>
      <c r="O966" s="94" t="s">
        <v>235</v>
      </c>
      <c r="P966" s="30"/>
      <c r="Q966" s="20"/>
      <c r="R966" s="23"/>
      <c r="S966" s="21">
        <v>45071</v>
      </c>
      <c r="T966" s="20"/>
      <c r="U966" s="21">
        <v>45071</v>
      </c>
      <c r="V966" s="29" t="s">
        <v>1962</v>
      </c>
      <c r="W966" s="23"/>
      <c r="X966" s="27" t="s">
        <v>45</v>
      </c>
      <c r="Y966" s="13" t="s">
        <v>1963</v>
      </c>
    </row>
    <row r="967" spans="1:25" ht="51">
      <c r="A967" s="24">
        <v>45108</v>
      </c>
      <c r="B967" s="25" t="s">
        <v>819</v>
      </c>
      <c r="C967" s="26">
        <v>124847</v>
      </c>
      <c r="D967" s="27" t="s">
        <v>42</v>
      </c>
      <c r="E967" s="27" t="s">
        <v>413</v>
      </c>
      <c r="F967" s="27" t="s">
        <v>662</v>
      </c>
      <c r="G967" s="27" t="s">
        <v>31</v>
      </c>
      <c r="H967" s="27" t="s">
        <v>32</v>
      </c>
      <c r="I967" s="27" t="s">
        <v>33</v>
      </c>
      <c r="J967" s="134">
        <v>45077</v>
      </c>
      <c r="K967" s="28">
        <v>45231</v>
      </c>
      <c r="L967" s="121" t="s">
        <v>1551</v>
      </c>
      <c r="M967" s="94" t="s">
        <v>415</v>
      </c>
      <c r="N967" s="94" t="s">
        <v>43</v>
      </c>
      <c r="O967" s="94" t="s">
        <v>785</v>
      </c>
      <c r="P967" s="30"/>
      <c r="Q967" s="20"/>
      <c r="R967" s="23"/>
      <c r="S967" s="21">
        <v>45071</v>
      </c>
      <c r="T967" s="20"/>
      <c r="U967" s="21">
        <v>45072</v>
      </c>
      <c r="V967" s="29" t="s">
        <v>240</v>
      </c>
      <c r="W967" s="23"/>
      <c r="X967" s="27" t="s">
        <v>45</v>
      </c>
      <c r="Y967" s="13" t="s">
        <v>1964</v>
      </c>
    </row>
    <row r="968" spans="1:25" ht="38.25">
      <c r="A968" s="24">
        <v>45108</v>
      </c>
      <c r="B968" s="25" t="s">
        <v>1965</v>
      </c>
      <c r="C968" s="26">
        <v>128018</v>
      </c>
      <c r="D968" s="27" t="s">
        <v>42</v>
      </c>
      <c r="E968" s="27" t="s">
        <v>1966</v>
      </c>
      <c r="F968" s="27" t="s">
        <v>71</v>
      </c>
      <c r="G968" s="27" t="s">
        <v>31</v>
      </c>
      <c r="H968" s="27" t="s">
        <v>32</v>
      </c>
      <c r="I968" s="27" t="s">
        <v>33</v>
      </c>
      <c r="J968" s="134">
        <v>45077</v>
      </c>
      <c r="K968" s="28">
        <v>45231</v>
      </c>
      <c r="L968" s="121" t="s">
        <v>1551</v>
      </c>
      <c r="M968" s="94" t="s">
        <v>235</v>
      </c>
      <c r="N968" s="94" t="s">
        <v>72</v>
      </c>
      <c r="O968" s="94" t="s">
        <v>235</v>
      </c>
      <c r="P968" s="30"/>
      <c r="Q968" s="20"/>
      <c r="R968" s="23"/>
      <c r="S968" s="21">
        <v>45071</v>
      </c>
      <c r="T968" s="20"/>
      <c r="U968" s="21">
        <v>45071</v>
      </c>
      <c r="V968" s="29" t="s">
        <v>240</v>
      </c>
      <c r="W968" s="23"/>
      <c r="X968" s="27" t="s">
        <v>45</v>
      </c>
      <c r="Y968" s="13" t="s">
        <v>1967</v>
      </c>
    </row>
    <row r="969" spans="1:25" ht="38.25">
      <c r="A969" s="24">
        <v>45108</v>
      </c>
      <c r="B969" s="25" t="s">
        <v>842</v>
      </c>
      <c r="C969" s="26">
        <v>129725</v>
      </c>
      <c r="D969" s="27" t="s">
        <v>42</v>
      </c>
      <c r="E969" s="27" t="s">
        <v>255</v>
      </c>
      <c r="F969" s="27" t="s">
        <v>256</v>
      </c>
      <c r="G969" s="27" t="s">
        <v>31</v>
      </c>
      <c r="H969" s="27" t="s">
        <v>32</v>
      </c>
      <c r="I969" s="27" t="s">
        <v>33</v>
      </c>
      <c r="J969" s="134">
        <v>45077</v>
      </c>
      <c r="K969" s="28">
        <v>45231</v>
      </c>
      <c r="L969" s="121" t="s">
        <v>1551</v>
      </c>
      <c r="M969" s="94" t="s">
        <v>235</v>
      </c>
      <c r="N969" s="94" t="s">
        <v>113</v>
      </c>
      <c r="O969" s="94" t="s">
        <v>235</v>
      </c>
      <c r="P969" s="30"/>
      <c r="Q969" s="20"/>
      <c r="R969" s="23"/>
      <c r="S969" s="21">
        <v>45071</v>
      </c>
      <c r="T969" s="20"/>
      <c r="U969" s="21">
        <v>45071</v>
      </c>
      <c r="V969" s="29" t="s">
        <v>240</v>
      </c>
      <c r="W969" s="23"/>
      <c r="X969" s="27" t="s">
        <v>45</v>
      </c>
      <c r="Y969" s="13" t="s">
        <v>1968</v>
      </c>
    </row>
    <row r="970" spans="1:25" ht="38.25">
      <c r="A970" s="24">
        <v>45108</v>
      </c>
      <c r="B970" s="25" t="s">
        <v>1969</v>
      </c>
      <c r="C970" s="26" t="s">
        <v>1970</v>
      </c>
      <c r="D970" s="27" t="s">
        <v>42</v>
      </c>
      <c r="E970" s="27" t="s">
        <v>494</v>
      </c>
      <c r="F970" s="27" t="s">
        <v>216</v>
      </c>
      <c r="G970" s="27" t="s">
        <v>31</v>
      </c>
      <c r="H970" s="27" t="s">
        <v>32</v>
      </c>
      <c r="I970" s="27" t="s">
        <v>33</v>
      </c>
      <c r="J970" s="134">
        <v>45077</v>
      </c>
      <c r="K970" s="28">
        <v>45231</v>
      </c>
      <c r="L970" s="121" t="s">
        <v>1551</v>
      </c>
      <c r="M970" s="94" t="s">
        <v>235</v>
      </c>
      <c r="N970" s="94" t="s">
        <v>464</v>
      </c>
      <c r="O970" s="94" t="s">
        <v>235</v>
      </c>
      <c r="P970" s="30"/>
      <c r="Q970" s="20"/>
      <c r="R970" s="23"/>
      <c r="S970" s="21"/>
      <c r="T970" s="20"/>
      <c r="U970" s="21"/>
      <c r="V970" s="29" t="s">
        <v>235</v>
      </c>
      <c r="W970" s="23"/>
      <c r="X970" s="27" t="s">
        <v>39</v>
      </c>
      <c r="Y970" s="13" t="s">
        <v>1971</v>
      </c>
    </row>
    <row r="971" spans="1:25" ht="51">
      <c r="A971" s="24">
        <v>45108</v>
      </c>
      <c r="B971" s="25" t="s">
        <v>1972</v>
      </c>
      <c r="C971" s="26">
        <v>135138</v>
      </c>
      <c r="D971" s="27" t="s">
        <v>42</v>
      </c>
      <c r="E971" s="27" t="s">
        <v>413</v>
      </c>
      <c r="F971" s="27" t="s">
        <v>662</v>
      </c>
      <c r="G971" s="27" t="s">
        <v>31</v>
      </c>
      <c r="H971" s="27" t="s">
        <v>32</v>
      </c>
      <c r="I971" s="27" t="s">
        <v>33</v>
      </c>
      <c r="J971" s="134">
        <v>45077</v>
      </c>
      <c r="K971" s="28">
        <v>45231</v>
      </c>
      <c r="L971" s="121" t="s">
        <v>1551</v>
      </c>
      <c r="M971" s="94" t="s">
        <v>415</v>
      </c>
      <c r="N971" s="94" t="s">
        <v>43</v>
      </c>
      <c r="O971" s="94" t="s">
        <v>785</v>
      </c>
      <c r="P971" s="30"/>
      <c r="Q971" s="20"/>
      <c r="R971" s="23"/>
      <c r="S971" s="21">
        <v>45071</v>
      </c>
      <c r="T971" s="20"/>
      <c r="U971" s="21">
        <v>45072</v>
      </c>
      <c r="V971" s="29" t="s">
        <v>240</v>
      </c>
      <c r="W971" s="23"/>
      <c r="X971" s="27" t="s">
        <v>45</v>
      </c>
      <c r="Y971" s="13" t="s">
        <v>1973</v>
      </c>
    </row>
    <row r="972" spans="1:25" ht="51">
      <c r="A972" s="24">
        <v>45108</v>
      </c>
      <c r="B972" s="25" t="s">
        <v>1974</v>
      </c>
      <c r="C972" s="26">
        <v>135147</v>
      </c>
      <c r="D972" s="27" t="s">
        <v>42</v>
      </c>
      <c r="E972" s="27" t="s">
        <v>413</v>
      </c>
      <c r="F972" s="27" t="s">
        <v>662</v>
      </c>
      <c r="G972" s="27" t="s">
        <v>31</v>
      </c>
      <c r="H972" s="27" t="s">
        <v>32</v>
      </c>
      <c r="I972" s="27" t="s">
        <v>33</v>
      </c>
      <c r="J972" s="134">
        <v>45077</v>
      </c>
      <c r="K972" s="28">
        <v>45231</v>
      </c>
      <c r="L972" s="121" t="s">
        <v>1551</v>
      </c>
      <c r="M972" s="94" t="s">
        <v>415</v>
      </c>
      <c r="N972" s="94" t="s">
        <v>43</v>
      </c>
      <c r="O972" s="94" t="s">
        <v>785</v>
      </c>
      <c r="P972" s="30"/>
      <c r="Q972" s="20"/>
      <c r="R972" s="23"/>
      <c r="S972" s="21">
        <v>45071</v>
      </c>
      <c r="T972" s="20"/>
      <c r="U972" s="21">
        <v>45072</v>
      </c>
      <c r="V972" s="29" t="s">
        <v>240</v>
      </c>
      <c r="W972" s="23"/>
      <c r="X972" s="27" t="s">
        <v>45</v>
      </c>
      <c r="Y972" s="13" t="s">
        <v>1973</v>
      </c>
    </row>
    <row r="973" spans="1:25" ht="51">
      <c r="A973" s="24">
        <v>45108</v>
      </c>
      <c r="B973" s="25" t="s">
        <v>926</v>
      </c>
      <c r="C973" s="26">
        <v>633387</v>
      </c>
      <c r="D973" s="27" t="s">
        <v>42</v>
      </c>
      <c r="E973" s="27" t="s">
        <v>589</v>
      </c>
      <c r="F973" s="27" t="s">
        <v>502</v>
      </c>
      <c r="G973" s="27" t="s">
        <v>31</v>
      </c>
      <c r="H973" s="27" t="s">
        <v>32</v>
      </c>
      <c r="I973" s="27" t="s">
        <v>33</v>
      </c>
      <c r="J973" s="134">
        <v>45077</v>
      </c>
      <c r="K973" s="28">
        <v>45231</v>
      </c>
      <c r="L973" s="121" t="s">
        <v>1551</v>
      </c>
      <c r="M973" s="94" t="s">
        <v>235</v>
      </c>
      <c r="N973" s="94" t="s">
        <v>270</v>
      </c>
      <c r="O973" s="94" t="s">
        <v>235</v>
      </c>
      <c r="P973" s="30"/>
      <c r="Q973" s="20"/>
      <c r="R973" s="23"/>
      <c r="S973" s="21">
        <v>45071</v>
      </c>
      <c r="T973" s="20"/>
      <c r="U973" s="21"/>
      <c r="V973" s="29" t="s">
        <v>235</v>
      </c>
      <c r="W973" s="23"/>
      <c r="X973" s="27" t="s">
        <v>45</v>
      </c>
      <c r="Y973" s="13" t="s">
        <v>1975</v>
      </c>
    </row>
    <row r="974" spans="1:25" ht="51">
      <c r="A974" s="24">
        <v>45108</v>
      </c>
      <c r="B974" s="25" t="s">
        <v>956</v>
      </c>
      <c r="C974" s="26">
        <v>633346</v>
      </c>
      <c r="D974" s="27" t="s">
        <v>42</v>
      </c>
      <c r="E974" s="27" t="s">
        <v>354</v>
      </c>
      <c r="F974" s="27" t="s">
        <v>502</v>
      </c>
      <c r="G974" s="27" t="s">
        <v>31</v>
      </c>
      <c r="H974" s="27" t="s">
        <v>32</v>
      </c>
      <c r="I974" s="27" t="s">
        <v>33</v>
      </c>
      <c r="J974" s="134">
        <v>45077</v>
      </c>
      <c r="K974" s="28">
        <v>45231</v>
      </c>
      <c r="L974" s="121" t="s">
        <v>1551</v>
      </c>
      <c r="M974" s="94" t="s">
        <v>235</v>
      </c>
      <c r="N974" s="94" t="s">
        <v>270</v>
      </c>
      <c r="O974" s="94" t="s">
        <v>235</v>
      </c>
      <c r="P974" s="30"/>
      <c r="Q974" s="20"/>
      <c r="R974" s="23"/>
      <c r="S974" s="21">
        <v>45071</v>
      </c>
      <c r="T974" s="20"/>
      <c r="U974" s="21"/>
      <c r="V974" s="29" t="s">
        <v>235</v>
      </c>
      <c r="W974" s="23"/>
      <c r="X974" s="27" t="s">
        <v>45</v>
      </c>
      <c r="Y974" s="13" t="s">
        <v>1976</v>
      </c>
    </row>
    <row r="975" spans="1:25">
      <c r="A975" s="111">
        <v>45108</v>
      </c>
      <c r="B975" s="25" t="s">
        <v>809</v>
      </c>
      <c r="C975" s="26">
        <v>131734</v>
      </c>
      <c r="D975" s="27" t="s">
        <v>42</v>
      </c>
      <c r="E975" s="27" t="s">
        <v>1068</v>
      </c>
      <c r="F975" s="27" t="s">
        <v>148</v>
      </c>
      <c r="G975" s="27" t="s">
        <v>31</v>
      </c>
      <c r="H975" s="27" t="s">
        <v>32</v>
      </c>
      <c r="I975" s="27" t="s">
        <v>33</v>
      </c>
      <c r="J975" s="134">
        <v>45077</v>
      </c>
      <c r="K975" s="28">
        <v>45231</v>
      </c>
      <c r="L975" s="121" t="s">
        <v>1543</v>
      </c>
      <c r="M975" s="94" t="s">
        <v>304</v>
      </c>
      <c r="N975" s="94" t="s">
        <v>149</v>
      </c>
      <c r="O975" s="94" t="s">
        <v>235</v>
      </c>
      <c r="P975" s="30" t="s">
        <v>235</v>
      </c>
      <c r="Q975" s="30" t="s">
        <v>235</v>
      </c>
      <c r="R975" s="30" t="s">
        <v>235</v>
      </c>
      <c r="S975" s="21">
        <v>45071</v>
      </c>
      <c r="T975" s="20" t="s">
        <v>235</v>
      </c>
      <c r="U975" s="21">
        <v>45073</v>
      </c>
      <c r="V975" s="29" t="s">
        <v>240</v>
      </c>
      <c r="W975" s="23"/>
      <c r="X975" s="27" t="s">
        <v>39</v>
      </c>
      <c r="Y975" s="13" t="s">
        <v>1723</v>
      </c>
    </row>
    <row r="976" spans="1:25" ht="38.25">
      <c r="A976" s="24">
        <v>45108</v>
      </c>
      <c r="B976" s="25" t="s">
        <v>1977</v>
      </c>
      <c r="C976" s="26">
        <v>135308</v>
      </c>
      <c r="D976" s="27" t="s">
        <v>42</v>
      </c>
      <c r="E976" s="27" t="s">
        <v>354</v>
      </c>
      <c r="F976" s="27" t="s">
        <v>502</v>
      </c>
      <c r="G976" s="27" t="s">
        <v>31</v>
      </c>
      <c r="H976" s="27" t="s">
        <v>32</v>
      </c>
      <c r="I976" s="27" t="s">
        <v>33</v>
      </c>
      <c r="J976" s="134">
        <v>45077</v>
      </c>
      <c r="K976" s="28">
        <v>45231</v>
      </c>
      <c r="L976" s="121" t="s">
        <v>1543</v>
      </c>
      <c r="M976" s="94" t="s">
        <v>235</v>
      </c>
      <c r="N976" s="94" t="s">
        <v>270</v>
      </c>
      <c r="O976" s="94" t="s">
        <v>235</v>
      </c>
      <c r="P976" s="30" t="s">
        <v>235</v>
      </c>
      <c r="Q976" s="30" t="s">
        <v>235</v>
      </c>
      <c r="R976" s="30" t="s">
        <v>235</v>
      </c>
      <c r="S976" s="21">
        <v>45071</v>
      </c>
      <c r="T976" s="30" t="s">
        <v>235</v>
      </c>
      <c r="U976" s="30" t="s">
        <v>235</v>
      </c>
      <c r="V976" s="30" t="s">
        <v>235</v>
      </c>
      <c r="W976" s="23"/>
      <c r="X976" s="27" t="s">
        <v>45</v>
      </c>
      <c r="Y976" s="13" t="s">
        <v>1978</v>
      </c>
    </row>
    <row r="977" spans="1:25" ht="51">
      <c r="A977" s="24">
        <v>45108</v>
      </c>
      <c r="B977" s="25" t="s">
        <v>960</v>
      </c>
      <c r="C977" s="26">
        <v>633363</v>
      </c>
      <c r="D977" s="27" t="s">
        <v>42</v>
      </c>
      <c r="E977" s="27" t="s">
        <v>354</v>
      </c>
      <c r="F977" s="27" t="s">
        <v>502</v>
      </c>
      <c r="G977" s="27" t="s">
        <v>31</v>
      </c>
      <c r="H977" s="27" t="s">
        <v>32</v>
      </c>
      <c r="I977" s="27" t="s">
        <v>33</v>
      </c>
      <c r="J977" s="134">
        <v>45077</v>
      </c>
      <c r="K977" s="28">
        <v>45231</v>
      </c>
      <c r="L977" s="121" t="s">
        <v>1543</v>
      </c>
      <c r="M977" s="94" t="s">
        <v>235</v>
      </c>
      <c r="N977" s="94" t="s">
        <v>270</v>
      </c>
      <c r="O977" s="94" t="s">
        <v>235</v>
      </c>
      <c r="P977" s="30" t="s">
        <v>235</v>
      </c>
      <c r="Q977" s="30" t="s">
        <v>235</v>
      </c>
      <c r="R977" s="30" t="s">
        <v>235</v>
      </c>
      <c r="S977" s="21">
        <v>45071</v>
      </c>
      <c r="T977" s="30" t="s">
        <v>235</v>
      </c>
      <c r="U977" s="30" t="s">
        <v>235</v>
      </c>
      <c r="V977" s="29" t="s">
        <v>235</v>
      </c>
      <c r="W977" s="23"/>
      <c r="X977" s="27" t="s">
        <v>45</v>
      </c>
      <c r="Y977" s="13" t="s">
        <v>1979</v>
      </c>
    </row>
    <row r="978" spans="1:25" ht="25.5">
      <c r="A978" s="111">
        <v>45108</v>
      </c>
      <c r="B978" s="25" t="s">
        <v>1980</v>
      </c>
      <c r="C978" s="26" t="s">
        <v>1981</v>
      </c>
      <c r="D978" s="27" t="s">
        <v>42</v>
      </c>
      <c r="E978" s="27" t="s">
        <v>224</v>
      </c>
      <c r="F978" s="27" t="s">
        <v>337</v>
      </c>
      <c r="G978" s="27" t="s">
        <v>31</v>
      </c>
      <c r="H978" s="27" t="s">
        <v>32</v>
      </c>
      <c r="I978" s="27" t="s">
        <v>23</v>
      </c>
      <c r="J978" s="134">
        <v>45077</v>
      </c>
      <c r="K978" s="28">
        <v>45261</v>
      </c>
      <c r="L978" s="121" t="s">
        <v>1543</v>
      </c>
      <c r="M978" s="94" t="s">
        <v>235</v>
      </c>
      <c r="N978" s="94" t="s">
        <v>464</v>
      </c>
      <c r="O978" s="94" t="s">
        <v>235</v>
      </c>
      <c r="P978" s="30" t="s">
        <v>235</v>
      </c>
      <c r="Q978" s="30" t="s">
        <v>235</v>
      </c>
      <c r="R978" s="30" t="s">
        <v>235</v>
      </c>
      <c r="S978" s="21">
        <v>45074</v>
      </c>
      <c r="T978" s="30" t="s">
        <v>235</v>
      </c>
      <c r="U978" s="30" t="s">
        <v>235</v>
      </c>
      <c r="V978" s="29" t="s">
        <v>235</v>
      </c>
      <c r="W978" s="23"/>
      <c r="X978" s="27" t="s">
        <v>39</v>
      </c>
      <c r="Y978" s="13" t="s">
        <v>1982</v>
      </c>
    </row>
    <row r="979" spans="1:25">
      <c r="A979" s="111">
        <v>45108</v>
      </c>
      <c r="B979" s="25" t="s">
        <v>841</v>
      </c>
      <c r="C979" s="26">
        <v>128488</v>
      </c>
      <c r="D979" s="27" t="s">
        <v>42</v>
      </c>
      <c r="E979" s="27" t="s">
        <v>224</v>
      </c>
      <c r="F979" s="27" t="s">
        <v>337</v>
      </c>
      <c r="G979" s="27" t="s">
        <v>31</v>
      </c>
      <c r="H979" s="27" t="s">
        <v>32</v>
      </c>
      <c r="I979" s="27" t="s">
        <v>33</v>
      </c>
      <c r="J979" s="134">
        <v>45077</v>
      </c>
      <c r="K979" s="28">
        <v>45261</v>
      </c>
      <c r="L979" s="121" t="s">
        <v>1543</v>
      </c>
      <c r="M979" s="94" t="s">
        <v>235</v>
      </c>
      <c r="N979" s="94" t="s">
        <v>464</v>
      </c>
      <c r="O979" s="94" t="s">
        <v>235</v>
      </c>
      <c r="P979" s="30" t="s">
        <v>235</v>
      </c>
      <c r="Q979" s="30" t="s">
        <v>235</v>
      </c>
      <c r="R979" s="30" t="s">
        <v>235</v>
      </c>
      <c r="S979" s="21">
        <v>45074</v>
      </c>
      <c r="T979" s="20" t="s">
        <v>235</v>
      </c>
      <c r="U979" s="21">
        <v>45077</v>
      </c>
      <c r="V979" s="29" t="s">
        <v>240</v>
      </c>
      <c r="W979" s="23"/>
      <c r="X979" s="27" t="s">
        <v>39</v>
      </c>
      <c r="Y979" s="13" t="s">
        <v>835</v>
      </c>
    </row>
    <row r="980" spans="1:25" ht="25.5">
      <c r="A980" s="24">
        <v>45108</v>
      </c>
      <c r="B980" s="25" t="s">
        <v>827</v>
      </c>
      <c r="C980" s="26">
        <v>92417</v>
      </c>
      <c r="D980" s="27" t="s">
        <v>42</v>
      </c>
      <c r="E980" s="27"/>
      <c r="F980" s="27"/>
      <c r="G980" s="27"/>
      <c r="H980" s="27" t="s">
        <v>32</v>
      </c>
      <c r="I980" s="27" t="s">
        <v>33</v>
      </c>
      <c r="J980" s="134">
        <v>45077</v>
      </c>
      <c r="K980" s="28">
        <v>45231</v>
      </c>
      <c r="L980" s="121" t="s">
        <v>1605</v>
      </c>
      <c r="M980" s="94" t="s">
        <v>235</v>
      </c>
      <c r="N980" s="94" t="s">
        <v>235</v>
      </c>
      <c r="O980" s="94" t="s">
        <v>235</v>
      </c>
      <c r="P980" s="30" t="s">
        <v>235</v>
      </c>
      <c r="Q980" s="20" t="s">
        <v>235</v>
      </c>
      <c r="R980" s="23" t="s">
        <v>235</v>
      </c>
      <c r="S980" s="21" t="s">
        <v>235</v>
      </c>
      <c r="T980" s="20" t="s">
        <v>235</v>
      </c>
      <c r="U980" s="21" t="s">
        <v>235</v>
      </c>
      <c r="V980" s="29" t="s">
        <v>235</v>
      </c>
      <c r="W980" s="23"/>
      <c r="X980" s="27" t="s">
        <v>39</v>
      </c>
      <c r="Y980" s="13" t="s">
        <v>1983</v>
      </c>
    </row>
    <row r="981" spans="1:25">
      <c r="A981" s="111">
        <v>45108</v>
      </c>
      <c r="B981" s="25" t="s">
        <v>801</v>
      </c>
      <c r="C981" s="26">
        <v>116069</v>
      </c>
      <c r="D981" s="27" t="s">
        <v>42</v>
      </c>
      <c r="E981" s="27" t="s">
        <v>1576</v>
      </c>
      <c r="F981" s="27" t="s">
        <v>387</v>
      </c>
      <c r="G981" s="27" t="s">
        <v>31</v>
      </c>
      <c r="H981" s="27" t="s">
        <v>32</v>
      </c>
      <c r="I981" s="27" t="s">
        <v>33</v>
      </c>
      <c r="J981" s="134">
        <v>45077</v>
      </c>
      <c r="K981" s="28">
        <v>45231</v>
      </c>
      <c r="L981" s="121" t="s">
        <v>1543</v>
      </c>
      <c r="M981" s="94" t="s">
        <v>235</v>
      </c>
      <c r="N981" s="94" t="s">
        <v>388</v>
      </c>
      <c r="O981" s="94" t="s">
        <v>235</v>
      </c>
      <c r="P981" s="30" t="s">
        <v>235</v>
      </c>
      <c r="Q981" s="30" t="s">
        <v>235</v>
      </c>
      <c r="R981" s="30" t="s">
        <v>235</v>
      </c>
      <c r="S981" s="21">
        <v>45071</v>
      </c>
      <c r="T981" s="30" t="s">
        <v>235</v>
      </c>
      <c r="U981" s="21">
        <v>45077</v>
      </c>
      <c r="V981" s="29" t="s">
        <v>240</v>
      </c>
      <c r="W981" s="23"/>
      <c r="X981" s="27" t="s">
        <v>39</v>
      </c>
      <c r="Y981" s="13" t="s">
        <v>1984</v>
      </c>
    </row>
    <row r="982" spans="1:25">
      <c r="A982" s="111">
        <v>45108</v>
      </c>
      <c r="B982" s="25" t="s">
        <v>836</v>
      </c>
      <c r="C982" s="26">
        <v>78849</v>
      </c>
      <c r="D982" s="27" t="s">
        <v>42</v>
      </c>
      <c r="E982" s="27" t="s">
        <v>494</v>
      </c>
      <c r="F982" s="27" t="s">
        <v>216</v>
      </c>
      <c r="G982" s="27" t="s">
        <v>31</v>
      </c>
      <c r="H982" s="27" t="s">
        <v>32</v>
      </c>
      <c r="I982" s="27" t="s">
        <v>33</v>
      </c>
      <c r="J982" s="134">
        <v>45077</v>
      </c>
      <c r="K982" s="28">
        <v>45231</v>
      </c>
      <c r="L982" s="121" t="s">
        <v>1543</v>
      </c>
      <c r="M982" s="94" t="s">
        <v>235</v>
      </c>
      <c r="N982" s="94" t="s">
        <v>464</v>
      </c>
      <c r="O982" s="94" t="s">
        <v>235</v>
      </c>
      <c r="P982" s="30" t="s">
        <v>235</v>
      </c>
      <c r="Q982" s="30" t="s">
        <v>235</v>
      </c>
      <c r="R982" s="30" t="s">
        <v>235</v>
      </c>
      <c r="S982" s="21">
        <v>45071</v>
      </c>
      <c r="T982" s="30" t="s">
        <v>235</v>
      </c>
      <c r="U982" s="21">
        <v>45078</v>
      </c>
      <c r="V982" s="29" t="s">
        <v>240</v>
      </c>
      <c r="W982" s="23"/>
      <c r="X982" s="27" t="s">
        <v>39</v>
      </c>
      <c r="Y982" s="13" t="s">
        <v>835</v>
      </c>
    </row>
    <row r="983" spans="1:25" ht="25.5">
      <c r="A983" s="24">
        <v>45069</v>
      </c>
      <c r="B983" s="25" t="s">
        <v>1517</v>
      </c>
      <c r="C983" s="26">
        <v>114729</v>
      </c>
      <c r="D983" s="27" t="s">
        <v>42</v>
      </c>
      <c r="E983" s="27" t="s">
        <v>377</v>
      </c>
      <c r="F983" s="27" t="s">
        <v>662</v>
      </c>
      <c r="G983" s="27" t="s">
        <v>31</v>
      </c>
      <c r="H983" s="27" t="s">
        <v>32</v>
      </c>
      <c r="I983" s="27" t="s">
        <v>33</v>
      </c>
      <c r="J983" s="134" t="s">
        <v>85</v>
      </c>
      <c r="K983" s="28">
        <v>45170</v>
      </c>
      <c r="L983" s="121" t="s">
        <v>1543</v>
      </c>
      <c r="M983" s="94" t="s">
        <v>235</v>
      </c>
      <c r="N983" s="94" t="s">
        <v>1985</v>
      </c>
      <c r="P983" s="30">
        <v>45050</v>
      </c>
      <c r="Q983" s="20">
        <v>45062</v>
      </c>
      <c r="R983" s="23" t="s">
        <v>239</v>
      </c>
      <c r="S983" s="21">
        <v>45062</v>
      </c>
      <c r="T983" s="20" t="s">
        <v>235</v>
      </c>
      <c r="U983" s="21">
        <v>45078</v>
      </c>
      <c r="V983" s="29" t="s">
        <v>240</v>
      </c>
      <c r="W983" s="23"/>
      <c r="X983" s="27" t="s">
        <v>45</v>
      </c>
      <c r="Y983" s="13" t="s">
        <v>1986</v>
      </c>
    </row>
    <row r="984" spans="1:25" ht="76.5">
      <c r="A984" s="24">
        <v>45105</v>
      </c>
      <c r="B984" s="183" t="s">
        <v>666</v>
      </c>
      <c r="C984" s="26">
        <v>633106</v>
      </c>
      <c r="D984" s="27" t="s">
        <v>42</v>
      </c>
      <c r="E984" s="27" t="s">
        <v>1068</v>
      </c>
      <c r="F984" s="27" t="s">
        <v>148</v>
      </c>
      <c r="G984" s="27" t="s">
        <v>31</v>
      </c>
      <c r="H984" s="27" t="s">
        <v>32</v>
      </c>
      <c r="I984" s="27" t="s">
        <v>33</v>
      </c>
      <c r="J984" s="134">
        <v>45046</v>
      </c>
      <c r="K984" s="28">
        <v>45200</v>
      </c>
      <c r="L984" s="122" t="s">
        <v>1605</v>
      </c>
      <c r="M984" s="94" t="s">
        <v>250</v>
      </c>
      <c r="N984" s="94" t="s">
        <v>98</v>
      </c>
      <c r="P984" s="30">
        <v>45028</v>
      </c>
      <c r="Q984" s="20">
        <v>45029</v>
      </c>
      <c r="R984" s="23"/>
      <c r="S984" s="21">
        <v>45044</v>
      </c>
      <c r="T984" s="20">
        <v>45058</v>
      </c>
      <c r="U984" s="21">
        <v>45077</v>
      </c>
      <c r="V984" s="29" t="s">
        <v>240</v>
      </c>
      <c r="W984" s="23"/>
      <c r="X984" s="27" t="s">
        <v>39</v>
      </c>
      <c r="Y984" s="13" t="s">
        <v>1987</v>
      </c>
    </row>
    <row r="985" spans="1:25">
      <c r="A985" s="24">
        <v>45108</v>
      </c>
      <c r="B985" s="25" t="s">
        <v>834</v>
      </c>
      <c r="C985" s="26">
        <v>91926</v>
      </c>
      <c r="D985" s="27" t="s">
        <v>42</v>
      </c>
      <c r="E985" s="27" t="s">
        <v>1988</v>
      </c>
      <c r="F985" s="27" t="s">
        <v>220</v>
      </c>
      <c r="G985" s="27" t="s">
        <v>31</v>
      </c>
      <c r="H985" s="27" t="s">
        <v>32</v>
      </c>
      <c r="I985" s="27" t="s">
        <v>33</v>
      </c>
      <c r="J985" s="134">
        <v>45077</v>
      </c>
      <c r="K985" s="28">
        <v>45231</v>
      </c>
      <c r="L985" s="122" t="s">
        <v>1605</v>
      </c>
      <c r="M985" s="94" t="s">
        <v>235</v>
      </c>
      <c r="N985" s="94" t="s">
        <v>464</v>
      </c>
      <c r="O985" s="94" t="s">
        <v>235</v>
      </c>
      <c r="P985" s="30"/>
      <c r="Q985" s="20"/>
      <c r="R985" s="23"/>
      <c r="S985" s="21">
        <v>45071</v>
      </c>
      <c r="T985" s="20"/>
      <c r="U985" s="21">
        <v>45077</v>
      </c>
      <c r="V985" s="29" t="s">
        <v>240</v>
      </c>
      <c r="W985" s="23"/>
      <c r="X985" s="27" t="s">
        <v>39</v>
      </c>
      <c r="Y985" s="13" t="s">
        <v>1989</v>
      </c>
    </row>
    <row r="986" spans="1:25" ht="25.5">
      <c r="A986" s="24">
        <v>45108</v>
      </c>
      <c r="B986" s="25" t="s">
        <v>776</v>
      </c>
      <c r="C986" s="26">
        <v>108378</v>
      </c>
      <c r="D986" s="27" t="s">
        <v>42</v>
      </c>
      <c r="E986" s="27" t="s">
        <v>255</v>
      </c>
      <c r="F986" s="27" t="s">
        <v>71</v>
      </c>
      <c r="G986" s="27" t="s">
        <v>31</v>
      </c>
      <c r="H986" s="27" t="s">
        <v>32</v>
      </c>
      <c r="I986" s="27" t="s">
        <v>33</v>
      </c>
      <c r="J986" s="134">
        <v>45077</v>
      </c>
      <c r="K986" s="28">
        <v>45231</v>
      </c>
      <c r="L986" s="121" t="s">
        <v>1605</v>
      </c>
      <c r="N986" s="94" t="s">
        <v>72</v>
      </c>
      <c r="P986" s="30"/>
      <c r="Q986" s="20"/>
      <c r="R986" s="23"/>
      <c r="S986" s="21">
        <v>45077</v>
      </c>
      <c r="T986" s="20"/>
      <c r="U986" s="21">
        <v>45078</v>
      </c>
      <c r="V986" s="29" t="s">
        <v>240</v>
      </c>
      <c r="W986" s="23"/>
      <c r="X986" s="27" t="s">
        <v>45</v>
      </c>
      <c r="Y986" s="13" t="s">
        <v>1990</v>
      </c>
    </row>
    <row r="987" spans="1:25" ht="63.75">
      <c r="A987" s="24">
        <v>45108</v>
      </c>
      <c r="B987" s="25" t="s">
        <v>924</v>
      </c>
      <c r="C987" s="26">
        <v>109793</v>
      </c>
      <c r="D987" s="27" t="s">
        <v>42</v>
      </c>
      <c r="E987" s="27" t="s">
        <v>354</v>
      </c>
      <c r="F987" s="27" t="s">
        <v>502</v>
      </c>
      <c r="G987" s="27" t="s">
        <v>31</v>
      </c>
      <c r="H987" s="27" t="s">
        <v>32</v>
      </c>
      <c r="I987" s="27" t="s">
        <v>33</v>
      </c>
      <c r="J987" s="134">
        <v>45077</v>
      </c>
      <c r="K987" s="28">
        <v>45231</v>
      </c>
      <c r="L987" s="121" t="s">
        <v>1605</v>
      </c>
      <c r="N987" s="94" t="s">
        <v>270</v>
      </c>
      <c r="O987" s="94" t="s">
        <v>1708</v>
      </c>
      <c r="P987" s="30"/>
      <c r="Q987" s="20"/>
      <c r="R987" s="23"/>
      <c r="S987" s="21">
        <v>45077</v>
      </c>
      <c r="T987" s="20"/>
      <c r="U987" s="21"/>
      <c r="V987" s="29" t="s">
        <v>235</v>
      </c>
      <c r="W987" s="23"/>
      <c r="X987" s="27" t="s">
        <v>45</v>
      </c>
      <c r="Y987" s="13" t="s">
        <v>1991</v>
      </c>
    </row>
    <row r="988" spans="1:25" ht="25.5">
      <c r="A988" s="24">
        <v>45108</v>
      </c>
      <c r="B988" s="25" t="s">
        <v>778</v>
      </c>
      <c r="C988" s="26">
        <v>112647</v>
      </c>
      <c r="D988" s="27" t="s">
        <v>42</v>
      </c>
      <c r="E988" s="27" t="s">
        <v>255</v>
      </c>
      <c r="F988" s="27" t="s">
        <v>71</v>
      </c>
      <c r="G988" s="27" t="s">
        <v>31</v>
      </c>
      <c r="H988" s="27" t="s">
        <v>32</v>
      </c>
      <c r="I988" s="27" t="s">
        <v>33</v>
      </c>
      <c r="J988" s="134">
        <v>45077</v>
      </c>
      <c r="K988" s="28">
        <v>45231</v>
      </c>
      <c r="L988" s="121" t="s">
        <v>1605</v>
      </c>
      <c r="N988" s="94" t="s">
        <v>72</v>
      </c>
      <c r="P988" s="30"/>
      <c r="Q988" s="20"/>
      <c r="R988" s="23"/>
      <c r="S988" s="21">
        <v>45077</v>
      </c>
      <c r="T988" s="20"/>
      <c r="U988" s="21">
        <v>45078</v>
      </c>
      <c r="V988" s="29" t="s">
        <v>240</v>
      </c>
      <c r="W988" s="23"/>
      <c r="X988" s="27" t="s">
        <v>45</v>
      </c>
      <c r="Y988" s="13" t="s">
        <v>1992</v>
      </c>
    </row>
    <row r="989" spans="1:25">
      <c r="A989" s="24">
        <v>45108</v>
      </c>
      <c r="B989" s="25" t="s">
        <v>824</v>
      </c>
      <c r="C989" s="26">
        <v>116113</v>
      </c>
      <c r="D989" s="27" t="s">
        <v>42</v>
      </c>
      <c r="E989" s="27" t="s">
        <v>362</v>
      </c>
      <c r="F989" s="27" t="s">
        <v>363</v>
      </c>
      <c r="G989" s="27" t="s">
        <v>31</v>
      </c>
      <c r="H989" s="27" t="s">
        <v>32</v>
      </c>
      <c r="I989" s="27" t="s">
        <v>33</v>
      </c>
      <c r="J989" s="134">
        <v>45077</v>
      </c>
      <c r="K989" s="28">
        <v>45231</v>
      </c>
      <c r="L989" s="121" t="s">
        <v>1605</v>
      </c>
      <c r="N989" s="94" t="s">
        <v>91</v>
      </c>
      <c r="P989" s="30"/>
      <c r="Q989" s="20"/>
      <c r="R989" s="23"/>
      <c r="S989" s="21">
        <v>45077</v>
      </c>
      <c r="T989" s="20"/>
      <c r="U989" s="21">
        <v>45078</v>
      </c>
      <c r="V989" s="29" t="s">
        <v>240</v>
      </c>
      <c r="W989" s="23"/>
      <c r="X989" s="27" t="s">
        <v>39</v>
      </c>
      <c r="Y989" s="13" t="s">
        <v>1993</v>
      </c>
    </row>
    <row r="990" spans="1:25">
      <c r="A990" s="24">
        <v>45108</v>
      </c>
      <c r="B990" s="25" t="s">
        <v>799</v>
      </c>
      <c r="C990" s="26">
        <v>124662</v>
      </c>
      <c r="D990" s="27" t="s">
        <v>42</v>
      </c>
      <c r="E990" s="27" t="s">
        <v>255</v>
      </c>
      <c r="F990" s="27" t="s">
        <v>256</v>
      </c>
      <c r="G990" s="27" t="s">
        <v>31</v>
      </c>
      <c r="H990" s="27" t="s">
        <v>32</v>
      </c>
      <c r="I990" s="27" t="s">
        <v>33</v>
      </c>
      <c r="J990" s="134">
        <v>45077</v>
      </c>
      <c r="K990" s="28">
        <v>45231</v>
      </c>
      <c r="L990" s="121" t="s">
        <v>1605</v>
      </c>
      <c r="M990" s="94" t="s">
        <v>1236</v>
      </c>
      <c r="N990" s="94" t="s">
        <v>1237</v>
      </c>
      <c r="P990" s="30"/>
      <c r="Q990" s="20"/>
      <c r="R990" s="23"/>
      <c r="S990" s="21">
        <v>45077</v>
      </c>
      <c r="T990" s="20"/>
      <c r="U990" s="21">
        <v>45078</v>
      </c>
      <c r="V990" s="29" t="s">
        <v>240</v>
      </c>
      <c r="W990" s="23"/>
      <c r="X990" s="27" t="s">
        <v>45</v>
      </c>
      <c r="Y990" s="13" t="s">
        <v>1992</v>
      </c>
    </row>
    <row r="991" spans="1:25">
      <c r="A991" s="24">
        <v>45108</v>
      </c>
      <c r="B991" s="25" t="s">
        <v>841</v>
      </c>
      <c r="C991" s="26">
        <v>128487</v>
      </c>
      <c r="D991" s="27" t="s">
        <v>42</v>
      </c>
      <c r="E991" s="27" t="s">
        <v>224</v>
      </c>
      <c r="F991" s="27" t="s">
        <v>337</v>
      </c>
      <c r="G991" s="27" t="s">
        <v>31</v>
      </c>
      <c r="H991" s="27" t="s">
        <v>32</v>
      </c>
      <c r="I991" s="27" t="s">
        <v>33</v>
      </c>
      <c r="J991" s="134">
        <v>45077</v>
      </c>
      <c r="K991" s="28">
        <v>45261</v>
      </c>
      <c r="L991" s="121" t="s">
        <v>1605</v>
      </c>
      <c r="N991" s="94" t="s">
        <v>464</v>
      </c>
      <c r="P991" s="30"/>
      <c r="Q991" s="20"/>
      <c r="R991" s="23"/>
      <c r="S991" s="21">
        <v>45077</v>
      </c>
      <c r="T991" s="20"/>
      <c r="U991" s="21">
        <v>45077</v>
      </c>
      <c r="V991" s="29" t="s">
        <v>240</v>
      </c>
      <c r="W991" s="23"/>
      <c r="X991" s="27" t="s">
        <v>39</v>
      </c>
      <c r="Y991" s="13" t="s">
        <v>835</v>
      </c>
    </row>
    <row r="992" spans="1:25" ht="25.5">
      <c r="A992" s="24">
        <v>45108</v>
      </c>
      <c r="B992" s="25" t="s">
        <v>1994</v>
      </c>
      <c r="C992" s="26">
        <v>134023</v>
      </c>
      <c r="D992" s="27" t="s">
        <v>42</v>
      </c>
      <c r="E992" s="27" t="s">
        <v>354</v>
      </c>
      <c r="F992" s="27" t="s">
        <v>502</v>
      </c>
      <c r="G992" s="27" t="s">
        <v>31</v>
      </c>
      <c r="H992" s="27" t="s">
        <v>32</v>
      </c>
      <c r="I992" s="27" t="s">
        <v>33</v>
      </c>
      <c r="J992" s="134">
        <v>45077</v>
      </c>
      <c r="K992" s="28">
        <v>45231</v>
      </c>
      <c r="L992" s="121" t="s">
        <v>1605</v>
      </c>
      <c r="N992" s="94" t="s">
        <v>270</v>
      </c>
      <c r="P992" s="30"/>
      <c r="Q992" s="20"/>
      <c r="R992" s="23"/>
      <c r="S992" s="21">
        <v>45077</v>
      </c>
      <c r="T992" s="20"/>
      <c r="U992" s="21" t="s">
        <v>73</v>
      </c>
      <c r="V992" s="29" t="s">
        <v>235</v>
      </c>
      <c r="W992" s="23"/>
      <c r="X992" s="27" t="s">
        <v>45</v>
      </c>
      <c r="Y992" s="13" t="s">
        <v>1995</v>
      </c>
    </row>
    <row r="993" spans="1:25">
      <c r="A993" s="24">
        <v>45108</v>
      </c>
      <c r="B993" s="25" t="s">
        <v>788</v>
      </c>
      <c r="C993" s="26">
        <v>632431</v>
      </c>
      <c r="D993" s="27" t="s">
        <v>42</v>
      </c>
      <c r="E993" s="27" t="s">
        <v>147</v>
      </c>
      <c r="F993" s="27" t="s">
        <v>455</v>
      </c>
      <c r="G993" s="27" t="s">
        <v>31</v>
      </c>
      <c r="H993" s="27" t="s">
        <v>32</v>
      </c>
      <c r="I993" s="27" t="s">
        <v>33</v>
      </c>
      <c r="J993" s="134">
        <v>45077</v>
      </c>
      <c r="K993" s="28">
        <v>45231</v>
      </c>
      <c r="L993" s="121" t="s">
        <v>1605</v>
      </c>
      <c r="M993" s="94" t="s">
        <v>304</v>
      </c>
      <c r="N993" s="94" t="s">
        <v>149</v>
      </c>
      <c r="P993" s="30"/>
      <c r="Q993" s="20"/>
      <c r="R993" s="23"/>
      <c r="S993" s="21">
        <v>45077</v>
      </c>
      <c r="T993" s="20"/>
      <c r="U993" s="21">
        <v>45079</v>
      </c>
      <c r="V993" s="29" t="s">
        <v>240</v>
      </c>
      <c r="W993" s="23"/>
      <c r="X993" s="27" t="s">
        <v>45</v>
      </c>
      <c r="Y993" s="13" t="s">
        <v>1996</v>
      </c>
    </row>
    <row r="994" spans="1:25" ht="25.5">
      <c r="A994" s="24">
        <v>45108</v>
      </c>
      <c r="B994" s="25" t="s">
        <v>958</v>
      </c>
      <c r="C994" s="26">
        <v>633383</v>
      </c>
      <c r="D994" s="27" t="s">
        <v>42</v>
      </c>
      <c r="E994" s="27" t="s">
        <v>589</v>
      </c>
      <c r="F994" s="27" t="s">
        <v>502</v>
      </c>
      <c r="G994" s="27" t="s">
        <v>31</v>
      </c>
      <c r="H994" s="27" t="s">
        <v>32</v>
      </c>
      <c r="I994" s="27" t="s">
        <v>33</v>
      </c>
      <c r="J994" s="134">
        <v>45077</v>
      </c>
      <c r="K994" s="28">
        <v>45231</v>
      </c>
      <c r="L994" s="121" t="s">
        <v>1605</v>
      </c>
      <c r="N994" s="94" t="s">
        <v>270</v>
      </c>
      <c r="P994" s="30"/>
      <c r="Q994" s="20"/>
      <c r="R994" s="23"/>
      <c r="S994" s="21">
        <v>45077</v>
      </c>
      <c r="T994" s="20"/>
      <c r="U994" s="21" t="s">
        <v>235</v>
      </c>
      <c r="V994" s="29" t="s">
        <v>235</v>
      </c>
      <c r="W994" s="23"/>
      <c r="X994" s="27" t="s">
        <v>45</v>
      </c>
      <c r="Y994" s="13" t="s">
        <v>1997</v>
      </c>
    </row>
    <row r="995" spans="1:25" ht="25.5">
      <c r="A995" s="24">
        <v>45108</v>
      </c>
      <c r="B995" s="25" t="s">
        <v>928</v>
      </c>
      <c r="C995" s="26">
        <v>633394</v>
      </c>
      <c r="D995" s="27" t="s">
        <v>42</v>
      </c>
      <c r="E995" s="27" t="s">
        <v>354</v>
      </c>
      <c r="F995" s="27" t="s">
        <v>502</v>
      </c>
      <c r="G995" s="27" t="s">
        <v>31</v>
      </c>
      <c r="H995" s="27" t="s">
        <v>32</v>
      </c>
      <c r="I995" s="27" t="s">
        <v>33</v>
      </c>
      <c r="J995" s="134">
        <v>45077</v>
      </c>
      <c r="K995" s="28">
        <v>45231</v>
      </c>
      <c r="L995" s="121" t="s">
        <v>1605</v>
      </c>
      <c r="N995" s="94" t="s">
        <v>270</v>
      </c>
      <c r="P995" s="30"/>
      <c r="Q995" s="20"/>
      <c r="R995" s="23"/>
      <c r="S995" s="21">
        <v>45077</v>
      </c>
      <c r="T995" s="20"/>
      <c r="U995" s="21" t="s">
        <v>235</v>
      </c>
      <c r="V995" s="29" t="s">
        <v>235</v>
      </c>
      <c r="W995" s="23"/>
      <c r="X995" s="27" t="s">
        <v>45</v>
      </c>
      <c r="Y995" s="13" t="s">
        <v>1998</v>
      </c>
    </row>
    <row r="996" spans="1:25">
      <c r="A996" s="24">
        <v>45078</v>
      </c>
      <c r="B996" s="25" t="s">
        <v>717</v>
      </c>
      <c r="C996" s="26">
        <v>129362</v>
      </c>
      <c r="D996" s="27" t="s">
        <v>28</v>
      </c>
      <c r="E996" s="27" t="s">
        <v>377</v>
      </c>
      <c r="F996" s="27" t="s">
        <v>662</v>
      </c>
      <c r="G996" s="27" t="s">
        <v>31</v>
      </c>
      <c r="H996" s="27" t="s">
        <v>32</v>
      </c>
      <c r="I996" s="27" t="s">
        <v>33</v>
      </c>
      <c r="J996" s="27" t="s">
        <v>85</v>
      </c>
      <c r="K996" s="28">
        <v>45200</v>
      </c>
      <c r="L996" s="121" t="s">
        <v>1605</v>
      </c>
      <c r="N996" s="94" t="s">
        <v>91</v>
      </c>
      <c r="P996" s="30"/>
      <c r="Q996" s="20"/>
      <c r="R996" s="23"/>
      <c r="S996" s="21">
        <v>45077</v>
      </c>
      <c r="T996" s="20"/>
      <c r="U996" s="21">
        <v>45079</v>
      </c>
      <c r="V996" s="29" t="s">
        <v>240</v>
      </c>
      <c r="W996" s="23"/>
      <c r="X996" s="27"/>
      <c r="Y996" s="13" t="s">
        <v>1999</v>
      </c>
    </row>
    <row r="997" spans="1:25" ht="25.5">
      <c r="A997" s="111">
        <v>45108</v>
      </c>
      <c r="B997" s="25" t="s">
        <v>2000</v>
      </c>
      <c r="C997" s="26" t="s">
        <v>2001</v>
      </c>
      <c r="D997" s="27" t="s">
        <v>28</v>
      </c>
      <c r="E997" s="27" t="s">
        <v>2002</v>
      </c>
      <c r="F997" s="27" t="s">
        <v>358</v>
      </c>
      <c r="G997" s="27" t="s">
        <v>31</v>
      </c>
      <c r="H997" s="27" t="s">
        <v>32</v>
      </c>
      <c r="I997" s="27" t="s">
        <v>33</v>
      </c>
      <c r="J997" s="134">
        <v>45077</v>
      </c>
      <c r="K997" s="28">
        <v>45261</v>
      </c>
      <c r="L997" s="121" t="s">
        <v>1543</v>
      </c>
      <c r="M997" s="94" t="s">
        <v>2003</v>
      </c>
      <c r="N997" s="94" t="s">
        <v>2004</v>
      </c>
      <c r="O997" s="94" t="s">
        <v>2005</v>
      </c>
      <c r="P997" s="30">
        <v>45060</v>
      </c>
      <c r="Q997" s="30">
        <v>45062</v>
      </c>
      <c r="R997" s="23" t="s">
        <v>239</v>
      </c>
      <c r="S997" s="21">
        <v>45071</v>
      </c>
      <c r="T997" s="20" t="s">
        <v>235</v>
      </c>
      <c r="U997" s="21">
        <v>45079</v>
      </c>
      <c r="V997" s="29" t="s">
        <v>240</v>
      </c>
      <c r="W997" s="23"/>
      <c r="X997" s="27" t="s">
        <v>39</v>
      </c>
      <c r="Y997" s="13"/>
    </row>
    <row r="998" spans="1:25" ht="25.5">
      <c r="A998" s="24">
        <v>45108</v>
      </c>
      <c r="B998" s="25" t="s">
        <v>878</v>
      </c>
      <c r="C998" s="26">
        <v>85634</v>
      </c>
      <c r="D998" s="27" t="s">
        <v>28</v>
      </c>
      <c r="E998" s="27" t="s">
        <v>1612</v>
      </c>
      <c r="F998" s="27" t="s">
        <v>879</v>
      </c>
      <c r="G998" s="27" t="s">
        <v>31</v>
      </c>
      <c r="H998" s="27" t="s">
        <v>32</v>
      </c>
      <c r="I998" s="27" t="s">
        <v>33</v>
      </c>
      <c r="J998" s="134">
        <v>45077</v>
      </c>
      <c r="K998" s="28">
        <v>45231</v>
      </c>
      <c r="L998" s="121" t="s">
        <v>1605</v>
      </c>
      <c r="M998" s="94" t="s">
        <v>2006</v>
      </c>
      <c r="N998" s="94" t="s">
        <v>881</v>
      </c>
      <c r="O998" s="94" t="s">
        <v>235</v>
      </c>
      <c r="P998" s="30">
        <v>45068</v>
      </c>
      <c r="Q998" s="20">
        <v>45069</v>
      </c>
      <c r="R998" s="23"/>
      <c r="S998" s="21">
        <v>45077</v>
      </c>
      <c r="T998" s="20"/>
      <c r="U998" s="21">
        <v>45083</v>
      </c>
      <c r="V998" s="29" t="s">
        <v>240</v>
      </c>
      <c r="W998" s="23"/>
      <c r="X998" s="27" t="s">
        <v>39</v>
      </c>
      <c r="Y998" s="13" t="s">
        <v>2007</v>
      </c>
    </row>
    <row r="999" spans="1:25" ht="51">
      <c r="A999" s="24">
        <v>45108</v>
      </c>
      <c r="B999" s="137" t="s">
        <v>2008</v>
      </c>
      <c r="C999" s="54">
        <v>134472</v>
      </c>
      <c r="D999" s="150" t="s">
        <v>42</v>
      </c>
      <c r="E999" s="150" t="s">
        <v>2009</v>
      </c>
      <c r="F999" s="150" t="s">
        <v>2010</v>
      </c>
      <c r="G999" s="150" t="s">
        <v>31</v>
      </c>
      <c r="H999" s="150" t="s">
        <v>32</v>
      </c>
      <c r="I999" s="150" t="s">
        <v>33</v>
      </c>
      <c r="J999" s="151">
        <v>45077</v>
      </c>
      <c r="K999" s="181">
        <v>45231</v>
      </c>
      <c r="L999" s="122" t="s">
        <v>1605</v>
      </c>
      <c r="M999" s="95" t="s">
        <v>2011</v>
      </c>
      <c r="N999" s="95" t="s">
        <v>2012</v>
      </c>
      <c r="O999" s="95" t="s">
        <v>2013</v>
      </c>
      <c r="P999" s="152">
        <v>45063</v>
      </c>
      <c r="Q999" s="153">
        <v>45078</v>
      </c>
      <c r="R999" s="154"/>
      <c r="S999" s="155">
        <v>45082</v>
      </c>
      <c r="T999" s="153"/>
      <c r="U999" s="155">
        <v>45086</v>
      </c>
      <c r="V999" s="11" t="s">
        <v>240</v>
      </c>
      <c r="W999" s="154"/>
      <c r="X999" s="150" t="s">
        <v>45</v>
      </c>
      <c r="Y999" s="37" t="s">
        <v>2014</v>
      </c>
    </row>
    <row r="1000" spans="1:25" ht="51">
      <c r="A1000" s="24">
        <v>45108</v>
      </c>
      <c r="B1000" s="25" t="s">
        <v>677</v>
      </c>
      <c r="C1000" s="26">
        <v>108425</v>
      </c>
      <c r="D1000" s="27" t="s">
        <v>42</v>
      </c>
      <c r="E1000" s="27" t="s">
        <v>413</v>
      </c>
      <c r="F1000" s="27" t="s">
        <v>1362</v>
      </c>
      <c r="G1000" s="27" t="s">
        <v>31</v>
      </c>
      <c r="H1000" s="27" t="s">
        <v>32</v>
      </c>
      <c r="I1000" s="27" t="s">
        <v>33</v>
      </c>
      <c r="J1000" s="134">
        <v>45077</v>
      </c>
      <c r="K1000" s="28">
        <v>45231</v>
      </c>
      <c r="L1000" s="121" t="s">
        <v>1605</v>
      </c>
      <c r="M1000" s="94" t="s">
        <v>415</v>
      </c>
      <c r="N1000" s="94" t="s">
        <v>43</v>
      </c>
      <c r="O1000" s="94" t="s">
        <v>785</v>
      </c>
      <c r="P1000" s="30"/>
      <c r="Q1000" s="20"/>
      <c r="R1000" s="23"/>
      <c r="S1000" s="21">
        <v>45077</v>
      </c>
      <c r="T1000" s="20" t="s">
        <v>73</v>
      </c>
      <c r="U1000" s="21">
        <v>45089</v>
      </c>
      <c r="V1000" s="29" t="s">
        <v>240</v>
      </c>
      <c r="W1000" s="23"/>
      <c r="X1000" s="27" t="s">
        <v>45</v>
      </c>
      <c r="Y1000" s="13" t="s">
        <v>2015</v>
      </c>
    </row>
    <row r="1001" spans="1:25" ht="51">
      <c r="A1001" s="24">
        <v>45108</v>
      </c>
      <c r="B1001" s="25" t="s">
        <v>787</v>
      </c>
      <c r="C1001" s="26">
        <v>124760</v>
      </c>
      <c r="D1001" s="27" t="s">
        <v>42</v>
      </c>
      <c r="E1001" s="27" t="s">
        <v>413</v>
      </c>
      <c r="F1001" s="27" t="s">
        <v>1362</v>
      </c>
      <c r="G1001" s="27" t="s">
        <v>31</v>
      </c>
      <c r="H1001" s="27" t="s">
        <v>32</v>
      </c>
      <c r="I1001" s="27" t="s">
        <v>33</v>
      </c>
      <c r="J1001" s="134">
        <v>45077</v>
      </c>
      <c r="K1001" s="28">
        <v>45231</v>
      </c>
      <c r="L1001" s="121" t="s">
        <v>1605</v>
      </c>
      <c r="M1001" s="94" t="s">
        <v>415</v>
      </c>
      <c r="N1001" s="94" t="s">
        <v>43</v>
      </c>
      <c r="O1001" s="94" t="s">
        <v>785</v>
      </c>
      <c r="P1001" s="30"/>
      <c r="Q1001" s="20"/>
      <c r="R1001" s="23"/>
      <c r="S1001" s="21">
        <v>45077</v>
      </c>
      <c r="T1001" s="20"/>
      <c r="U1001" s="21">
        <v>45089</v>
      </c>
      <c r="V1001" s="29" t="s">
        <v>240</v>
      </c>
      <c r="W1001" s="23"/>
      <c r="X1001" s="27" t="s">
        <v>45</v>
      </c>
      <c r="Y1001" s="13" t="s">
        <v>2016</v>
      </c>
    </row>
    <row r="1002" spans="1:25" ht="51">
      <c r="A1002" s="24">
        <v>45108</v>
      </c>
      <c r="B1002" s="25" t="s">
        <v>818</v>
      </c>
      <c r="C1002" s="26">
        <v>129867</v>
      </c>
      <c r="D1002" s="27" t="s">
        <v>42</v>
      </c>
      <c r="E1002" s="27" t="s">
        <v>413</v>
      </c>
      <c r="F1002" s="27" t="s">
        <v>1362</v>
      </c>
      <c r="G1002" s="27" t="s">
        <v>31</v>
      </c>
      <c r="H1002" s="27" t="s">
        <v>32</v>
      </c>
      <c r="I1002" s="27" t="s">
        <v>33</v>
      </c>
      <c r="J1002" s="134">
        <v>45077</v>
      </c>
      <c r="K1002" s="28">
        <v>45231</v>
      </c>
      <c r="L1002" s="121" t="s">
        <v>1605</v>
      </c>
      <c r="M1002" s="94" t="s">
        <v>415</v>
      </c>
      <c r="N1002" s="94" t="s">
        <v>43</v>
      </c>
      <c r="O1002" s="94" t="s">
        <v>785</v>
      </c>
      <c r="P1002" s="30"/>
      <c r="Q1002" s="20"/>
      <c r="R1002" s="23"/>
      <c r="S1002" s="21">
        <v>45077</v>
      </c>
      <c r="T1002" s="20"/>
      <c r="U1002" s="21">
        <v>45089</v>
      </c>
      <c r="V1002" s="29" t="s">
        <v>240</v>
      </c>
      <c r="W1002" s="23"/>
      <c r="X1002" s="27" t="s">
        <v>45</v>
      </c>
      <c r="Y1002" s="13" t="s">
        <v>2015</v>
      </c>
    </row>
    <row r="1003" spans="1:25" ht="51">
      <c r="A1003" s="24">
        <v>45108</v>
      </c>
      <c r="B1003" s="25" t="s">
        <v>815</v>
      </c>
      <c r="C1003" s="26">
        <v>131290</v>
      </c>
      <c r="D1003" s="27" t="s">
        <v>42</v>
      </c>
      <c r="E1003" s="27" t="s">
        <v>413</v>
      </c>
      <c r="F1003" s="27" t="s">
        <v>1362</v>
      </c>
      <c r="G1003" s="27" t="s">
        <v>31</v>
      </c>
      <c r="H1003" s="27" t="s">
        <v>32</v>
      </c>
      <c r="I1003" s="27" t="s">
        <v>33</v>
      </c>
      <c r="J1003" s="134">
        <v>45077</v>
      </c>
      <c r="K1003" s="28">
        <v>45231</v>
      </c>
      <c r="L1003" s="121" t="s">
        <v>1605</v>
      </c>
      <c r="M1003" s="94" t="s">
        <v>415</v>
      </c>
      <c r="N1003" s="94" t="s">
        <v>43</v>
      </c>
      <c r="O1003" s="94" t="s">
        <v>785</v>
      </c>
      <c r="P1003" s="30"/>
      <c r="Q1003" s="20"/>
      <c r="R1003" s="23"/>
      <c r="S1003" s="21">
        <v>45077</v>
      </c>
      <c r="T1003" s="20"/>
      <c r="U1003" s="21">
        <v>45090</v>
      </c>
      <c r="V1003" s="29" t="s">
        <v>240</v>
      </c>
      <c r="W1003" s="23"/>
      <c r="X1003" s="27" t="s">
        <v>45</v>
      </c>
      <c r="Y1003" s="13" t="s">
        <v>2015</v>
      </c>
    </row>
    <row r="1004" spans="1:25">
      <c r="A1004" s="24">
        <v>45108</v>
      </c>
      <c r="B1004" s="25" t="s">
        <v>805</v>
      </c>
      <c r="C1004" s="26">
        <v>14884</v>
      </c>
      <c r="D1004" s="27" t="s">
        <v>28</v>
      </c>
      <c r="E1004" s="27" t="s">
        <v>147</v>
      </c>
      <c r="F1004" s="27" t="s">
        <v>148</v>
      </c>
      <c r="G1004" s="27" t="s">
        <v>31</v>
      </c>
      <c r="H1004" s="27" t="s">
        <v>32</v>
      </c>
      <c r="I1004" s="27" t="s">
        <v>23</v>
      </c>
      <c r="J1004" s="134">
        <v>45077</v>
      </c>
      <c r="K1004" s="28">
        <v>45261</v>
      </c>
      <c r="L1004" s="121" t="s">
        <v>1605</v>
      </c>
      <c r="M1004" s="94" t="s">
        <v>304</v>
      </c>
      <c r="N1004" s="94" t="s">
        <v>149</v>
      </c>
      <c r="P1004" s="30"/>
      <c r="Q1004" s="20"/>
      <c r="R1004" s="23"/>
      <c r="S1004" s="21">
        <v>45077</v>
      </c>
      <c r="T1004" s="20"/>
      <c r="U1004" s="21">
        <v>45091</v>
      </c>
      <c r="V1004" s="29" t="s">
        <v>240</v>
      </c>
      <c r="W1004" s="23"/>
      <c r="X1004" s="27" t="s">
        <v>39</v>
      </c>
      <c r="Y1004" s="13" t="s">
        <v>2007</v>
      </c>
    </row>
    <row r="1005" spans="1:25" ht="38.25">
      <c r="A1005" s="24">
        <v>45108</v>
      </c>
      <c r="B1005" s="25" t="s">
        <v>843</v>
      </c>
      <c r="C1005" s="26" t="s">
        <v>2017</v>
      </c>
      <c r="D1005" s="27" t="s">
        <v>76</v>
      </c>
      <c r="E1005" s="27" t="s">
        <v>479</v>
      </c>
      <c r="F1005" s="27" t="s">
        <v>440</v>
      </c>
      <c r="G1005" s="27" t="s">
        <v>31</v>
      </c>
      <c r="H1005" s="27" t="s">
        <v>32</v>
      </c>
      <c r="I1005" s="27" t="s">
        <v>33</v>
      </c>
      <c r="J1005" s="134">
        <v>45077</v>
      </c>
      <c r="K1005" s="28">
        <v>45261</v>
      </c>
      <c r="L1005" s="122" t="s">
        <v>1605</v>
      </c>
      <c r="M1005" s="94" t="s">
        <v>2018</v>
      </c>
      <c r="N1005" s="94" t="s">
        <v>2019</v>
      </c>
      <c r="O1005" s="94" t="s">
        <v>2020</v>
      </c>
      <c r="P1005" s="30">
        <v>45063</v>
      </c>
      <c r="Q1005" s="20">
        <v>45063</v>
      </c>
      <c r="R1005" s="23" t="s">
        <v>239</v>
      </c>
      <c r="S1005" s="21">
        <v>45071</v>
      </c>
      <c r="T1005" s="20">
        <v>45089</v>
      </c>
      <c r="U1005" s="21">
        <v>45089</v>
      </c>
      <c r="V1005" s="29" t="s">
        <v>240</v>
      </c>
      <c r="W1005" s="23"/>
      <c r="X1005" s="27" t="s">
        <v>39</v>
      </c>
      <c r="Y1005" s="13" t="s">
        <v>2021</v>
      </c>
    </row>
    <row r="1006" spans="1:25" ht="25.5">
      <c r="A1006" s="24">
        <v>45078</v>
      </c>
      <c r="B1006" s="25" t="s">
        <v>2022</v>
      </c>
      <c r="C1006" s="26">
        <v>136324</v>
      </c>
      <c r="D1006" s="27" t="s">
        <v>28</v>
      </c>
      <c r="E1006" s="27" t="s">
        <v>255</v>
      </c>
      <c r="F1006" s="27" t="s">
        <v>71</v>
      </c>
      <c r="G1006" s="27" t="s">
        <v>31</v>
      </c>
      <c r="H1006" s="27"/>
      <c r="I1006" s="27" t="s">
        <v>33</v>
      </c>
      <c r="J1006" s="27" t="s">
        <v>85</v>
      </c>
      <c r="K1006" s="28">
        <v>45200</v>
      </c>
      <c r="L1006" s="121" t="s">
        <v>1543</v>
      </c>
      <c r="M1006" s="94" t="s">
        <v>235</v>
      </c>
      <c r="N1006" s="94" t="s">
        <v>72</v>
      </c>
      <c r="O1006" s="94" t="s">
        <v>235</v>
      </c>
      <c r="P1006" s="30" t="s">
        <v>235</v>
      </c>
      <c r="Q1006" s="30" t="s">
        <v>235</v>
      </c>
      <c r="R1006" s="30" t="s">
        <v>235</v>
      </c>
      <c r="S1006" s="21">
        <v>45092</v>
      </c>
      <c r="T1006" s="20" t="s">
        <v>235</v>
      </c>
      <c r="U1006" s="21">
        <v>45092</v>
      </c>
      <c r="V1006" s="29" t="s">
        <v>240</v>
      </c>
      <c r="W1006" s="23"/>
      <c r="X1006" s="27" t="s">
        <v>45</v>
      </c>
      <c r="Y1006" s="13" t="s">
        <v>89</v>
      </c>
    </row>
    <row r="1007" spans="1:25" ht="25.5">
      <c r="A1007" s="24">
        <v>45078</v>
      </c>
      <c r="B1007" s="25" t="s">
        <v>2023</v>
      </c>
      <c r="C1007" s="26">
        <v>136625</v>
      </c>
      <c r="D1007" s="27" t="s">
        <v>42</v>
      </c>
      <c r="E1007" s="27" t="s">
        <v>243</v>
      </c>
      <c r="F1007" s="27" t="s">
        <v>244</v>
      </c>
      <c r="G1007" s="27" t="s">
        <v>31</v>
      </c>
      <c r="H1007" s="27" t="s">
        <v>32</v>
      </c>
      <c r="I1007" s="27" t="s">
        <v>33</v>
      </c>
      <c r="J1007" s="27" t="s">
        <v>85</v>
      </c>
      <c r="K1007" s="28">
        <v>45200</v>
      </c>
      <c r="L1007" s="121" t="s">
        <v>1543</v>
      </c>
      <c r="M1007" s="94" t="s">
        <v>2024</v>
      </c>
      <c r="N1007" s="94" t="s">
        <v>2025</v>
      </c>
      <c r="O1007" s="94" t="s">
        <v>235</v>
      </c>
      <c r="P1007" s="30" t="s">
        <v>235</v>
      </c>
      <c r="Q1007" s="30" t="s">
        <v>235</v>
      </c>
      <c r="R1007" s="30" t="s">
        <v>235</v>
      </c>
      <c r="S1007" s="21">
        <v>45078</v>
      </c>
      <c r="T1007" s="20" t="s">
        <v>235</v>
      </c>
      <c r="U1007" s="155">
        <v>45090</v>
      </c>
      <c r="V1007" s="29" t="s">
        <v>240</v>
      </c>
      <c r="W1007" s="23"/>
      <c r="X1007" s="27" t="s">
        <v>45</v>
      </c>
      <c r="Y1007" s="13"/>
    </row>
    <row r="1008" spans="1:25" ht="25.5">
      <c r="A1008" s="24">
        <v>45108</v>
      </c>
      <c r="B1008" s="25" t="s">
        <v>899</v>
      </c>
      <c r="C1008" s="26">
        <v>28296</v>
      </c>
      <c r="D1008" s="27" t="s">
        <v>42</v>
      </c>
      <c r="E1008" s="27" t="s">
        <v>1988</v>
      </c>
      <c r="F1008" s="27" t="s">
        <v>220</v>
      </c>
      <c r="G1008" s="27" t="s">
        <v>31</v>
      </c>
      <c r="H1008" s="27" t="s">
        <v>32</v>
      </c>
      <c r="I1008" s="27" t="s">
        <v>33</v>
      </c>
      <c r="J1008" s="134">
        <v>45077</v>
      </c>
      <c r="K1008" s="28">
        <v>45231</v>
      </c>
      <c r="L1008" s="121" t="s">
        <v>1543</v>
      </c>
      <c r="M1008" s="94" t="s">
        <v>986</v>
      </c>
      <c r="N1008" s="94" t="s">
        <v>901</v>
      </c>
      <c r="O1008" s="94" t="s">
        <v>235</v>
      </c>
      <c r="P1008" s="30" t="s">
        <v>235</v>
      </c>
      <c r="Q1008" s="30" t="s">
        <v>235</v>
      </c>
      <c r="R1008" s="30" t="s">
        <v>235</v>
      </c>
      <c r="S1008" s="21">
        <v>45071</v>
      </c>
      <c r="T1008" s="20">
        <v>45086</v>
      </c>
      <c r="U1008" s="21">
        <v>45098</v>
      </c>
      <c r="V1008" s="29" t="s">
        <v>240</v>
      </c>
      <c r="W1008" s="23"/>
      <c r="X1008" s="27" t="s">
        <v>39</v>
      </c>
      <c r="Y1008" s="13" t="s">
        <v>2026</v>
      </c>
    </row>
    <row r="1009" spans="1:25">
      <c r="A1009" s="24">
        <v>45108</v>
      </c>
      <c r="B1009" s="25" t="s">
        <v>899</v>
      </c>
      <c r="C1009" s="26">
        <v>22095</v>
      </c>
      <c r="D1009" s="27" t="s">
        <v>42</v>
      </c>
      <c r="E1009" s="27" t="s">
        <v>494</v>
      </c>
      <c r="F1009" s="27" t="s">
        <v>220</v>
      </c>
      <c r="G1009" s="27" t="s">
        <v>31</v>
      </c>
      <c r="H1009" s="27" t="s">
        <v>32</v>
      </c>
      <c r="I1009" s="27" t="s">
        <v>33</v>
      </c>
      <c r="J1009" s="134">
        <v>45077</v>
      </c>
      <c r="K1009" s="28">
        <v>45231</v>
      </c>
      <c r="L1009" s="121" t="s">
        <v>1605</v>
      </c>
      <c r="M1009" s="94" t="s">
        <v>235</v>
      </c>
      <c r="N1009" s="94" t="s">
        <v>901</v>
      </c>
      <c r="O1009" s="94" t="s">
        <v>235</v>
      </c>
      <c r="P1009" s="30" t="s">
        <v>235</v>
      </c>
      <c r="Q1009" s="20" t="s">
        <v>235</v>
      </c>
      <c r="R1009" s="23" t="s">
        <v>235</v>
      </c>
      <c r="S1009" s="21">
        <v>45077</v>
      </c>
      <c r="T1009" s="20">
        <v>45097</v>
      </c>
      <c r="U1009" s="21">
        <v>45098</v>
      </c>
      <c r="V1009" s="29" t="s">
        <v>240</v>
      </c>
      <c r="W1009" s="23"/>
      <c r="X1009" s="27" t="s">
        <v>39</v>
      </c>
      <c r="Y1009" s="13" t="s">
        <v>2027</v>
      </c>
    </row>
    <row r="1010" spans="1:25" ht="25.5">
      <c r="A1010" s="24">
        <v>45078</v>
      </c>
      <c r="B1010" s="25" t="s">
        <v>505</v>
      </c>
      <c r="C1010" s="26">
        <v>107132</v>
      </c>
      <c r="D1010" s="27" t="s">
        <v>42</v>
      </c>
      <c r="E1010" s="27" t="s">
        <v>1795</v>
      </c>
      <c r="F1010" s="27" t="s">
        <v>662</v>
      </c>
      <c r="G1010" s="27" t="s">
        <v>31</v>
      </c>
      <c r="H1010" s="27" t="s">
        <v>32</v>
      </c>
      <c r="I1010" s="27" t="s">
        <v>33</v>
      </c>
      <c r="J1010" s="27" t="s">
        <v>85</v>
      </c>
      <c r="K1010" s="28">
        <v>45200</v>
      </c>
      <c r="L1010" s="121" t="s">
        <v>1605</v>
      </c>
      <c r="M1010" s="94" t="s">
        <v>2028</v>
      </c>
      <c r="N1010" s="94" t="s">
        <v>98</v>
      </c>
      <c r="O1010" s="94" t="s">
        <v>235</v>
      </c>
      <c r="P1010" s="30" t="s">
        <v>235</v>
      </c>
      <c r="Q1010" s="20" t="s">
        <v>235</v>
      </c>
      <c r="R1010" s="23" t="s">
        <v>235</v>
      </c>
      <c r="S1010" s="21">
        <v>45085</v>
      </c>
      <c r="T1010" s="20">
        <v>45093</v>
      </c>
      <c r="U1010" s="20">
        <v>45093</v>
      </c>
      <c r="V1010" s="29" t="s">
        <v>240</v>
      </c>
      <c r="W1010" s="23"/>
      <c r="X1010" s="27" t="s">
        <v>45</v>
      </c>
      <c r="Y1010" s="13"/>
    </row>
    <row r="1011" spans="1:25" ht="25.5">
      <c r="A1011" s="24">
        <v>45108</v>
      </c>
      <c r="B1011" s="137" t="s">
        <v>962</v>
      </c>
      <c r="C1011" s="54" t="s">
        <v>2029</v>
      </c>
      <c r="D1011" s="150" t="s">
        <v>76</v>
      </c>
      <c r="E1011" s="150" t="s">
        <v>963</v>
      </c>
      <c r="F1011" s="150" t="s">
        <v>216</v>
      </c>
      <c r="G1011" s="150" t="s">
        <v>31</v>
      </c>
      <c r="H1011" s="150" t="s">
        <v>32</v>
      </c>
      <c r="I1011" s="150" t="s">
        <v>33</v>
      </c>
      <c r="J1011" s="151">
        <v>45077</v>
      </c>
      <c r="K1011" s="181">
        <v>45261</v>
      </c>
      <c r="L1011" s="121" t="s">
        <v>1543</v>
      </c>
      <c r="M1011" s="95" t="s">
        <v>2030</v>
      </c>
      <c r="N1011" s="95" t="s">
        <v>2031</v>
      </c>
      <c r="O1011" s="94" t="s">
        <v>235</v>
      </c>
      <c r="P1011" s="152">
        <v>45063</v>
      </c>
      <c r="Q1011" s="153">
        <v>45083</v>
      </c>
      <c r="R1011" s="23" t="s">
        <v>239</v>
      </c>
      <c r="S1011" s="155">
        <v>45083</v>
      </c>
      <c r="T1011" s="153">
        <v>45098</v>
      </c>
      <c r="U1011" s="155">
        <v>45101</v>
      </c>
      <c r="V1011" s="11" t="s">
        <v>240</v>
      </c>
      <c r="W1011" s="154"/>
      <c r="X1011" s="150" t="s">
        <v>39</v>
      </c>
      <c r="Y1011" s="37" t="s">
        <v>2032</v>
      </c>
    </row>
    <row r="1012" spans="1:25" ht="25.5">
      <c r="A1012" s="24">
        <v>45108</v>
      </c>
      <c r="B1012" s="25" t="s">
        <v>862</v>
      </c>
      <c r="C1012" s="26">
        <v>27212</v>
      </c>
      <c r="D1012" s="27" t="s">
        <v>42</v>
      </c>
      <c r="E1012" s="27" t="s">
        <v>2002</v>
      </c>
      <c r="F1012" s="27" t="s">
        <v>358</v>
      </c>
      <c r="G1012" s="27"/>
      <c r="H1012" s="27" t="s">
        <v>32</v>
      </c>
      <c r="I1012" s="27" t="s">
        <v>33</v>
      </c>
      <c r="J1012" s="134">
        <v>45077</v>
      </c>
      <c r="K1012" s="28">
        <v>45231</v>
      </c>
      <c r="L1012" s="121" t="s">
        <v>1605</v>
      </c>
      <c r="M1012" s="94" t="s">
        <v>863</v>
      </c>
      <c r="N1012" s="94" t="s">
        <v>864</v>
      </c>
      <c r="O1012" s="94" t="s">
        <v>865</v>
      </c>
      <c r="P1012" s="30">
        <v>45068</v>
      </c>
      <c r="Q1012" s="20">
        <v>45069</v>
      </c>
      <c r="R1012" s="23"/>
      <c r="S1012" s="21">
        <v>45077</v>
      </c>
      <c r="T1012" s="20">
        <v>45100</v>
      </c>
      <c r="U1012" s="21">
        <v>45100</v>
      </c>
      <c r="V1012" s="29" t="s">
        <v>240</v>
      </c>
      <c r="W1012" s="23"/>
      <c r="X1012" s="27" t="s">
        <v>39</v>
      </c>
      <c r="Y1012" s="13" t="s">
        <v>2033</v>
      </c>
    </row>
    <row r="1013" spans="1:25" ht="51">
      <c r="A1013" s="24">
        <v>45139</v>
      </c>
      <c r="B1013" s="25" t="s">
        <v>1207</v>
      </c>
      <c r="C1013" s="26">
        <v>12247</v>
      </c>
      <c r="D1013" s="27" t="s">
        <v>42</v>
      </c>
      <c r="E1013" s="186" t="s">
        <v>1208</v>
      </c>
      <c r="F1013" s="27" t="s">
        <v>212</v>
      </c>
      <c r="G1013" s="27" t="s">
        <v>31</v>
      </c>
      <c r="H1013" s="27" t="s">
        <v>32</v>
      </c>
      <c r="I1013" s="27" t="s">
        <v>33</v>
      </c>
      <c r="J1013" s="134">
        <v>45107</v>
      </c>
      <c r="K1013" s="28">
        <v>45292</v>
      </c>
      <c r="L1013" s="121" t="s">
        <v>1605</v>
      </c>
      <c r="M1013" s="94" t="s">
        <v>73</v>
      </c>
      <c r="N1013" s="94" t="s">
        <v>73</v>
      </c>
      <c r="O1013" s="94" t="s">
        <v>73</v>
      </c>
      <c r="P1013" s="30">
        <v>45082</v>
      </c>
      <c r="Q1013" s="20">
        <v>45100</v>
      </c>
      <c r="R1013" s="23" t="s">
        <v>73</v>
      </c>
      <c r="S1013" s="21" t="s">
        <v>73</v>
      </c>
      <c r="T1013" s="20" t="s">
        <v>73</v>
      </c>
      <c r="U1013" s="21" t="s">
        <v>235</v>
      </c>
      <c r="V1013" s="29" t="s">
        <v>235</v>
      </c>
      <c r="W1013" s="23"/>
      <c r="X1013" s="27" t="s">
        <v>39</v>
      </c>
      <c r="Y1013" s="13" t="s">
        <v>2034</v>
      </c>
    </row>
    <row r="1014" spans="1:25" ht="63.75">
      <c r="A1014" s="24">
        <v>45139</v>
      </c>
      <c r="B1014" s="25" t="s">
        <v>884</v>
      </c>
      <c r="C1014" s="26">
        <v>68640</v>
      </c>
      <c r="D1014" s="27" t="s">
        <v>42</v>
      </c>
      <c r="E1014" s="27" t="s">
        <v>2035</v>
      </c>
      <c r="F1014" s="27" t="s">
        <v>854</v>
      </c>
      <c r="G1014" s="27" t="s">
        <v>31</v>
      </c>
      <c r="H1014" s="27" t="s">
        <v>32</v>
      </c>
      <c r="I1014" s="27" t="s">
        <v>33</v>
      </c>
      <c r="J1014" s="134">
        <v>45107</v>
      </c>
      <c r="K1014" s="28">
        <v>45292</v>
      </c>
      <c r="L1014" s="121" t="s">
        <v>484</v>
      </c>
      <c r="M1014" s="94" t="s">
        <v>235</v>
      </c>
      <c r="N1014" s="94" t="s">
        <v>235</v>
      </c>
      <c r="O1014" s="94" t="s">
        <v>235</v>
      </c>
      <c r="P1014" s="30" t="s">
        <v>235</v>
      </c>
      <c r="Q1014" s="20" t="s">
        <v>235</v>
      </c>
      <c r="R1014" s="23" t="s">
        <v>235</v>
      </c>
      <c r="S1014" s="21" t="s">
        <v>235</v>
      </c>
      <c r="T1014" s="20" t="s">
        <v>235</v>
      </c>
      <c r="U1014" s="21" t="s">
        <v>235</v>
      </c>
      <c r="V1014" s="29" t="s">
        <v>235</v>
      </c>
      <c r="W1014" s="23"/>
      <c r="X1014" s="27" t="s">
        <v>39</v>
      </c>
      <c r="Y1014" s="46" t="s">
        <v>2036</v>
      </c>
    </row>
    <row r="1015" spans="1:25" ht="25.5">
      <c r="A1015" s="50">
        <v>45139</v>
      </c>
      <c r="B1015" s="25" t="s">
        <v>895</v>
      </c>
      <c r="C1015" s="26">
        <v>113112</v>
      </c>
      <c r="D1015" s="27" t="s">
        <v>42</v>
      </c>
      <c r="E1015" s="27" t="s">
        <v>255</v>
      </c>
      <c r="F1015" s="27" t="s">
        <v>71</v>
      </c>
      <c r="G1015" s="27" t="s">
        <v>31</v>
      </c>
      <c r="H1015" s="27" t="s">
        <v>32</v>
      </c>
      <c r="I1015" s="27" t="s">
        <v>33</v>
      </c>
      <c r="J1015" s="134">
        <v>45107</v>
      </c>
      <c r="K1015" s="28">
        <v>45261</v>
      </c>
      <c r="L1015" s="121" t="s">
        <v>1543</v>
      </c>
      <c r="M1015" s="94" t="s">
        <v>235</v>
      </c>
      <c r="N1015" s="94" t="s">
        <v>72</v>
      </c>
      <c r="O1015" s="94" t="s">
        <v>235</v>
      </c>
      <c r="P1015" s="30" t="s">
        <v>235</v>
      </c>
      <c r="Q1015" s="30" t="s">
        <v>235</v>
      </c>
      <c r="R1015" s="30" t="s">
        <v>235</v>
      </c>
      <c r="S1015" s="21">
        <v>45103</v>
      </c>
      <c r="T1015" s="20" t="s">
        <v>235</v>
      </c>
      <c r="U1015" s="21">
        <v>45104</v>
      </c>
      <c r="V1015" s="29" t="s">
        <v>240</v>
      </c>
      <c r="W1015" s="23"/>
      <c r="X1015" s="27" t="s">
        <v>45</v>
      </c>
      <c r="Y1015" s="13" t="s">
        <v>89</v>
      </c>
    </row>
    <row r="1016" spans="1:25">
      <c r="A1016" s="111">
        <v>45139</v>
      </c>
      <c r="B1016" s="25" t="s">
        <v>2037</v>
      </c>
      <c r="C1016" s="26">
        <v>133835</v>
      </c>
      <c r="D1016" s="27" t="s">
        <v>42</v>
      </c>
      <c r="E1016" s="27" t="s">
        <v>1576</v>
      </c>
      <c r="F1016" s="27" t="s">
        <v>387</v>
      </c>
      <c r="G1016" s="27" t="s">
        <v>31</v>
      </c>
      <c r="H1016" s="27" t="s">
        <v>32</v>
      </c>
      <c r="I1016" s="27" t="s">
        <v>33</v>
      </c>
      <c r="J1016" s="134">
        <v>45107</v>
      </c>
      <c r="K1016" s="28">
        <v>45261</v>
      </c>
      <c r="L1016" s="121" t="s">
        <v>1543</v>
      </c>
      <c r="M1016" s="94" t="s">
        <v>235</v>
      </c>
      <c r="N1016" s="94" t="s">
        <v>388</v>
      </c>
      <c r="O1016" s="94" t="s">
        <v>235</v>
      </c>
      <c r="P1016" s="30" t="s">
        <v>235</v>
      </c>
      <c r="Q1016" s="30" t="s">
        <v>235</v>
      </c>
      <c r="R1016" s="30" t="s">
        <v>235</v>
      </c>
      <c r="S1016" s="21">
        <v>45103</v>
      </c>
      <c r="T1016" s="20" t="s">
        <v>235</v>
      </c>
      <c r="U1016" s="21">
        <v>45104</v>
      </c>
      <c r="V1016" s="29" t="s">
        <v>240</v>
      </c>
      <c r="W1016" s="23"/>
      <c r="X1016" s="27" t="s">
        <v>39</v>
      </c>
      <c r="Y1016" s="13" t="s">
        <v>1984</v>
      </c>
    </row>
    <row r="1017" spans="1:25" ht="25.5">
      <c r="A1017" s="24">
        <v>45139</v>
      </c>
      <c r="B1017" s="25" t="s">
        <v>917</v>
      </c>
      <c r="C1017" s="26">
        <v>108783</v>
      </c>
      <c r="D1017" s="27" t="s">
        <v>42</v>
      </c>
      <c r="E1017" s="27" t="s">
        <v>255</v>
      </c>
      <c r="F1017" s="27" t="s">
        <v>71</v>
      </c>
      <c r="G1017" s="27" t="s">
        <v>31</v>
      </c>
      <c r="H1017" s="27" t="s">
        <v>32</v>
      </c>
      <c r="I1017" s="27" t="s">
        <v>33</v>
      </c>
      <c r="J1017" s="134">
        <v>45107</v>
      </c>
      <c r="K1017" s="28">
        <v>45261</v>
      </c>
      <c r="L1017" s="121" t="s">
        <v>1543</v>
      </c>
      <c r="M1017" s="94" t="s">
        <v>235</v>
      </c>
      <c r="N1017" s="94" t="s">
        <v>72</v>
      </c>
      <c r="O1017" s="94" t="s">
        <v>235</v>
      </c>
      <c r="P1017" s="30" t="s">
        <v>235</v>
      </c>
      <c r="Q1017" s="30" t="s">
        <v>235</v>
      </c>
      <c r="R1017" s="30" t="s">
        <v>235</v>
      </c>
      <c r="S1017" s="21">
        <v>45103</v>
      </c>
      <c r="T1017" s="20" t="s">
        <v>235</v>
      </c>
      <c r="U1017" s="21">
        <v>45104</v>
      </c>
      <c r="V1017" s="29" t="s">
        <v>240</v>
      </c>
      <c r="W1017" s="23"/>
      <c r="X1017" s="27" t="s">
        <v>45</v>
      </c>
      <c r="Y1017" s="13" t="s">
        <v>89</v>
      </c>
    </row>
    <row r="1018" spans="1:25" ht="38.25">
      <c r="A1018" s="24">
        <v>45139</v>
      </c>
      <c r="B1018" s="25" t="s">
        <v>889</v>
      </c>
      <c r="C1018" s="26">
        <v>118107</v>
      </c>
      <c r="D1018" s="27" t="s">
        <v>42</v>
      </c>
      <c r="E1018" s="27" t="s">
        <v>413</v>
      </c>
      <c r="F1018" s="27" t="s">
        <v>1362</v>
      </c>
      <c r="G1018" s="27" t="s">
        <v>31</v>
      </c>
      <c r="H1018" s="27" t="s">
        <v>32</v>
      </c>
      <c r="I1018" s="27" t="s">
        <v>33</v>
      </c>
      <c r="J1018" s="134">
        <v>45107</v>
      </c>
      <c r="K1018" s="28">
        <v>45261</v>
      </c>
      <c r="L1018" s="121" t="s">
        <v>1543</v>
      </c>
      <c r="M1018" s="94" t="s">
        <v>415</v>
      </c>
      <c r="N1018" s="94" t="s">
        <v>43</v>
      </c>
      <c r="O1018" s="94" t="s">
        <v>1708</v>
      </c>
      <c r="P1018" s="30" t="s">
        <v>235</v>
      </c>
      <c r="Q1018" s="30" t="s">
        <v>235</v>
      </c>
      <c r="R1018" s="30" t="s">
        <v>235</v>
      </c>
      <c r="S1018" s="21">
        <v>45103</v>
      </c>
      <c r="T1018" s="20" t="s">
        <v>235</v>
      </c>
      <c r="U1018" s="21">
        <v>45104</v>
      </c>
      <c r="V1018" s="29" t="s">
        <v>240</v>
      </c>
      <c r="W1018" s="23"/>
      <c r="X1018" s="27" t="s">
        <v>45</v>
      </c>
      <c r="Y1018" s="13" t="s">
        <v>2038</v>
      </c>
    </row>
    <row r="1019" spans="1:25">
      <c r="A1019" s="111">
        <v>45139</v>
      </c>
      <c r="B1019" s="25" t="s">
        <v>949</v>
      </c>
      <c r="C1019" s="26">
        <v>21110</v>
      </c>
      <c r="D1019" s="27" t="s">
        <v>42</v>
      </c>
      <c r="E1019" s="27" t="s">
        <v>147</v>
      </c>
      <c r="F1019" s="27" t="s">
        <v>148</v>
      </c>
      <c r="G1019" s="27" t="s">
        <v>31</v>
      </c>
      <c r="H1019" s="27" t="s">
        <v>32</v>
      </c>
      <c r="I1019" s="27" t="s">
        <v>33</v>
      </c>
      <c r="J1019" s="134">
        <v>45107</v>
      </c>
      <c r="K1019" s="28">
        <v>45261</v>
      </c>
      <c r="L1019" s="121" t="s">
        <v>1543</v>
      </c>
      <c r="M1019" s="94" t="s">
        <v>304</v>
      </c>
      <c r="N1019" s="94" t="s">
        <v>149</v>
      </c>
      <c r="O1019" s="94" t="s">
        <v>235</v>
      </c>
      <c r="P1019" s="30" t="s">
        <v>235</v>
      </c>
      <c r="Q1019" s="30" t="s">
        <v>235</v>
      </c>
      <c r="R1019" s="30" t="s">
        <v>235</v>
      </c>
      <c r="S1019" s="21">
        <v>45103</v>
      </c>
      <c r="T1019" s="20" t="s">
        <v>235</v>
      </c>
      <c r="U1019" s="21">
        <v>45105</v>
      </c>
      <c r="V1019" s="29" t="s">
        <v>240</v>
      </c>
      <c r="W1019" s="23"/>
      <c r="X1019" s="27" t="s">
        <v>39</v>
      </c>
      <c r="Y1019" s="13" t="s">
        <v>1723</v>
      </c>
    </row>
    <row r="1020" spans="1:25">
      <c r="A1020" s="24">
        <v>45139</v>
      </c>
      <c r="B1020" s="25" t="s">
        <v>953</v>
      </c>
      <c r="C1020" s="26">
        <v>632438</v>
      </c>
      <c r="D1020" s="27" t="s">
        <v>42</v>
      </c>
      <c r="E1020" s="27" t="s">
        <v>147</v>
      </c>
      <c r="F1020" s="27" t="s">
        <v>455</v>
      </c>
      <c r="G1020" s="27" t="s">
        <v>31</v>
      </c>
      <c r="H1020" s="27" t="s">
        <v>32</v>
      </c>
      <c r="I1020" s="27" t="s">
        <v>33</v>
      </c>
      <c r="J1020" s="134">
        <v>45107</v>
      </c>
      <c r="K1020" s="28">
        <v>45261</v>
      </c>
      <c r="L1020" s="121" t="s">
        <v>1543</v>
      </c>
      <c r="M1020" s="94" t="s">
        <v>304</v>
      </c>
      <c r="N1020" s="94" t="s">
        <v>149</v>
      </c>
      <c r="O1020" s="94" t="s">
        <v>235</v>
      </c>
      <c r="P1020" s="30" t="s">
        <v>235</v>
      </c>
      <c r="Q1020" s="30" t="s">
        <v>235</v>
      </c>
      <c r="R1020" s="30" t="s">
        <v>235</v>
      </c>
      <c r="S1020" s="21">
        <v>45103</v>
      </c>
      <c r="T1020" s="20" t="s">
        <v>235</v>
      </c>
      <c r="U1020" s="21">
        <v>45105</v>
      </c>
      <c r="V1020" s="29" t="s">
        <v>240</v>
      </c>
      <c r="W1020" s="23"/>
      <c r="X1020" s="27" t="s">
        <v>45</v>
      </c>
      <c r="Y1020" s="13" t="s">
        <v>1723</v>
      </c>
    </row>
    <row r="1021" spans="1:25">
      <c r="A1021" s="24">
        <v>45139</v>
      </c>
      <c r="B1021" s="25" t="s">
        <v>2039</v>
      </c>
      <c r="C1021" s="26">
        <v>123130</v>
      </c>
      <c r="D1021" s="27" t="s">
        <v>42</v>
      </c>
      <c r="E1021" s="27" t="s">
        <v>255</v>
      </c>
      <c r="F1021" s="27" t="s">
        <v>256</v>
      </c>
      <c r="G1021" s="27" t="s">
        <v>31</v>
      </c>
      <c r="H1021" s="27" t="s">
        <v>32</v>
      </c>
      <c r="I1021" s="27" t="s">
        <v>33</v>
      </c>
      <c r="J1021" s="134">
        <v>45107</v>
      </c>
      <c r="K1021" s="28">
        <v>45261</v>
      </c>
      <c r="L1021" s="121" t="s">
        <v>1543</v>
      </c>
      <c r="M1021" s="94" t="s">
        <v>235</v>
      </c>
      <c r="N1021" s="94" t="s">
        <v>91</v>
      </c>
      <c r="O1021" s="94" t="s">
        <v>235</v>
      </c>
      <c r="P1021" s="30" t="s">
        <v>235</v>
      </c>
      <c r="Q1021" s="30" t="s">
        <v>235</v>
      </c>
      <c r="R1021" s="30" t="s">
        <v>235</v>
      </c>
      <c r="S1021" s="21">
        <v>45103</v>
      </c>
      <c r="T1021" s="20" t="s">
        <v>235</v>
      </c>
      <c r="U1021" s="21">
        <v>45106</v>
      </c>
      <c r="V1021" s="29" t="s">
        <v>240</v>
      </c>
      <c r="W1021" s="23"/>
      <c r="X1021" s="27" t="s">
        <v>45</v>
      </c>
      <c r="Y1021" s="13" t="s">
        <v>825</v>
      </c>
    </row>
    <row r="1022" spans="1:25">
      <c r="A1022" s="24">
        <v>45139</v>
      </c>
      <c r="B1022" s="25" t="s">
        <v>2040</v>
      </c>
      <c r="C1022" s="26">
        <v>135364</v>
      </c>
      <c r="D1022" s="27" t="s">
        <v>42</v>
      </c>
      <c r="E1022" s="27" t="s">
        <v>255</v>
      </c>
      <c r="F1022" s="27" t="s">
        <v>256</v>
      </c>
      <c r="G1022" s="27" t="s">
        <v>31</v>
      </c>
      <c r="H1022" s="27" t="s">
        <v>32</v>
      </c>
      <c r="I1022" s="27" t="s">
        <v>33</v>
      </c>
      <c r="J1022" s="134">
        <v>45107</v>
      </c>
      <c r="K1022" s="28">
        <v>45261</v>
      </c>
      <c r="L1022" s="121" t="s">
        <v>1543</v>
      </c>
      <c r="M1022" s="94" t="s">
        <v>235</v>
      </c>
      <c r="N1022" s="94" t="s">
        <v>91</v>
      </c>
      <c r="O1022" s="94" t="s">
        <v>235</v>
      </c>
      <c r="P1022" s="30" t="s">
        <v>235</v>
      </c>
      <c r="Q1022" s="30" t="s">
        <v>235</v>
      </c>
      <c r="R1022" s="30" t="s">
        <v>235</v>
      </c>
      <c r="S1022" s="21">
        <v>45103</v>
      </c>
      <c r="T1022" s="20" t="s">
        <v>235</v>
      </c>
      <c r="U1022" s="21">
        <v>45106</v>
      </c>
      <c r="V1022" s="29" t="s">
        <v>240</v>
      </c>
      <c r="W1022" s="23"/>
      <c r="X1022" s="27" t="s">
        <v>45</v>
      </c>
      <c r="Y1022" s="13" t="s">
        <v>825</v>
      </c>
    </row>
    <row r="1023" spans="1:25">
      <c r="A1023" s="111">
        <v>45139</v>
      </c>
      <c r="B1023" s="25" t="s">
        <v>228</v>
      </c>
      <c r="C1023" s="26">
        <v>110151</v>
      </c>
      <c r="D1023" s="27" t="s">
        <v>28</v>
      </c>
      <c r="E1023" s="27" t="s">
        <v>147</v>
      </c>
      <c r="F1023" s="27" t="s">
        <v>148</v>
      </c>
      <c r="G1023" s="27" t="s">
        <v>31</v>
      </c>
      <c r="H1023" s="27"/>
      <c r="I1023" s="27" t="s">
        <v>23</v>
      </c>
      <c r="J1023" s="134">
        <v>45107</v>
      </c>
      <c r="K1023" s="28">
        <v>45292</v>
      </c>
      <c r="L1023" s="121" t="s">
        <v>1543</v>
      </c>
      <c r="M1023" s="94" t="s">
        <v>304</v>
      </c>
      <c r="N1023" s="94" t="s">
        <v>149</v>
      </c>
      <c r="O1023" s="94" t="s">
        <v>235</v>
      </c>
      <c r="P1023" s="30" t="s">
        <v>235</v>
      </c>
      <c r="Q1023" s="30" t="s">
        <v>235</v>
      </c>
      <c r="R1023" s="30" t="s">
        <v>235</v>
      </c>
      <c r="S1023" s="21">
        <v>45103</v>
      </c>
      <c r="T1023" s="20" t="s">
        <v>235</v>
      </c>
      <c r="U1023" s="21">
        <v>45106</v>
      </c>
      <c r="V1023" s="29" t="s">
        <v>240</v>
      </c>
      <c r="W1023" s="23"/>
      <c r="X1023" s="27" t="s">
        <v>39</v>
      </c>
      <c r="Y1023" s="13" t="s">
        <v>1723</v>
      </c>
    </row>
    <row r="1024" spans="1:25" ht="25.5">
      <c r="A1024" s="111">
        <v>45139</v>
      </c>
      <c r="B1024" s="25" t="s">
        <v>1101</v>
      </c>
      <c r="C1024" s="26" t="s">
        <v>2041</v>
      </c>
      <c r="D1024" s="27" t="s">
        <v>76</v>
      </c>
      <c r="E1024" s="27" t="s">
        <v>83</v>
      </c>
      <c r="F1024" s="27" t="s">
        <v>358</v>
      </c>
      <c r="G1024" s="27" t="s">
        <v>31</v>
      </c>
      <c r="H1024" s="27"/>
      <c r="I1024" s="27" t="s">
        <v>33</v>
      </c>
      <c r="J1024" s="134">
        <v>45107</v>
      </c>
      <c r="K1024" s="28">
        <v>45292</v>
      </c>
      <c r="L1024" s="121" t="s">
        <v>1543</v>
      </c>
      <c r="M1024" s="94" t="s">
        <v>1103</v>
      </c>
      <c r="N1024" s="94" t="s">
        <v>1104</v>
      </c>
      <c r="O1024" s="94" t="s">
        <v>1105</v>
      </c>
      <c r="P1024" s="30">
        <v>45092</v>
      </c>
      <c r="Q1024" s="30">
        <v>45092</v>
      </c>
      <c r="R1024" s="23" t="s">
        <v>239</v>
      </c>
      <c r="S1024" s="21">
        <v>45103</v>
      </c>
      <c r="T1024" s="20" t="s">
        <v>235</v>
      </c>
      <c r="U1024" s="20" t="s">
        <v>235</v>
      </c>
      <c r="V1024" s="29" t="s">
        <v>235</v>
      </c>
      <c r="W1024" s="23"/>
      <c r="X1024" s="27" t="s">
        <v>39</v>
      </c>
      <c r="Y1024" s="13" t="s">
        <v>2042</v>
      </c>
    </row>
    <row r="1025" spans="1:25" ht="25.5">
      <c r="A1025" s="24">
        <v>45139</v>
      </c>
      <c r="B1025" s="25" t="s">
        <v>943</v>
      </c>
      <c r="C1025" s="26">
        <v>104977</v>
      </c>
      <c r="D1025" s="27" t="s">
        <v>42</v>
      </c>
      <c r="E1025" s="27" t="s">
        <v>255</v>
      </c>
      <c r="F1025" s="27" t="s">
        <v>71</v>
      </c>
      <c r="G1025" s="27" t="s">
        <v>31</v>
      </c>
      <c r="H1025" s="27" t="s">
        <v>32</v>
      </c>
      <c r="I1025" s="27" t="s">
        <v>33</v>
      </c>
      <c r="J1025" s="134">
        <v>45107</v>
      </c>
      <c r="K1025" s="28">
        <v>45261</v>
      </c>
      <c r="L1025" s="121" t="s">
        <v>670</v>
      </c>
      <c r="N1025" s="94" t="s">
        <v>72</v>
      </c>
      <c r="P1025" s="30" t="s">
        <v>235</v>
      </c>
      <c r="Q1025" s="30" t="s">
        <v>235</v>
      </c>
      <c r="R1025" s="23" t="s">
        <v>239</v>
      </c>
      <c r="S1025" s="21">
        <v>45103</v>
      </c>
      <c r="T1025" s="20"/>
      <c r="U1025" s="21">
        <v>45103</v>
      </c>
      <c r="V1025" s="29" t="s">
        <v>240</v>
      </c>
      <c r="W1025" s="23"/>
      <c r="X1025" s="27" t="s">
        <v>45</v>
      </c>
      <c r="Y1025" s="13" t="s">
        <v>2043</v>
      </c>
    </row>
    <row r="1026" spans="1:25" ht="25.5">
      <c r="A1026" s="24">
        <v>45139</v>
      </c>
      <c r="B1026" s="25" t="s">
        <v>893</v>
      </c>
      <c r="C1026" s="26">
        <v>113068</v>
      </c>
      <c r="D1026" s="27" t="s">
        <v>42</v>
      </c>
      <c r="E1026" s="27" t="s">
        <v>255</v>
      </c>
      <c r="F1026" s="27" t="s">
        <v>71</v>
      </c>
      <c r="G1026" s="27" t="s">
        <v>31</v>
      </c>
      <c r="H1026" s="27" t="s">
        <v>32</v>
      </c>
      <c r="I1026" s="27" t="s">
        <v>33</v>
      </c>
      <c r="J1026" s="134">
        <v>45107</v>
      </c>
      <c r="K1026" s="28">
        <v>45261</v>
      </c>
      <c r="L1026" s="121" t="s">
        <v>670</v>
      </c>
      <c r="N1026" s="94" t="s">
        <v>72</v>
      </c>
      <c r="P1026" s="30" t="s">
        <v>235</v>
      </c>
      <c r="Q1026" s="30" t="s">
        <v>235</v>
      </c>
      <c r="R1026" s="23" t="s">
        <v>239</v>
      </c>
      <c r="S1026" s="21">
        <v>45103</v>
      </c>
      <c r="T1026" s="20"/>
      <c r="U1026" s="21">
        <v>45103</v>
      </c>
      <c r="V1026" s="29" t="s">
        <v>240</v>
      </c>
      <c r="W1026" s="23"/>
      <c r="X1026" s="27" t="s">
        <v>45</v>
      </c>
      <c r="Y1026" s="13" t="s">
        <v>2043</v>
      </c>
    </row>
    <row r="1027" spans="1:25" ht="25.5">
      <c r="A1027" s="24">
        <v>45139</v>
      </c>
      <c r="B1027" s="25" t="s">
        <v>2044</v>
      </c>
      <c r="C1027" s="26">
        <v>137171</v>
      </c>
      <c r="D1027" s="27" t="s">
        <v>42</v>
      </c>
      <c r="E1027" s="27" t="s">
        <v>255</v>
      </c>
      <c r="F1027" s="27" t="s">
        <v>71</v>
      </c>
      <c r="G1027" s="27" t="s">
        <v>31</v>
      </c>
      <c r="H1027" s="27" t="s">
        <v>32</v>
      </c>
      <c r="I1027" s="27" t="s">
        <v>33</v>
      </c>
      <c r="J1027" s="134">
        <v>45107</v>
      </c>
      <c r="K1027" s="28">
        <v>45261</v>
      </c>
      <c r="L1027" s="121" t="s">
        <v>670</v>
      </c>
      <c r="N1027" s="94" t="s">
        <v>72</v>
      </c>
      <c r="P1027" s="30" t="s">
        <v>235</v>
      </c>
      <c r="Q1027" s="30" t="s">
        <v>235</v>
      </c>
      <c r="R1027" s="23" t="s">
        <v>239</v>
      </c>
      <c r="S1027" s="21">
        <v>45103</v>
      </c>
      <c r="T1027" s="20"/>
      <c r="U1027" s="21">
        <v>45103</v>
      </c>
      <c r="V1027" s="29" t="s">
        <v>240</v>
      </c>
      <c r="W1027" s="23"/>
      <c r="X1027" s="27" t="s">
        <v>45</v>
      </c>
      <c r="Y1027" s="13" t="s">
        <v>89</v>
      </c>
    </row>
    <row r="1028" spans="1:25">
      <c r="A1028" s="24">
        <v>45139</v>
      </c>
      <c r="B1028" s="25" t="s">
        <v>955</v>
      </c>
      <c r="C1028" s="26">
        <v>632413</v>
      </c>
      <c r="D1028" s="27" t="s">
        <v>42</v>
      </c>
      <c r="E1028" s="27" t="s">
        <v>147</v>
      </c>
      <c r="F1028" s="27" t="s">
        <v>148</v>
      </c>
      <c r="G1028" s="27" t="s">
        <v>31</v>
      </c>
      <c r="H1028" s="27"/>
      <c r="I1028" s="27" t="s">
        <v>33</v>
      </c>
      <c r="J1028" s="134">
        <v>45107</v>
      </c>
      <c r="K1028" s="28">
        <v>45292</v>
      </c>
      <c r="L1028" s="121" t="s">
        <v>670</v>
      </c>
      <c r="M1028" s="94" t="s">
        <v>304</v>
      </c>
      <c r="N1028" s="94" t="s">
        <v>149</v>
      </c>
      <c r="P1028" s="30" t="s">
        <v>235</v>
      </c>
      <c r="Q1028" s="30" t="s">
        <v>235</v>
      </c>
      <c r="R1028" s="23" t="s">
        <v>239</v>
      </c>
      <c r="S1028" s="21">
        <v>45103</v>
      </c>
      <c r="T1028" s="20"/>
      <c r="U1028" s="21">
        <v>45104</v>
      </c>
      <c r="V1028" s="29" t="s">
        <v>240</v>
      </c>
      <c r="W1028" s="23"/>
      <c r="X1028" s="27" t="s">
        <v>39</v>
      </c>
      <c r="Y1028" s="13"/>
    </row>
    <row r="1029" spans="1:25" ht="89.25">
      <c r="A1029" s="24">
        <v>45139</v>
      </c>
      <c r="B1029" s="25" t="s">
        <v>944</v>
      </c>
      <c r="C1029" s="26">
        <v>118279</v>
      </c>
      <c r="D1029" s="27" t="s">
        <v>42</v>
      </c>
      <c r="E1029" s="27" t="s">
        <v>413</v>
      </c>
      <c r="F1029" s="27" t="s">
        <v>1362</v>
      </c>
      <c r="G1029" s="27" t="s">
        <v>31</v>
      </c>
      <c r="H1029" s="27" t="s">
        <v>32</v>
      </c>
      <c r="I1029" s="27" t="s">
        <v>33</v>
      </c>
      <c r="J1029" s="134">
        <v>45107</v>
      </c>
      <c r="K1029" s="28">
        <v>45261</v>
      </c>
      <c r="L1029" s="121" t="s">
        <v>670</v>
      </c>
      <c r="M1029" s="94" t="s">
        <v>415</v>
      </c>
      <c r="N1029" s="94" t="s">
        <v>43</v>
      </c>
      <c r="O1029" s="94" t="s">
        <v>416</v>
      </c>
      <c r="P1029" s="30" t="s">
        <v>235</v>
      </c>
      <c r="Q1029" s="30" t="s">
        <v>235</v>
      </c>
      <c r="R1029" s="23" t="s">
        <v>239</v>
      </c>
      <c r="S1029" s="21">
        <v>45103</v>
      </c>
      <c r="T1029" s="20"/>
      <c r="U1029" s="21">
        <v>45104</v>
      </c>
      <c r="V1029" s="29" t="s">
        <v>240</v>
      </c>
      <c r="W1029" s="23"/>
      <c r="X1029" s="27" t="s">
        <v>45</v>
      </c>
      <c r="Y1029" s="13" t="s">
        <v>2045</v>
      </c>
    </row>
    <row r="1030" spans="1:25">
      <c r="A1030" s="24">
        <v>45139</v>
      </c>
      <c r="B1030" s="25" t="s">
        <v>890</v>
      </c>
      <c r="C1030" s="26">
        <v>117991</v>
      </c>
      <c r="D1030" s="27" t="s">
        <v>42</v>
      </c>
      <c r="E1030" s="27" t="s">
        <v>255</v>
      </c>
      <c r="F1030" s="27" t="s">
        <v>256</v>
      </c>
      <c r="G1030" s="27" t="s">
        <v>31</v>
      </c>
      <c r="H1030" s="27" t="s">
        <v>32</v>
      </c>
      <c r="I1030" s="27" t="s">
        <v>33</v>
      </c>
      <c r="J1030" s="134">
        <v>45107</v>
      </c>
      <c r="K1030" s="28">
        <v>45261</v>
      </c>
      <c r="L1030" s="121" t="s">
        <v>670</v>
      </c>
      <c r="N1030" s="94" t="s">
        <v>91</v>
      </c>
      <c r="P1030" s="30" t="s">
        <v>235</v>
      </c>
      <c r="Q1030" s="30" t="s">
        <v>235</v>
      </c>
      <c r="R1030" s="23" t="s">
        <v>239</v>
      </c>
      <c r="S1030" s="21">
        <v>45103</v>
      </c>
      <c r="T1030" s="20"/>
      <c r="U1030" s="21">
        <v>45105</v>
      </c>
      <c r="V1030" s="29" t="s">
        <v>240</v>
      </c>
      <c r="W1030" s="23"/>
      <c r="X1030" s="27" t="s">
        <v>45</v>
      </c>
      <c r="Y1030" s="13" t="s">
        <v>2046</v>
      </c>
    </row>
    <row r="1031" spans="1:25" ht="25.5">
      <c r="A1031" s="24">
        <v>45139</v>
      </c>
      <c r="B1031" s="25" t="s">
        <v>903</v>
      </c>
      <c r="C1031" s="26" t="s">
        <v>2047</v>
      </c>
      <c r="D1031" s="27" t="s">
        <v>76</v>
      </c>
      <c r="E1031" s="27" t="s">
        <v>530</v>
      </c>
      <c r="F1031" s="27" t="s">
        <v>78</v>
      </c>
      <c r="G1031" s="27" t="s">
        <v>31</v>
      </c>
      <c r="H1031" s="27"/>
      <c r="I1031" s="27" t="s">
        <v>281</v>
      </c>
      <c r="J1031" s="134">
        <v>45107</v>
      </c>
      <c r="K1031" s="28">
        <v>45292</v>
      </c>
      <c r="L1031" s="121" t="s">
        <v>670</v>
      </c>
      <c r="M1031" s="94" t="s">
        <v>905</v>
      </c>
      <c r="N1031" s="94" t="s">
        <v>906</v>
      </c>
      <c r="O1031" s="94" t="s">
        <v>907</v>
      </c>
      <c r="P1031" s="30">
        <v>45098</v>
      </c>
      <c r="Q1031" s="30">
        <v>45098</v>
      </c>
      <c r="R1031" s="23" t="s">
        <v>239</v>
      </c>
      <c r="S1031" s="21">
        <v>45103</v>
      </c>
      <c r="T1031" s="20"/>
      <c r="U1031" s="21">
        <v>45106</v>
      </c>
      <c r="V1031" s="29" t="s">
        <v>240</v>
      </c>
      <c r="W1031" s="23"/>
      <c r="X1031" s="27" t="s">
        <v>39</v>
      </c>
      <c r="Y1031" s="13"/>
    </row>
    <row r="1032" spans="1:25">
      <c r="A1032" s="24">
        <v>45139</v>
      </c>
      <c r="B1032" s="25" t="s">
        <v>909</v>
      </c>
      <c r="C1032" s="26">
        <v>99657</v>
      </c>
      <c r="D1032" s="27" t="s">
        <v>42</v>
      </c>
      <c r="E1032" s="27" t="s">
        <v>494</v>
      </c>
      <c r="F1032" s="27" t="s">
        <v>220</v>
      </c>
      <c r="G1032" s="27" t="s">
        <v>31</v>
      </c>
      <c r="H1032" s="27" t="s">
        <v>32</v>
      </c>
      <c r="I1032" s="27" t="s">
        <v>33</v>
      </c>
      <c r="J1032" s="134">
        <v>45107</v>
      </c>
      <c r="K1032" s="28">
        <v>45261</v>
      </c>
      <c r="L1032" s="121" t="s">
        <v>670</v>
      </c>
      <c r="N1032" s="94" t="s">
        <v>464</v>
      </c>
      <c r="P1032" s="30" t="s">
        <v>235</v>
      </c>
      <c r="Q1032" s="30" t="s">
        <v>235</v>
      </c>
      <c r="R1032" s="23" t="s">
        <v>239</v>
      </c>
      <c r="S1032" s="21">
        <v>45103</v>
      </c>
      <c r="T1032" s="20"/>
      <c r="U1032" s="21">
        <v>45103</v>
      </c>
      <c r="V1032" s="29" t="s">
        <v>240</v>
      </c>
      <c r="W1032" s="23"/>
      <c r="X1032" s="27" t="s">
        <v>39</v>
      </c>
      <c r="Y1032" s="13" t="s">
        <v>835</v>
      </c>
    </row>
    <row r="1033" spans="1:25" ht="25.5">
      <c r="A1033" s="24">
        <v>45139</v>
      </c>
      <c r="B1033" s="25" t="s">
        <v>898</v>
      </c>
      <c r="C1033" s="26">
        <v>113150</v>
      </c>
      <c r="D1033" s="27" t="s">
        <v>42</v>
      </c>
      <c r="E1033" s="27" t="s">
        <v>255</v>
      </c>
      <c r="F1033" s="27" t="s">
        <v>71</v>
      </c>
      <c r="G1033" s="27" t="s">
        <v>31</v>
      </c>
      <c r="H1033" s="27" t="s">
        <v>32</v>
      </c>
      <c r="I1033" s="27" t="s">
        <v>33</v>
      </c>
      <c r="J1033" s="134">
        <v>45107</v>
      </c>
      <c r="K1033" s="28">
        <v>45261</v>
      </c>
      <c r="L1033" s="121" t="s">
        <v>484</v>
      </c>
      <c r="N1033" s="94" t="s">
        <v>72</v>
      </c>
      <c r="P1033" s="30" t="s">
        <v>235</v>
      </c>
      <c r="Q1033" s="30" t="s">
        <v>235</v>
      </c>
      <c r="R1033" s="30" t="s">
        <v>235</v>
      </c>
      <c r="S1033" s="21">
        <v>45107</v>
      </c>
      <c r="T1033" s="20"/>
      <c r="U1033" s="21">
        <v>45111</v>
      </c>
      <c r="V1033" s="29" t="s">
        <v>240</v>
      </c>
      <c r="W1033" s="23"/>
      <c r="X1033" s="27" t="s">
        <v>45</v>
      </c>
      <c r="Y1033" s="13" t="s">
        <v>2048</v>
      </c>
    </row>
    <row r="1034" spans="1:25" ht="25.5">
      <c r="A1034" s="24">
        <v>45139</v>
      </c>
      <c r="B1034" s="25" t="s">
        <v>919</v>
      </c>
      <c r="C1034" s="26">
        <v>112943</v>
      </c>
      <c r="D1034" s="27" t="s">
        <v>42</v>
      </c>
      <c r="E1034" s="27" t="s">
        <v>255</v>
      </c>
      <c r="F1034" s="27" t="s">
        <v>71</v>
      </c>
      <c r="G1034" s="27" t="s">
        <v>31</v>
      </c>
      <c r="H1034" s="27" t="s">
        <v>32</v>
      </c>
      <c r="I1034" s="27" t="s">
        <v>33</v>
      </c>
      <c r="J1034" s="134">
        <v>45107</v>
      </c>
      <c r="K1034" s="28">
        <v>45261</v>
      </c>
      <c r="L1034" s="121" t="s">
        <v>484</v>
      </c>
      <c r="N1034" s="94" t="s">
        <v>72</v>
      </c>
      <c r="P1034" s="30" t="s">
        <v>235</v>
      </c>
      <c r="Q1034" s="30" t="s">
        <v>235</v>
      </c>
      <c r="R1034" s="30" t="s">
        <v>235</v>
      </c>
      <c r="S1034" s="21">
        <v>45107</v>
      </c>
      <c r="T1034" s="20"/>
      <c r="U1034" s="21">
        <v>45111</v>
      </c>
      <c r="V1034" s="29" t="s">
        <v>240</v>
      </c>
      <c r="W1034" s="23"/>
      <c r="X1034" s="27" t="s">
        <v>45</v>
      </c>
      <c r="Y1034" s="13" t="s">
        <v>586</v>
      </c>
    </row>
    <row r="1035" spans="1:25" ht="25.5">
      <c r="A1035" s="24">
        <v>45139</v>
      </c>
      <c r="B1035" s="25" t="s">
        <v>942</v>
      </c>
      <c r="C1035" s="26">
        <v>101512</v>
      </c>
      <c r="D1035" s="27" t="s">
        <v>42</v>
      </c>
      <c r="E1035" s="27" t="s">
        <v>255</v>
      </c>
      <c r="F1035" s="27" t="s">
        <v>71</v>
      </c>
      <c r="G1035" s="27" t="s">
        <v>31</v>
      </c>
      <c r="H1035" s="27" t="s">
        <v>32</v>
      </c>
      <c r="I1035" s="27" t="s">
        <v>33</v>
      </c>
      <c r="J1035" s="134">
        <v>45107</v>
      </c>
      <c r="K1035" s="28">
        <v>45261</v>
      </c>
      <c r="L1035" s="121" t="s">
        <v>484</v>
      </c>
      <c r="N1035" s="94" t="s">
        <v>72</v>
      </c>
      <c r="P1035" s="30" t="s">
        <v>235</v>
      </c>
      <c r="Q1035" s="30" t="s">
        <v>235</v>
      </c>
      <c r="R1035" s="30" t="s">
        <v>235</v>
      </c>
      <c r="S1035" s="21">
        <v>45107</v>
      </c>
      <c r="T1035" s="20">
        <v>45111</v>
      </c>
      <c r="U1035" s="21"/>
      <c r="V1035" s="29" t="s">
        <v>240</v>
      </c>
      <c r="W1035" s="23"/>
      <c r="X1035" s="27" t="s">
        <v>45</v>
      </c>
      <c r="Y1035" s="13" t="s">
        <v>586</v>
      </c>
    </row>
    <row r="1036" spans="1:25" ht="25.5">
      <c r="A1036" s="24">
        <v>45139</v>
      </c>
      <c r="B1036" s="25" t="s">
        <v>922</v>
      </c>
      <c r="C1036" s="26">
        <v>118144</v>
      </c>
      <c r="D1036" s="27" t="s">
        <v>42</v>
      </c>
      <c r="E1036" s="27" t="s">
        <v>255</v>
      </c>
      <c r="F1036" s="27" t="s">
        <v>256</v>
      </c>
      <c r="G1036" s="27" t="s">
        <v>31</v>
      </c>
      <c r="H1036" s="27" t="s">
        <v>32</v>
      </c>
      <c r="I1036" s="27" t="s">
        <v>33</v>
      </c>
      <c r="J1036" s="134">
        <v>45107</v>
      </c>
      <c r="K1036" s="28">
        <v>45261</v>
      </c>
      <c r="L1036" s="121" t="s">
        <v>484</v>
      </c>
      <c r="M1036" s="94" t="s">
        <v>1236</v>
      </c>
      <c r="N1036" s="94" t="s">
        <v>1237</v>
      </c>
      <c r="P1036" s="30" t="s">
        <v>235</v>
      </c>
      <c r="Q1036" s="30" t="s">
        <v>235</v>
      </c>
      <c r="R1036" s="30" t="s">
        <v>235</v>
      </c>
      <c r="S1036" s="21">
        <v>45107</v>
      </c>
      <c r="T1036" s="20"/>
      <c r="U1036" s="21">
        <v>45111</v>
      </c>
      <c r="V1036" s="29" t="s">
        <v>240</v>
      </c>
      <c r="W1036" s="23"/>
      <c r="X1036" s="27" t="s">
        <v>45</v>
      </c>
      <c r="Y1036" s="13" t="s">
        <v>2049</v>
      </c>
    </row>
    <row r="1037" spans="1:25" ht="51">
      <c r="A1037" s="24">
        <v>45139</v>
      </c>
      <c r="B1037" s="25" t="s">
        <v>2050</v>
      </c>
      <c r="C1037" s="26">
        <v>131821</v>
      </c>
      <c r="D1037" s="27" t="s">
        <v>42</v>
      </c>
      <c r="E1037" s="27" t="s">
        <v>413</v>
      </c>
      <c r="F1037" s="27" t="s">
        <v>1362</v>
      </c>
      <c r="G1037" s="27" t="s">
        <v>31</v>
      </c>
      <c r="H1037" s="27" t="s">
        <v>32</v>
      </c>
      <c r="I1037" s="27" t="s">
        <v>33</v>
      </c>
      <c r="J1037" s="134">
        <v>45107</v>
      </c>
      <c r="K1037" s="28">
        <v>45261</v>
      </c>
      <c r="L1037" s="121" t="s">
        <v>1605</v>
      </c>
      <c r="M1037" s="94" t="s">
        <v>415</v>
      </c>
      <c r="N1037" s="94" t="s">
        <v>43</v>
      </c>
      <c r="O1037" s="94" t="s">
        <v>785</v>
      </c>
      <c r="P1037" s="30"/>
      <c r="Q1037" s="20"/>
      <c r="R1037" s="23"/>
      <c r="S1037" s="21">
        <v>45103</v>
      </c>
      <c r="T1037" s="20"/>
      <c r="U1037" s="21">
        <v>45104</v>
      </c>
      <c r="V1037" s="29" t="s">
        <v>240</v>
      </c>
      <c r="W1037" s="23"/>
      <c r="X1037" s="27" t="s">
        <v>45</v>
      </c>
      <c r="Y1037" s="13" t="s">
        <v>2051</v>
      </c>
    </row>
    <row r="1038" spans="1:25" ht="51">
      <c r="A1038" s="24">
        <v>45139</v>
      </c>
      <c r="B1038" s="25" t="s">
        <v>2052</v>
      </c>
      <c r="C1038" s="26">
        <v>137385</v>
      </c>
      <c r="D1038" s="27" t="s">
        <v>42</v>
      </c>
      <c r="E1038" s="27" t="s">
        <v>413</v>
      </c>
      <c r="F1038" s="27" t="s">
        <v>1362</v>
      </c>
      <c r="G1038" s="27" t="s">
        <v>31</v>
      </c>
      <c r="H1038" s="27" t="s">
        <v>32</v>
      </c>
      <c r="I1038" s="27" t="s">
        <v>33</v>
      </c>
      <c r="J1038" s="134">
        <v>45107</v>
      </c>
      <c r="K1038" s="28">
        <v>45261</v>
      </c>
      <c r="L1038" s="121" t="s">
        <v>1605</v>
      </c>
      <c r="M1038" s="94" t="s">
        <v>415</v>
      </c>
      <c r="N1038" s="94" t="s">
        <v>43</v>
      </c>
      <c r="O1038" s="94" t="s">
        <v>785</v>
      </c>
      <c r="P1038" s="30"/>
      <c r="Q1038" s="20"/>
      <c r="R1038" s="23"/>
      <c r="S1038" s="21">
        <v>45103</v>
      </c>
      <c r="T1038" s="20"/>
      <c r="U1038" s="21">
        <v>45104</v>
      </c>
      <c r="V1038" s="29" t="s">
        <v>240</v>
      </c>
      <c r="W1038" s="23"/>
      <c r="X1038" s="27" t="s">
        <v>45</v>
      </c>
      <c r="Y1038" s="13" t="s">
        <v>2051</v>
      </c>
    </row>
    <row r="1039" spans="1:25" ht="25.5">
      <c r="A1039" s="24">
        <v>45139</v>
      </c>
      <c r="B1039" s="25" t="s">
        <v>69</v>
      </c>
      <c r="C1039" s="26">
        <v>612777</v>
      </c>
      <c r="D1039" s="27" t="s">
        <v>28</v>
      </c>
      <c r="E1039" s="27" t="s">
        <v>70</v>
      </c>
      <c r="F1039" s="27" t="s">
        <v>71</v>
      </c>
      <c r="G1039" s="27" t="s">
        <v>31</v>
      </c>
      <c r="H1039" s="27"/>
      <c r="I1039" s="27" t="s">
        <v>33</v>
      </c>
      <c r="J1039" s="134">
        <v>45107</v>
      </c>
      <c r="K1039" s="28">
        <v>45292</v>
      </c>
      <c r="L1039" s="121" t="s">
        <v>1605</v>
      </c>
      <c r="N1039" s="94" t="s">
        <v>72</v>
      </c>
      <c r="P1039" s="30"/>
      <c r="Q1039" s="20"/>
      <c r="R1039" s="23"/>
      <c r="S1039" s="21">
        <v>45103</v>
      </c>
      <c r="T1039" s="20"/>
      <c r="U1039" s="21">
        <v>45103</v>
      </c>
      <c r="V1039" s="29" t="s">
        <v>240</v>
      </c>
      <c r="W1039" s="23"/>
      <c r="X1039" s="27" t="s">
        <v>39</v>
      </c>
      <c r="Y1039" s="13" t="s">
        <v>2053</v>
      </c>
    </row>
    <row r="1040" spans="1:25" ht="63.75">
      <c r="A1040" s="24">
        <v>45139</v>
      </c>
      <c r="B1040" s="25" t="s">
        <v>1539</v>
      </c>
      <c r="C1040" s="26">
        <v>634165</v>
      </c>
      <c r="D1040" s="27" t="s">
        <v>42</v>
      </c>
      <c r="E1040" s="27" t="s">
        <v>29</v>
      </c>
      <c r="F1040" s="27" t="s">
        <v>212</v>
      </c>
      <c r="G1040" s="27" t="s">
        <v>31</v>
      </c>
      <c r="H1040" s="27"/>
      <c r="I1040" s="27" t="s">
        <v>33</v>
      </c>
      <c r="J1040" s="134">
        <v>45107</v>
      </c>
      <c r="K1040" s="28">
        <v>45323</v>
      </c>
      <c r="L1040" s="121" t="s">
        <v>1605</v>
      </c>
      <c r="M1040" s="94" t="s">
        <v>1540</v>
      </c>
      <c r="N1040" s="94" t="s">
        <v>1541</v>
      </c>
      <c r="O1040" s="94" t="s">
        <v>1542</v>
      </c>
      <c r="P1040" s="30">
        <v>45082</v>
      </c>
      <c r="Q1040" s="20">
        <v>45100</v>
      </c>
      <c r="R1040" s="23"/>
      <c r="S1040" s="21">
        <v>45103</v>
      </c>
      <c r="T1040" s="20"/>
      <c r="U1040" s="21">
        <v>45104</v>
      </c>
      <c r="V1040" s="29" t="s">
        <v>240</v>
      </c>
      <c r="W1040" s="23"/>
      <c r="X1040" s="27" t="s">
        <v>39</v>
      </c>
      <c r="Y1040" s="13" t="s">
        <v>2053</v>
      </c>
    </row>
    <row r="1041" spans="1:25">
      <c r="A1041" s="24">
        <v>45139</v>
      </c>
      <c r="B1041" s="25" t="s">
        <v>912</v>
      </c>
      <c r="C1041" s="26">
        <v>6516</v>
      </c>
      <c r="D1041" s="27" t="s">
        <v>42</v>
      </c>
      <c r="E1041" s="27" t="s">
        <v>377</v>
      </c>
      <c r="F1041" s="27" t="s">
        <v>662</v>
      </c>
      <c r="G1041" s="27" t="s">
        <v>31</v>
      </c>
      <c r="H1041" s="27" t="s">
        <v>32</v>
      </c>
      <c r="I1041" s="27" t="s">
        <v>33</v>
      </c>
      <c r="J1041" s="134">
        <v>45107</v>
      </c>
      <c r="K1041" s="28">
        <v>45261</v>
      </c>
      <c r="L1041" s="121" t="s">
        <v>1605</v>
      </c>
      <c r="N1041" s="94" t="s">
        <v>2054</v>
      </c>
      <c r="P1041" s="30"/>
      <c r="Q1041" s="20"/>
      <c r="R1041" s="23"/>
      <c r="S1041" s="21">
        <v>45103</v>
      </c>
      <c r="T1041" s="20"/>
      <c r="U1041" s="21">
        <v>45106</v>
      </c>
      <c r="V1041" s="29" t="s">
        <v>240</v>
      </c>
      <c r="W1041" s="23"/>
      <c r="X1041" s="27" t="s">
        <v>45</v>
      </c>
      <c r="Y1041" s="13" t="s">
        <v>2055</v>
      </c>
    </row>
    <row r="1042" spans="1:25" ht="25.5">
      <c r="A1042" s="24">
        <v>45139</v>
      </c>
      <c r="B1042" s="25" t="s">
        <v>940</v>
      </c>
      <c r="C1042" s="26">
        <v>108655</v>
      </c>
      <c r="D1042" s="27" t="s">
        <v>42</v>
      </c>
      <c r="E1042" s="187" t="s">
        <v>255</v>
      </c>
      <c r="F1042" s="27" t="s">
        <v>71</v>
      </c>
      <c r="G1042" s="27" t="s">
        <v>31</v>
      </c>
      <c r="H1042" s="27" t="s">
        <v>32</v>
      </c>
      <c r="I1042" s="27" t="s">
        <v>33</v>
      </c>
      <c r="J1042" s="134">
        <v>45107</v>
      </c>
      <c r="K1042" s="28">
        <v>45261</v>
      </c>
      <c r="L1042" s="121" t="s">
        <v>1605</v>
      </c>
      <c r="N1042" s="94" t="s">
        <v>72</v>
      </c>
      <c r="P1042" s="30"/>
      <c r="Q1042" s="20"/>
      <c r="R1042" s="23"/>
      <c r="S1042" s="21">
        <v>45103</v>
      </c>
      <c r="T1042" s="20"/>
      <c r="U1042" s="21">
        <v>45103</v>
      </c>
      <c r="V1042" s="29" t="s">
        <v>240</v>
      </c>
      <c r="W1042" s="23"/>
      <c r="X1042" s="27" t="s">
        <v>45</v>
      </c>
      <c r="Y1042" s="13" t="s">
        <v>2056</v>
      </c>
    </row>
    <row r="1043" spans="1:25" ht="38.25">
      <c r="A1043" s="24">
        <v>45139</v>
      </c>
      <c r="B1043" s="25" t="s">
        <v>976</v>
      </c>
      <c r="C1043" s="26">
        <v>113083</v>
      </c>
      <c r="D1043" s="27" t="s">
        <v>42</v>
      </c>
      <c r="E1043" s="27" t="s">
        <v>147</v>
      </c>
      <c r="F1043" s="27" t="s">
        <v>455</v>
      </c>
      <c r="G1043" s="27" t="s">
        <v>31</v>
      </c>
      <c r="H1043" s="27" t="s">
        <v>32</v>
      </c>
      <c r="I1043" s="27" t="s">
        <v>33</v>
      </c>
      <c r="J1043" s="134">
        <v>45107</v>
      </c>
      <c r="K1043" s="28">
        <v>45261</v>
      </c>
      <c r="L1043" s="121" t="s">
        <v>1605</v>
      </c>
      <c r="M1043" s="94" t="s">
        <v>1838</v>
      </c>
      <c r="N1043" s="94" t="s">
        <v>149</v>
      </c>
      <c r="O1043" s="94" t="s">
        <v>306</v>
      </c>
      <c r="P1043" s="30"/>
      <c r="Q1043" s="20"/>
      <c r="R1043" s="23"/>
      <c r="S1043" s="21">
        <v>45103</v>
      </c>
      <c r="T1043" s="20"/>
      <c r="U1043" s="21">
        <v>45104</v>
      </c>
      <c r="V1043" s="29" t="s">
        <v>240</v>
      </c>
      <c r="W1043" s="23"/>
      <c r="X1043" s="27" t="s">
        <v>45</v>
      </c>
      <c r="Y1043" s="13" t="s">
        <v>2057</v>
      </c>
    </row>
    <row r="1044" spans="1:25" ht="38.25">
      <c r="A1044" s="24">
        <v>45139</v>
      </c>
      <c r="B1044" s="25" t="s">
        <v>951</v>
      </c>
      <c r="C1044" s="26">
        <v>120805</v>
      </c>
      <c r="D1044" s="27" t="s">
        <v>42</v>
      </c>
      <c r="E1044" s="27" t="s">
        <v>147</v>
      </c>
      <c r="F1044" s="27" t="s">
        <v>455</v>
      </c>
      <c r="G1044" s="27" t="s">
        <v>31</v>
      </c>
      <c r="H1044" s="27" t="s">
        <v>32</v>
      </c>
      <c r="I1044" s="27" t="s">
        <v>33</v>
      </c>
      <c r="J1044" s="134">
        <v>45107</v>
      </c>
      <c r="K1044" s="28">
        <v>45261</v>
      </c>
      <c r="L1044" s="121" t="s">
        <v>1605</v>
      </c>
      <c r="M1044" s="94" t="s">
        <v>1838</v>
      </c>
      <c r="N1044" s="94" t="s">
        <v>149</v>
      </c>
      <c r="O1044" s="94" t="s">
        <v>306</v>
      </c>
      <c r="P1044" s="30"/>
      <c r="Q1044" s="20"/>
      <c r="R1044" s="23"/>
      <c r="S1044" s="21">
        <v>45103</v>
      </c>
      <c r="T1044" s="20"/>
      <c r="U1044" s="21">
        <v>45104</v>
      </c>
      <c r="V1044" s="29" t="s">
        <v>240</v>
      </c>
      <c r="W1044" s="23"/>
      <c r="X1044" s="27" t="s">
        <v>45</v>
      </c>
      <c r="Y1044" s="13" t="s">
        <v>2058</v>
      </c>
    </row>
    <row r="1045" spans="1:25" ht="25.5">
      <c r="A1045" s="24">
        <v>45108</v>
      </c>
      <c r="B1045" s="25" t="s">
        <v>837</v>
      </c>
      <c r="C1045" s="26">
        <v>104720</v>
      </c>
      <c r="D1045" s="27" t="s">
        <v>42</v>
      </c>
      <c r="E1045" s="27" t="s">
        <v>838</v>
      </c>
      <c r="F1045" s="27" t="s">
        <v>244</v>
      </c>
      <c r="G1045" s="27" t="s">
        <v>31</v>
      </c>
      <c r="H1045" s="27" t="s">
        <v>32</v>
      </c>
      <c r="I1045" s="27" t="s">
        <v>33</v>
      </c>
      <c r="J1045" s="134">
        <v>45077</v>
      </c>
      <c r="K1045" s="28">
        <v>45231</v>
      </c>
      <c r="L1045" s="121" t="s">
        <v>1543</v>
      </c>
      <c r="M1045" s="94" t="s">
        <v>235</v>
      </c>
      <c r="N1045" s="94" t="s">
        <v>2059</v>
      </c>
      <c r="O1045" s="94" t="s">
        <v>235</v>
      </c>
      <c r="P1045" s="30">
        <v>45060</v>
      </c>
      <c r="Q1045" s="20">
        <v>45098</v>
      </c>
      <c r="R1045" s="23" t="s">
        <v>239</v>
      </c>
      <c r="S1045" s="20">
        <v>45098</v>
      </c>
      <c r="T1045" s="20" t="s">
        <v>235</v>
      </c>
      <c r="U1045" s="21">
        <v>45108</v>
      </c>
      <c r="V1045" s="29" t="s">
        <v>240</v>
      </c>
      <c r="W1045" s="23"/>
      <c r="X1045" s="27" t="s">
        <v>45</v>
      </c>
      <c r="Y1045" s="13" t="s">
        <v>2060</v>
      </c>
    </row>
    <row r="1046" spans="1:25" ht="25.5">
      <c r="A1046" s="111">
        <v>45139</v>
      </c>
      <c r="B1046" s="25" t="s">
        <v>882</v>
      </c>
      <c r="C1046" s="26">
        <v>114477</v>
      </c>
      <c r="D1046" s="27" t="s">
        <v>42</v>
      </c>
      <c r="E1046" s="27" t="s">
        <v>589</v>
      </c>
      <c r="F1046" s="27" t="s">
        <v>308</v>
      </c>
      <c r="G1046" s="27" t="s">
        <v>31</v>
      </c>
      <c r="H1046" s="27" t="s">
        <v>32</v>
      </c>
      <c r="I1046" s="27" t="s">
        <v>33</v>
      </c>
      <c r="J1046" s="134">
        <v>45107</v>
      </c>
      <c r="K1046" s="28">
        <v>45292</v>
      </c>
      <c r="L1046" s="121" t="s">
        <v>1543</v>
      </c>
      <c r="M1046" s="94" t="s">
        <v>971</v>
      </c>
      <c r="N1046" s="94" t="s">
        <v>972</v>
      </c>
      <c r="O1046" s="94" t="s">
        <v>235</v>
      </c>
      <c r="P1046" s="30">
        <v>45092</v>
      </c>
      <c r="Q1046" s="30">
        <v>45092</v>
      </c>
      <c r="R1046" s="23" t="s">
        <v>239</v>
      </c>
      <c r="S1046" s="21">
        <v>45103</v>
      </c>
      <c r="T1046" s="20" t="s">
        <v>235</v>
      </c>
      <c r="U1046" s="21">
        <v>45111</v>
      </c>
      <c r="V1046" s="29" t="s">
        <v>240</v>
      </c>
      <c r="W1046" s="23"/>
      <c r="X1046" s="27" t="s">
        <v>39</v>
      </c>
      <c r="Y1046" s="13"/>
    </row>
    <row r="1047" spans="1:25">
      <c r="A1047" s="24">
        <v>45139</v>
      </c>
      <c r="B1047" s="25" t="s">
        <v>974</v>
      </c>
      <c r="C1047" s="26">
        <v>78385</v>
      </c>
      <c r="D1047" s="27" t="s">
        <v>42</v>
      </c>
      <c r="E1047" s="27" t="s">
        <v>147</v>
      </c>
      <c r="F1047" s="27" t="s">
        <v>455</v>
      </c>
      <c r="G1047" s="27" t="s">
        <v>31</v>
      </c>
      <c r="H1047" s="27" t="s">
        <v>32</v>
      </c>
      <c r="I1047" s="27" t="s">
        <v>33</v>
      </c>
      <c r="J1047" s="134">
        <v>45107</v>
      </c>
      <c r="K1047" s="28">
        <v>45261</v>
      </c>
      <c r="L1047" s="121" t="s">
        <v>1543</v>
      </c>
      <c r="M1047" s="94" t="s">
        <v>304</v>
      </c>
      <c r="N1047" s="94" t="s">
        <v>149</v>
      </c>
      <c r="O1047" s="94" t="s">
        <v>235</v>
      </c>
      <c r="P1047" s="30" t="s">
        <v>235</v>
      </c>
      <c r="Q1047" s="30" t="s">
        <v>235</v>
      </c>
      <c r="R1047" s="30" t="s">
        <v>235</v>
      </c>
      <c r="S1047" s="21">
        <v>45103</v>
      </c>
      <c r="T1047" s="20" t="s">
        <v>235</v>
      </c>
      <c r="U1047" s="21">
        <v>45106</v>
      </c>
      <c r="V1047" s="29" t="s">
        <v>240</v>
      </c>
      <c r="W1047" s="23"/>
      <c r="X1047" s="27" t="s">
        <v>45</v>
      </c>
      <c r="Y1047" s="13" t="s">
        <v>1723</v>
      </c>
    </row>
    <row r="1048" spans="1:25" ht="63.75">
      <c r="A1048" s="24">
        <v>45139</v>
      </c>
      <c r="B1048" s="25" t="s">
        <v>1119</v>
      </c>
      <c r="C1048" s="26">
        <v>113103</v>
      </c>
      <c r="D1048" s="27" t="s">
        <v>28</v>
      </c>
      <c r="E1048" s="27" t="s">
        <v>83</v>
      </c>
      <c r="F1048" s="27" t="s">
        <v>30</v>
      </c>
      <c r="G1048" s="27" t="s">
        <v>31</v>
      </c>
      <c r="H1048" s="27"/>
      <c r="I1048" s="27" t="s">
        <v>33</v>
      </c>
      <c r="J1048" s="134">
        <v>45107</v>
      </c>
      <c r="K1048" s="28">
        <v>45261</v>
      </c>
      <c r="L1048" s="121" t="s">
        <v>484</v>
      </c>
      <c r="M1048" s="94" t="s">
        <v>1120</v>
      </c>
      <c r="N1048" s="94" t="s">
        <v>1121</v>
      </c>
      <c r="P1048" s="30">
        <v>45103</v>
      </c>
      <c r="Q1048" s="20">
        <v>45104</v>
      </c>
      <c r="R1048" s="23" t="s">
        <v>239</v>
      </c>
      <c r="S1048" s="21">
        <v>45107</v>
      </c>
      <c r="T1048" s="20"/>
      <c r="U1048" s="21"/>
      <c r="V1048" s="29" t="s">
        <v>235</v>
      </c>
      <c r="W1048" s="23"/>
      <c r="X1048" s="27" t="s">
        <v>39</v>
      </c>
      <c r="Y1048" s="46" t="s">
        <v>2061</v>
      </c>
    </row>
    <row r="1049" spans="1:25" ht="76.5">
      <c r="A1049" s="24">
        <v>45139</v>
      </c>
      <c r="B1049" s="25" t="s">
        <v>945</v>
      </c>
      <c r="C1049" s="26">
        <v>125201</v>
      </c>
      <c r="D1049" s="27" t="s">
        <v>42</v>
      </c>
      <c r="E1049" s="27" t="s">
        <v>413</v>
      </c>
      <c r="F1049" s="27" t="s">
        <v>1362</v>
      </c>
      <c r="G1049" s="27" t="s">
        <v>31</v>
      </c>
      <c r="H1049" s="27" t="s">
        <v>32</v>
      </c>
      <c r="I1049" s="27" t="s">
        <v>33</v>
      </c>
      <c r="J1049" s="134">
        <v>45107</v>
      </c>
      <c r="K1049" s="28">
        <v>45261</v>
      </c>
      <c r="L1049" s="121" t="s">
        <v>484</v>
      </c>
      <c r="M1049" s="94" t="s">
        <v>415</v>
      </c>
      <c r="N1049" s="94" t="s">
        <v>43</v>
      </c>
      <c r="O1049" s="94" t="s">
        <v>1141</v>
      </c>
      <c r="P1049" s="30" t="s">
        <v>235</v>
      </c>
      <c r="Q1049" s="30" t="s">
        <v>235</v>
      </c>
      <c r="R1049" s="30" t="s">
        <v>235</v>
      </c>
      <c r="S1049" s="21">
        <v>45107</v>
      </c>
      <c r="T1049" s="20"/>
      <c r="U1049" s="21">
        <v>45112</v>
      </c>
      <c r="V1049" s="29" t="s">
        <v>240</v>
      </c>
      <c r="W1049" s="23"/>
      <c r="X1049" s="27" t="s">
        <v>45</v>
      </c>
      <c r="Y1049" s="13" t="s">
        <v>2062</v>
      </c>
    </row>
    <row r="1050" spans="1:25">
      <c r="A1050" s="111">
        <v>45108</v>
      </c>
      <c r="B1050" s="25" t="s">
        <v>914</v>
      </c>
      <c r="C1050" s="26">
        <v>116081</v>
      </c>
      <c r="D1050" s="27" t="s">
        <v>42</v>
      </c>
      <c r="E1050" s="27" t="s">
        <v>1576</v>
      </c>
      <c r="F1050" s="27" t="s">
        <v>387</v>
      </c>
      <c r="G1050" s="27" t="s">
        <v>31</v>
      </c>
      <c r="H1050" s="27" t="s">
        <v>32</v>
      </c>
      <c r="I1050" s="27" t="s">
        <v>33</v>
      </c>
      <c r="J1050" s="134">
        <v>45107</v>
      </c>
      <c r="K1050" s="28">
        <v>45261</v>
      </c>
      <c r="L1050" s="121" t="s">
        <v>484</v>
      </c>
      <c r="N1050" s="94" t="s">
        <v>2063</v>
      </c>
      <c r="P1050" s="30" t="s">
        <v>235</v>
      </c>
      <c r="Q1050" s="30" t="s">
        <v>235</v>
      </c>
      <c r="R1050" s="30" t="s">
        <v>235</v>
      </c>
      <c r="S1050" s="21">
        <v>45107</v>
      </c>
      <c r="T1050" s="20"/>
      <c r="U1050" s="21">
        <v>45113</v>
      </c>
      <c r="V1050" s="29" t="s">
        <v>240</v>
      </c>
      <c r="W1050" s="23"/>
      <c r="X1050" s="27" t="s">
        <v>39</v>
      </c>
      <c r="Y1050" s="13" t="s">
        <v>2064</v>
      </c>
    </row>
    <row r="1051" spans="1:25" ht="25.5">
      <c r="A1051" s="24">
        <v>45139</v>
      </c>
      <c r="B1051" s="25" t="s">
        <v>2065</v>
      </c>
      <c r="C1051" s="26">
        <v>135428</v>
      </c>
      <c r="D1051" s="27" t="s">
        <v>42</v>
      </c>
      <c r="E1051" s="27" t="s">
        <v>377</v>
      </c>
      <c r="F1051" s="27" t="s">
        <v>662</v>
      </c>
      <c r="G1051" s="27" t="s">
        <v>31</v>
      </c>
      <c r="H1051" s="27" t="s">
        <v>32</v>
      </c>
      <c r="I1051" s="27" t="s">
        <v>33</v>
      </c>
      <c r="J1051" s="134">
        <v>45107</v>
      </c>
      <c r="K1051" s="28">
        <v>45261</v>
      </c>
      <c r="L1051" s="121" t="s">
        <v>484</v>
      </c>
      <c r="N1051" s="94" t="s">
        <v>113</v>
      </c>
      <c r="P1051" s="30" t="s">
        <v>235</v>
      </c>
      <c r="Q1051" s="30" t="s">
        <v>235</v>
      </c>
      <c r="R1051" s="30" t="s">
        <v>235</v>
      </c>
      <c r="S1051" s="21">
        <v>45107</v>
      </c>
      <c r="T1051" s="20"/>
      <c r="U1051" s="21">
        <v>45113</v>
      </c>
      <c r="V1051" s="29" t="s">
        <v>240</v>
      </c>
      <c r="W1051" s="23"/>
      <c r="X1051" s="27" t="s">
        <v>45</v>
      </c>
      <c r="Y1051" s="13" t="s">
        <v>2066</v>
      </c>
    </row>
    <row r="1052" spans="1:25" ht="25.5">
      <c r="A1052" s="24">
        <v>45108</v>
      </c>
      <c r="B1052" s="25" t="s">
        <v>947</v>
      </c>
      <c r="C1052" s="26">
        <v>108434</v>
      </c>
      <c r="D1052" s="27" t="s">
        <v>42</v>
      </c>
      <c r="E1052" s="27" t="s">
        <v>1576</v>
      </c>
      <c r="F1052" s="27" t="s">
        <v>363</v>
      </c>
      <c r="G1052" s="27" t="s">
        <v>31</v>
      </c>
      <c r="H1052" s="27" t="s">
        <v>32</v>
      </c>
      <c r="I1052" s="27" t="s">
        <v>33</v>
      </c>
      <c r="J1052" s="134">
        <v>45107</v>
      </c>
      <c r="K1052" s="28">
        <v>45261</v>
      </c>
      <c r="L1052" s="190" t="s">
        <v>1543</v>
      </c>
      <c r="M1052" s="94" t="s">
        <v>235</v>
      </c>
      <c r="N1052" s="94" t="s">
        <v>388</v>
      </c>
      <c r="O1052" s="94" t="s">
        <v>235</v>
      </c>
      <c r="P1052" s="30" t="s">
        <v>235</v>
      </c>
      <c r="Q1052" s="30" t="s">
        <v>235</v>
      </c>
      <c r="R1052" s="30" t="s">
        <v>235</v>
      </c>
      <c r="S1052" s="21">
        <v>45111</v>
      </c>
      <c r="T1052" s="20" t="s">
        <v>235</v>
      </c>
      <c r="U1052" s="21">
        <v>45112</v>
      </c>
      <c r="V1052" s="29" t="s">
        <v>240</v>
      </c>
      <c r="W1052" s="23"/>
      <c r="X1052" s="27" t="s">
        <v>39</v>
      </c>
      <c r="Y1052" s="13" t="s">
        <v>2067</v>
      </c>
    </row>
    <row r="1053" spans="1:25" ht="25.5">
      <c r="A1053" s="24">
        <v>45139</v>
      </c>
      <c r="B1053" s="25" t="s">
        <v>2068</v>
      </c>
      <c r="C1053" s="26">
        <v>129741</v>
      </c>
      <c r="D1053" s="27" t="s">
        <v>42</v>
      </c>
      <c r="E1053" s="27" t="s">
        <v>255</v>
      </c>
      <c r="F1053" s="27" t="s">
        <v>256</v>
      </c>
      <c r="G1053" s="27" t="s">
        <v>31</v>
      </c>
      <c r="H1053" s="27" t="s">
        <v>32</v>
      </c>
      <c r="I1053" s="27" t="s">
        <v>33</v>
      </c>
      <c r="J1053" s="134">
        <v>45107</v>
      </c>
      <c r="K1053" s="28">
        <v>45261</v>
      </c>
      <c r="L1053" s="121" t="s">
        <v>670</v>
      </c>
      <c r="N1053" s="94" t="s">
        <v>113</v>
      </c>
      <c r="P1053" s="30" t="s">
        <v>235</v>
      </c>
      <c r="Q1053" s="30" t="s">
        <v>235</v>
      </c>
      <c r="R1053" s="23" t="s">
        <v>239</v>
      </c>
      <c r="S1053" s="21">
        <v>45103</v>
      </c>
      <c r="T1053" s="20"/>
      <c r="U1053" s="21">
        <v>45112</v>
      </c>
      <c r="V1053" s="29" t="s">
        <v>240</v>
      </c>
      <c r="W1053" s="23"/>
      <c r="X1053" s="27" t="s">
        <v>45</v>
      </c>
      <c r="Y1053" s="13" t="s">
        <v>2069</v>
      </c>
    </row>
    <row r="1054" spans="1:25" ht="76.5">
      <c r="A1054" s="24">
        <v>45139</v>
      </c>
      <c r="B1054" s="25" t="s">
        <v>930</v>
      </c>
      <c r="C1054" s="26" t="s">
        <v>2070</v>
      </c>
      <c r="D1054" s="27" t="s">
        <v>28</v>
      </c>
      <c r="E1054" s="114" t="s">
        <v>2071</v>
      </c>
      <c r="F1054" s="114" t="s">
        <v>337</v>
      </c>
      <c r="G1054" s="27" t="s">
        <v>31</v>
      </c>
      <c r="H1054" s="27"/>
      <c r="I1054" s="27" t="s">
        <v>33</v>
      </c>
      <c r="J1054" s="134">
        <v>45107</v>
      </c>
      <c r="K1054" s="28">
        <v>45261</v>
      </c>
      <c r="L1054" s="121" t="s">
        <v>484</v>
      </c>
      <c r="M1054" s="94" t="s">
        <v>932</v>
      </c>
      <c r="N1054" s="94" t="s">
        <v>933</v>
      </c>
      <c r="O1054" s="94" t="s">
        <v>934</v>
      </c>
      <c r="P1054" s="30">
        <v>45104</v>
      </c>
      <c r="Q1054" s="20">
        <v>45105</v>
      </c>
      <c r="R1054" s="23" t="s">
        <v>239</v>
      </c>
      <c r="S1054" s="21">
        <v>45107</v>
      </c>
      <c r="T1054" s="20"/>
      <c r="U1054" s="21">
        <v>45118</v>
      </c>
      <c r="V1054" s="29" t="s">
        <v>240</v>
      </c>
      <c r="W1054" s="23"/>
      <c r="X1054" s="27" t="s">
        <v>39</v>
      </c>
      <c r="Y1054" s="46" t="s">
        <v>2072</v>
      </c>
    </row>
    <row r="1055" spans="1:25" ht="38.25">
      <c r="A1055" s="24">
        <v>45139</v>
      </c>
      <c r="B1055" s="25" t="s">
        <v>954</v>
      </c>
      <c r="C1055" s="26">
        <v>632447</v>
      </c>
      <c r="D1055" s="27" t="s">
        <v>42</v>
      </c>
      <c r="E1055" s="27" t="s">
        <v>147</v>
      </c>
      <c r="F1055" s="27" t="s">
        <v>455</v>
      </c>
      <c r="G1055" s="27" t="s">
        <v>31</v>
      </c>
      <c r="H1055" s="27" t="s">
        <v>32</v>
      </c>
      <c r="I1055" s="27" t="s">
        <v>33</v>
      </c>
      <c r="J1055" s="134">
        <v>45107</v>
      </c>
      <c r="K1055" s="28">
        <v>45261</v>
      </c>
      <c r="L1055" s="121" t="s">
        <v>484</v>
      </c>
      <c r="M1055" s="94" t="s">
        <v>304</v>
      </c>
      <c r="N1055" s="94" t="s">
        <v>149</v>
      </c>
      <c r="O1055" s="94" t="s">
        <v>306</v>
      </c>
      <c r="P1055" s="30">
        <v>45103</v>
      </c>
      <c r="Q1055" s="20">
        <v>45105</v>
      </c>
      <c r="R1055" s="23" t="s">
        <v>239</v>
      </c>
      <c r="S1055" s="21">
        <v>45107</v>
      </c>
      <c r="T1055" s="20"/>
      <c r="U1055" s="21">
        <v>45118</v>
      </c>
      <c r="V1055" s="29" t="s">
        <v>240</v>
      </c>
      <c r="W1055" s="23"/>
      <c r="X1055" s="27" t="s">
        <v>45</v>
      </c>
      <c r="Y1055" s="13" t="s">
        <v>2073</v>
      </c>
    </row>
    <row r="1056" spans="1:25" ht="51">
      <c r="A1056" s="24">
        <v>45139</v>
      </c>
      <c r="B1056" s="25" t="s">
        <v>888</v>
      </c>
      <c r="C1056" s="26">
        <v>118106</v>
      </c>
      <c r="D1056" s="27" t="s">
        <v>42</v>
      </c>
      <c r="E1056" s="27" t="s">
        <v>413</v>
      </c>
      <c r="F1056" s="27" t="s">
        <v>1362</v>
      </c>
      <c r="G1056" s="27" t="s">
        <v>31</v>
      </c>
      <c r="H1056" s="27" t="s">
        <v>32</v>
      </c>
      <c r="I1056" s="27" t="s">
        <v>33</v>
      </c>
      <c r="J1056" s="134">
        <v>45107</v>
      </c>
      <c r="K1056" s="28">
        <v>45261</v>
      </c>
      <c r="L1056" s="121" t="s">
        <v>1605</v>
      </c>
      <c r="M1056" s="94" t="s">
        <v>415</v>
      </c>
      <c r="N1056" s="94" t="s">
        <v>43</v>
      </c>
      <c r="O1056" s="94" t="s">
        <v>785</v>
      </c>
      <c r="P1056" s="30"/>
      <c r="Q1056" s="20"/>
      <c r="R1056" s="23"/>
      <c r="S1056" s="21">
        <v>45112</v>
      </c>
      <c r="T1056" s="20"/>
      <c r="U1056" s="21">
        <v>45118</v>
      </c>
      <c r="V1056" s="29" t="s">
        <v>240</v>
      </c>
      <c r="W1056" s="23"/>
      <c r="X1056" s="27" t="s">
        <v>45</v>
      </c>
      <c r="Y1056" s="13" t="s">
        <v>2051</v>
      </c>
    </row>
    <row r="1057" spans="1:25" ht="38.25">
      <c r="A1057" s="24">
        <v>45139</v>
      </c>
      <c r="B1057" s="188" t="s">
        <v>968</v>
      </c>
      <c r="C1057" s="189" t="s">
        <v>2074</v>
      </c>
      <c r="D1057" s="27" t="s">
        <v>28</v>
      </c>
      <c r="E1057" s="27" t="s">
        <v>970</v>
      </c>
      <c r="F1057" s="27" t="s">
        <v>873</v>
      </c>
      <c r="G1057" s="27" t="s">
        <v>31</v>
      </c>
      <c r="H1057" s="27"/>
      <c r="I1057" s="27" t="s">
        <v>33</v>
      </c>
      <c r="J1057" s="134">
        <v>45107</v>
      </c>
      <c r="K1057" s="28">
        <v>45292</v>
      </c>
      <c r="L1057" s="121" t="s">
        <v>484</v>
      </c>
      <c r="M1057" s="94" t="s">
        <v>971</v>
      </c>
      <c r="N1057" s="94" t="s">
        <v>972</v>
      </c>
      <c r="P1057" s="30">
        <v>45103</v>
      </c>
      <c r="Q1057" s="20">
        <v>45104</v>
      </c>
      <c r="R1057" s="23" t="s">
        <v>239</v>
      </c>
      <c r="S1057" s="21"/>
      <c r="T1057" s="20"/>
      <c r="U1057" s="21">
        <v>45111</v>
      </c>
      <c r="V1057" s="29" t="s">
        <v>235</v>
      </c>
      <c r="W1057" s="23"/>
      <c r="X1057" s="27" t="s">
        <v>39</v>
      </c>
      <c r="Y1057" s="46" t="s">
        <v>2075</v>
      </c>
    </row>
    <row r="1058" spans="1:25">
      <c r="A1058" s="24">
        <v>45139</v>
      </c>
      <c r="B1058" s="25" t="s">
        <v>988</v>
      </c>
      <c r="C1058" s="26">
        <v>129053</v>
      </c>
      <c r="D1058" s="27" t="s">
        <v>42</v>
      </c>
      <c r="E1058" s="27" t="s">
        <v>885</v>
      </c>
      <c r="F1058" s="27" t="s">
        <v>854</v>
      </c>
      <c r="G1058" s="27" t="s">
        <v>31</v>
      </c>
      <c r="H1058" s="27" t="s">
        <v>32</v>
      </c>
      <c r="I1058" s="27" t="s">
        <v>33</v>
      </c>
      <c r="J1058" s="134">
        <v>45107</v>
      </c>
      <c r="K1058" s="28">
        <v>45261</v>
      </c>
      <c r="L1058" s="121" t="s">
        <v>670</v>
      </c>
      <c r="N1058" s="94" t="s">
        <v>1869</v>
      </c>
      <c r="P1058" s="30">
        <v>45098</v>
      </c>
      <c r="Q1058" s="30">
        <v>45098</v>
      </c>
      <c r="R1058" s="23" t="s">
        <v>239</v>
      </c>
      <c r="S1058" s="21">
        <v>45103</v>
      </c>
      <c r="T1058" s="20"/>
      <c r="U1058" s="21">
        <v>45119</v>
      </c>
      <c r="V1058" s="29" t="s">
        <v>240</v>
      </c>
      <c r="W1058" s="23"/>
      <c r="X1058" s="27" t="s">
        <v>39</v>
      </c>
      <c r="Y1058" s="13"/>
    </row>
    <row r="1059" spans="1:25" ht="25.5">
      <c r="A1059" s="24">
        <v>45139</v>
      </c>
      <c r="B1059" s="25" t="s">
        <v>872</v>
      </c>
      <c r="C1059" s="26">
        <v>30156</v>
      </c>
      <c r="D1059" s="27" t="s">
        <v>76</v>
      </c>
      <c r="E1059" s="27" t="s">
        <v>479</v>
      </c>
      <c r="F1059" s="27" t="s">
        <v>440</v>
      </c>
      <c r="G1059" s="27" t="s">
        <v>31</v>
      </c>
      <c r="H1059" s="27"/>
      <c r="I1059" s="27" t="s">
        <v>281</v>
      </c>
      <c r="J1059" s="134">
        <v>45107</v>
      </c>
      <c r="K1059" s="28">
        <v>45261</v>
      </c>
      <c r="L1059" s="121" t="s">
        <v>670</v>
      </c>
      <c r="M1059" s="94" t="s">
        <v>874</v>
      </c>
      <c r="N1059" s="94" t="s">
        <v>875</v>
      </c>
      <c r="O1059" s="94" t="s">
        <v>876</v>
      </c>
      <c r="P1059" s="30">
        <v>45098</v>
      </c>
      <c r="Q1059" s="30">
        <v>45098</v>
      </c>
      <c r="R1059" s="23" t="s">
        <v>239</v>
      </c>
      <c r="S1059" s="21">
        <v>45103</v>
      </c>
      <c r="T1059" s="20"/>
      <c r="U1059" s="21">
        <v>45121</v>
      </c>
      <c r="V1059" s="29" t="s">
        <v>240</v>
      </c>
      <c r="W1059" s="23"/>
      <c r="X1059" s="27" t="s">
        <v>39</v>
      </c>
      <c r="Y1059" s="13"/>
    </row>
    <row r="1060" spans="1:25" ht="25.5">
      <c r="A1060" s="24">
        <v>45170</v>
      </c>
      <c r="B1060" s="112" t="s">
        <v>1012</v>
      </c>
      <c r="C1060" s="193">
        <v>83673</v>
      </c>
      <c r="D1060" s="27" t="s">
        <v>76</v>
      </c>
      <c r="E1060" s="27" t="s">
        <v>548</v>
      </c>
      <c r="F1060" s="27" t="s">
        <v>854</v>
      </c>
      <c r="G1060" s="27" t="s">
        <v>31</v>
      </c>
      <c r="H1060" s="27"/>
      <c r="I1060" s="27" t="s">
        <v>33</v>
      </c>
      <c r="J1060" s="134">
        <v>45138</v>
      </c>
      <c r="K1060" s="28">
        <v>45292</v>
      </c>
      <c r="L1060" s="121" t="s">
        <v>484</v>
      </c>
      <c r="P1060" s="30"/>
      <c r="Q1060" s="20"/>
      <c r="R1060" s="23"/>
      <c r="S1060" s="21"/>
      <c r="T1060" s="20"/>
      <c r="U1060" s="21"/>
      <c r="V1060" s="29" t="s">
        <v>235</v>
      </c>
      <c r="W1060" s="23"/>
      <c r="X1060" s="27" t="s">
        <v>39</v>
      </c>
      <c r="Y1060" s="13" t="s">
        <v>2076</v>
      </c>
    </row>
    <row r="1061" spans="1:25" ht="38.25">
      <c r="A1061" s="24">
        <v>45139</v>
      </c>
      <c r="B1061" s="25" t="s">
        <v>2077</v>
      </c>
      <c r="C1061" s="26">
        <v>129250</v>
      </c>
      <c r="D1061" s="27" t="s">
        <v>42</v>
      </c>
      <c r="E1061" s="27" t="s">
        <v>362</v>
      </c>
      <c r="F1061" s="27" t="s">
        <v>71</v>
      </c>
      <c r="G1061" s="27" t="s">
        <v>31</v>
      </c>
      <c r="H1061" s="27" t="s">
        <v>32</v>
      </c>
      <c r="I1061" s="27" t="s">
        <v>33</v>
      </c>
      <c r="J1061" s="134">
        <v>45107</v>
      </c>
      <c r="K1061" s="28">
        <v>45261</v>
      </c>
      <c r="L1061" s="121" t="s">
        <v>1605</v>
      </c>
      <c r="N1061" s="94" t="s">
        <v>1985</v>
      </c>
      <c r="O1061" s="94" t="s">
        <v>235</v>
      </c>
      <c r="P1061" s="30">
        <v>45119</v>
      </c>
      <c r="Q1061" s="20">
        <v>45119</v>
      </c>
      <c r="R1061" s="23"/>
      <c r="S1061" s="21">
        <v>45120</v>
      </c>
      <c r="T1061" s="20"/>
      <c r="U1061" s="21">
        <v>45128</v>
      </c>
      <c r="V1061" s="29" t="s">
        <v>240</v>
      </c>
      <c r="W1061" s="23"/>
      <c r="X1061" s="27" t="s">
        <v>39</v>
      </c>
      <c r="Y1061" s="13" t="s">
        <v>2078</v>
      </c>
    </row>
    <row r="1062" spans="1:25" ht="38.25">
      <c r="A1062" s="24">
        <v>45170</v>
      </c>
      <c r="B1062" s="25" t="s">
        <v>1049</v>
      </c>
      <c r="C1062" s="26">
        <v>55853</v>
      </c>
      <c r="D1062" s="27" t="s">
        <v>42</v>
      </c>
      <c r="E1062" s="27" t="s">
        <v>604</v>
      </c>
      <c r="F1062" s="27" t="s">
        <v>71</v>
      </c>
      <c r="G1062" s="27" t="s">
        <v>31</v>
      </c>
      <c r="H1062" s="27" t="s">
        <v>32</v>
      </c>
      <c r="I1062" s="27" t="s">
        <v>33</v>
      </c>
      <c r="J1062" s="134">
        <v>45138</v>
      </c>
      <c r="K1062" s="28">
        <v>45292</v>
      </c>
      <c r="L1062" s="121" t="s">
        <v>1605</v>
      </c>
      <c r="M1062" s="94" t="s">
        <v>235</v>
      </c>
      <c r="N1062" s="94" t="s">
        <v>72</v>
      </c>
      <c r="O1062" s="94" t="s">
        <v>235</v>
      </c>
      <c r="P1062" s="30"/>
      <c r="Q1062" s="20"/>
      <c r="R1062" s="23"/>
      <c r="S1062" s="21">
        <v>45131</v>
      </c>
      <c r="T1062" s="20"/>
      <c r="U1062" s="21">
        <v>45132</v>
      </c>
      <c r="V1062" s="29" t="s">
        <v>240</v>
      </c>
      <c r="W1062" s="23"/>
      <c r="X1062" s="27" t="s">
        <v>45</v>
      </c>
      <c r="Y1062" s="13" t="s">
        <v>2079</v>
      </c>
    </row>
    <row r="1063" spans="1:25" ht="38.25">
      <c r="A1063" s="24">
        <v>45170</v>
      </c>
      <c r="B1063" s="25" t="s">
        <v>1109</v>
      </c>
      <c r="C1063" s="26">
        <v>116674</v>
      </c>
      <c r="D1063" s="27" t="s">
        <v>42</v>
      </c>
      <c r="E1063" s="27" t="s">
        <v>255</v>
      </c>
      <c r="F1063" s="27" t="s">
        <v>71</v>
      </c>
      <c r="G1063" s="27" t="s">
        <v>31</v>
      </c>
      <c r="H1063" s="27" t="s">
        <v>32</v>
      </c>
      <c r="I1063" s="27" t="s">
        <v>33</v>
      </c>
      <c r="J1063" s="134">
        <v>45138</v>
      </c>
      <c r="K1063" s="28">
        <v>45292</v>
      </c>
      <c r="L1063" s="121" t="s">
        <v>1605</v>
      </c>
      <c r="N1063" s="94" t="s">
        <v>2080</v>
      </c>
      <c r="P1063" s="30"/>
      <c r="Q1063" s="20"/>
      <c r="R1063" s="23"/>
      <c r="S1063" s="21">
        <v>45131</v>
      </c>
      <c r="T1063" s="20"/>
      <c r="U1063" s="21">
        <v>45132</v>
      </c>
      <c r="V1063" s="29" t="s">
        <v>240</v>
      </c>
      <c r="W1063" s="23"/>
      <c r="X1063" s="27" t="s">
        <v>45</v>
      </c>
      <c r="Y1063" s="13" t="s">
        <v>2081</v>
      </c>
    </row>
    <row r="1064" spans="1:25" ht="51">
      <c r="A1064" s="24">
        <v>45108</v>
      </c>
      <c r="B1064" s="25" t="s">
        <v>1662</v>
      </c>
      <c r="C1064" s="26">
        <v>114790</v>
      </c>
      <c r="D1064" s="27" t="s">
        <v>227</v>
      </c>
      <c r="E1064" s="27" t="s">
        <v>530</v>
      </c>
      <c r="F1064" s="27" t="s">
        <v>216</v>
      </c>
      <c r="G1064" s="27" t="s">
        <v>31</v>
      </c>
      <c r="H1064" s="27" t="s">
        <v>32</v>
      </c>
      <c r="I1064" s="27" t="s">
        <v>33</v>
      </c>
      <c r="J1064" s="27" t="s">
        <v>85</v>
      </c>
      <c r="K1064" s="28">
        <v>45292</v>
      </c>
      <c r="L1064" s="121" t="s">
        <v>1543</v>
      </c>
      <c r="M1064" s="94" t="s">
        <v>1492</v>
      </c>
      <c r="N1064" s="94" t="s">
        <v>1663</v>
      </c>
      <c r="O1064" s="94" t="s">
        <v>1664</v>
      </c>
      <c r="P1064" s="30" t="s">
        <v>235</v>
      </c>
      <c r="Q1064" s="30" t="s">
        <v>235</v>
      </c>
      <c r="R1064" s="30" t="s">
        <v>235</v>
      </c>
      <c r="S1064" s="21">
        <v>45120</v>
      </c>
      <c r="T1064" s="20" t="s">
        <v>235</v>
      </c>
      <c r="U1064" s="21">
        <v>45135</v>
      </c>
      <c r="V1064" s="29" t="s">
        <v>240</v>
      </c>
      <c r="W1064" s="23"/>
      <c r="X1064" s="27" t="s">
        <v>39</v>
      </c>
      <c r="Y1064" s="13" t="s">
        <v>1665</v>
      </c>
    </row>
    <row r="1065" spans="1:25" ht="38.25">
      <c r="A1065" s="24">
        <v>45170</v>
      </c>
      <c r="B1065" s="25" t="s">
        <v>1090</v>
      </c>
      <c r="C1065" s="26">
        <v>77811</v>
      </c>
      <c r="D1065" s="27" t="s">
        <v>42</v>
      </c>
      <c r="E1065" s="27" t="s">
        <v>695</v>
      </c>
      <c r="F1065" s="27" t="s">
        <v>148</v>
      </c>
      <c r="G1065" s="27" t="s">
        <v>31</v>
      </c>
      <c r="H1065" s="27" t="s">
        <v>32</v>
      </c>
      <c r="I1065" s="27" t="s">
        <v>33</v>
      </c>
      <c r="J1065" s="134">
        <v>45138</v>
      </c>
      <c r="K1065" s="28">
        <v>45292</v>
      </c>
      <c r="L1065" s="121" t="s">
        <v>1543</v>
      </c>
      <c r="M1065" s="94" t="s">
        <v>304</v>
      </c>
      <c r="N1065" s="94" t="s">
        <v>149</v>
      </c>
      <c r="O1065" s="94" t="s">
        <v>235</v>
      </c>
      <c r="P1065" s="30" t="s">
        <v>235</v>
      </c>
      <c r="Q1065" s="30" t="s">
        <v>235</v>
      </c>
      <c r="R1065" s="30" t="s">
        <v>235</v>
      </c>
      <c r="S1065" s="21">
        <v>45135</v>
      </c>
      <c r="T1065" s="20" t="s">
        <v>235</v>
      </c>
      <c r="U1065" s="21">
        <v>45135</v>
      </c>
      <c r="V1065" s="29" t="s">
        <v>240</v>
      </c>
      <c r="W1065" s="23"/>
      <c r="X1065" s="27" t="s">
        <v>39</v>
      </c>
      <c r="Y1065" s="13" t="s">
        <v>2082</v>
      </c>
    </row>
    <row r="1066" spans="1:25" ht="38.25">
      <c r="A1066" s="24">
        <v>45170</v>
      </c>
      <c r="B1066" s="25" t="s">
        <v>1052</v>
      </c>
      <c r="C1066" s="26">
        <v>105317</v>
      </c>
      <c r="D1066" s="27" t="s">
        <v>42</v>
      </c>
      <c r="E1066" s="27" t="s">
        <v>377</v>
      </c>
      <c r="F1066" s="27" t="s">
        <v>662</v>
      </c>
      <c r="G1066" s="27" t="s">
        <v>31</v>
      </c>
      <c r="H1066" s="27" t="s">
        <v>32</v>
      </c>
      <c r="I1066" s="27" t="s">
        <v>33</v>
      </c>
      <c r="J1066" s="134">
        <v>45138</v>
      </c>
      <c r="K1066" s="28">
        <v>45292</v>
      </c>
      <c r="L1066" s="121" t="s">
        <v>1543</v>
      </c>
      <c r="M1066" s="94" t="s">
        <v>235</v>
      </c>
      <c r="N1066" s="94" t="s">
        <v>91</v>
      </c>
      <c r="O1066" s="94" t="s">
        <v>235</v>
      </c>
      <c r="P1066" s="30" t="s">
        <v>235</v>
      </c>
      <c r="Q1066" s="30" t="s">
        <v>235</v>
      </c>
      <c r="R1066" s="30" t="s">
        <v>235</v>
      </c>
      <c r="S1066" s="21">
        <v>45135</v>
      </c>
      <c r="T1066" s="20" t="s">
        <v>235</v>
      </c>
      <c r="U1066" s="21">
        <v>45135</v>
      </c>
      <c r="V1066" s="29" t="s">
        <v>240</v>
      </c>
      <c r="W1066" s="23"/>
      <c r="X1066" s="27" t="s">
        <v>45</v>
      </c>
      <c r="Y1066" s="13" t="s">
        <v>2083</v>
      </c>
    </row>
    <row r="1067" spans="1:25" ht="38.25">
      <c r="A1067" s="24">
        <v>45170</v>
      </c>
      <c r="B1067" s="25" t="s">
        <v>1093</v>
      </c>
      <c r="C1067" s="26">
        <v>113274</v>
      </c>
      <c r="D1067" s="27" t="s">
        <v>42</v>
      </c>
      <c r="E1067" s="27" t="s">
        <v>463</v>
      </c>
      <c r="F1067" s="27" t="s">
        <v>262</v>
      </c>
      <c r="G1067" s="27" t="s">
        <v>31</v>
      </c>
      <c r="H1067" s="27" t="s">
        <v>32</v>
      </c>
      <c r="I1067" s="27" t="s">
        <v>33</v>
      </c>
      <c r="J1067" s="134">
        <v>45138</v>
      </c>
      <c r="K1067" s="28">
        <v>45292</v>
      </c>
      <c r="L1067" s="121" t="s">
        <v>1543</v>
      </c>
      <c r="M1067" s="94" t="s">
        <v>235</v>
      </c>
      <c r="N1067" s="94" t="s">
        <v>464</v>
      </c>
      <c r="O1067" s="94" t="s">
        <v>235</v>
      </c>
      <c r="P1067" s="30"/>
      <c r="Q1067" s="20"/>
      <c r="R1067" s="23"/>
      <c r="S1067" s="21">
        <v>45138</v>
      </c>
      <c r="T1067" s="20" t="s">
        <v>235</v>
      </c>
      <c r="U1067" s="21">
        <v>45139</v>
      </c>
      <c r="V1067" s="29" t="s">
        <v>240</v>
      </c>
      <c r="W1067" s="23"/>
      <c r="X1067" s="27" t="s">
        <v>45</v>
      </c>
      <c r="Y1067" s="13" t="s">
        <v>2084</v>
      </c>
    </row>
    <row r="1068" spans="1:25">
      <c r="A1068" s="24">
        <v>45170</v>
      </c>
      <c r="B1068" s="25" t="s">
        <v>1053</v>
      </c>
      <c r="C1068" s="26">
        <v>113680</v>
      </c>
      <c r="D1068" s="27" t="s">
        <v>42</v>
      </c>
      <c r="E1068" s="27" t="s">
        <v>255</v>
      </c>
      <c r="F1068" s="27" t="s">
        <v>256</v>
      </c>
      <c r="G1068" s="27" t="s">
        <v>31</v>
      </c>
      <c r="H1068" s="27" t="s">
        <v>32</v>
      </c>
      <c r="I1068" s="27" t="s">
        <v>33</v>
      </c>
      <c r="J1068" s="134">
        <v>45138</v>
      </c>
      <c r="K1068" s="28">
        <v>45292</v>
      </c>
      <c r="L1068" s="121" t="s">
        <v>1543</v>
      </c>
      <c r="M1068" s="94" t="s">
        <v>235</v>
      </c>
      <c r="N1068" s="94" t="s">
        <v>2085</v>
      </c>
      <c r="O1068" s="94" t="s">
        <v>235</v>
      </c>
      <c r="P1068" s="30">
        <v>45121</v>
      </c>
      <c r="Q1068" s="20">
        <v>45126</v>
      </c>
      <c r="R1068" s="23" t="s">
        <v>239</v>
      </c>
      <c r="S1068" s="21">
        <v>45138</v>
      </c>
      <c r="T1068" s="20" t="s">
        <v>235</v>
      </c>
      <c r="U1068" s="21">
        <v>45139</v>
      </c>
      <c r="V1068" s="29" t="s">
        <v>240</v>
      </c>
      <c r="W1068" s="23"/>
      <c r="X1068" s="27" t="s">
        <v>45</v>
      </c>
      <c r="Y1068" s="49" t="s">
        <v>2086</v>
      </c>
    </row>
    <row r="1069" spans="1:25" ht="25.5">
      <c r="A1069" s="24">
        <v>45170</v>
      </c>
      <c r="B1069" s="25" t="s">
        <v>2087</v>
      </c>
      <c r="C1069" s="26">
        <v>116869</v>
      </c>
      <c r="D1069" s="27" t="s">
        <v>42</v>
      </c>
      <c r="E1069" s="27" t="s">
        <v>362</v>
      </c>
      <c r="F1069" s="27" t="s">
        <v>1145</v>
      </c>
      <c r="G1069" s="27" t="s">
        <v>31</v>
      </c>
      <c r="H1069" s="27" t="s">
        <v>32</v>
      </c>
      <c r="I1069" s="27" t="s">
        <v>33</v>
      </c>
      <c r="J1069" s="134">
        <v>45138</v>
      </c>
      <c r="K1069" s="28">
        <v>45292</v>
      </c>
      <c r="L1069" s="121" t="s">
        <v>1543</v>
      </c>
      <c r="M1069" s="94" t="s">
        <v>235</v>
      </c>
      <c r="N1069" s="94" t="s">
        <v>91</v>
      </c>
      <c r="O1069" s="94" t="s">
        <v>235</v>
      </c>
      <c r="P1069" s="30" t="s">
        <v>235</v>
      </c>
      <c r="Q1069" s="30" t="s">
        <v>235</v>
      </c>
      <c r="R1069" s="30" t="s">
        <v>235</v>
      </c>
      <c r="S1069" s="21">
        <v>45138</v>
      </c>
      <c r="T1069" s="20" t="s">
        <v>235</v>
      </c>
      <c r="U1069" s="21">
        <v>45139</v>
      </c>
      <c r="V1069" s="29" t="s">
        <v>240</v>
      </c>
      <c r="W1069" s="23"/>
      <c r="X1069" s="27" t="s">
        <v>39</v>
      </c>
      <c r="Y1069" s="13" t="s">
        <v>2088</v>
      </c>
    </row>
    <row r="1070" spans="1:25" ht="38.25">
      <c r="A1070" s="24">
        <v>45170</v>
      </c>
      <c r="B1070" s="25" t="s">
        <v>1029</v>
      </c>
      <c r="C1070" s="26">
        <v>118725</v>
      </c>
      <c r="D1070" s="27" t="s">
        <v>42</v>
      </c>
      <c r="E1070" s="27" t="s">
        <v>377</v>
      </c>
      <c r="F1070" s="27" t="s">
        <v>662</v>
      </c>
      <c r="G1070" s="27" t="s">
        <v>31</v>
      </c>
      <c r="H1070" s="27" t="s">
        <v>32</v>
      </c>
      <c r="I1070" s="27" t="s">
        <v>33</v>
      </c>
      <c r="J1070" s="134">
        <v>45138</v>
      </c>
      <c r="K1070" s="28">
        <v>45292</v>
      </c>
      <c r="L1070" s="121" t="s">
        <v>1543</v>
      </c>
      <c r="M1070" s="94" t="s">
        <v>235</v>
      </c>
      <c r="N1070" s="94" t="s">
        <v>91</v>
      </c>
      <c r="O1070" s="94" t="s">
        <v>235</v>
      </c>
      <c r="P1070" s="30" t="s">
        <v>235</v>
      </c>
      <c r="Q1070" s="30" t="s">
        <v>235</v>
      </c>
      <c r="R1070" s="30" t="s">
        <v>235</v>
      </c>
      <c r="S1070" s="21">
        <v>45138</v>
      </c>
      <c r="T1070" s="20" t="s">
        <v>235</v>
      </c>
      <c r="U1070" s="21">
        <v>45139</v>
      </c>
      <c r="V1070" s="29" t="s">
        <v>240</v>
      </c>
      <c r="W1070" s="23"/>
      <c r="X1070" s="27" t="s">
        <v>45</v>
      </c>
      <c r="Y1070" s="13" t="s">
        <v>2083</v>
      </c>
    </row>
    <row r="1071" spans="1:25" ht="25.5">
      <c r="A1071" s="24">
        <v>45170</v>
      </c>
      <c r="B1071" s="25" t="s">
        <v>1055</v>
      </c>
      <c r="C1071" s="26">
        <v>130377</v>
      </c>
      <c r="D1071" s="27" t="s">
        <v>42</v>
      </c>
      <c r="E1071" s="27" t="s">
        <v>255</v>
      </c>
      <c r="F1071" s="27" t="s">
        <v>71</v>
      </c>
      <c r="G1071" s="27" t="s">
        <v>31</v>
      </c>
      <c r="H1071" s="27" t="s">
        <v>32</v>
      </c>
      <c r="I1071" s="27" t="s">
        <v>33</v>
      </c>
      <c r="J1071" s="134">
        <v>45138</v>
      </c>
      <c r="K1071" s="28">
        <v>45292</v>
      </c>
      <c r="L1071" s="121" t="s">
        <v>1543</v>
      </c>
      <c r="M1071" s="94" t="s">
        <v>235</v>
      </c>
      <c r="N1071" s="94" t="s">
        <v>72</v>
      </c>
      <c r="O1071" s="94" t="s">
        <v>235</v>
      </c>
      <c r="P1071" s="30" t="s">
        <v>235</v>
      </c>
      <c r="Q1071" s="30" t="s">
        <v>235</v>
      </c>
      <c r="R1071" s="30" t="s">
        <v>235</v>
      </c>
      <c r="S1071" s="21">
        <v>45138</v>
      </c>
      <c r="T1071" s="20" t="s">
        <v>235</v>
      </c>
      <c r="U1071" s="21">
        <v>45139</v>
      </c>
      <c r="V1071" s="29" t="s">
        <v>240</v>
      </c>
      <c r="W1071" s="23"/>
      <c r="X1071" s="27" t="s">
        <v>45</v>
      </c>
      <c r="Y1071" s="13" t="s">
        <v>89</v>
      </c>
    </row>
    <row r="1072" spans="1:25" ht="25.5">
      <c r="A1072" s="24">
        <v>45170</v>
      </c>
      <c r="B1072" s="25" t="s">
        <v>2089</v>
      </c>
      <c r="C1072" s="26">
        <v>1779</v>
      </c>
      <c r="D1072" s="27" t="s">
        <v>42</v>
      </c>
      <c r="E1072" s="27" t="s">
        <v>255</v>
      </c>
      <c r="F1072" s="27" t="s">
        <v>71</v>
      </c>
      <c r="G1072" s="27" t="s">
        <v>31</v>
      </c>
      <c r="H1072" s="27" t="s">
        <v>32</v>
      </c>
      <c r="I1072" s="27" t="s">
        <v>33</v>
      </c>
      <c r="J1072" s="134">
        <v>45138</v>
      </c>
      <c r="K1072" s="28">
        <v>45292</v>
      </c>
      <c r="L1072" s="121" t="s">
        <v>1551</v>
      </c>
      <c r="M1072" s="94" t="s">
        <v>235</v>
      </c>
      <c r="N1072" s="94" t="s">
        <v>72</v>
      </c>
      <c r="O1072" s="94" t="s">
        <v>235</v>
      </c>
      <c r="P1072" s="30"/>
      <c r="Q1072" s="20"/>
      <c r="R1072" s="23"/>
      <c r="S1072" s="21">
        <v>45135</v>
      </c>
      <c r="T1072" s="20"/>
      <c r="U1072" s="21">
        <v>45135</v>
      </c>
      <c r="V1072" s="29" t="s">
        <v>240</v>
      </c>
      <c r="W1072" s="23"/>
      <c r="X1072" s="27" t="s">
        <v>45</v>
      </c>
      <c r="Y1072" s="13" t="s">
        <v>2090</v>
      </c>
    </row>
    <row r="1073" spans="1:25" ht="25.5">
      <c r="A1073" s="24">
        <v>45170</v>
      </c>
      <c r="B1073" s="25" t="s">
        <v>1050</v>
      </c>
      <c r="C1073" s="26">
        <v>86481</v>
      </c>
      <c r="D1073" s="27" t="s">
        <v>42</v>
      </c>
      <c r="E1073" s="27" t="s">
        <v>255</v>
      </c>
      <c r="F1073" s="27" t="s">
        <v>71</v>
      </c>
      <c r="G1073" s="27" t="s">
        <v>31</v>
      </c>
      <c r="H1073" s="27" t="s">
        <v>32</v>
      </c>
      <c r="I1073" s="27" t="s">
        <v>33</v>
      </c>
      <c r="J1073" s="134">
        <v>45138</v>
      </c>
      <c r="K1073" s="28">
        <v>45292</v>
      </c>
      <c r="L1073" s="121" t="s">
        <v>1551</v>
      </c>
      <c r="M1073" s="94" t="s">
        <v>235</v>
      </c>
      <c r="N1073" s="94" t="s">
        <v>72</v>
      </c>
      <c r="O1073" s="94" t="s">
        <v>235</v>
      </c>
      <c r="P1073" s="30"/>
      <c r="Q1073" s="20"/>
      <c r="R1073" s="23"/>
      <c r="S1073" s="21">
        <v>45135</v>
      </c>
      <c r="T1073" s="20"/>
      <c r="U1073" s="21">
        <v>45135</v>
      </c>
      <c r="V1073" s="29" t="s">
        <v>240</v>
      </c>
      <c r="W1073" s="23"/>
      <c r="X1073" s="27" t="s">
        <v>45</v>
      </c>
      <c r="Y1073" s="13" t="s">
        <v>1902</v>
      </c>
    </row>
    <row r="1074" spans="1:25" ht="25.5">
      <c r="A1074" s="24">
        <v>45170</v>
      </c>
      <c r="B1074" s="25" t="s">
        <v>1037</v>
      </c>
      <c r="C1074" s="26">
        <v>113619</v>
      </c>
      <c r="D1074" s="27" t="s">
        <v>42</v>
      </c>
      <c r="E1074" s="27" t="s">
        <v>255</v>
      </c>
      <c r="F1074" s="27" t="s">
        <v>256</v>
      </c>
      <c r="G1074" s="27" t="s">
        <v>31</v>
      </c>
      <c r="H1074" s="27" t="s">
        <v>32</v>
      </c>
      <c r="I1074" s="27" t="s">
        <v>33</v>
      </c>
      <c r="J1074" s="134">
        <v>45138</v>
      </c>
      <c r="K1074" s="28">
        <v>45292</v>
      </c>
      <c r="L1074" s="121" t="s">
        <v>1605</v>
      </c>
      <c r="M1074" s="94" t="s">
        <v>235</v>
      </c>
      <c r="N1074" s="94" t="s">
        <v>2085</v>
      </c>
      <c r="O1074" s="94" t="s">
        <v>235</v>
      </c>
      <c r="P1074" s="30">
        <v>45124</v>
      </c>
      <c r="Q1074" s="20">
        <v>45126</v>
      </c>
      <c r="R1074" s="23" t="s">
        <v>239</v>
      </c>
      <c r="S1074" s="21">
        <v>45132</v>
      </c>
      <c r="T1074" s="20"/>
      <c r="U1074" s="21">
        <v>45132</v>
      </c>
      <c r="V1074" s="29" t="s">
        <v>240</v>
      </c>
      <c r="W1074" s="23"/>
      <c r="X1074" s="27" t="s">
        <v>45</v>
      </c>
      <c r="Y1074" s="13" t="s">
        <v>2091</v>
      </c>
    </row>
    <row r="1075" spans="1:25" ht="38.25">
      <c r="A1075" s="24">
        <v>45170</v>
      </c>
      <c r="B1075" s="25" t="s">
        <v>2092</v>
      </c>
      <c r="C1075" s="26">
        <v>118698</v>
      </c>
      <c r="D1075" s="27" t="s">
        <v>42</v>
      </c>
      <c r="E1075" s="27" t="s">
        <v>255</v>
      </c>
      <c r="F1075" s="27" t="s">
        <v>256</v>
      </c>
      <c r="G1075" s="27" t="s">
        <v>31</v>
      </c>
      <c r="H1075" s="27" t="s">
        <v>32</v>
      </c>
      <c r="I1075" s="27" t="s">
        <v>33</v>
      </c>
      <c r="J1075" s="134">
        <v>45138</v>
      </c>
      <c r="K1075" s="28">
        <v>45292</v>
      </c>
      <c r="L1075" s="121" t="s">
        <v>1605</v>
      </c>
      <c r="M1075" s="94" t="s">
        <v>1236</v>
      </c>
      <c r="N1075" s="94" t="s">
        <v>1237</v>
      </c>
      <c r="P1075" s="30"/>
      <c r="Q1075" s="20"/>
      <c r="R1075" s="23"/>
      <c r="S1075" s="21">
        <v>45132</v>
      </c>
      <c r="T1075" s="20"/>
      <c r="U1075" s="21">
        <v>45132</v>
      </c>
      <c r="V1075" s="29" t="s">
        <v>240</v>
      </c>
      <c r="W1075" s="23"/>
      <c r="X1075" s="27" t="s">
        <v>45</v>
      </c>
      <c r="Y1075" s="13" t="s">
        <v>2093</v>
      </c>
    </row>
    <row r="1076" spans="1:25" ht="51">
      <c r="A1076" s="24">
        <v>45170</v>
      </c>
      <c r="B1076" s="25" t="s">
        <v>1084</v>
      </c>
      <c r="C1076" s="26">
        <v>125692</v>
      </c>
      <c r="D1076" s="27" t="s">
        <v>42</v>
      </c>
      <c r="E1076" s="27" t="s">
        <v>413</v>
      </c>
      <c r="F1076" s="27" t="s">
        <v>1362</v>
      </c>
      <c r="G1076" s="27" t="s">
        <v>31</v>
      </c>
      <c r="H1076" s="27" t="s">
        <v>32</v>
      </c>
      <c r="I1076" s="27" t="s">
        <v>33</v>
      </c>
      <c r="J1076" s="134">
        <v>45138</v>
      </c>
      <c r="K1076" s="28">
        <v>45292</v>
      </c>
      <c r="L1076" s="121" t="s">
        <v>1605</v>
      </c>
      <c r="M1076" s="94" t="s">
        <v>415</v>
      </c>
      <c r="N1076" s="94" t="s">
        <v>43</v>
      </c>
      <c r="O1076" s="94" t="s">
        <v>785</v>
      </c>
      <c r="P1076" s="30" t="s">
        <v>235</v>
      </c>
      <c r="Q1076" s="30" t="s">
        <v>235</v>
      </c>
      <c r="R1076" s="30" t="s">
        <v>235</v>
      </c>
      <c r="S1076" s="21">
        <v>45131</v>
      </c>
      <c r="T1076" s="20" t="s">
        <v>235</v>
      </c>
      <c r="U1076" s="21">
        <v>45134</v>
      </c>
      <c r="V1076" s="29" t="s">
        <v>240</v>
      </c>
      <c r="W1076" s="23"/>
      <c r="X1076" s="27" t="s">
        <v>45</v>
      </c>
      <c r="Y1076" s="13" t="s">
        <v>2094</v>
      </c>
    </row>
    <row r="1077" spans="1:25" ht="25.5">
      <c r="A1077" s="24">
        <v>45170</v>
      </c>
      <c r="B1077" s="25" t="s">
        <v>2095</v>
      </c>
      <c r="C1077" s="26">
        <v>135702</v>
      </c>
      <c r="D1077" s="27" t="s">
        <v>42</v>
      </c>
      <c r="E1077" s="27" t="s">
        <v>255</v>
      </c>
      <c r="F1077" s="27" t="s">
        <v>256</v>
      </c>
      <c r="G1077" s="27" t="s">
        <v>31</v>
      </c>
      <c r="H1077" s="27" t="s">
        <v>32</v>
      </c>
      <c r="I1077" s="27" t="s">
        <v>33</v>
      </c>
      <c r="J1077" s="134">
        <v>45138</v>
      </c>
      <c r="K1077" s="28">
        <v>45292</v>
      </c>
      <c r="L1077" s="121" t="s">
        <v>1605</v>
      </c>
      <c r="M1077" s="94" t="s">
        <v>235</v>
      </c>
      <c r="N1077" s="94" t="s">
        <v>113</v>
      </c>
      <c r="P1077" s="30" t="s">
        <v>235</v>
      </c>
      <c r="Q1077" s="30" t="s">
        <v>235</v>
      </c>
      <c r="R1077" s="30" t="s">
        <v>235</v>
      </c>
      <c r="S1077" s="21">
        <v>45132</v>
      </c>
      <c r="T1077" s="20"/>
      <c r="U1077" s="21">
        <v>45133</v>
      </c>
      <c r="V1077" s="29" t="s">
        <v>240</v>
      </c>
      <c r="W1077" s="23"/>
      <c r="X1077" s="27" t="s">
        <v>45</v>
      </c>
      <c r="Y1077" s="13" t="s">
        <v>2096</v>
      </c>
    </row>
    <row r="1078" spans="1:25" ht="38.25">
      <c r="A1078" s="24">
        <v>45170</v>
      </c>
      <c r="B1078" s="25" t="s">
        <v>915</v>
      </c>
      <c r="C1078" s="26">
        <v>117616</v>
      </c>
      <c r="D1078" s="27" t="s">
        <v>42</v>
      </c>
      <c r="E1078" s="27" t="s">
        <v>77</v>
      </c>
      <c r="F1078" s="27" t="s">
        <v>78</v>
      </c>
      <c r="G1078" s="27" t="s">
        <v>31</v>
      </c>
      <c r="H1078" s="27" t="s">
        <v>32</v>
      </c>
      <c r="I1078" s="27" t="s">
        <v>33</v>
      </c>
      <c r="J1078" s="134">
        <v>45138</v>
      </c>
      <c r="K1078" s="28">
        <v>45292</v>
      </c>
      <c r="L1078" s="121" t="s">
        <v>1605</v>
      </c>
      <c r="M1078" s="94" t="s">
        <v>250</v>
      </c>
      <c r="N1078" s="94" t="s">
        <v>98</v>
      </c>
      <c r="P1078" s="30" t="s">
        <v>235</v>
      </c>
      <c r="Q1078" s="20" t="s">
        <v>235</v>
      </c>
      <c r="R1078" s="23" t="s">
        <v>235</v>
      </c>
      <c r="S1078" s="21">
        <v>45132</v>
      </c>
      <c r="T1078" s="20"/>
      <c r="U1078" s="21">
        <v>45132</v>
      </c>
      <c r="V1078" s="29" t="s">
        <v>240</v>
      </c>
      <c r="W1078" s="23"/>
      <c r="X1078" s="27" t="s">
        <v>39</v>
      </c>
      <c r="Y1078" s="13" t="s">
        <v>2097</v>
      </c>
    </row>
    <row r="1079" spans="1:25" ht="25.5">
      <c r="A1079" s="24">
        <v>45170</v>
      </c>
      <c r="B1079" s="25" t="s">
        <v>1032</v>
      </c>
      <c r="C1079" s="26">
        <v>101728</v>
      </c>
      <c r="D1079" s="27" t="s">
        <v>42</v>
      </c>
      <c r="E1079" s="27" t="s">
        <v>255</v>
      </c>
      <c r="F1079" s="27" t="s">
        <v>71</v>
      </c>
      <c r="G1079" s="27" t="s">
        <v>31</v>
      </c>
      <c r="H1079" s="27" t="s">
        <v>32</v>
      </c>
      <c r="I1079" s="27" t="s">
        <v>33</v>
      </c>
      <c r="J1079" s="134">
        <v>45138</v>
      </c>
      <c r="K1079" s="28">
        <v>45292</v>
      </c>
      <c r="L1079" s="121" t="s">
        <v>1551</v>
      </c>
      <c r="M1079" s="94" t="s">
        <v>235</v>
      </c>
      <c r="N1079" s="94" t="s">
        <v>72</v>
      </c>
      <c r="O1079" s="94" t="s">
        <v>235</v>
      </c>
      <c r="P1079" s="30"/>
      <c r="Q1079" s="20"/>
      <c r="R1079" s="23"/>
      <c r="S1079" s="21">
        <v>45135</v>
      </c>
      <c r="T1079" s="20"/>
      <c r="U1079" s="21">
        <v>45135</v>
      </c>
      <c r="V1079" s="29" t="s">
        <v>240</v>
      </c>
      <c r="W1079" s="23"/>
      <c r="X1079" s="27" t="s">
        <v>45</v>
      </c>
      <c r="Y1079" s="13" t="s">
        <v>1902</v>
      </c>
    </row>
    <row r="1080" spans="1:25" ht="51">
      <c r="A1080" s="24">
        <v>45170</v>
      </c>
      <c r="B1080" s="25" t="s">
        <v>1063</v>
      </c>
      <c r="C1080" s="26">
        <v>101918</v>
      </c>
      <c r="D1080" s="27" t="s">
        <v>42</v>
      </c>
      <c r="E1080" s="27" t="s">
        <v>147</v>
      </c>
      <c r="F1080" s="27" t="s">
        <v>455</v>
      </c>
      <c r="G1080" s="27" t="s">
        <v>31</v>
      </c>
      <c r="H1080" s="27" t="s">
        <v>32</v>
      </c>
      <c r="I1080" s="27" t="s">
        <v>33</v>
      </c>
      <c r="J1080" s="134">
        <v>45138</v>
      </c>
      <c r="K1080" s="28">
        <v>45292</v>
      </c>
      <c r="L1080" s="121" t="s">
        <v>1551</v>
      </c>
      <c r="M1080" s="94" t="s">
        <v>1725</v>
      </c>
      <c r="N1080" s="94" t="s">
        <v>1726</v>
      </c>
      <c r="O1080" s="94" t="s">
        <v>2098</v>
      </c>
      <c r="P1080" s="30">
        <v>45124</v>
      </c>
      <c r="Q1080" s="20">
        <v>45125</v>
      </c>
      <c r="R1080" s="23" t="s">
        <v>239</v>
      </c>
      <c r="S1080" s="21">
        <v>45135</v>
      </c>
      <c r="T1080" s="20"/>
      <c r="U1080" s="21">
        <v>45136</v>
      </c>
      <c r="V1080" s="29" t="s">
        <v>240</v>
      </c>
      <c r="W1080" s="23"/>
      <c r="X1080" s="27" t="s">
        <v>45</v>
      </c>
      <c r="Y1080" s="13" t="s">
        <v>2099</v>
      </c>
    </row>
    <row r="1081" spans="1:25" ht="38.25">
      <c r="A1081" s="24">
        <v>45170</v>
      </c>
      <c r="B1081" s="25" t="s">
        <v>1089</v>
      </c>
      <c r="C1081" s="26">
        <v>105759</v>
      </c>
      <c r="D1081" s="27" t="s">
        <v>42</v>
      </c>
      <c r="E1081" s="27" t="s">
        <v>147</v>
      </c>
      <c r="F1081" s="27" t="s">
        <v>455</v>
      </c>
      <c r="G1081" s="27" t="s">
        <v>31</v>
      </c>
      <c r="H1081" s="27" t="s">
        <v>32</v>
      </c>
      <c r="I1081" s="27" t="s">
        <v>33</v>
      </c>
      <c r="J1081" s="134">
        <v>45138</v>
      </c>
      <c r="K1081" s="28">
        <v>45292</v>
      </c>
      <c r="L1081" s="121" t="s">
        <v>1551</v>
      </c>
      <c r="M1081" s="94" t="s">
        <v>304</v>
      </c>
      <c r="N1081" s="94" t="s">
        <v>149</v>
      </c>
      <c r="O1081" s="94" t="s">
        <v>235</v>
      </c>
      <c r="P1081" s="30"/>
      <c r="Q1081" s="20"/>
      <c r="R1081" s="23"/>
      <c r="S1081" s="21">
        <v>45135</v>
      </c>
      <c r="T1081" s="20"/>
      <c r="U1081" s="21">
        <v>45136</v>
      </c>
      <c r="V1081" s="29" t="s">
        <v>240</v>
      </c>
      <c r="W1081" s="23"/>
      <c r="X1081" s="27" t="s">
        <v>45</v>
      </c>
      <c r="Y1081" s="13" t="s">
        <v>2100</v>
      </c>
    </row>
    <row r="1082" spans="1:25" ht="38.25">
      <c r="A1082" s="24">
        <v>45170</v>
      </c>
      <c r="B1082" s="25" t="s">
        <v>1043</v>
      </c>
      <c r="C1082" s="26">
        <v>109076</v>
      </c>
      <c r="D1082" s="27" t="s">
        <v>42</v>
      </c>
      <c r="E1082" s="27" t="s">
        <v>377</v>
      </c>
      <c r="F1082" s="27" t="s">
        <v>662</v>
      </c>
      <c r="G1082" s="27" t="s">
        <v>31</v>
      </c>
      <c r="H1082" s="27" t="s">
        <v>32</v>
      </c>
      <c r="I1082" s="27" t="s">
        <v>33</v>
      </c>
      <c r="J1082" s="134">
        <v>45138</v>
      </c>
      <c r="K1082" s="28">
        <v>45292</v>
      </c>
      <c r="L1082" s="121" t="s">
        <v>1551</v>
      </c>
      <c r="M1082" s="94" t="s">
        <v>235</v>
      </c>
      <c r="N1082" s="94" t="s">
        <v>91</v>
      </c>
      <c r="O1082" s="94" t="s">
        <v>235</v>
      </c>
      <c r="P1082" s="30"/>
      <c r="Q1082" s="20"/>
      <c r="R1082" s="23"/>
      <c r="S1082" s="21">
        <v>45135</v>
      </c>
      <c r="T1082" s="20"/>
      <c r="U1082" s="21">
        <v>45135</v>
      </c>
      <c r="V1082" s="29" t="s">
        <v>240</v>
      </c>
      <c r="W1082" s="23"/>
      <c r="X1082" s="27" t="s">
        <v>45</v>
      </c>
      <c r="Y1082" s="13" t="s">
        <v>2083</v>
      </c>
    </row>
    <row r="1083" spans="1:25" ht="38.25">
      <c r="A1083" s="24">
        <v>45170</v>
      </c>
      <c r="B1083" s="25" t="s">
        <v>1010</v>
      </c>
      <c r="C1083" s="26">
        <v>113292</v>
      </c>
      <c r="D1083" s="27" t="s">
        <v>42</v>
      </c>
      <c r="E1083" s="27" t="s">
        <v>377</v>
      </c>
      <c r="F1083" s="27" t="s">
        <v>662</v>
      </c>
      <c r="G1083" s="27" t="s">
        <v>31</v>
      </c>
      <c r="H1083" s="27" t="s">
        <v>32</v>
      </c>
      <c r="I1083" s="27" t="s">
        <v>33</v>
      </c>
      <c r="J1083" s="134">
        <v>45138</v>
      </c>
      <c r="K1083" s="28">
        <v>45292</v>
      </c>
      <c r="L1083" s="121" t="s">
        <v>1551</v>
      </c>
      <c r="M1083" s="94" t="s">
        <v>235</v>
      </c>
      <c r="N1083" s="94" t="s">
        <v>91</v>
      </c>
      <c r="O1083" s="94" t="s">
        <v>235</v>
      </c>
      <c r="P1083" s="30"/>
      <c r="Q1083" s="20"/>
      <c r="R1083" s="23"/>
      <c r="S1083" s="21">
        <v>45135</v>
      </c>
      <c r="T1083" s="20"/>
      <c r="U1083" s="21">
        <v>45135</v>
      </c>
      <c r="V1083" s="29" t="s">
        <v>240</v>
      </c>
      <c r="W1083" s="23"/>
      <c r="X1083" s="27" t="s">
        <v>45</v>
      </c>
      <c r="Y1083" s="13" t="s">
        <v>2083</v>
      </c>
    </row>
    <row r="1084" spans="1:25" ht="38.25">
      <c r="A1084" s="24">
        <v>45170</v>
      </c>
      <c r="B1084" s="25" t="s">
        <v>1034</v>
      </c>
      <c r="C1084" s="26">
        <v>113465</v>
      </c>
      <c r="D1084" s="27" t="s">
        <v>42</v>
      </c>
      <c r="E1084" s="27" t="s">
        <v>255</v>
      </c>
      <c r="F1084" s="27" t="s">
        <v>71</v>
      </c>
      <c r="G1084" s="27" t="s">
        <v>31</v>
      </c>
      <c r="H1084" s="27" t="s">
        <v>32</v>
      </c>
      <c r="I1084" s="27" t="s">
        <v>33</v>
      </c>
      <c r="J1084" s="134">
        <v>45138</v>
      </c>
      <c r="K1084" s="28">
        <v>45292</v>
      </c>
      <c r="L1084" s="121" t="s">
        <v>1551</v>
      </c>
      <c r="M1084" s="94" t="s">
        <v>235</v>
      </c>
      <c r="N1084" s="94" t="s">
        <v>72</v>
      </c>
      <c r="O1084" s="94" t="s">
        <v>235</v>
      </c>
      <c r="P1084" s="30"/>
      <c r="Q1084" s="20"/>
      <c r="R1084" s="23"/>
      <c r="S1084" s="21">
        <v>45135</v>
      </c>
      <c r="T1084" s="20"/>
      <c r="U1084" s="21">
        <v>45135</v>
      </c>
      <c r="V1084" s="29" t="s">
        <v>240</v>
      </c>
      <c r="W1084" s="23"/>
      <c r="X1084" s="27" t="s">
        <v>45</v>
      </c>
      <c r="Y1084" s="13" t="s">
        <v>2101</v>
      </c>
    </row>
    <row r="1085" spans="1:25" ht="25.5">
      <c r="A1085" s="24">
        <v>45170</v>
      </c>
      <c r="B1085" s="25" t="s">
        <v>2102</v>
      </c>
      <c r="C1085" s="26">
        <v>113929</v>
      </c>
      <c r="D1085" s="27" t="s">
        <v>42</v>
      </c>
      <c r="E1085" s="27" t="s">
        <v>1068</v>
      </c>
      <c r="F1085" s="27" t="s">
        <v>455</v>
      </c>
      <c r="G1085" s="27" t="s">
        <v>31</v>
      </c>
      <c r="H1085" s="27" t="s">
        <v>32</v>
      </c>
      <c r="I1085" s="27" t="s">
        <v>33</v>
      </c>
      <c r="J1085" s="134">
        <v>45138</v>
      </c>
      <c r="K1085" s="28">
        <v>45323</v>
      </c>
      <c r="L1085" s="121" t="s">
        <v>1551</v>
      </c>
      <c r="M1085" s="94" t="s">
        <v>235</v>
      </c>
      <c r="N1085" s="94" t="s">
        <v>149</v>
      </c>
      <c r="O1085" s="94" t="s">
        <v>235</v>
      </c>
      <c r="P1085" s="30">
        <v>45124</v>
      </c>
      <c r="Q1085" s="20">
        <v>45127</v>
      </c>
      <c r="R1085" s="23" t="s">
        <v>239</v>
      </c>
      <c r="S1085" s="21">
        <v>45135</v>
      </c>
      <c r="T1085" s="20"/>
      <c r="U1085" s="21">
        <v>45136</v>
      </c>
      <c r="V1085" s="29" t="s">
        <v>240</v>
      </c>
      <c r="W1085" s="23"/>
      <c r="X1085" s="27" t="s">
        <v>45</v>
      </c>
      <c r="Y1085" s="13" t="s">
        <v>2103</v>
      </c>
    </row>
    <row r="1086" spans="1:25" ht="25.5">
      <c r="A1086" s="24">
        <v>45170</v>
      </c>
      <c r="B1086" s="25" t="s">
        <v>1110</v>
      </c>
      <c r="C1086" s="26">
        <v>116478</v>
      </c>
      <c r="D1086" s="27" t="s">
        <v>42</v>
      </c>
      <c r="E1086" s="27" t="s">
        <v>70</v>
      </c>
      <c r="F1086" s="27" t="s">
        <v>71</v>
      </c>
      <c r="G1086" s="27" t="s">
        <v>31</v>
      </c>
      <c r="H1086" s="27" t="s">
        <v>32</v>
      </c>
      <c r="I1086" s="27" t="s">
        <v>33</v>
      </c>
      <c r="J1086" s="134">
        <v>45138</v>
      </c>
      <c r="K1086" s="28">
        <v>45292</v>
      </c>
      <c r="L1086" s="121" t="s">
        <v>1551</v>
      </c>
      <c r="N1086" s="94" t="s">
        <v>72</v>
      </c>
      <c r="P1086" s="30"/>
      <c r="Q1086" s="20"/>
      <c r="R1086" s="23"/>
      <c r="S1086" s="21">
        <v>45135</v>
      </c>
      <c r="T1086" s="20"/>
      <c r="U1086" s="21">
        <v>45135</v>
      </c>
      <c r="V1086" s="29" t="s">
        <v>240</v>
      </c>
      <c r="W1086" s="23"/>
      <c r="X1086" s="27" t="s">
        <v>39</v>
      </c>
      <c r="Y1086" s="13" t="s">
        <v>2104</v>
      </c>
    </row>
    <row r="1087" spans="1:25" ht="25.5">
      <c r="A1087" s="24">
        <v>45170</v>
      </c>
      <c r="B1087" s="25" t="s">
        <v>597</v>
      </c>
      <c r="C1087" s="26">
        <v>116637</v>
      </c>
      <c r="D1087" s="27" t="s">
        <v>42</v>
      </c>
      <c r="E1087" s="27" t="s">
        <v>255</v>
      </c>
      <c r="F1087" s="27" t="s">
        <v>71</v>
      </c>
      <c r="G1087" s="27" t="s">
        <v>31</v>
      </c>
      <c r="H1087" s="27" t="s">
        <v>32</v>
      </c>
      <c r="I1087" s="27" t="s">
        <v>33</v>
      </c>
      <c r="J1087" s="134">
        <v>45138</v>
      </c>
      <c r="K1087" s="28">
        <v>45292</v>
      </c>
      <c r="L1087" s="121" t="s">
        <v>1551</v>
      </c>
      <c r="N1087" s="94" t="s">
        <v>72</v>
      </c>
      <c r="P1087" s="30"/>
      <c r="Q1087" s="20"/>
      <c r="R1087" s="23"/>
      <c r="S1087" s="21">
        <v>45135</v>
      </c>
      <c r="T1087" s="20"/>
      <c r="U1087" s="21">
        <v>45135</v>
      </c>
      <c r="V1087" s="29" t="s">
        <v>240</v>
      </c>
      <c r="W1087" s="23"/>
      <c r="X1087" s="27" t="s">
        <v>45</v>
      </c>
      <c r="Y1087" s="13" t="s">
        <v>1902</v>
      </c>
    </row>
    <row r="1088" spans="1:25" ht="25.5">
      <c r="A1088" s="24">
        <v>45170</v>
      </c>
      <c r="B1088" s="25" t="s">
        <v>1112</v>
      </c>
      <c r="C1088" s="26">
        <v>116673</v>
      </c>
      <c r="D1088" s="27" t="s">
        <v>42</v>
      </c>
      <c r="E1088" s="27" t="s">
        <v>604</v>
      </c>
      <c r="F1088" s="27" t="s">
        <v>71</v>
      </c>
      <c r="G1088" s="27" t="s">
        <v>31</v>
      </c>
      <c r="H1088" s="27" t="s">
        <v>32</v>
      </c>
      <c r="I1088" s="27" t="s">
        <v>33</v>
      </c>
      <c r="J1088" s="134">
        <v>45138</v>
      </c>
      <c r="K1088" s="28">
        <v>45292</v>
      </c>
      <c r="L1088" s="121" t="s">
        <v>1551</v>
      </c>
      <c r="N1088" s="94" t="s">
        <v>72</v>
      </c>
      <c r="P1088" s="30"/>
      <c r="Q1088" s="20"/>
      <c r="R1088" s="23"/>
      <c r="S1088" s="21">
        <v>45135</v>
      </c>
      <c r="T1088" s="20"/>
      <c r="U1088" s="21">
        <v>45135</v>
      </c>
      <c r="V1088" s="29" t="s">
        <v>240</v>
      </c>
      <c r="W1088" s="23"/>
      <c r="X1088" s="27" t="s">
        <v>45</v>
      </c>
      <c r="Y1088" s="13" t="s">
        <v>2105</v>
      </c>
    </row>
    <row r="1089" spans="1:25" ht="25.5">
      <c r="A1089" s="24">
        <v>45170</v>
      </c>
      <c r="B1089" s="25" t="s">
        <v>1039</v>
      </c>
      <c r="C1089" s="26">
        <v>118480</v>
      </c>
      <c r="D1089" s="27" t="s">
        <v>42</v>
      </c>
      <c r="E1089" s="27" t="s">
        <v>604</v>
      </c>
      <c r="F1089" s="27" t="s">
        <v>71</v>
      </c>
      <c r="G1089" s="27" t="s">
        <v>31</v>
      </c>
      <c r="H1089" s="27" t="s">
        <v>32</v>
      </c>
      <c r="I1089" s="27" t="s">
        <v>33</v>
      </c>
      <c r="J1089" s="134">
        <v>45138</v>
      </c>
      <c r="K1089" s="28">
        <v>45292</v>
      </c>
      <c r="L1089" s="121" t="s">
        <v>1551</v>
      </c>
      <c r="N1089" s="94" t="s">
        <v>72</v>
      </c>
      <c r="P1089" s="30"/>
      <c r="Q1089" s="20"/>
      <c r="R1089" s="23"/>
      <c r="S1089" s="21">
        <v>45135</v>
      </c>
      <c r="T1089" s="20"/>
      <c r="U1089" s="21">
        <v>45135</v>
      </c>
      <c r="V1089" s="29" t="s">
        <v>240</v>
      </c>
      <c r="W1089" s="23"/>
      <c r="X1089" s="27" t="s">
        <v>45</v>
      </c>
      <c r="Y1089" s="13" t="s">
        <v>1902</v>
      </c>
    </row>
    <row r="1090" spans="1:25" ht="38.25">
      <c r="A1090" s="24">
        <v>45170</v>
      </c>
      <c r="B1090" s="25" t="s">
        <v>1088</v>
      </c>
      <c r="C1090" s="26">
        <v>124791</v>
      </c>
      <c r="D1090" s="27" t="s">
        <v>42</v>
      </c>
      <c r="E1090" s="27" t="s">
        <v>147</v>
      </c>
      <c r="F1090" s="27" t="s">
        <v>455</v>
      </c>
      <c r="G1090" s="27" t="s">
        <v>31</v>
      </c>
      <c r="H1090" s="27" t="s">
        <v>32</v>
      </c>
      <c r="I1090" s="27" t="s">
        <v>33</v>
      </c>
      <c r="J1090" s="134">
        <v>45138</v>
      </c>
      <c r="K1090" s="28">
        <v>45292</v>
      </c>
      <c r="L1090" s="121" t="s">
        <v>1551</v>
      </c>
      <c r="M1090" s="94" t="s">
        <v>304</v>
      </c>
      <c r="N1090" s="94" t="s">
        <v>149</v>
      </c>
      <c r="O1090" s="94" t="s">
        <v>235</v>
      </c>
      <c r="P1090" s="30"/>
      <c r="Q1090" s="20"/>
      <c r="R1090" s="23"/>
      <c r="S1090" s="21">
        <v>45135</v>
      </c>
      <c r="T1090" s="20"/>
      <c r="U1090" s="21">
        <v>45139</v>
      </c>
      <c r="V1090" s="29" t="s">
        <v>240</v>
      </c>
      <c r="W1090" s="23"/>
      <c r="X1090" s="27" t="s">
        <v>45</v>
      </c>
      <c r="Y1090" s="13" t="s">
        <v>2106</v>
      </c>
    </row>
    <row r="1091" spans="1:25" ht="38.25">
      <c r="A1091" s="24">
        <v>45170</v>
      </c>
      <c r="B1091" s="25" t="s">
        <v>2107</v>
      </c>
      <c r="C1091" s="26">
        <v>126816</v>
      </c>
      <c r="D1091" s="27" t="s">
        <v>42</v>
      </c>
      <c r="E1091" s="27" t="s">
        <v>1068</v>
      </c>
      <c r="F1091" s="27" t="s">
        <v>148</v>
      </c>
      <c r="G1091" s="27" t="s">
        <v>31</v>
      </c>
      <c r="H1091" s="27" t="s">
        <v>32</v>
      </c>
      <c r="I1091" s="27" t="s">
        <v>33</v>
      </c>
      <c r="J1091" s="134">
        <v>45138</v>
      </c>
      <c r="K1091" s="28">
        <v>45292</v>
      </c>
      <c r="L1091" s="121" t="s">
        <v>1551</v>
      </c>
      <c r="M1091" s="94" t="s">
        <v>304</v>
      </c>
      <c r="N1091" s="94" t="s">
        <v>149</v>
      </c>
      <c r="O1091" s="94" t="s">
        <v>235</v>
      </c>
      <c r="P1091" s="30"/>
      <c r="Q1091" s="20"/>
      <c r="R1091" s="23"/>
      <c r="S1091" s="21">
        <v>45135</v>
      </c>
      <c r="T1091" s="20"/>
      <c r="U1091" s="21">
        <v>45139</v>
      </c>
      <c r="V1091" s="29" t="s">
        <v>240</v>
      </c>
      <c r="W1091" s="23"/>
      <c r="X1091" s="27" t="s">
        <v>39</v>
      </c>
      <c r="Y1091" s="13" t="s">
        <v>2108</v>
      </c>
    </row>
    <row r="1092" spans="1:25" ht="25.5">
      <c r="A1092" s="24">
        <v>45170</v>
      </c>
      <c r="B1092" s="25" t="s">
        <v>1035</v>
      </c>
      <c r="C1092" s="26">
        <v>130522</v>
      </c>
      <c r="D1092" s="27" t="s">
        <v>42</v>
      </c>
      <c r="E1092" s="27" t="s">
        <v>255</v>
      </c>
      <c r="F1092" s="27" t="s">
        <v>256</v>
      </c>
      <c r="G1092" s="27" t="s">
        <v>31</v>
      </c>
      <c r="H1092" s="27" t="s">
        <v>32</v>
      </c>
      <c r="I1092" s="27" t="s">
        <v>33</v>
      </c>
      <c r="J1092" s="134">
        <v>45138</v>
      </c>
      <c r="K1092" s="28">
        <v>45292</v>
      </c>
      <c r="L1092" s="121" t="s">
        <v>1551</v>
      </c>
      <c r="M1092" s="94" t="s">
        <v>1236</v>
      </c>
      <c r="N1092" s="94" t="s">
        <v>1237</v>
      </c>
      <c r="O1092" s="94" t="s">
        <v>235</v>
      </c>
      <c r="P1092" s="30"/>
      <c r="Q1092" s="20"/>
      <c r="R1092" s="23"/>
      <c r="S1092" s="21">
        <v>45135</v>
      </c>
      <c r="T1092" s="20"/>
      <c r="U1092" s="21">
        <v>45135</v>
      </c>
      <c r="V1092" s="29" t="s">
        <v>240</v>
      </c>
      <c r="W1092" s="23"/>
      <c r="X1092" s="27" t="s">
        <v>45</v>
      </c>
      <c r="Y1092" s="13" t="s">
        <v>2109</v>
      </c>
    </row>
    <row r="1093" spans="1:25" ht="38.25">
      <c r="A1093" s="24">
        <v>45170</v>
      </c>
      <c r="B1093" s="25" t="s">
        <v>2110</v>
      </c>
      <c r="C1093" s="26">
        <v>135578</v>
      </c>
      <c r="D1093" s="27" t="s">
        <v>42</v>
      </c>
      <c r="E1093" s="27" t="s">
        <v>604</v>
      </c>
      <c r="F1093" s="27" t="s">
        <v>256</v>
      </c>
      <c r="G1093" s="27" t="s">
        <v>31</v>
      </c>
      <c r="H1093" s="27" t="s">
        <v>32</v>
      </c>
      <c r="I1093" s="27" t="s">
        <v>33</v>
      </c>
      <c r="J1093" s="134">
        <v>45138</v>
      </c>
      <c r="K1093" s="28">
        <v>45292</v>
      </c>
      <c r="L1093" s="121" t="s">
        <v>1551</v>
      </c>
      <c r="M1093" s="94" t="s">
        <v>1236</v>
      </c>
      <c r="N1093" s="94" t="s">
        <v>1237</v>
      </c>
      <c r="O1093" s="94" t="s">
        <v>235</v>
      </c>
      <c r="P1093" s="30"/>
      <c r="Q1093" s="20"/>
      <c r="R1093" s="23"/>
      <c r="S1093" s="21">
        <v>45135</v>
      </c>
      <c r="T1093" s="20"/>
      <c r="U1093" s="21">
        <v>45135</v>
      </c>
      <c r="V1093" s="29" t="s">
        <v>240</v>
      </c>
      <c r="W1093" s="23"/>
      <c r="X1093" s="27" t="s">
        <v>45</v>
      </c>
      <c r="Y1093" s="13" t="s">
        <v>2111</v>
      </c>
    </row>
    <row r="1094" spans="1:25" ht="51">
      <c r="A1094" s="24">
        <v>45170</v>
      </c>
      <c r="B1094" s="25" t="s">
        <v>2112</v>
      </c>
      <c r="C1094" s="26">
        <v>125488</v>
      </c>
      <c r="D1094" s="27" t="s">
        <v>42</v>
      </c>
      <c r="E1094" s="27" t="s">
        <v>1301</v>
      </c>
      <c r="F1094" s="27" t="s">
        <v>1336</v>
      </c>
      <c r="G1094" s="27" t="s">
        <v>31</v>
      </c>
      <c r="H1094" s="27" t="s">
        <v>32</v>
      </c>
      <c r="I1094" s="27" t="s">
        <v>33</v>
      </c>
      <c r="J1094" s="134">
        <v>45138</v>
      </c>
      <c r="K1094" s="28">
        <v>45292</v>
      </c>
      <c r="L1094" s="121" t="s">
        <v>1551</v>
      </c>
      <c r="M1094" s="94" t="s">
        <v>1302</v>
      </c>
      <c r="N1094" s="94" t="s">
        <v>2113</v>
      </c>
      <c r="O1094" s="94" t="s">
        <v>235</v>
      </c>
      <c r="P1094" s="30">
        <v>45124</v>
      </c>
      <c r="Q1094" s="20">
        <v>45125</v>
      </c>
      <c r="R1094" s="23" t="s">
        <v>239</v>
      </c>
      <c r="S1094" s="21">
        <v>45135</v>
      </c>
      <c r="T1094" s="20"/>
      <c r="U1094" s="21">
        <v>45136</v>
      </c>
      <c r="V1094" s="29" t="s">
        <v>240</v>
      </c>
      <c r="W1094" s="23"/>
      <c r="X1094" s="27" t="s">
        <v>45</v>
      </c>
      <c r="Y1094" s="13" t="s">
        <v>2114</v>
      </c>
    </row>
    <row r="1095" spans="1:25" ht="25.5">
      <c r="A1095" s="24">
        <v>45170</v>
      </c>
      <c r="B1095" s="25" t="s">
        <v>2115</v>
      </c>
      <c r="C1095" s="26">
        <v>137815</v>
      </c>
      <c r="D1095" s="27" t="s">
        <v>42</v>
      </c>
      <c r="E1095" s="27" t="s">
        <v>255</v>
      </c>
      <c r="F1095" s="27" t="s">
        <v>71</v>
      </c>
      <c r="G1095" s="27" t="s">
        <v>31</v>
      </c>
      <c r="H1095" s="27" t="s">
        <v>32</v>
      </c>
      <c r="I1095" s="27" t="s">
        <v>33</v>
      </c>
      <c r="J1095" s="134">
        <v>45138</v>
      </c>
      <c r="K1095" s="28">
        <v>45292</v>
      </c>
      <c r="L1095" s="121" t="s">
        <v>1551</v>
      </c>
      <c r="M1095" s="94" t="s">
        <v>235</v>
      </c>
      <c r="N1095" s="94" t="s">
        <v>72</v>
      </c>
      <c r="O1095" s="94" t="s">
        <v>235</v>
      </c>
      <c r="P1095" s="30"/>
      <c r="Q1095" s="20"/>
      <c r="R1095" s="23"/>
      <c r="S1095" s="21">
        <v>45135</v>
      </c>
      <c r="T1095" s="20"/>
      <c r="U1095" s="21">
        <v>45135</v>
      </c>
      <c r="V1095" s="29" t="s">
        <v>240</v>
      </c>
      <c r="W1095" s="23"/>
      <c r="X1095" s="27" t="s">
        <v>45</v>
      </c>
      <c r="Y1095" s="13" t="s">
        <v>2116</v>
      </c>
    </row>
    <row r="1096" spans="1:25" ht="38.25">
      <c r="A1096" s="24">
        <v>45170</v>
      </c>
      <c r="B1096" s="25" t="s">
        <v>1072</v>
      </c>
      <c r="C1096" s="26">
        <v>634500</v>
      </c>
      <c r="D1096" s="27" t="s">
        <v>42</v>
      </c>
      <c r="E1096" s="27" t="s">
        <v>147</v>
      </c>
      <c r="F1096" s="27" t="s">
        <v>455</v>
      </c>
      <c r="G1096" s="27" t="s">
        <v>31</v>
      </c>
      <c r="H1096" s="27" t="s">
        <v>32</v>
      </c>
      <c r="I1096" s="27" t="s">
        <v>33</v>
      </c>
      <c r="J1096" s="134">
        <v>45138</v>
      </c>
      <c r="K1096" s="28">
        <v>45292</v>
      </c>
      <c r="L1096" s="121" t="s">
        <v>1551</v>
      </c>
      <c r="M1096" s="94" t="s">
        <v>304</v>
      </c>
      <c r="N1096" s="94" t="s">
        <v>149</v>
      </c>
      <c r="O1096" s="94" t="s">
        <v>235</v>
      </c>
      <c r="P1096" s="30"/>
      <c r="Q1096" s="20"/>
      <c r="R1096" s="23"/>
      <c r="S1096" s="21">
        <v>45135</v>
      </c>
      <c r="T1096" s="20"/>
      <c r="U1096" s="21">
        <v>45139</v>
      </c>
      <c r="V1096" s="29" t="s">
        <v>240</v>
      </c>
      <c r="W1096" s="23"/>
      <c r="X1096" s="27" t="s">
        <v>45</v>
      </c>
      <c r="Y1096" s="13" t="s">
        <v>2100</v>
      </c>
    </row>
    <row r="1097" spans="1:25">
      <c r="A1097" s="24">
        <v>45170</v>
      </c>
      <c r="B1097" s="25" t="s">
        <v>1086</v>
      </c>
      <c r="C1097" s="26">
        <v>81423</v>
      </c>
      <c r="D1097" s="27" t="s">
        <v>28</v>
      </c>
      <c r="E1097" s="27" t="s">
        <v>1848</v>
      </c>
      <c r="F1097" s="27" t="s">
        <v>148</v>
      </c>
      <c r="G1097" s="27" t="s">
        <v>31</v>
      </c>
      <c r="H1097" s="27"/>
      <c r="I1097" s="27" t="s">
        <v>33</v>
      </c>
      <c r="J1097" s="134">
        <v>45138</v>
      </c>
      <c r="K1097" s="28">
        <v>45323</v>
      </c>
      <c r="L1097" s="121" t="s">
        <v>1551</v>
      </c>
      <c r="M1097" s="94" t="s">
        <v>304</v>
      </c>
      <c r="N1097" s="94" t="s">
        <v>149</v>
      </c>
      <c r="O1097" s="94" t="s">
        <v>235</v>
      </c>
      <c r="P1097" s="30"/>
      <c r="Q1097" s="20"/>
      <c r="R1097" s="23"/>
      <c r="S1097" s="21">
        <v>45135</v>
      </c>
      <c r="T1097" s="20"/>
      <c r="U1097" s="21">
        <v>45138</v>
      </c>
      <c r="V1097" s="29" t="s">
        <v>240</v>
      </c>
      <c r="W1097" s="23"/>
      <c r="X1097" s="27" t="s">
        <v>39</v>
      </c>
      <c r="Y1097" s="13" t="s">
        <v>1723</v>
      </c>
    </row>
    <row r="1098" spans="1:25" ht="25.5">
      <c r="A1098" s="24">
        <v>45170</v>
      </c>
      <c r="B1098" s="25" t="s">
        <v>615</v>
      </c>
      <c r="C1098" s="26">
        <v>633818</v>
      </c>
      <c r="D1098" s="27" t="s">
        <v>28</v>
      </c>
      <c r="E1098" s="27" t="s">
        <v>255</v>
      </c>
      <c r="F1098" s="27" t="s">
        <v>71</v>
      </c>
      <c r="G1098" s="27" t="s">
        <v>31</v>
      </c>
      <c r="H1098" s="27" t="s">
        <v>32</v>
      </c>
      <c r="I1098" s="27" t="s">
        <v>33</v>
      </c>
      <c r="J1098" s="36">
        <v>45138</v>
      </c>
      <c r="K1098" s="28">
        <v>45292</v>
      </c>
      <c r="L1098" s="121" t="s">
        <v>1551</v>
      </c>
      <c r="M1098" s="94" t="s">
        <v>235</v>
      </c>
      <c r="N1098" s="94" t="s">
        <v>72</v>
      </c>
      <c r="O1098" s="94" t="s">
        <v>235</v>
      </c>
      <c r="P1098" s="30"/>
      <c r="Q1098" s="20"/>
      <c r="R1098" s="23"/>
      <c r="S1098" s="21">
        <v>45135</v>
      </c>
      <c r="T1098" s="20"/>
      <c r="U1098" s="21">
        <v>45135</v>
      </c>
      <c r="V1098" s="29" t="s">
        <v>240</v>
      </c>
      <c r="W1098" s="23"/>
      <c r="X1098" s="27" t="s">
        <v>45</v>
      </c>
      <c r="Y1098" s="13" t="s">
        <v>1902</v>
      </c>
    </row>
    <row r="1099" spans="1:25" ht="25.5">
      <c r="A1099" s="24">
        <v>45170</v>
      </c>
      <c r="B1099" s="25" t="s">
        <v>1091</v>
      </c>
      <c r="C1099" s="26">
        <v>120766</v>
      </c>
      <c r="D1099" s="27" t="s">
        <v>42</v>
      </c>
      <c r="E1099" s="27" t="s">
        <v>1848</v>
      </c>
      <c r="F1099" s="27" t="s">
        <v>148</v>
      </c>
      <c r="G1099" s="27" t="s">
        <v>31</v>
      </c>
      <c r="H1099" s="27" t="s">
        <v>32</v>
      </c>
      <c r="I1099" s="27" t="s">
        <v>33</v>
      </c>
      <c r="J1099" s="134">
        <v>45138</v>
      </c>
      <c r="K1099" s="28">
        <v>45323</v>
      </c>
      <c r="L1099" s="121" t="s">
        <v>1551</v>
      </c>
      <c r="M1099" s="94" t="s">
        <v>304</v>
      </c>
      <c r="N1099" s="94" t="s">
        <v>149</v>
      </c>
      <c r="O1099" s="94" t="s">
        <v>235</v>
      </c>
      <c r="P1099" s="30"/>
      <c r="Q1099" s="20"/>
      <c r="R1099" s="23"/>
      <c r="S1099" s="21">
        <v>45135</v>
      </c>
      <c r="T1099" s="20"/>
      <c r="U1099" s="21">
        <v>45139</v>
      </c>
      <c r="V1099" s="29" t="s">
        <v>240</v>
      </c>
      <c r="W1099" s="23"/>
      <c r="X1099" s="27" t="s">
        <v>39</v>
      </c>
      <c r="Y1099" s="13" t="s">
        <v>1928</v>
      </c>
    </row>
    <row r="1100" spans="1:25" ht="25.5">
      <c r="A1100" s="24">
        <v>45170</v>
      </c>
      <c r="B1100" s="25" t="s">
        <v>1019</v>
      </c>
      <c r="C1100" s="26">
        <v>19128</v>
      </c>
      <c r="D1100" s="27" t="s">
        <v>76</v>
      </c>
      <c r="E1100" s="27" t="s">
        <v>1020</v>
      </c>
      <c r="F1100" s="27" t="s">
        <v>1021</v>
      </c>
      <c r="G1100" s="27" t="s">
        <v>31</v>
      </c>
      <c r="H1100" s="27"/>
      <c r="I1100" s="27" t="s">
        <v>33</v>
      </c>
      <c r="J1100" s="134">
        <v>45138</v>
      </c>
      <c r="K1100" s="28">
        <v>45323</v>
      </c>
      <c r="L1100" s="121" t="s">
        <v>1551</v>
      </c>
      <c r="M1100" s="94" t="s">
        <v>1022</v>
      </c>
      <c r="N1100" s="94" t="s">
        <v>1023</v>
      </c>
      <c r="P1100" s="30">
        <v>45124</v>
      </c>
      <c r="Q1100" s="20">
        <v>45131</v>
      </c>
      <c r="R1100" s="23" t="s">
        <v>239</v>
      </c>
      <c r="S1100" s="21">
        <v>45135</v>
      </c>
      <c r="T1100" s="20"/>
      <c r="U1100" s="21">
        <v>45136</v>
      </c>
      <c r="V1100" s="29" t="s">
        <v>240</v>
      </c>
      <c r="W1100" s="23"/>
      <c r="X1100" s="27" t="s">
        <v>39</v>
      </c>
      <c r="Y1100" s="13" t="s">
        <v>2117</v>
      </c>
    </row>
    <row r="1101" spans="1:25" ht="51">
      <c r="A1101" s="24">
        <v>45170</v>
      </c>
      <c r="B1101" s="25" t="s">
        <v>896</v>
      </c>
      <c r="C1101" s="26">
        <v>118175</v>
      </c>
      <c r="D1101" s="27" t="s">
        <v>42</v>
      </c>
      <c r="E1101" s="27" t="s">
        <v>147</v>
      </c>
      <c r="F1101" s="27" t="s">
        <v>455</v>
      </c>
      <c r="G1101" s="27" t="s">
        <v>31</v>
      </c>
      <c r="H1101" s="27" t="s">
        <v>32</v>
      </c>
      <c r="I1101" s="27" t="s">
        <v>33</v>
      </c>
      <c r="J1101" s="134">
        <v>45138</v>
      </c>
      <c r="K1101" s="28">
        <v>45292</v>
      </c>
      <c r="L1101" s="121" t="s">
        <v>1551</v>
      </c>
      <c r="M1101" s="94" t="s">
        <v>1725</v>
      </c>
      <c r="N1101" s="94" t="s">
        <v>1726</v>
      </c>
      <c r="O1101" s="94" t="s">
        <v>2098</v>
      </c>
      <c r="P1101" s="30">
        <v>45124</v>
      </c>
      <c r="Q1101" s="20">
        <v>45124</v>
      </c>
      <c r="R1101" s="23" t="s">
        <v>239</v>
      </c>
      <c r="S1101" s="21">
        <v>45135</v>
      </c>
      <c r="T1101" s="20"/>
      <c r="U1101" s="21">
        <v>45136</v>
      </c>
      <c r="V1101" s="29" t="s">
        <v>240</v>
      </c>
      <c r="W1101" s="23"/>
      <c r="X1101" s="27" t="s">
        <v>45</v>
      </c>
      <c r="Y1101" s="13" t="s">
        <v>2118</v>
      </c>
    </row>
    <row r="1102" spans="1:25" ht="51">
      <c r="A1102" s="24">
        <v>45170</v>
      </c>
      <c r="B1102" s="25" t="s">
        <v>1128</v>
      </c>
      <c r="C1102" s="26" t="s">
        <v>1129</v>
      </c>
      <c r="D1102" s="27" t="s">
        <v>28</v>
      </c>
      <c r="E1102" s="27" t="s">
        <v>1848</v>
      </c>
      <c r="F1102" s="27" t="s">
        <v>148</v>
      </c>
      <c r="G1102" s="27" t="s">
        <v>31</v>
      </c>
      <c r="H1102" s="27"/>
      <c r="I1102" s="27" t="s">
        <v>33</v>
      </c>
      <c r="J1102" s="134">
        <v>45138</v>
      </c>
      <c r="K1102" s="28">
        <v>45352</v>
      </c>
      <c r="L1102" s="121" t="s">
        <v>1551</v>
      </c>
      <c r="M1102" s="94" t="s">
        <v>2119</v>
      </c>
      <c r="N1102" s="94" t="s">
        <v>2120</v>
      </c>
      <c r="P1102" s="30">
        <v>45125</v>
      </c>
      <c r="Q1102" s="20">
        <v>45138</v>
      </c>
      <c r="R1102" s="23" t="s">
        <v>239</v>
      </c>
      <c r="S1102" s="21">
        <v>45138</v>
      </c>
      <c r="T1102" s="20"/>
      <c r="U1102" s="21">
        <v>45142</v>
      </c>
      <c r="V1102" s="29" t="s">
        <v>240</v>
      </c>
      <c r="W1102" s="23"/>
      <c r="X1102" s="27" t="s">
        <v>39</v>
      </c>
      <c r="Y1102" s="13" t="s">
        <v>2121</v>
      </c>
    </row>
    <row r="1103" spans="1:25" ht="51">
      <c r="A1103" s="24">
        <v>45170</v>
      </c>
      <c r="B1103" s="25" t="s">
        <v>561</v>
      </c>
      <c r="C1103" s="26">
        <v>111452</v>
      </c>
      <c r="D1103" s="27" t="s">
        <v>42</v>
      </c>
      <c r="E1103" s="27" t="s">
        <v>413</v>
      </c>
      <c r="F1103" s="27" t="s">
        <v>1362</v>
      </c>
      <c r="G1103" s="27" t="s">
        <v>31</v>
      </c>
      <c r="H1103" s="27" t="s">
        <v>32</v>
      </c>
      <c r="I1103" s="27" t="s">
        <v>33</v>
      </c>
      <c r="J1103" s="134">
        <v>45138</v>
      </c>
      <c r="K1103" s="28">
        <v>45292</v>
      </c>
      <c r="L1103" s="121" t="s">
        <v>1605</v>
      </c>
      <c r="M1103" s="94" t="s">
        <v>415</v>
      </c>
      <c r="N1103" s="94" t="s">
        <v>43</v>
      </c>
      <c r="O1103" s="94" t="s">
        <v>785</v>
      </c>
      <c r="P1103" s="30" t="s">
        <v>235</v>
      </c>
      <c r="Q1103" s="30" t="s">
        <v>235</v>
      </c>
      <c r="R1103" s="30" t="s">
        <v>235</v>
      </c>
      <c r="S1103" s="21">
        <v>45131</v>
      </c>
      <c r="T1103" s="20" t="s">
        <v>235</v>
      </c>
      <c r="U1103" s="21">
        <v>45134</v>
      </c>
      <c r="V1103" s="29" t="s">
        <v>240</v>
      </c>
      <c r="W1103" s="23"/>
      <c r="X1103" s="27" t="s">
        <v>45</v>
      </c>
      <c r="Y1103" s="13" t="s">
        <v>2122</v>
      </c>
    </row>
    <row r="1104" spans="1:25" ht="51">
      <c r="A1104" s="24">
        <v>45170</v>
      </c>
      <c r="B1104" s="112" t="s">
        <v>2123</v>
      </c>
      <c r="C1104" s="26">
        <v>60425</v>
      </c>
      <c r="D1104" s="27" t="s">
        <v>42</v>
      </c>
      <c r="E1104" s="27" t="s">
        <v>1576</v>
      </c>
      <c r="F1104" s="27" t="s">
        <v>363</v>
      </c>
      <c r="G1104" s="27" t="s">
        <v>31</v>
      </c>
      <c r="H1104" s="27" t="s">
        <v>32</v>
      </c>
      <c r="I1104" s="27" t="s">
        <v>33</v>
      </c>
      <c r="J1104" s="134">
        <v>45138</v>
      </c>
      <c r="K1104" s="28">
        <v>45292</v>
      </c>
      <c r="L1104" s="121" t="s">
        <v>1551</v>
      </c>
      <c r="M1104" s="94" t="s">
        <v>235</v>
      </c>
      <c r="N1104" s="94" t="s">
        <v>1758</v>
      </c>
      <c r="P1104" s="30">
        <v>45124</v>
      </c>
      <c r="Q1104" s="20">
        <v>45125</v>
      </c>
      <c r="R1104" s="23" t="s">
        <v>239</v>
      </c>
      <c r="S1104" s="21">
        <v>45135</v>
      </c>
      <c r="T1104" s="20"/>
      <c r="U1104" s="21"/>
      <c r="V1104" s="29" t="s">
        <v>235</v>
      </c>
      <c r="W1104" s="23"/>
      <c r="X1104" s="27" t="s">
        <v>39</v>
      </c>
      <c r="Y1104" s="13" t="s">
        <v>2124</v>
      </c>
    </row>
    <row r="1105" spans="1:25" ht="76.5">
      <c r="A1105" s="24">
        <v>45170</v>
      </c>
      <c r="B1105" s="112" t="s">
        <v>994</v>
      </c>
      <c r="C1105" s="192" t="s">
        <v>2125</v>
      </c>
      <c r="D1105" s="27" t="s">
        <v>76</v>
      </c>
      <c r="E1105" s="27" t="s">
        <v>2126</v>
      </c>
      <c r="F1105" s="27" t="s">
        <v>71</v>
      </c>
      <c r="G1105" s="27" t="s">
        <v>31</v>
      </c>
      <c r="H1105" s="27"/>
      <c r="I1105" s="27" t="s">
        <v>33</v>
      </c>
      <c r="J1105" s="134">
        <v>45138</v>
      </c>
      <c r="K1105" s="28">
        <v>45292</v>
      </c>
      <c r="L1105" s="121" t="s">
        <v>1551</v>
      </c>
      <c r="M1105" s="94" t="s">
        <v>2127</v>
      </c>
      <c r="N1105" s="94" t="s">
        <v>2128</v>
      </c>
      <c r="P1105" s="30">
        <v>45124</v>
      </c>
      <c r="Q1105" s="20">
        <v>45137</v>
      </c>
      <c r="R1105" s="23" t="s">
        <v>239</v>
      </c>
      <c r="S1105" s="21">
        <v>45138</v>
      </c>
      <c r="T1105" s="20"/>
      <c r="U1105" s="21"/>
      <c r="V1105" s="29" t="s">
        <v>235</v>
      </c>
      <c r="W1105" s="23"/>
      <c r="X1105" s="27" t="s">
        <v>39</v>
      </c>
      <c r="Y1105" s="13" t="s">
        <v>2129</v>
      </c>
    </row>
    <row r="1106" spans="1:25" ht="25.5">
      <c r="A1106" s="111">
        <v>45170</v>
      </c>
      <c r="B1106" s="25" t="s">
        <v>1114</v>
      </c>
      <c r="C1106" s="26" t="s">
        <v>1115</v>
      </c>
      <c r="D1106" s="27" t="s">
        <v>28</v>
      </c>
      <c r="E1106" s="27" t="s">
        <v>1057</v>
      </c>
      <c r="F1106" s="27" t="s">
        <v>337</v>
      </c>
      <c r="G1106" s="27" t="s">
        <v>31</v>
      </c>
      <c r="H1106" s="27"/>
      <c r="I1106" s="27" t="s">
        <v>33</v>
      </c>
      <c r="J1106" s="134">
        <v>45138</v>
      </c>
      <c r="K1106" s="28">
        <v>45352</v>
      </c>
      <c r="L1106" s="121" t="s">
        <v>1543</v>
      </c>
      <c r="M1106" s="94" t="s">
        <v>2130</v>
      </c>
      <c r="N1106" s="94" t="s">
        <v>2131</v>
      </c>
      <c r="O1106" s="94" t="s">
        <v>235</v>
      </c>
      <c r="P1106" s="30">
        <v>45121</v>
      </c>
      <c r="Q1106" s="30">
        <v>45121</v>
      </c>
      <c r="R1106" s="23" t="s">
        <v>239</v>
      </c>
      <c r="S1106" s="21">
        <v>45138</v>
      </c>
      <c r="T1106" s="20" t="s">
        <v>235</v>
      </c>
      <c r="U1106" s="21">
        <v>45148</v>
      </c>
      <c r="V1106" s="29" t="s">
        <v>240</v>
      </c>
      <c r="W1106" s="23"/>
      <c r="X1106" s="27" t="s">
        <v>39</v>
      </c>
      <c r="Y1106" s="13" t="s">
        <v>1349</v>
      </c>
    </row>
    <row r="1107" spans="1:25" ht="25.5">
      <c r="A1107" s="111">
        <v>45170</v>
      </c>
      <c r="B1107" s="25" t="s">
        <v>1092</v>
      </c>
      <c r="C1107" s="26">
        <v>109426</v>
      </c>
      <c r="D1107" s="27" t="s">
        <v>28</v>
      </c>
      <c r="E1107" s="27" t="s">
        <v>147</v>
      </c>
      <c r="F1107" s="27" t="s">
        <v>148</v>
      </c>
      <c r="G1107" s="27" t="s">
        <v>31</v>
      </c>
      <c r="H1107" s="27"/>
      <c r="I1107" s="27" t="s">
        <v>23</v>
      </c>
      <c r="J1107" s="134">
        <v>45138</v>
      </c>
      <c r="K1107" s="28">
        <v>45292</v>
      </c>
      <c r="L1107" s="121" t="s">
        <v>1543</v>
      </c>
      <c r="M1107" s="94" t="s">
        <v>304</v>
      </c>
      <c r="N1107" s="94" t="s">
        <v>149</v>
      </c>
      <c r="O1107" s="94" t="s">
        <v>235</v>
      </c>
      <c r="P1107" s="30"/>
      <c r="Q1107" s="20"/>
      <c r="R1107" s="23"/>
      <c r="S1107" s="21">
        <v>45138</v>
      </c>
      <c r="T1107" s="20" t="s">
        <v>235</v>
      </c>
      <c r="U1107" s="21">
        <v>45147</v>
      </c>
      <c r="V1107" s="29" t="s">
        <v>240</v>
      </c>
      <c r="W1107" s="23"/>
      <c r="X1107" s="27" t="s">
        <v>39</v>
      </c>
      <c r="Y1107" s="13" t="s">
        <v>2132</v>
      </c>
    </row>
    <row r="1108" spans="1:25" ht="25.5">
      <c r="A1108" s="24">
        <v>45170</v>
      </c>
      <c r="B1108" s="25" t="s">
        <v>2133</v>
      </c>
      <c r="C1108" s="26">
        <v>136126</v>
      </c>
      <c r="D1108" s="27" t="s">
        <v>42</v>
      </c>
      <c r="E1108" s="27" t="s">
        <v>255</v>
      </c>
      <c r="F1108" s="27" t="s">
        <v>256</v>
      </c>
      <c r="G1108" s="27" t="s">
        <v>31</v>
      </c>
      <c r="H1108" s="27" t="s">
        <v>32</v>
      </c>
      <c r="I1108" s="27" t="s">
        <v>33</v>
      </c>
      <c r="J1108" s="134">
        <v>45138</v>
      </c>
      <c r="K1108" s="28">
        <v>45292</v>
      </c>
      <c r="L1108" s="121" t="s">
        <v>1543</v>
      </c>
      <c r="M1108" s="94" t="s">
        <v>235</v>
      </c>
      <c r="N1108" s="94" t="s">
        <v>113</v>
      </c>
      <c r="P1108" s="30"/>
      <c r="Q1108" s="30"/>
      <c r="R1108" s="30"/>
      <c r="S1108" s="21">
        <v>45138</v>
      </c>
      <c r="T1108" s="20" t="s">
        <v>235</v>
      </c>
      <c r="U1108" s="21">
        <v>45140</v>
      </c>
      <c r="V1108" s="29" t="s">
        <v>240</v>
      </c>
      <c r="W1108" s="23"/>
      <c r="X1108" s="27" t="s">
        <v>45</v>
      </c>
      <c r="Y1108" s="13" t="s">
        <v>61</v>
      </c>
    </row>
    <row r="1109" spans="1:25" ht="25.5">
      <c r="A1109" s="111">
        <v>45170</v>
      </c>
      <c r="B1109" s="25" t="s">
        <v>1080</v>
      </c>
      <c r="C1109" s="26">
        <v>119568</v>
      </c>
      <c r="D1109" s="27" t="s">
        <v>42</v>
      </c>
      <c r="E1109" s="27" t="s">
        <v>147</v>
      </c>
      <c r="F1109" s="27" t="s">
        <v>148</v>
      </c>
      <c r="G1109" s="27" t="s">
        <v>31</v>
      </c>
      <c r="H1109" s="27" t="s">
        <v>32</v>
      </c>
      <c r="I1109" s="27" t="s">
        <v>33</v>
      </c>
      <c r="J1109" s="134">
        <v>45138</v>
      </c>
      <c r="K1109" s="28">
        <v>45292</v>
      </c>
      <c r="L1109" s="121" t="s">
        <v>1543</v>
      </c>
      <c r="M1109" s="94" t="s">
        <v>304</v>
      </c>
      <c r="N1109" s="94" t="s">
        <v>149</v>
      </c>
      <c r="O1109" s="94" t="s">
        <v>235</v>
      </c>
      <c r="P1109" s="30" t="s">
        <v>235</v>
      </c>
      <c r="Q1109" s="30" t="s">
        <v>235</v>
      </c>
      <c r="R1109" s="30" t="s">
        <v>235</v>
      </c>
      <c r="S1109" s="21">
        <v>45138</v>
      </c>
      <c r="T1109" s="20" t="s">
        <v>235</v>
      </c>
      <c r="U1109" s="21">
        <v>45146</v>
      </c>
      <c r="V1109" s="29" t="s">
        <v>240</v>
      </c>
      <c r="W1109" s="23"/>
      <c r="X1109" s="27" t="s">
        <v>39</v>
      </c>
      <c r="Y1109" s="13" t="s">
        <v>2134</v>
      </c>
    </row>
    <row r="1110" spans="1:25" ht="25.5">
      <c r="A1110" s="111">
        <v>45170</v>
      </c>
      <c r="B1110" s="25" t="s">
        <v>1067</v>
      </c>
      <c r="C1110" s="26">
        <v>109648</v>
      </c>
      <c r="D1110" s="27" t="s">
        <v>42</v>
      </c>
      <c r="E1110" s="27" t="s">
        <v>1068</v>
      </c>
      <c r="F1110" s="27" t="s">
        <v>148</v>
      </c>
      <c r="G1110" s="27" t="s">
        <v>31</v>
      </c>
      <c r="H1110" s="27" t="s">
        <v>32</v>
      </c>
      <c r="I1110" s="27" t="s">
        <v>33</v>
      </c>
      <c r="J1110" s="134">
        <v>45138</v>
      </c>
      <c r="K1110" s="28">
        <v>45292</v>
      </c>
      <c r="L1110" s="121" t="s">
        <v>1543</v>
      </c>
      <c r="M1110" s="94" t="s">
        <v>304</v>
      </c>
      <c r="N1110" s="94" t="s">
        <v>149</v>
      </c>
      <c r="O1110" s="94" t="s">
        <v>235</v>
      </c>
      <c r="P1110" s="30"/>
      <c r="Q1110" s="20"/>
      <c r="R1110" s="23"/>
      <c r="S1110" s="21">
        <v>45138</v>
      </c>
      <c r="T1110" s="20" t="s">
        <v>235</v>
      </c>
      <c r="U1110" s="21">
        <v>45142</v>
      </c>
      <c r="V1110" s="29" t="s">
        <v>240</v>
      </c>
      <c r="W1110" s="23"/>
      <c r="X1110" s="27" t="s">
        <v>39</v>
      </c>
      <c r="Y1110" s="13" t="s">
        <v>1928</v>
      </c>
    </row>
    <row r="1111" spans="1:25" ht="25.5">
      <c r="A1111" s="24">
        <v>45170</v>
      </c>
      <c r="B1111" s="25" t="s">
        <v>1056</v>
      </c>
      <c r="C1111" s="26">
        <v>32821</v>
      </c>
      <c r="D1111" s="27" t="s">
        <v>76</v>
      </c>
      <c r="E1111" s="27" t="s">
        <v>1057</v>
      </c>
      <c r="F1111" s="27" t="s">
        <v>337</v>
      </c>
      <c r="G1111" s="27" t="s">
        <v>31</v>
      </c>
      <c r="H1111" s="27"/>
      <c r="I1111" s="27" t="s">
        <v>33</v>
      </c>
      <c r="J1111" s="134">
        <v>45138</v>
      </c>
      <c r="K1111" s="28">
        <v>45292</v>
      </c>
      <c r="L1111" s="121" t="s">
        <v>1605</v>
      </c>
      <c r="M1111" s="94" t="s">
        <v>1058</v>
      </c>
      <c r="N1111" s="94" t="s">
        <v>1059</v>
      </c>
      <c r="O1111" s="94" t="s">
        <v>1060</v>
      </c>
      <c r="P1111" s="30">
        <v>45124</v>
      </c>
      <c r="Q1111" s="20">
        <v>45124</v>
      </c>
      <c r="R1111" s="23" t="s">
        <v>239</v>
      </c>
      <c r="S1111" s="21">
        <v>45131</v>
      </c>
      <c r="T1111" s="20">
        <v>45146</v>
      </c>
      <c r="U1111" s="21">
        <v>45150</v>
      </c>
      <c r="V1111" s="29" t="s">
        <v>240</v>
      </c>
      <c r="W1111" s="23"/>
      <c r="X1111" s="27" t="s">
        <v>39</v>
      </c>
      <c r="Y1111" s="13" t="s">
        <v>2135</v>
      </c>
    </row>
    <row r="1112" spans="1:25" ht="51">
      <c r="A1112" s="24">
        <v>45170</v>
      </c>
      <c r="B1112" s="25" t="s">
        <v>1016</v>
      </c>
      <c r="C1112" s="26">
        <v>113598</v>
      </c>
      <c r="D1112" s="27" t="s">
        <v>42</v>
      </c>
      <c r="E1112" s="27" t="s">
        <v>413</v>
      </c>
      <c r="F1112" s="27" t="s">
        <v>1362</v>
      </c>
      <c r="G1112" s="27" t="s">
        <v>31</v>
      </c>
      <c r="H1112" s="27" t="s">
        <v>32</v>
      </c>
      <c r="I1112" s="27" t="s">
        <v>33</v>
      </c>
      <c r="J1112" s="134">
        <v>45138</v>
      </c>
      <c r="K1112" s="28">
        <v>45292</v>
      </c>
      <c r="L1112" s="121" t="s">
        <v>1551</v>
      </c>
      <c r="M1112" s="94" t="s">
        <v>415</v>
      </c>
      <c r="N1112" s="94" t="s">
        <v>43</v>
      </c>
      <c r="O1112" s="94" t="s">
        <v>785</v>
      </c>
      <c r="P1112" s="30"/>
      <c r="Q1112" s="20"/>
      <c r="R1112" s="23"/>
      <c r="S1112" s="21">
        <v>45135</v>
      </c>
      <c r="T1112" s="20"/>
      <c r="U1112" s="21">
        <v>45152</v>
      </c>
      <c r="V1112" s="29" t="s">
        <v>240</v>
      </c>
      <c r="W1112" s="23"/>
      <c r="X1112" s="27" t="s">
        <v>45</v>
      </c>
      <c r="Y1112" s="13" t="s">
        <v>2122</v>
      </c>
    </row>
    <row r="1113" spans="1:25" ht="51">
      <c r="A1113" s="24">
        <v>45170</v>
      </c>
      <c r="B1113" s="25" t="s">
        <v>1085</v>
      </c>
      <c r="C1113" s="26">
        <v>117977</v>
      </c>
      <c r="D1113" s="27" t="s">
        <v>42</v>
      </c>
      <c r="E1113" s="27" t="s">
        <v>1634</v>
      </c>
      <c r="F1113" s="27" t="s">
        <v>1362</v>
      </c>
      <c r="G1113" s="27" t="s">
        <v>31</v>
      </c>
      <c r="H1113" s="27" t="s">
        <v>32</v>
      </c>
      <c r="I1113" s="27" t="s">
        <v>33</v>
      </c>
      <c r="J1113" s="134">
        <v>45138</v>
      </c>
      <c r="K1113" s="28">
        <v>45292</v>
      </c>
      <c r="L1113" s="121" t="s">
        <v>1551</v>
      </c>
      <c r="M1113" s="94" t="s">
        <v>415</v>
      </c>
      <c r="N1113" s="94" t="s">
        <v>43</v>
      </c>
      <c r="O1113" s="94" t="s">
        <v>785</v>
      </c>
      <c r="P1113" s="30"/>
      <c r="Q1113" s="20"/>
      <c r="R1113" s="23"/>
      <c r="S1113" s="21">
        <v>45135</v>
      </c>
      <c r="T1113" s="20"/>
      <c r="U1113" s="21">
        <v>45152</v>
      </c>
      <c r="V1113" s="29" t="s">
        <v>240</v>
      </c>
      <c r="W1113" s="23"/>
      <c r="X1113" s="27" t="s">
        <v>45</v>
      </c>
      <c r="Y1113" s="13" t="s">
        <v>2122</v>
      </c>
    </row>
    <row r="1114" spans="1:25" ht="51">
      <c r="A1114" s="24">
        <v>45170</v>
      </c>
      <c r="B1114" s="25" t="s">
        <v>2136</v>
      </c>
      <c r="C1114" s="26">
        <v>118797</v>
      </c>
      <c r="D1114" s="27" t="s">
        <v>42</v>
      </c>
      <c r="E1114" s="27" t="s">
        <v>413</v>
      </c>
      <c r="F1114" s="27" t="s">
        <v>1362</v>
      </c>
      <c r="G1114" s="27" t="s">
        <v>31</v>
      </c>
      <c r="H1114" s="27" t="s">
        <v>32</v>
      </c>
      <c r="I1114" s="27" t="s">
        <v>33</v>
      </c>
      <c r="J1114" s="134">
        <v>45138</v>
      </c>
      <c r="K1114" s="28">
        <v>45292</v>
      </c>
      <c r="L1114" s="121" t="s">
        <v>1551</v>
      </c>
      <c r="M1114" s="94" t="s">
        <v>415</v>
      </c>
      <c r="N1114" s="94" t="s">
        <v>43</v>
      </c>
      <c r="O1114" s="94" t="s">
        <v>785</v>
      </c>
      <c r="P1114" s="30"/>
      <c r="Q1114" s="20"/>
      <c r="R1114" s="23"/>
      <c r="S1114" s="21">
        <v>45135</v>
      </c>
      <c r="T1114" s="20"/>
      <c r="U1114" s="21">
        <v>45152</v>
      </c>
      <c r="V1114" s="29" t="s">
        <v>240</v>
      </c>
      <c r="W1114" s="23"/>
      <c r="X1114" s="27" t="s">
        <v>45</v>
      </c>
      <c r="Y1114" s="13" t="s">
        <v>2137</v>
      </c>
    </row>
    <row r="1115" spans="1:25" ht="51">
      <c r="A1115" s="24">
        <v>45170</v>
      </c>
      <c r="B1115" s="25" t="s">
        <v>1017</v>
      </c>
      <c r="C1115" s="26">
        <v>130548</v>
      </c>
      <c r="D1115" s="27" t="s">
        <v>42</v>
      </c>
      <c r="E1115" s="27" t="s">
        <v>413</v>
      </c>
      <c r="F1115" s="27" t="s">
        <v>1362</v>
      </c>
      <c r="G1115" s="27" t="s">
        <v>31</v>
      </c>
      <c r="H1115" s="27" t="s">
        <v>32</v>
      </c>
      <c r="I1115" s="27" t="s">
        <v>33</v>
      </c>
      <c r="J1115" s="134">
        <v>45138</v>
      </c>
      <c r="K1115" s="28">
        <v>45292</v>
      </c>
      <c r="L1115" s="121" t="s">
        <v>1551</v>
      </c>
      <c r="M1115" s="94" t="s">
        <v>415</v>
      </c>
      <c r="N1115" s="94" t="s">
        <v>43</v>
      </c>
      <c r="O1115" s="94" t="s">
        <v>785</v>
      </c>
      <c r="P1115" s="30"/>
      <c r="Q1115" s="20"/>
      <c r="R1115" s="23"/>
      <c r="S1115" s="21">
        <v>45135</v>
      </c>
      <c r="T1115" s="20"/>
      <c r="U1115" s="21">
        <v>45152</v>
      </c>
      <c r="V1115" s="29" t="s">
        <v>240</v>
      </c>
      <c r="W1115" s="23"/>
      <c r="X1115" s="27" t="s">
        <v>45</v>
      </c>
      <c r="Y1115" s="13" t="s">
        <v>2122</v>
      </c>
    </row>
    <row r="1116" spans="1:25" ht="51">
      <c r="A1116" s="24">
        <v>45170</v>
      </c>
      <c r="B1116" s="25" t="s">
        <v>1064</v>
      </c>
      <c r="C1116" s="26">
        <v>129235</v>
      </c>
      <c r="D1116" s="27" t="s">
        <v>42</v>
      </c>
      <c r="E1116" s="27" t="s">
        <v>2138</v>
      </c>
      <c r="F1116" s="27" t="s">
        <v>645</v>
      </c>
      <c r="G1116" s="27" t="s">
        <v>31</v>
      </c>
      <c r="H1116" s="27" t="s">
        <v>32</v>
      </c>
      <c r="I1116" s="27" t="s">
        <v>33</v>
      </c>
      <c r="J1116" s="134">
        <v>45138</v>
      </c>
      <c r="K1116" s="28">
        <v>45292</v>
      </c>
      <c r="L1116" s="121" t="s">
        <v>1551</v>
      </c>
      <c r="M1116" s="94" t="s">
        <v>2139</v>
      </c>
      <c r="N1116" s="94" t="s">
        <v>2140</v>
      </c>
      <c r="O1116" s="94" t="s">
        <v>235</v>
      </c>
      <c r="P1116" s="30">
        <v>45124</v>
      </c>
      <c r="Q1116" s="20">
        <v>45125</v>
      </c>
      <c r="R1116" s="23" t="s">
        <v>239</v>
      </c>
      <c r="S1116" s="21">
        <v>45135</v>
      </c>
      <c r="T1116" s="20">
        <v>45153</v>
      </c>
      <c r="U1116" s="21"/>
      <c r="V1116" s="29" t="s">
        <v>235</v>
      </c>
      <c r="W1116" s="23"/>
      <c r="X1116" s="27" t="s">
        <v>39</v>
      </c>
      <c r="Y1116" s="13" t="s">
        <v>2141</v>
      </c>
    </row>
    <row r="1117" spans="1:25" ht="38.25">
      <c r="A1117" s="24">
        <v>45170</v>
      </c>
      <c r="B1117" s="25" t="s">
        <v>1151</v>
      </c>
      <c r="C1117" s="26">
        <v>633350</v>
      </c>
      <c r="D1117" s="27" t="s">
        <v>42</v>
      </c>
      <c r="E1117" s="27" t="s">
        <v>354</v>
      </c>
      <c r="F1117" s="27" t="s">
        <v>502</v>
      </c>
      <c r="G1117" s="27" t="s">
        <v>31</v>
      </c>
      <c r="H1117" s="27" t="s">
        <v>32</v>
      </c>
      <c r="I1117" s="27" t="s">
        <v>33</v>
      </c>
      <c r="J1117" s="134">
        <v>45138</v>
      </c>
      <c r="K1117" s="28">
        <v>45292</v>
      </c>
      <c r="L1117" s="121" t="s">
        <v>1551</v>
      </c>
      <c r="M1117" s="94" t="s">
        <v>235</v>
      </c>
      <c r="N1117" s="94" t="s">
        <v>270</v>
      </c>
      <c r="O1117" s="94" t="s">
        <v>235</v>
      </c>
      <c r="P1117" s="30"/>
      <c r="Q1117" s="20"/>
      <c r="R1117" s="23"/>
      <c r="S1117" s="21">
        <v>45135</v>
      </c>
      <c r="T1117" s="20">
        <v>45153</v>
      </c>
      <c r="U1117" s="21">
        <v>45154</v>
      </c>
      <c r="V1117" s="29" t="s">
        <v>240</v>
      </c>
      <c r="W1117" s="23"/>
      <c r="X1117" s="27" t="s">
        <v>45</v>
      </c>
      <c r="Y1117" s="13" t="s">
        <v>2142</v>
      </c>
    </row>
    <row r="1118" spans="1:25" ht="38.25">
      <c r="A1118" s="24">
        <v>45170</v>
      </c>
      <c r="B1118" s="25" t="s">
        <v>2143</v>
      </c>
      <c r="C1118" s="26">
        <v>137432</v>
      </c>
      <c r="D1118" s="27" t="s">
        <v>42</v>
      </c>
      <c r="E1118" s="27" t="s">
        <v>2009</v>
      </c>
      <c r="F1118" s="27" t="s">
        <v>2010</v>
      </c>
      <c r="G1118" s="27" t="s">
        <v>31</v>
      </c>
      <c r="H1118" s="27" t="s">
        <v>32</v>
      </c>
      <c r="I1118" s="27" t="s">
        <v>33</v>
      </c>
      <c r="J1118" s="134">
        <v>45138</v>
      </c>
      <c r="K1118" s="28">
        <v>45292</v>
      </c>
      <c r="L1118" s="121" t="s">
        <v>1551</v>
      </c>
      <c r="M1118" s="94" t="s">
        <v>1694</v>
      </c>
      <c r="N1118" s="94" t="s">
        <v>2144</v>
      </c>
      <c r="O1118" s="94" t="s">
        <v>235</v>
      </c>
      <c r="P1118" s="30">
        <v>45124</v>
      </c>
      <c r="Q1118" s="20">
        <v>45125</v>
      </c>
      <c r="R1118" s="23" t="s">
        <v>239</v>
      </c>
      <c r="S1118" s="21">
        <v>45135</v>
      </c>
      <c r="T1118" s="20">
        <v>45153</v>
      </c>
      <c r="U1118" s="21">
        <v>45155</v>
      </c>
      <c r="V1118" s="29" t="s">
        <v>240</v>
      </c>
      <c r="W1118" s="23"/>
      <c r="X1118" s="27" t="s">
        <v>45</v>
      </c>
      <c r="Y1118" s="13" t="s">
        <v>2145</v>
      </c>
    </row>
    <row r="1119" spans="1:25" ht="38.25">
      <c r="A1119" s="24">
        <v>45170</v>
      </c>
      <c r="B1119" s="25" t="s">
        <v>1189</v>
      </c>
      <c r="C1119" s="26">
        <v>614977</v>
      </c>
      <c r="D1119" s="27" t="s">
        <v>42</v>
      </c>
      <c r="E1119" s="27" t="s">
        <v>83</v>
      </c>
      <c r="F1119" s="27" t="s">
        <v>358</v>
      </c>
      <c r="G1119" s="27" t="s">
        <v>31</v>
      </c>
      <c r="H1119" s="27"/>
      <c r="I1119" s="27" t="s">
        <v>33</v>
      </c>
      <c r="J1119" s="134">
        <v>45138</v>
      </c>
      <c r="K1119" s="28">
        <v>45292</v>
      </c>
      <c r="L1119" s="121" t="s">
        <v>1551</v>
      </c>
      <c r="M1119" s="94" t="s">
        <v>1190</v>
      </c>
      <c r="N1119" s="94" t="s">
        <v>1191</v>
      </c>
      <c r="O1119" s="94" t="s">
        <v>1192</v>
      </c>
      <c r="P1119" s="30">
        <v>45125</v>
      </c>
      <c r="Q1119" s="20">
        <v>45126</v>
      </c>
      <c r="R1119" s="23" t="s">
        <v>239</v>
      </c>
      <c r="S1119" s="21">
        <v>45135</v>
      </c>
      <c r="T1119" s="20">
        <v>45153</v>
      </c>
      <c r="U1119" s="21">
        <v>45155</v>
      </c>
      <c r="V1119" s="29" t="s">
        <v>240</v>
      </c>
      <c r="W1119" s="23"/>
      <c r="X1119" s="27" t="s">
        <v>39</v>
      </c>
      <c r="Y1119" s="49" t="s">
        <v>2146</v>
      </c>
    </row>
    <row r="1120" spans="1:25" ht="25.5">
      <c r="A1120" s="24">
        <v>45139</v>
      </c>
      <c r="B1120" s="25" t="s">
        <v>1000</v>
      </c>
      <c r="C1120" s="26">
        <v>13648</v>
      </c>
      <c r="D1120" s="27" t="s">
        <v>28</v>
      </c>
      <c r="E1120" s="27" t="s">
        <v>853</v>
      </c>
      <c r="F1120" s="27" t="s">
        <v>854</v>
      </c>
      <c r="G1120" s="27" t="s">
        <v>31</v>
      </c>
      <c r="H1120" s="27"/>
      <c r="I1120" s="27" t="s">
        <v>33</v>
      </c>
      <c r="J1120" s="134">
        <v>45107</v>
      </c>
      <c r="K1120" s="28">
        <v>45261</v>
      </c>
      <c r="L1120" s="121" t="s">
        <v>670</v>
      </c>
      <c r="M1120" s="94" t="s">
        <v>1001</v>
      </c>
      <c r="N1120" s="94" t="s">
        <v>1002</v>
      </c>
      <c r="O1120" s="94" t="s">
        <v>1003</v>
      </c>
      <c r="P1120" s="30">
        <v>45098</v>
      </c>
      <c r="Q1120" s="20">
        <v>45104</v>
      </c>
      <c r="R1120" s="23" t="s">
        <v>239</v>
      </c>
      <c r="S1120" s="21">
        <v>45106</v>
      </c>
      <c r="T1120" s="20">
        <v>45124</v>
      </c>
      <c r="U1120" s="21"/>
      <c r="V1120" s="29" t="s">
        <v>235</v>
      </c>
      <c r="W1120" s="23"/>
      <c r="X1120" s="27" t="s">
        <v>39</v>
      </c>
      <c r="Y1120" s="13" t="s">
        <v>2147</v>
      </c>
    </row>
    <row r="1121" spans="1:25" ht="25.5">
      <c r="A1121" s="24">
        <v>45170</v>
      </c>
      <c r="B1121" s="25" t="s">
        <v>2148</v>
      </c>
      <c r="C1121" s="26">
        <v>135538</v>
      </c>
      <c r="D1121" s="27" t="s">
        <v>42</v>
      </c>
      <c r="E1121" s="27" t="s">
        <v>1581</v>
      </c>
      <c r="F1121" s="27" t="s">
        <v>1582</v>
      </c>
      <c r="G1121" s="27" t="s">
        <v>31</v>
      </c>
      <c r="H1121" s="27" t="s">
        <v>32</v>
      </c>
      <c r="I1121" s="27" t="s">
        <v>33</v>
      </c>
      <c r="J1121" s="134">
        <v>45138</v>
      </c>
      <c r="K1121" s="28">
        <v>45323</v>
      </c>
      <c r="L1121" s="121" t="s">
        <v>1605</v>
      </c>
      <c r="M1121" s="94" t="s">
        <v>2149</v>
      </c>
      <c r="N1121" s="94" t="s">
        <v>2150</v>
      </c>
      <c r="O1121" s="94" t="s">
        <v>2151</v>
      </c>
      <c r="P1121" s="30">
        <v>45124</v>
      </c>
      <c r="Q1121" s="30">
        <v>45124</v>
      </c>
      <c r="R1121" s="23"/>
      <c r="S1121" s="21">
        <v>45146</v>
      </c>
      <c r="T1121" s="20" t="s">
        <v>235</v>
      </c>
      <c r="U1121" s="21">
        <v>45156</v>
      </c>
      <c r="V1121" s="29" t="s">
        <v>240</v>
      </c>
      <c r="W1121" s="23"/>
      <c r="X1121" s="27" t="s">
        <v>39</v>
      </c>
      <c r="Y1121" s="13" t="s">
        <v>2152</v>
      </c>
    </row>
    <row r="1122" spans="1:25" ht="51">
      <c r="A1122" s="24">
        <v>45170</v>
      </c>
      <c r="B1122" s="25" t="s">
        <v>2153</v>
      </c>
      <c r="C1122" s="26">
        <v>110403</v>
      </c>
      <c r="D1122" s="27" t="s">
        <v>42</v>
      </c>
      <c r="E1122" s="27" t="s">
        <v>147</v>
      </c>
      <c r="F1122" s="27" t="s">
        <v>148</v>
      </c>
      <c r="G1122" s="27" t="s">
        <v>31</v>
      </c>
      <c r="H1122" s="27" t="s">
        <v>32</v>
      </c>
      <c r="I1122" s="27" t="s">
        <v>33</v>
      </c>
      <c r="J1122" s="134">
        <v>45138</v>
      </c>
      <c r="K1122" s="28">
        <v>45292</v>
      </c>
      <c r="L1122" s="121" t="s">
        <v>1551</v>
      </c>
      <c r="M1122" s="94" t="s">
        <v>2154</v>
      </c>
      <c r="N1122" s="94" t="s">
        <v>2155</v>
      </c>
      <c r="O1122" s="94" t="s">
        <v>235</v>
      </c>
      <c r="P1122" s="30">
        <v>45124</v>
      </c>
      <c r="Q1122" s="20">
        <v>45125</v>
      </c>
      <c r="R1122" s="23" t="s">
        <v>239</v>
      </c>
      <c r="S1122" s="21">
        <v>45135</v>
      </c>
      <c r="T1122" s="20">
        <v>45153</v>
      </c>
      <c r="U1122" s="21">
        <v>45160</v>
      </c>
      <c r="V1122" s="29" t="s">
        <v>240</v>
      </c>
      <c r="W1122" s="23"/>
      <c r="X1122" s="27" t="s">
        <v>39</v>
      </c>
      <c r="Y1122" s="13" t="s">
        <v>2156</v>
      </c>
    </row>
    <row r="1123" spans="1:25" ht="63.75">
      <c r="A1123" s="24">
        <v>45082</v>
      </c>
      <c r="B1123" s="25" t="s">
        <v>977</v>
      </c>
      <c r="C1123" s="26">
        <v>53356</v>
      </c>
      <c r="D1123" s="27" t="s">
        <v>42</v>
      </c>
      <c r="E1123" s="27" t="s">
        <v>978</v>
      </c>
      <c r="F1123" s="27" t="s">
        <v>30</v>
      </c>
      <c r="G1123" s="27" t="s">
        <v>31</v>
      </c>
      <c r="H1123" s="27" t="s">
        <v>32</v>
      </c>
      <c r="I1123" s="27" t="s">
        <v>33</v>
      </c>
      <c r="J1123" s="134">
        <v>45046</v>
      </c>
      <c r="K1123" s="28">
        <v>45200</v>
      </c>
      <c r="L1123" s="121" t="s">
        <v>484</v>
      </c>
      <c r="M1123" s="94" t="s">
        <v>979</v>
      </c>
      <c r="N1123" s="94" t="s">
        <v>980</v>
      </c>
      <c r="O1123" s="94" t="s">
        <v>981</v>
      </c>
      <c r="P1123" s="30">
        <v>45033</v>
      </c>
      <c r="Q1123" s="20">
        <v>45034</v>
      </c>
      <c r="R1123" s="23" t="s">
        <v>239</v>
      </c>
      <c r="S1123" s="21">
        <v>45041</v>
      </c>
      <c r="T1123" s="20">
        <v>45079</v>
      </c>
      <c r="U1123" s="21">
        <v>45113</v>
      </c>
      <c r="V1123" s="29" t="s">
        <v>240</v>
      </c>
      <c r="W1123" s="23"/>
      <c r="X1123" s="27" t="s">
        <v>39</v>
      </c>
      <c r="Y1123" s="46" t="s">
        <v>2157</v>
      </c>
    </row>
    <row r="1124" spans="1:25">
      <c r="A1124" s="24">
        <v>45200</v>
      </c>
      <c r="B1124" s="25" t="s">
        <v>1156</v>
      </c>
      <c r="C1124" s="26">
        <v>109362</v>
      </c>
      <c r="D1124" s="27" t="s">
        <v>28</v>
      </c>
      <c r="E1124" s="27" t="s">
        <v>377</v>
      </c>
      <c r="F1124" s="27" t="s">
        <v>662</v>
      </c>
      <c r="G1124" s="27" t="s">
        <v>31</v>
      </c>
      <c r="H1124" s="27" t="s">
        <v>32</v>
      </c>
      <c r="I1124" s="27" t="s">
        <v>33</v>
      </c>
      <c r="J1124" s="134">
        <v>45169</v>
      </c>
      <c r="K1124" s="28">
        <v>45323</v>
      </c>
      <c r="L1124" s="121" t="s">
        <v>670</v>
      </c>
      <c r="N1124" s="94" t="s">
        <v>91</v>
      </c>
      <c r="P1124" s="30" t="s">
        <v>235</v>
      </c>
      <c r="Q1124" s="20" t="s">
        <v>235</v>
      </c>
      <c r="R1124" s="23" t="s">
        <v>239</v>
      </c>
      <c r="S1124" s="21">
        <v>45163</v>
      </c>
      <c r="T1124" s="20"/>
      <c r="U1124" s="21">
        <v>45163</v>
      </c>
      <c r="V1124" s="29" t="s">
        <v>240</v>
      </c>
      <c r="W1124" s="23"/>
      <c r="X1124" s="27" t="s">
        <v>45</v>
      </c>
      <c r="Y1124" s="13" t="s">
        <v>2158</v>
      </c>
    </row>
    <row r="1125" spans="1:25" ht="51">
      <c r="A1125" s="24">
        <v>45170</v>
      </c>
      <c r="B1125" s="25" t="s">
        <v>1066</v>
      </c>
      <c r="C1125" s="26">
        <v>632835</v>
      </c>
      <c r="D1125" s="27" t="s">
        <v>42</v>
      </c>
      <c r="E1125" s="27" t="s">
        <v>77</v>
      </c>
      <c r="F1125" s="27" t="s">
        <v>78</v>
      </c>
      <c r="G1125" s="27" t="s">
        <v>31</v>
      </c>
      <c r="H1125" s="27"/>
      <c r="I1125" s="27" t="s">
        <v>33</v>
      </c>
      <c r="J1125" s="134">
        <v>45138</v>
      </c>
      <c r="K1125" s="28">
        <v>45292</v>
      </c>
      <c r="L1125" s="121" t="s">
        <v>1605</v>
      </c>
      <c r="M1125" s="94" t="s">
        <v>250</v>
      </c>
      <c r="N1125" s="94" t="s">
        <v>98</v>
      </c>
      <c r="P1125" s="30" t="s">
        <v>235</v>
      </c>
      <c r="Q1125" s="30" t="s">
        <v>235</v>
      </c>
      <c r="R1125" s="30" t="s">
        <v>235</v>
      </c>
      <c r="S1125" s="21">
        <v>45132</v>
      </c>
      <c r="T1125" s="20">
        <v>45147</v>
      </c>
      <c r="U1125" s="21">
        <v>45159</v>
      </c>
      <c r="V1125" s="29" t="s">
        <v>240</v>
      </c>
      <c r="W1125" s="23"/>
      <c r="X1125" s="27" t="s">
        <v>39</v>
      </c>
      <c r="Y1125" s="13" t="s">
        <v>2159</v>
      </c>
    </row>
    <row r="1126" spans="1:25" ht="38.25">
      <c r="A1126" s="24">
        <v>45170</v>
      </c>
      <c r="B1126" s="25" t="s">
        <v>1132</v>
      </c>
      <c r="C1126" s="26">
        <v>81631</v>
      </c>
      <c r="D1126" s="27" t="s">
        <v>28</v>
      </c>
      <c r="E1126" s="27" t="s">
        <v>147</v>
      </c>
      <c r="F1126" s="27" t="s">
        <v>148</v>
      </c>
      <c r="G1126" s="27" t="s">
        <v>31</v>
      </c>
      <c r="H1126" s="27"/>
      <c r="I1126" s="27" t="s">
        <v>23</v>
      </c>
      <c r="J1126" s="134">
        <v>45138</v>
      </c>
      <c r="K1126" s="28">
        <v>45292</v>
      </c>
      <c r="L1126" s="121" t="s">
        <v>1605</v>
      </c>
      <c r="M1126" s="94" t="s">
        <v>1135</v>
      </c>
      <c r="N1126" s="94" t="s">
        <v>319</v>
      </c>
      <c r="O1126" s="94" t="s">
        <v>320</v>
      </c>
      <c r="P1126" s="30">
        <v>45124</v>
      </c>
      <c r="Q1126" s="30">
        <v>45124</v>
      </c>
      <c r="R1126" s="23" t="s">
        <v>239</v>
      </c>
      <c r="S1126" s="21">
        <v>45131</v>
      </c>
      <c r="T1126" s="20">
        <v>45146</v>
      </c>
      <c r="U1126" s="21">
        <v>45160</v>
      </c>
      <c r="V1126" s="29" t="s">
        <v>240</v>
      </c>
      <c r="W1126" s="23"/>
      <c r="X1126" s="27" t="s">
        <v>39</v>
      </c>
      <c r="Y1126" s="13" t="s">
        <v>2160</v>
      </c>
    </row>
    <row r="1127" spans="1:25" ht="25.5">
      <c r="A1127" s="24">
        <v>45200</v>
      </c>
      <c r="B1127" s="25" t="s">
        <v>1153</v>
      </c>
      <c r="C1127" s="26">
        <v>60885</v>
      </c>
      <c r="D1127" s="27" t="s">
        <v>28</v>
      </c>
      <c r="E1127" s="27" t="s">
        <v>255</v>
      </c>
      <c r="F1127" s="27" t="s">
        <v>256</v>
      </c>
      <c r="G1127" s="27" t="s">
        <v>31</v>
      </c>
      <c r="H1127" s="27" t="s">
        <v>32</v>
      </c>
      <c r="I1127" s="27" t="s">
        <v>33</v>
      </c>
      <c r="J1127" s="134">
        <v>45169</v>
      </c>
      <c r="K1127" s="28">
        <v>45323</v>
      </c>
      <c r="L1127" s="121" t="s">
        <v>1551</v>
      </c>
      <c r="M1127" s="94" t="s">
        <v>1236</v>
      </c>
      <c r="N1127" s="94" t="s">
        <v>1237</v>
      </c>
      <c r="O1127" s="94" t="s">
        <v>73</v>
      </c>
      <c r="P1127" s="30"/>
      <c r="Q1127" s="20"/>
      <c r="R1127" s="23"/>
      <c r="S1127" s="21">
        <v>45166</v>
      </c>
      <c r="T1127" s="20"/>
      <c r="U1127" s="21">
        <v>45167</v>
      </c>
      <c r="V1127" s="29" t="s">
        <v>240</v>
      </c>
      <c r="W1127" s="23"/>
      <c r="X1127" s="27" t="s">
        <v>45</v>
      </c>
      <c r="Y1127" s="13" t="s">
        <v>2161</v>
      </c>
    </row>
    <row r="1128" spans="1:25" ht="25.5">
      <c r="A1128" s="24">
        <v>45200</v>
      </c>
      <c r="B1128" s="25" t="s">
        <v>2162</v>
      </c>
      <c r="C1128" s="26">
        <v>136542</v>
      </c>
      <c r="D1128" s="27" t="s">
        <v>28</v>
      </c>
      <c r="E1128" s="27" t="s">
        <v>255</v>
      </c>
      <c r="F1128" s="27" t="s">
        <v>71</v>
      </c>
      <c r="G1128" s="27" t="s">
        <v>31</v>
      </c>
      <c r="H1128" s="27" t="s">
        <v>32</v>
      </c>
      <c r="I1128" s="27" t="s">
        <v>33</v>
      </c>
      <c r="J1128" s="134">
        <v>45169</v>
      </c>
      <c r="K1128" s="28">
        <v>45323</v>
      </c>
      <c r="L1128" s="121" t="s">
        <v>1551</v>
      </c>
      <c r="M1128" s="94" t="s">
        <v>235</v>
      </c>
      <c r="N1128" s="94" t="s">
        <v>72</v>
      </c>
      <c r="O1128" s="94" t="s">
        <v>235</v>
      </c>
      <c r="P1128" s="30"/>
      <c r="Q1128" s="20"/>
      <c r="R1128" s="23"/>
      <c r="S1128" s="21">
        <v>45166</v>
      </c>
      <c r="T1128" s="20"/>
      <c r="U1128" s="21">
        <v>45166</v>
      </c>
      <c r="V1128" s="29" t="s">
        <v>240</v>
      </c>
      <c r="W1128" s="23"/>
      <c r="X1128" s="27" t="s">
        <v>39</v>
      </c>
      <c r="Y1128" s="13" t="s">
        <v>2163</v>
      </c>
    </row>
    <row r="1129" spans="1:25" ht="25.5">
      <c r="A1129" s="24">
        <v>45200</v>
      </c>
      <c r="B1129" s="25" t="s">
        <v>1164</v>
      </c>
      <c r="C1129" s="26">
        <v>118752</v>
      </c>
      <c r="D1129" s="27" t="s">
        <v>28</v>
      </c>
      <c r="E1129" s="27" t="s">
        <v>255</v>
      </c>
      <c r="F1129" s="27" t="s">
        <v>71</v>
      </c>
      <c r="G1129" s="27" t="s">
        <v>31</v>
      </c>
      <c r="H1129" s="27" t="s">
        <v>32</v>
      </c>
      <c r="I1129" s="27" t="s">
        <v>33</v>
      </c>
      <c r="J1129" s="134">
        <v>45169</v>
      </c>
      <c r="K1129" s="28">
        <v>45323</v>
      </c>
      <c r="L1129" s="121" t="s">
        <v>1551</v>
      </c>
      <c r="M1129" s="94" t="s">
        <v>235</v>
      </c>
      <c r="N1129" s="94" t="s">
        <v>72</v>
      </c>
      <c r="P1129" s="30"/>
      <c r="Q1129" s="20"/>
      <c r="R1129" s="23"/>
      <c r="S1129" s="21">
        <v>45166</v>
      </c>
      <c r="T1129" s="20"/>
      <c r="U1129" s="21">
        <v>45166</v>
      </c>
      <c r="V1129" s="29" t="s">
        <v>240</v>
      </c>
      <c r="W1129" s="23"/>
      <c r="X1129" s="27" t="s">
        <v>45</v>
      </c>
      <c r="Y1129" s="13" t="s">
        <v>2090</v>
      </c>
    </row>
    <row r="1130" spans="1:25" ht="51">
      <c r="A1130" s="24">
        <v>45200</v>
      </c>
      <c r="B1130" s="25" t="s">
        <v>1175</v>
      </c>
      <c r="C1130" s="26">
        <v>118953</v>
      </c>
      <c r="D1130" s="27" t="s">
        <v>28</v>
      </c>
      <c r="E1130" s="27" t="s">
        <v>413</v>
      </c>
      <c r="F1130" s="27" t="s">
        <v>1362</v>
      </c>
      <c r="G1130" s="27" t="s">
        <v>31</v>
      </c>
      <c r="H1130" s="27" t="s">
        <v>32</v>
      </c>
      <c r="I1130" s="27" t="s">
        <v>33</v>
      </c>
      <c r="J1130" s="134">
        <v>45169</v>
      </c>
      <c r="K1130" s="28">
        <v>45323</v>
      </c>
      <c r="L1130" s="121" t="s">
        <v>1551</v>
      </c>
      <c r="M1130" s="94" t="s">
        <v>415</v>
      </c>
      <c r="N1130" s="94" t="s">
        <v>43</v>
      </c>
      <c r="O1130" s="94" t="s">
        <v>785</v>
      </c>
      <c r="P1130" s="30"/>
      <c r="Q1130" s="20"/>
      <c r="R1130" s="23"/>
      <c r="S1130" s="21">
        <v>45166</v>
      </c>
      <c r="T1130" s="20"/>
      <c r="U1130" s="21">
        <v>45167</v>
      </c>
      <c r="V1130" s="29" t="s">
        <v>240</v>
      </c>
      <c r="W1130" s="23"/>
      <c r="X1130" s="27" t="s">
        <v>45</v>
      </c>
      <c r="Y1130" s="13" t="s">
        <v>2164</v>
      </c>
    </row>
    <row r="1131" spans="1:25" ht="38.25">
      <c r="A1131" s="24">
        <v>45200</v>
      </c>
      <c r="B1131" s="25" t="s">
        <v>706</v>
      </c>
      <c r="C1131" s="26">
        <v>108029</v>
      </c>
      <c r="D1131" s="27" t="s">
        <v>28</v>
      </c>
      <c r="E1131" s="27" t="s">
        <v>255</v>
      </c>
      <c r="F1131" s="27" t="s">
        <v>71</v>
      </c>
      <c r="G1131" s="27" t="s">
        <v>31</v>
      </c>
      <c r="H1131" s="27" t="s">
        <v>32</v>
      </c>
      <c r="I1131" s="27" t="s">
        <v>33</v>
      </c>
      <c r="J1131" s="134">
        <v>45169</v>
      </c>
      <c r="K1131" s="28">
        <v>45323</v>
      </c>
      <c r="L1131" s="121" t="s">
        <v>1543</v>
      </c>
      <c r="M1131" s="94" t="s">
        <v>235</v>
      </c>
      <c r="N1131" s="94" t="s">
        <v>2165</v>
      </c>
      <c r="O1131" s="94" t="s">
        <v>235</v>
      </c>
      <c r="P1131" s="30" t="s">
        <v>235</v>
      </c>
      <c r="Q1131" s="30" t="s">
        <v>235</v>
      </c>
      <c r="R1131" s="30" t="s">
        <v>235</v>
      </c>
      <c r="S1131" s="21">
        <v>45166</v>
      </c>
      <c r="T1131" s="20" t="s">
        <v>235</v>
      </c>
      <c r="U1131" s="21">
        <v>45166</v>
      </c>
      <c r="V1131" s="29" t="s">
        <v>240</v>
      </c>
      <c r="W1131" s="23"/>
      <c r="X1131" s="27" t="s">
        <v>45</v>
      </c>
      <c r="Y1131" s="13" t="s">
        <v>89</v>
      </c>
    </row>
    <row r="1132" spans="1:25" ht="38.25">
      <c r="A1132" s="24">
        <v>45200</v>
      </c>
      <c r="B1132" s="25" t="s">
        <v>1161</v>
      </c>
      <c r="C1132" s="26">
        <v>9267</v>
      </c>
      <c r="D1132" s="27" t="s">
        <v>28</v>
      </c>
      <c r="E1132" s="27" t="s">
        <v>255</v>
      </c>
      <c r="F1132" s="27" t="s">
        <v>71</v>
      </c>
      <c r="G1132" s="27" t="s">
        <v>31</v>
      </c>
      <c r="H1132" s="27" t="s">
        <v>32</v>
      </c>
      <c r="I1132" s="27" t="s">
        <v>33</v>
      </c>
      <c r="J1132" s="134">
        <v>45169</v>
      </c>
      <c r="K1132" s="28">
        <v>45323</v>
      </c>
      <c r="L1132" s="121" t="s">
        <v>1543</v>
      </c>
      <c r="M1132" s="94" t="s">
        <v>235</v>
      </c>
      <c r="N1132" s="94" t="s">
        <v>2165</v>
      </c>
      <c r="O1132" s="94" t="s">
        <v>235</v>
      </c>
      <c r="P1132" s="30" t="s">
        <v>235</v>
      </c>
      <c r="Q1132" s="30" t="s">
        <v>235</v>
      </c>
      <c r="R1132" s="30" t="s">
        <v>235</v>
      </c>
      <c r="S1132" s="21">
        <v>45166</v>
      </c>
      <c r="T1132" s="30" t="s">
        <v>235</v>
      </c>
      <c r="U1132" s="21">
        <v>45166</v>
      </c>
      <c r="V1132" s="29" t="s">
        <v>240</v>
      </c>
      <c r="W1132" s="23"/>
      <c r="X1132" s="27" t="s">
        <v>45</v>
      </c>
      <c r="Y1132" s="13" t="s">
        <v>89</v>
      </c>
    </row>
    <row r="1133" spans="1:25" ht="25.5">
      <c r="A1133" s="24">
        <v>45200</v>
      </c>
      <c r="B1133" s="25" t="s">
        <v>2166</v>
      </c>
      <c r="C1133" s="26">
        <v>136897</v>
      </c>
      <c r="D1133" s="27" t="s">
        <v>28</v>
      </c>
      <c r="E1133" s="27" t="s">
        <v>255</v>
      </c>
      <c r="F1133" s="27" t="s">
        <v>256</v>
      </c>
      <c r="G1133" s="27" t="s">
        <v>31</v>
      </c>
      <c r="H1133" s="27" t="s">
        <v>32</v>
      </c>
      <c r="I1133" s="27" t="s">
        <v>33</v>
      </c>
      <c r="J1133" s="134">
        <v>45169</v>
      </c>
      <c r="K1133" s="28">
        <v>45323</v>
      </c>
      <c r="L1133" s="121" t="s">
        <v>2167</v>
      </c>
      <c r="M1133" s="94" t="s">
        <v>1236</v>
      </c>
      <c r="N1133" s="94" t="s">
        <v>1237</v>
      </c>
      <c r="P1133" s="30" t="s">
        <v>235</v>
      </c>
      <c r="Q1133" s="30">
        <v>45160</v>
      </c>
      <c r="R1133" s="30" t="s">
        <v>239</v>
      </c>
      <c r="S1133" s="21">
        <v>45166</v>
      </c>
      <c r="T1133" s="20" t="s">
        <v>235</v>
      </c>
      <c r="U1133" s="21">
        <v>45166</v>
      </c>
      <c r="V1133" s="29" t="s">
        <v>485</v>
      </c>
      <c r="W1133" s="23" t="s">
        <v>775</v>
      </c>
      <c r="X1133" s="27" t="s">
        <v>45</v>
      </c>
      <c r="Y1133" s="13" t="s">
        <v>2168</v>
      </c>
    </row>
    <row r="1134" spans="1:25" ht="25.5">
      <c r="A1134" s="24">
        <v>45200</v>
      </c>
      <c r="B1134" s="25" t="s">
        <v>1159</v>
      </c>
      <c r="C1134" s="26">
        <v>633880</v>
      </c>
      <c r="D1134" s="27" t="s">
        <v>28</v>
      </c>
      <c r="E1134" s="27" t="s">
        <v>255</v>
      </c>
      <c r="F1134" s="27" t="s">
        <v>71</v>
      </c>
      <c r="G1134" s="27" t="s">
        <v>31</v>
      </c>
      <c r="H1134" s="27" t="s">
        <v>32</v>
      </c>
      <c r="I1134" s="27" t="s">
        <v>33</v>
      </c>
      <c r="J1134" s="134">
        <v>45169</v>
      </c>
      <c r="K1134" s="28">
        <v>45323</v>
      </c>
      <c r="L1134" s="121" t="s">
        <v>2167</v>
      </c>
      <c r="M1134" s="94" t="s">
        <v>235</v>
      </c>
      <c r="N1134" s="94" t="s">
        <v>72</v>
      </c>
      <c r="O1134" s="94" t="s">
        <v>235</v>
      </c>
      <c r="P1134" s="30" t="s">
        <v>235</v>
      </c>
      <c r="Q1134" s="20" t="s">
        <v>235</v>
      </c>
      <c r="R1134" s="23" t="s">
        <v>235</v>
      </c>
      <c r="S1134" s="21">
        <v>45166</v>
      </c>
      <c r="T1134" s="20" t="s">
        <v>235</v>
      </c>
      <c r="U1134" s="21">
        <v>45166</v>
      </c>
      <c r="V1134" s="29" t="s">
        <v>485</v>
      </c>
      <c r="W1134" s="23" t="s">
        <v>775</v>
      </c>
      <c r="X1134" s="27" t="s">
        <v>45</v>
      </c>
      <c r="Y1134" s="13" t="s">
        <v>89</v>
      </c>
    </row>
    <row r="1135" spans="1:25" ht="25.5">
      <c r="A1135" s="24">
        <v>45200</v>
      </c>
      <c r="B1135" s="25" t="s">
        <v>716</v>
      </c>
      <c r="C1135" s="26">
        <v>131098</v>
      </c>
      <c r="D1135" s="27" t="s">
        <v>42</v>
      </c>
      <c r="E1135" s="27" t="s">
        <v>377</v>
      </c>
      <c r="F1135" s="27" t="s">
        <v>662</v>
      </c>
      <c r="G1135" s="27" t="s">
        <v>31</v>
      </c>
      <c r="H1135" s="27" t="s">
        <v>32</v>
      </c>
      <c r="I1135" s="27" t="s">
        <v>33</v>
      </c>
      <c r="J1135" s="36">
        <v>45169</v>
      </c>
      <c r="K1135" s="28">
        <v>45323</v>
      </c>
      <c r="L1135" s="121" t="s">
        <v>2167</v>
      </c>
      <c r="M1135" s="94" t="s">
        <v>235</v>
      </c>
      <c r="N1135" s="94" t="s">
        <v>91</v>
      </c>
      <c r="O1135" s="94" t="s">
        <v>235</v>
      </c>
      <c r="P1135" s="30" t="s">
        <v>235</v>
      </c>
      <c r="Q1135" s="30" t="s">
        <v>235</v>
      </c>
      <c r="R1135" s="30" t="s">
        <v>235</v>
      </c>
      <c r="S1135" s="21">
        <v>45166</v>
      </c>
      <c r="T1135" s="20" t="s">
        <v>235</v>
      </c>
      <c r="U1135" s="21">
        <v>45166</v>
      </c>
      <c r="V1135" s="29" t="s">
        <v>485</v>
      </c>
      <c r="W1135" s="23" t="s">
        <v>775</v>
      </c>
      <c r="X1135" s="27" t="s">
        <v>45</v>
      </c>
      <c r="Y1135" s="13" t="s">
        <v>2169</v>
      </c>
    </row>
    <row r="1136" spans="1:25">
      <c r="A1136" s="24">
        <v>45200</v>
      </c>
      <c r="B1136" s="25" t="s">
        <v>769</v>
      </c>
      <c r="C1136" s="26">
        <v>117124</v>
      </c>
      <c r="D1136" s="27" t="s">
        <v>28</v>
      </c>
      <c r="E1136" s="27" t="s">
        <v>255</v>
      </c>
      <c r="F1136" s="27" t="s">
        <v>256</v>
      </c>
      <c r="G1136" s="27" t="s">
        <v>31</v>
      </c>
      <c r="H1136" s="27" t="s">
        <v>32</v>
      </c>
      <c r="I1136" s="27" t="s">
        <v>33</v>
      </c>
      <c r="J1136" s="134">
        <v>45169</v>
      </c>
      <c r="K1136" s="28">
        <v>45323</v>
      </c>
      <c r="L1136" s="121" t="s">
        <v>670</v>
      </c>
      <c r="N1136" s="94" t="s">
        <v>257</v>
      </c>
      <c r="P1136" s="30" t="s">
        <v>235</v>
      </c>
      <c r="Q1136" s="20" t="s">
        <v>235</v>
      </c>
      <c r="R1136" s="23" t="s">
        <v>239</v>
      </c>
      <c r="S1136" s="21">
        <v>45165</v>
      </c>
      <c r="T1136" s="20"/>
      <c r="U1136" s="21">
        <v>45166</v>
      </c>
      <c r="V1136" s="29" t="s">
        <v>240</v>
      </c>
      <c r="W1136" s="23"/>
      <c r="X1136" s="27" t="s">
        <v>45</v>
      </c>
      <c r="Y1136" s="13" t="s">
        <v>1501</v>
      </c>
    </row>
    <row r="1137" spans="1:25" ht="25.5">
      <c r="A1137" s="24">
        <v>45200</v>
      </c>
      <c r="B1137" s="25" t="s">
        <v>2170</v>
      </c>
      <c r="C1137" s="26">
        <v>136603</v>
      </c>
      <c r="D1137" s="27" t="s">
        <v>28</v>
      </c>
      <c r="E1137" s="27" t="s">
        <v>255</v>
      </c>
      <c r="F1137" s="27" t="s">
        <v>71</v>
      </c>
      <c r="G1137" s="27" t="s">
        <v>31</v>
      </c>
      <c r="H1137" s="27" t="s">
        <v>32</v>
      </c>
      <c r="I1137" s="27" t="s">
        <v>33</v>
      </c>
      <c r="J1137" s="134">
        <v>45169</v>
      </c>
      <c r="K1137" s="28">
        <v>45323</v>
      </c>
      <c r="L1137" s="121" t="s">
        <v>670</v>
      </c>
      <c r="N1137" s="94" t="s">
        <v>72</v>
      </c>
      <c r="P1137" s="30" t="s">
        <v>235</v>
      </c>
      <c r="Q1137" s="20" t="s">
        <v>235</v>
      </c>
      <c r="R1137" s="23" t="s">
        <v>239</v>
      </c>
      <c r="S1137" s="21">
        <v>45164</v>
      </c>
      <c r="T1137" s="20"/>
      <c r="U1137" s="21">
        <v>45166</v>
      </c>
      <c r="V1137" s="29" t="s">
        <v>240</v>
      </c>
      <c r="W1137" s="23"/>
      <c r="X1137" s="27" t="s">
        <v>45</v>
      </c>
      <c r="Y1137" s="13" t="s">
        <v>89</v>
      </c>
    </row>
    <row r="1138" spans="1:25" ht="63.75">
      <c r="A1138" s="24">
        <v>45200</v>
      </c>
      <c r="B1138" s="25" t="s">
        <v>1350</v>
      </c>
      <c r="C1138" s="26">
        <v>41623</v>
      </c>
      <c r="D1138" s="27" t="s">
        <v>28</v>
      </c>
      <c r="E1138" s="27" t="s">
        <v>1988</v>
      </c>
      <c r="F1138" s="27" t="s">
        <v>220</v>
      </c>
      <c r="G1138" s="27" t="s">
        <v>31</v>
      </c>
      <c r="H1138" s="27" t="s">
        <v>32</v>
      </c>
      <c r="I1138" s="27" t="s">
        <v>33</v>
      </c>
      <c r="J1138" s="134">
        <v>45169</v>
      </c>
      <c r="K1138" s="28">
        <v>45323</v>
      </c>
      <c r="L1138" s="121" t="s">
        <v>670</v>
      </c>
      <c r="M1138" s="94" t="s">
        <v>1351</v>
      </c>
      <c r="N1138" s="94" t="s">
        <v>1352</v>
      </c>
      <c r="O1138" s="94" t="s">
        <v>235</v>
      </c>
      <c r="P1138" s="30">
        <v>45124</v>
      </c>
      <c r="Q1138" s="20">
        <v>45124</v>
      </c>
      <c r="R1138" s="23" t="s">
        <v>239</v>
      </c>
      <c r="S1138" s="21">
        <v>45165</v>
      </c>
      <c r="T1138" s="20"/>
      <c r="U1138" s="21"/>
      <c r="V1138" s="29" t="s">
        <v>235</v>
      </c>
      <c r="W1138" s="23"/>
      <c r="X1138" s="27" t="s">
        <v>39</v>
      </c>
      <c r="Y1138" s="13" t="s">
        <v>2171</v>
      </c>
    </row>
    <row r="1139" spans="1:25" ht="89.25">
      <c r="A1139" s="24">
        <v>45200</v>
      </c>
      <c r="B1139" s="25" t="s">
        <v>1174</v>
      </c>
      <c r="C1139" s="26">
        <v>118954</v>
      </c>
      <c r="D1139" s="27" t="s">
        <v>28</v>
      </c>
      <c r="E1139" s="27" t="s">
        <v>413</v>
      </c>
      <c r="F1139" s="27" t="s">
        <v>1362</v>
      </c>
      <c r="G1139" s="27" t="s">
        <v>31</v>
      </c>
      <c r="H1139" s="27" t="s">
        <v>32</v>
      </c>
      <c r="I1139" s="27" t="s">
        <v>33</v>
      </c>
      <c r="J1139" s="134">
        <v>45169</v>
      </c>
      <c r="K1139" s="28">
        <v>45323</v>
      </c>
      <c r="L1139" s="121" t="s">
        <v>670</v>
      </c>
      <c r="M1139" s="94" t="s">
        <v>415</v>
      </c>
      <c r="N1139" s="94" t="s">
        <v>43</v>
      </c>
      <c r="O1139" s="94" t="s">
        <v>416</v>
      </c>
      <c r="P1139" s="30" t="s">
        <v>235</v>
      </c>
      <c r="Q1139" s="20" t="s">
        <v>235</v>
      </c>
      <c r="R1139" s="23" t="s">
        <v>239</v>
      </c>
      <c r="S1139" s="21">
        <v>45163</v>
      </c>
      <c r="T1139" s="20"/>
      <c r="U1139" s="21">
        <v>45167</v>
      </c>
      <c r="V1139" s="29" t="s">
        <v>240</v>
      </c>
      <c r="W1139" s="23"/>
      <c r="X1139" s="27" t="s">
        <v>45</v>
      </c>
      <c r="Y1139" s="13" t="s">
        <v>1290</v>
      </c>
    </row>
    <row r="1140" spans="1:25" ht="89.25">
      <c r="A1140" s="24">
        <v>45200</v>
      </c>
      <c r="B1140" s="25" t="s">
        <v>2172</v>
      </c>
      <c r="C1140" s="26">
        <v>136205</v>
      </c>
      <c r="D1140" s="27" t="s">
        <v>28</v>
      </c>
      <c r="E1140" s="27" t="s">
        <v>413</v>
      </c>
      <c r="F1140" s="27" t="s">
        <v>1362</v>
      </c>
      <c r="G1140" s="27" t="s">
        <v>31</v>
      </c>
      <c r="H1140" s="27" t="s">
        <v>32</v>
      </c>
      <c r="I1140" s="27" t="s">
        <v>33</v>
      </c>
      <c r="J1140" s="134">
        <v>45169</v>
      </c>
      <c r="K1140" s="28">
        <v>45323</v>
      </c>
      <c r="L1140" s="121" t="s">
        <v>670</v>
      </c>
      <c r="M1140" s="94" t="s">
        <v>415</v>
      </c>
      <c r="N1140" s="94" t="s">
        <v>43</v>
      </c>
      <c r="O1140" s="94" t="s">
        <v>416</v>
      </c>
      <c r="P1140" s="30" t="s">
        <v>235</v>
      </c>
      <c r="Q1140" s="20" t="s">
        <v>235</v>
      </c>
      <c r="R1140" s="23" t="s">
        <v>239</v>
      </c>
      <c r="S1140" s="21">
        <v>45163</v>
      </c>
      <c r="T1140" s="20"/>
      <c r="U1140" s="21">
        <v>45167</v>
      </c>
      <c r="V1140" s="29" t="s">
        <v>240</v>
      </c>
      <c r="W1140" s="23"/>
      <c r="X1140" s="27" t="s">
        <v>45</v>
      </c>
      <c r="Y1140" s="13" t="s">
        <v>1290</v>
      </c>
    </row>
    <row r="1141" spans="1:25" ht="25.5">
      <c r="A1141" s="24">
        <v>45200</v>
      </c>
      <c r="B1141" s="25" t="s">
        <v>2173</v>
      </c>
      <c r="C1141" s="26">
        <v>126083</v>
      </c>
      <c r="D1141" s="27" t="s">
        <v>28</v>
      </c>
      <c r="E1141" s="27" t="s">
        <v>255</v>
      </c>
      <c r="F1141" s="27" t="s">
        <v>256</v>
      </c>
      <c r="G1141" s="27" t="s">
        <v>31</v>
      </c>
      <c r="H1141" s="27" t="s">
        <v>32</v>
      </c>
      <c r="I1141" s="27" t="s">
        <v>33</v>
      </c>
      <c r="J1141" s="134">
        <v>45169</v>
      </c>
      <c r="K1141" s="28">
        <v>45323</v>
      </c>
      <c r="L1141" s="121" t="s">
        <v>670</v>
      </c>
      <c r="N1141" s="94" t="s">
        <v>2174</v>
      </c>
      <c r="P1141" s="30">
        <v>45161</v>
      </c>
      <c r="Q1141" s="20">
        <v>45162</v>
      </c>
      <c r="R1141" s="23" t="s">
        <v>239</v>
      </c>
      <c r="S1141" s="21">
        <v>45164</v>
      </c>
      <c r="T1141" s="20"/>
      <c r="U1141" s="21">
        <v>45167</v>
      </c>
      <c r="V1141" s="29" t="s">
        <v>240</v>
      </c>
      <c r="W1141" s="23"/>
      <c r="X1141" s="27" t="s">
        <v>45</v>
      </c>
      <c r="Y1141" s="13" t="s">
        <v>2175</v>
      </c>
    </row>
    <row r="1142" spans="1:25" ht="25.5">
      <c r="A1142" s="24">
        <v>45200</v>
      </c>
      <c r="B1142" s="25" t="s">
        <v>2176</v>
      </c>
      <c r="C1142" s="26">
        <v>129814</v>
      </c>
      <c r="D1142" s="27" t="s">
        <v>28</v>
      </c>
      <c r="E1142" s="27" t="s">
        <v>70</v>
      </c>
      <c r="F1142" s="27" t="s">
        <v>71</v>
      </c>
      <c r="G1142" s="27" t="s">
        <v>31</v>
      </c>
      <c r="H1142" s="27" t="s">
        <v>32</v>
      </c>
      <c r="I1142" s="27" t="s">
        <v>33</v>
      </c>
      <c r="J1142" s="134">
        <v>45169</v>
      </c>
      <c r="K1142" s="28">
        <v>45323</v>
      </c>
      <c r="L1142" s="121" t="s">
        <v>1551</v>
      </c>
      <c r="N1142" s="94" t="s">
        <v>91</v>
      </c>
      <c r="P1142" s="30"/>
      <c r="Q1142" s="20"/>
      <c r="R1142" s="23"/>
      <c r="S1142" s="21">
        <v>45166</v>
      </c>
      <c r="T1142" s="20"/>
      <c r="U1142" s="21">
        <v>45168</v>
      </c>
      <c r="V1142" s="29" t="s">
        <v>240</v>
      </c>
      <c r="W1142" s="23"/>
      <c r="X1142" s="27" t="s">
        <v>39</v>
      </c>
      <c r="Y1142" s="13" t="s">
        <v>2177</v>
      </c>
    </row>
    <row r="1143" spans="1:25" ht="38.25">
      <c r="A1143" s="24">
        <v>45200</v>
      </c>
      <c r="B1143" s="25" t="s">
        <v>2178</v>
      </c>
      <c r="C1143" s="26">
        <v>136114</v>
      </c>
      <c r="D1143" s="27" t="s">
        <v>28</v>
      </c>
      <c r="E1143" s="27" t="s">
        <v>274</v>
      </c>
      <c r="F1143" s="27" t="s">
        <v>1770</v>
      </c>
      <c r="G1143" s="27" t="s">
        <v>31</v>
      </c>
      <c r="H1143" s="27" t="s">
        <v>32</v>
      </c>
      <c r="I1143" s="27" t="s">
        <v>33</v>
      </c>
      <c r="J1143" s="134">
        <v>45169</v>
      </c>
      <c r="K1143" s="28">
        <v>45323</v>
      </c>
      <c r="L1143" s="121" t="s">
        <v>1551</v>
      </c>
      <c r="M1143" s="94" t="s">
        <v>295</v>
      </c>
      <c r="N1143" s="94" t="s">
        <v>2179</v>
      </c>
      <c r="O1143" s="94" t="s">
        <v>235</v>
      </c>
      <c r="P1143" s="30"/>
      <c r="Q1143" s="20"/>
      <c r="R1143" s="23"/>
      <c r="S1143" s="21">
        <v>45166</v>
      </c>
      <c r="T1143" s="20"/>
      <c r="U1143" s="21">
        <v>45168</v>
      </c>
      <c r="V1143" s="29" t="s">
        <v>240</v>
      </c>
      <c r="W1143" s="23"/>
      <c r="X1143" s="27" t="s">
        <v>45</v>
      </c>
      <c r="Y1143" s="13" t="s">
        <v>2180</v>
      </c>
    </row>
    <row r="1144" spans="1:25" ht="89.25">
      <c r="A1144" s="24">
        <v>45200</v>
      </c>
      <c r="B1144" s="25" t="s">
        <v>2181</v>
      </c>
      <c r="C1144" s="26">
        <v>136224</v>
      </c>
      <c r="D1144" s="27" t="s">
        <v>28</v>
      </c>
      <c r="E1144" s="27" t="s">
        <v>413</v>
      </c>
      <c r="F1144" s="27" t="s">
        <v>1362</v>
      </c>
      <c r="G1144" s="27" t="s">
        <v>31</v>
      </c>
      <c r="H1144" s="27" t="s">
        <v>32</v>
      </c>
      <c r="I1144" s="27" t="s">
        <v>33</v>
      </c>
      <c r="J1144" s="134">
        <v>45169</v>
      </c>
      <c r="K1144" s="28">
        <v>45323</v>
      </c>
      <c r="L1144" s="121" t="s">
        <v>1543</v>
      </c>
      <c r="M1144" s="94" t="s">
        <v>415</v>
      </c>
      <c r="N1144" s="94" t="s">
        <v>43</v>
      </c>
      <c r="O1144" s="94" t="s">
        <v>416</v>
      </c>
      <c r="P1144" s="30" t="s">
        <v>235</v>
      </c>
      <c r="Q1144" s="30" t="s">
        <v>235</v>
      </c>
      <c r="R1144" s="30" t="s">
        <v>235</v>
      </c>
      <c r="S1144" s="21">
        <v>45166</v>
      </c>
      <c r="T1144" s="20" t="s">
        <v>235</v>
      </c>
      <c r="U1144" s="21">
        <v>45167</v>
      </c>
      <c r="V1144" s="29" t="s">
        <v>240</v>
      </c>
      <c r="W1144" s="23"/>
      <c r="X1144" s="27" t="s">
        <v>45</v>
      </c>
      <c r="Y1144" s="13" t="s">
        <v>2182</v>
      </c>
    </row>
    <row r="1145" spans="1:25" ht="38.25">
      <c r="A1145" s="111">
        <v>45200</v>
      </c>
      <c r="B1145" s="25" t="s">
        <v>2183</v>
      </c>
      <c r="C1145" s="26">
        <v>134589</v>
      </c>
      <c r="D1145" s="27" t="s">
        <v>28</v>
      </c>
      <c r="E1145" s="27" t="s">
        <v>70</v>
      </c>
      <c r="F1145" s="27" t="s">
        <v>71</v>
      </c>
      <c r="G1145" s="27" t="s">
        <v>31</v>
      </c>
      <c r="H1145" s="27" t="s">
        <v>32</v>
      </c>
      <c r="I1145" s="27" t="s">
        <v>33</v>
      </c>
      <c r="J1145" s="134">
        <v>45169</v>
      </c>
      <c r="K1145" s="28">
        <v>45323</v>
      </c>
      <c r="L1145" s="121" t="s">
        <v>1543</v>
      </c>
      <c r="M1145" s="94" t="s">
        <v>235</v>
      </c>
      <c r="N1145" s="94" t="s">
        <v>2165</v>
      </c>
      <c r="O1145" s="94" t="s">
        <v>235</v>
      </c>
      <c r="P1145" s="30" t="s">
        <v>235</v>
      </c>
      <c r="Q1145" s="30" t="s">
        <v>235</v>
      </c>
      <c r="R1145" s="30" t="s">
        <v>235</v>
      </c>
      <c r="S1145" s="21">
        <v>45166</v>
      </c>
      <c r="T1145" s="20" t="s">
        <v>235</v>
      </c>
      <c r="U1145" s="21">
        <v>45167</v>
      </c>
      <c r="V1145" s="29" t="s">
        <v>240</v>
      </c>
      <c r="W1145" s="23"/>
      <c r="X1145" s="27" t="s">
        <v>39</v>
      </c>
      <c r="Y1145" s="13" t="s">
        <v>89</v>
      </c>
    </row>
    <row r="1146" spans="1:25" ht="25.5">
      <c r="A1146" s="24">
        <v>45200</v>
      </c>
      <c r="B1146" s="25" t="s">
        <v>1201</v>
      </c>
      <c r="C1146" s="26">
        <v>125862</v>
      </c>
      <c r="D1146" s="27" t="s">
        <v>28</v>
      </c>
      <c r="E1146" s="27" t="s">
        <v>255</v>
      </c>
      <c r="F1146" s="27" t="s">
        <v>256</v>
      </c>
      <c r="G1146" s="27" t="s">
        <v>31</v>
      </c>
      <c r="H1146" s="27" t="s">
        <v>32</v>
      </c>
      <c r="I1146" s="27" t="s">
        <v>33</v>
      </c>
      <c r="J1146" s="134">
        <v>45169</v>
      </c>
      <c r="K1146" s="28">
        <v>45323</v>
      </c>
      <c r="L1146" s="121" t="s">
        <v>1543</v>
      </c>
      <c r="M1146" s="94" t="s">
        <v>235</v>
      </c>
      <c r="N1146" s="94" t="s">
        <v>113</v>
      </c>
      <c r="O1146" s="94" t="s">
        <v>235</v>
      </c>
      <c r="P1146" s="30" t="s">
        <v>235</v>
      </c>
      <c r="Q1146" s="30" t="s">
        <v>235</v>
      </c>
      <c r="R1146" s="30" t="s">
        <v>235</v>
      </c>
      <c r="S1146" s="21">
        <v>45166</v>
      </c>
      <c r="T1146" s="20" t="s">
        <v>235</v>
      </c>
      <c r="U1146" s="21">
        <v>45167</v>
      </c>
      <c r="V1146" s="29" t="s">
        <v>240</v>
      </c>
      <c r="W1146" s="23"/>
      <c r="X1146" s="27" t="s">
        <v>45</v>
      </c>
      <c r="Y1146" s="13" t="s">
        <v>61</v>
      </c>
    </row>
    <row r="1147" spans="1:25" ht="38.25">
      <c r="A1147" s="24">
        <v>45200</v>
      </c>
      <c r="B1147" s="25" t="s">
        <v>676</v>
      </c>
      <c r="C1147" s="26">
        <v>124737</v>
      </c>
      <c r="D1147" s="27" t="s">
        <v>28</v>
      </c>
      <c r="E1147" s="27" t="s">
        <v>255</v>
      </c>
      <c r="F1147" s="27" t="s">
        <v>71</v>
      </c>
      <c r="G1147" s="27" t="s">
        <v>31</v>
      </c>
      <c r="H1147" s="27" t="s">
        <v>32</v>
      </c>
      <c r="I1147" s="27" t="s">
        <v>33</v>
      </c>
      <c r="J1147" s="134">
        <v>45169</v>
      </c>
      <c r="K1147" s="28">
        <v>45323</v>
      </c>
      <c r="L1147" s="121" t="s">
        <v>1543</v>
      </c>
      <c r="M1147" s="94" t="s">
        <v>235</v>
      </c>
      <c r="N1147" s="94" t="s">
        <v>2165</v>
      </c>
      <c r="O1147" s="94" t="s">
        <v>235</v>
      </c>
      <c r="P1147" s="30" t="s">
        <v>235</v>
      </c>
      <c r="Q1147" s="30" t="s">
        <v>235</v>
      </c>
      <c r="R1147" s="30" t="s">
        <v>235</v>
      </c>
      <c r="S1147" s="21">
        <v>45166</v>
      </c>
      <c r="T1147" s="20" t="s">
        <v>235</v>
      </c>
      <c r="U1147" s="21">
        <v>45167</v>
      </c>
      <c r="V1147" s="29" t="s">
        <v>240</v>
      </c>
      <c r="W1147" s="23"/>
      <c r="X1147" s="27" t="s">
        <v>45</v>
      </c>
      <c r="Y1147" s="13" t="s">
        <v>89</v>
      </c>
    </row>
    <row r="1148" spans="1:25" ht="76.5">
      <c r="A1148" s="24">
        <v>45170</v>
      </c>
      <c r="B1148" s="25" t="s">
        <v>1216</v>
      </c>
      <c r="C1148" s="26" t="s">
        <v>1217</v>
      </c>
      <c r="D1148" s="27" t="s">
        <v>42</v>
      </c>
      <c r="E1148" s="27" t="s">
        <v>83</v>
      </c>
      <c r="F1148" s="27" t="s">
        <v>358</v>
      </c>
      <c r="G1148" s="27" t="s">
        <v>31</v>
      </c>
      <c r="H1148" s="27"/>
      <c r="I1148" s="27" t="s">
        <v>281</v>
      </c>
      <c r="J1148" s="134">
        <v>45138</v>
      </c>
      <c r="K1148" s="28">
        <v>45292</v>
      </c>
      <c r="L1148" s="121" t="s">
        <v>1551</v>
      </c>
      <c r="M1148" s="94" t="s">
        <v>1218</v>
      </c>
      <c r="N1148" s="94" t="s">
        <v>1219</v>
      </c>
      <c r="O1148" s="94" t="s">
        <v>1197</v>
      </c>
      <c r="P1148" s="30">
        <v>45125</v>
      </c>
      <c r="Q1148" s="20">
        <v>45125</v>
      </c>
      <c r="R1148" s="23" t="s">
        <v>239</v>
      </c>
      <c r="S1148" s="21">
        <v>45135</v>
      </c>
      <c r="T1148" s="20">
        <v>45153</v>
      </c>
      <c r="U1148" s="21">
        <v>45170</v>
      </c>
      <c r="V1148" s="29" t="s">
        <v>240</v>
      </c>
      <c r="W1148" s="23"/>
      <c r="X1148" s="27" t="s">
        <v>39</v>
      </c>
      <c r="Y1148" s="49" t="s">
        <v>2184</v>
      </c>
    </row>
    <row r="1149" spans="1:25" ht="76.5">
      <c r="A1149" s="111">
        <v>45170</v>
      </c>
      <c r="B1149" s="25" t="s">
        <v>763</v>
      </c>
      <c r="C1149" s="26" t="s">
        <v>764</v>
      </c>
      <c r="D1149" s="27" t="s">
        <v>76</v>
      </c>
      <c r="E1149" s="27" t="s">
        <v>644</v>
      </c>
      <c r="F1149" s="27" t="s">
        <v>645</v>
      </c>
      <c r="G1149" s="27" t="s">
        <v>31</v>
      </c>
      <c r="H1149" s="27"/>
      <c r="I1149" s="27" t="s">
        <v>281</v>
      </c>
      <c r="J1149" s="134">
        <v>45138</v>
      </c>
      <c r="K1149" s="28">
        <v>45292</v>
      </c>
      <c r="L1149" s="121" t="s">
        <v>1543</v>
      </c>
      <c r="M1149" s="94" t="s">
        <v>765</v>
      </c>
      <c r="N1149" s="94" t="s">
        <v>1898</v>
      </c>
      <c r="O1149" s="94" t="s">
        <v>767</v>
      </c>
      <c r="P1149" s="30">
        <v>45121</v>
      </c>
      <c r="Q1149" s="20">
        <v>45125</v>
      </c>
      <c r="R1149" s="23" t="s">
        <v>239</v>
      </c>
      <c r="S1149" s="21">
        <v>45138</v>
      </c>
      <c r="T1149" s="20">
        <v>45155</v>
      </c>
      <c r="U1149" s="21"/>
      <c r="V1149" s="29" t="s">
        <v>240</v>
      </c>
      <c r="W1149" s="23"/>
      <c r="X1149" s="27" t="s">
        <v>39</v>
      </c>
      <c r="Y1149" s="13" t="s">
        <v>2185</v>
      </c>
    </row>
    <row r="1150" spans="1:25" ht="25.5">
      <c r="A1150" s="24">
        <v>45200</v>
      </c>
      <c r="B1150" s="25" t="s">
        <v>708</v>
      </c>
      <c r="C1150" s="26">
        <v>632896</v>
      </c>
      <c r="D1150" s="27" t="s">
        <v>28</v>
      </c>
      <c r="E1150" s="27" t="s">
        <v>255</v>
      </c>
      <c r="F1150" s="27" t="s">
        <v>256</v>
      </c>
      <c r="G1150" s="27" t="s">
        <v>31</v>
      </c>
      <c r="H1150" s="27" t="s">
        <v>32</v>
      </c>
      <c r="I1150" s="27" t="s">
        <v>33</v>
      </c>
      <c r="J1150" s="134">
        <v>45169</v>
      </c>
      <c r="K1150" s="28">
        <v>45323</v>
      </c>
      <c r="L1150" s="121" t="s">
        <v>1543</v>
      </c>
      <c r="M1150" s="94" t="s">
        <v>235</v>
      </c>
      <c r="N1150" s="94" t="s">
        <v>72</v>
      </c>
      <c r="O1150" s="94" t="s">
        <v>235</v>
      </c>
      <c r="P1150" s="30" t="s">
        <v>235</v>
      </c>
      <c r="Q1150" s="30" t="s">
        <v>235</v>
      </c>
      <c r="R1150" s="30" t="s">
        <v>235</v>
      </c>
      <c r="S1150" s="21">
        <v>45166</v>
      </c>
      <c r="T1150" s="20" t="s">
        <v>235</v>
      </c>
      <c r="U1150" s="21">
        <v>45167</v>
      </c>
      <c r="V1150" s="29" t="s">
        <v>240</v>
      </c>
      <c r="W1150" s="23"/>
      <c r="X1150" s="27" t="s">
        <v>39</v>
      </c>
      <c r="Y1150" s="13" t="s">
        <v>89</v>
      </c>
    </row>
    <row r="1151" spans="1:25">
      <c r="A1151" s="111">
        <v>45200</v>
      </c>
      <c r="B1151" s="25" t="s">
        <v>1348</v>
      </c>
      <c r="C1151" s="26">
        <v>2280</v>
      </c>
      <c r="D1151" s="27" t="s">
        <v>28</v>
      </c>
      <c r="E1151" s="27" t="s">
        <v>1576</v>
      </c>
      <c r="F1151" s="27" t="s">
        <v>363</v>
      </c>
      <c r="G1151" s="27" t="s">
        <v>31</v>
      </c>
      <c r="H1151" s="27" t="s">
        <v>32</v>
      </c>
      <c r="I1151" s="27" t="s">
        <v>33</v>
      </c>
      <c r="J1151" s="134">
        <v>45169</v>
      </c>
      <c r="K1151" s="28">
        <v>45323</v>
      </c>
      <c r="L1151" s="121" t="s">
        <v>1543</v>
      </c>
      <c r="M1151" s="94" t="s">
        <v>235</v>
      </c>
      <c r="N1151" s="94" t="s">
        <v>388</v>
      </c>
      <c r="O1151" s="94" t="s">
        <v>235</v>
      </c>
      <c r="P1151" s="30" t="s">
        <v>235</v>
      </c>
      <c r="Q1151" s="30" t="s">
        <v>235</v>
      </c>
      <c r="R1151" s="30" t="s">
        <v>235</v>
      </c>
      <c r="S1151" s="21">
        <v>45166</v>
      </c>
      <c r="T1151" s="20" t="s">
        <v>235</v>
      </c>
      <c r="U1151" s="21">
        <v>45168</v>
      </c>
      <c r="V1151" s="29" t="s">
        <v>240</v>
      </c>
      <c r="W1151" s="23"/>
      <c r="X1151" s="27"/>
      <c r="Y1151" s="13" t="s">
        <v>2186</v>
      </c>
    </row>
    <row r="1152" spans="1:25" ht="25.5">
      <c r="A1152" s="24">
        <v>45200</v>
      </c>
      <c r="B1152" s="25" t="s">
        <v>1155</v>
      </c>
      <c r="C1152" s="26">
        <v>118469</v>
      </c>
      <c r="D1152" s="27" t="s">
        <v>28</v>
      </c>
      <c r="E1152" s="27" t="s">
        <v>377</v>
      </c>
      <c r="F1152" s="27" t="s">
        <v>662</v>
      </c>
      <c r="G1152" s="27" t="s">
        <v>31</v>
      </c>
      <c r="H1152" s="27" t="s">
        <v>32</v>
      </c>
      <c r="I1152" s="27" t="s">
        <v>33</v>
      </c>
      <c r="J1152" s="134">
        <v>45169</v>
      </c>
      <c r="K1152" s="28">
        <v>45323</v>
      </c>
      <c r="L1152" s="121" t="s">
        <v>670</v>
      </c>
      <c r="N1152" s="94" t="s">
        <v>388</v>
      </c>
      <c r="P1152" s="30">
        <v>45161</v>
      </c>
      <c r="Q1152" s="20">
        <v>45162</v>
      </c>
      <c r="R1152" s="23" t="s">
        <v>239</v>
      </c>
      <c r="S1152" s="21">
        <v>45163</v>
      </c>
      <c r="T1152" s="20"/>
      <c r="U1152" s="21">
        <v>45169</v>
      </c>
      <c r="V1152" s="29" t="s">
        <v>240</v>
      </c>
      <c r="W1152" s="23"/>
      <c r="X1152" s="27" t="s">
        <v>45</v>
      </c>
      <c r="Y1152" s="13" t="s">
        <v>2187</v>
      </c>
    </row>
    <row r="1153" spans="1:25" ht="38.25">
      <c r="A1153" s="24">
        <v>45200</v>
      </c>
      <c r="B1153" s="25" t="s">
        <v>1214</v>
      </c>
      <c r="C1153" s="26">
        <v>105472</v>
      </c>
      <c r="D1153" s="27" t="s">
        <v>28</v>
      </c>
      <c r="E1153" s="27" t="s">
        <v>255</v>
      </c>
      <c r="F1153" s="27" t="s">
        <v>71</v>
      </c>
      <c r="G1153" s="27" t="s">
        <v>31</v>
      </c>
      <c r="H1153" s="27" t="s">
        <v>32</v>
      </c>
      <c r="I1153" s="27" t="s">
        <v>33</v>
      </c>
      <c r="J1153" s="134">
        <v>45169</v>
      </c>
      <c r="K1153" s="28">
        <v>45323</v>
      </c>
      <c r="L1153" s="121" t="s">
        <v>484</v>
      </c>
      <c r="N1153" s="94" t="s">
        <v>72</v>
      </c>
      <c r="P1153" s="30" t="s">
        <v>235</v>
      </c>
      <c r="Q1153" s="20" t="s">
        <v>235</v>
      </c>
      <c r="R1153" s="23" t="s">
        <v>235</v>
      </c>
      <c r="S1153" s="21">
        <v>45169</v>
      </c>
      <c r="T1153" s="20"/>
      <c r="U1153" s="21">
        <v>45174</v>
      </c>
      <c r="V1153" s="29" t="s">
        <v>240</v>
      </c>
      <c r="W1153" s="23"/>
      <c r="X1153" s="27" t="s">
        <v>45</v>
      </c>
      <c r="Y1153" s="13" t="s">
        <v>2188</v>
      </c>
    </row>
    <row r="1154" spans="1:25" ht="38.25">
      <c r="A1154" s="24">
        <v>45200</v>
      </c>
      <c r="B1154" s="25" t="s">
        <v>1150</v>
      </c>
      <c r="C1154" s="26">
        <v>50388</v>
      </c>
      <c r="D1154" s="27" t="s">
        <v>28</v>
      </c>
      <c r="E1154" s="27" t="s">
        <v>255</v>
      </c>
      <c r="F1154" s="27" t="s">
        <v>71</v>
      </c>
      <c r="G1154" s="27" t="s">
        <v>31</v>
      </c>
      <c r="H1154" s="27" t="s">
        <v>32</v>
      </c>
      <c r="I1154" s="27" t="s">
        <v>33</v>
      </c>
      <c r="J1154" s="134">
        <v>45169</v>
      </c>
      <c r="K1154" s="28">
        <v>45323</v>
      </c>
      <c r="L1154" s="121" t="s">
        <v>484</v>
      </c>
      <c r="N1154" s="94" t="s">
        <v>72</v>
      </c>
      <c r="P1154" s="30" t="s">
        <v>235</v>
      </c>
      <c r="Q1154" s="20" t="s">
        <v>235</v>
      </c>
      <c r="R1154" s="23" t="s">
        <v>235</v>
      </c>
      <c r="S1154" s="21">
        <v>45169</v>
      </c>
      <c r="T1154" s="20"/>
      <c r="U1154" s="21">
        <v>45174</v>
      </c>
      <c r="V1154" s="29" t="s">
        <v>240</v>
      </c>
      <c r="W1154" s="23"/>
      <c r="X1154" s="27" t="s">
        <v>45</v>
      </c>
      <c r="Y1154" s="13" t="s">
        <v>2188</v>
      </c>
    </row>
    <row r="1155" spans="1:25" ht="38.25">
      <c r="A1155" s="24">
        <v>45200</v>
      </c>
      <c r="B1155" s="25" t="s">
        <v>1160</v>
      </c>
      <c r="C1155" s="26">
        <v>9264</v>
      </c>
      <c r="D1155" s="27" t="s">
        <v>28</v>
      </c>
      <c r="E1155" s="27" t="s">
        <v>255</v>
      </c>
      <c r="F1155" s="27" t="s">
        <v>71</v>
      </c>
      <c r="G1155" s="27" t="s">
        <v>31</v>
      </c>
      <c r="H1155" s="27" t="s">
        <v>32</v>
      </c>
      <c r="I1155" s="27" t="s">
        <v>33</v>
      </c>
      <c r="J1155" s="134">
        <v>45169</v>
      </c>
      <c r="K1155" s="28">
        <v>45323</v>
      </c>
      <c r="L1155" s="121" t="s">
        <v>484</v>
      </c>
      <c r="N1155" s="94" t="s">
        <v>72</v>
      </c>
      <c r="P1155" s="30" t="s">
        <v>235</v>
      </c>
      <c r="Q1155" s="20" t="s">
        <v>235</v>
      </c>
      <c r="R1155" s="23" t="s">
        <v>235</v>
      </c>
      <c r="S1155" s="21">
        <v>45169</v>
      </c>
      <c r="T1155" s="20"/>
      <c r="U1155" s="21">
        <v>45174</v>
      </c>
      <c r="V1155" s="29" t="s">
        <v>240</v>
      </c>
      <c r="W1155" s="23"/>
      <c r="X1155" s="27" t="s">
        <v>45</v>
      </c>
      <c r="Y1155" s="13" t="s">
        <v>2188</v>
      </c>
    </row>
    <row r="1156" spans="1:25" ht="38.25">
      <c r="A1156" s="24">
        <v>45200</v>
      </c>
      <c r="B1156" s="25" t="s">
        <v>1166</v>
      </c>
      <c r="C1156" s="26">
        <v>124676</v>
      </c>
      <c r="D1156" s="27" t="s">
        <v>28</v>
      </c>
      <c r="E1156" s="27" t="s">
        <v>255</v>
      </c>
      <c r="F1156" s="27" t="s">
        <v>71</v>
      </c>
      <c r="G1156" s="27" t="s">
        <v>31</v>
      </c>
      <c r="H1156" s="27" t="s">
        <v>32</v>
      </c>
      <c r="I1156" s="27" t="s">
        <v>33</v>
      </c>
      <c r="J1156" s="134">
        <v>45169</v>
      </c>
      <c r="K1156" s="28">
        <v>45323</v>
      </c>
      <c r="L1156" s="121" t="s">
        <v>484</v>
      </c>
      <c r="N1156" s="94" t="s">
        <v>72</v>
      </c>
      <c r="P1156" s="30" t="s">
        <v>235</v>
      </c>
      <c r="Q1156" s="20" t="s">
        <v>235</v>
      </c>
      <c r="R1156" s="23" t="s">
        <v>235</v>
      </c>
      <c r="S1156" s="21">
        <v>45169</v>
      </c>
      <c r="T1156" s="20"/>
      <c r="U1156" s="21">
        <v>45174</v>
      </c>
      <c r="V1156" s="29" t="s">
        <v>240</v>
      </c>
      <c r="W1156" s="23"/>
      <c r="X1156" s="27" t="s">
        <v>45</v>
      </c>
      <c r="Y1156" s="13" t="s">
        <v>2188</v>
      </c>
    </row>
    <row r="1157" spans="1:25" ht="25.5">
      <c r="A1157" s="24">
        <v>45170</v>
      </c>
      <c r="B1157" s="25" t="s">
        <v>2189</v>
      </c>
      <c r="C1157" s="26">
        <v>108978</v>
      </c>
      <c r="D1157" s="27" t="s">
        <v>28</v>
      </c>
      <c r="E1157" s="27" t="s">
        <v>255</v>
      </c>
      <c r="F1157" s="27" t="s">
        <v>71</v>
      </c>
      <c r="G1157" s="27" t="s">
        <v>31</v>
      </c>
      <c r="H1157" s="27" t="s">
        <v>32</v>
      </c>
      <c r="I1157" s="27" t="s">
        <v>33</v>
      </c>
      <c r="J1157" s="27" t="s">
        <v>85</v>
      </c>
      <c r="K1157" s="28">
        <v>45292</v>
      </c>
      <c r="L1157" s="121" t="s">
        <v>1543</v>
      </c>
      <c r="M1157" s="94" t="s">
        <v>235</v>
      </c>
      <c r="N1157" s="94" t="s">
        <v>72</v>
      </c>
      <c r="O1157" s="94" t="s">
        <v>235</v>
      </c>
      <c r="P1157" s="30" t="s">
        <v>235</v>
      </c>
      <c r="Q1157" s="30" t="s">
        <v>235</v>
      </c>
      <c r="R1157" s="30" t="s">
        <v>235</v>
      </c>
      <c r="S1157" s="21" t="s">
        <v>2190</v>
      </c>
      <c r="T1157" s="20" t="s">
        <v>235</v>
      </c>
      <c r="U1157" s="20">
        <v>45170</v>
      </c>
      <c r="V1157" s="29" t="s">
        <v>240</v>
      </c>
      <c r="W1157" s="23"/>
      <c r="X1157" s="27" t="s">
        <v>45</v>
      </c>
      <c r="Y1157" s="13" t="s">
        <v>89</v>
      </c>
    </row>
    <row r="1158" spans="1:25" ht="14.25">
      <c r="A1158" s="24">
        <v>45200</v>
      </c>
      <c r="B1158" s="25" t="s">
        <v>750</v>
      </c>
      <c r="C1158" s="26">
        <v>103967</v>
      </c>
      <c r="D1158" s="27" t="s">
        <v>28</v>
      </c>
      <c r="E1158" s="195" t="s">
        <v>255</v>
      </c>
      <c r="F1158" s="27" t="s">
        <v>256</v>
      </c>
      <c r="G1158" s="27" t="s">
        <v>31</v>
      </c>
      <c r="H1158" s="27" t="s">
        <v>32</v>
      </c>
      <c r="I1158" s="27" t="s">
        <v>33</v>
      </c>
      <c r="J1158" s="134">
        <v>45169</v>
      </c>
      <c r="K1158" s="28">
        <v>45323</v>
      </c>
      <c r="L1158" s="121" t="s">
        <v>1605</v>
      </c>
      <c r="M1158" s="94" t="s">
        <v>1236</v>
      </c>
      <c r="N1158" s="94" t="s">
        <v>1237</v>
      </c>
      <c r="P1158" s="30"/>
      <c r="Q1158" s="20"/>
      <c r="R1158" s="23"/>
      <c r="S1158" s="21">
        <v>45168</v>
      </c>
      <c r="T1158" s="20"/>
      <c r="U1158" s="21">
        <v>45168</v>
      </c>
      <c r="V1158" s="29" t="s">
        <v>240</v>
      </c>
      <c r="W1158" s="23"/>
      <c r="X1158" s="27" t="s">
        <v>45</v>
      </c>
      <c r="Y1158" s="13" t="s">
        <v>2191</v>
      </c>
    </row>
    <row r="1159" spans="1:25" ht="25.5">
      <c r="A1159" s="24">
        <v>45200</v>
      </c>
      <c r="B1159" s="25" t="s">
        <v>1162</v>
      </c>
      <c r="C1159" s="26">
        <v>112824</v>
      </c>
      <c r="D1159" s="27" t="s">
        <v>28</v>
      </c>
      <c r="E1159" s="27" t="s">
        <v>255</v>
      </c>
      <c r="F1159" s="27" t="s">
        <v>71</v>
      </c>
      <c r="G1159" s="27" t="s">
        <v>31</v>
      </c>
      <c r="H1159" s="27" t="s">
        <v>32</v>
      </c>
      <c r="I1159" s="27" t="s">
        <v>33</v>
      </c>
      <c r="J1159" s="134">
        <v>45169</v>
      </c>
      <c r="K1159" s="28">
        <v>45323</v>
      </c>
      <c r="L1159" s="121" t="s">
        <v>1605</v>
      </c>
      <c r="N1159" s="94" t="s">
        <v>72</v>
      </c>
      <c r="P1159" s="30"/>
      <c r="Q1159" s="20"/>
      <c r="R1159" s="23"/>
      <c r="S1159" s="21">
        <v>45168</v>
      </c>
      <c r="T1159" s="20"/>
      <c r="U1159" s="21">
        <v>45168</v>
      </c>
      <c r="V1159" s="29" t="s">
        <v>240</v>
      </c>
      <c r="W1159" s="23"/>
      <c r="X1159" s="27" t="s">
        <v>45</v>
      </c>
      <c r="Y1159" s="13" t="s">
        <v>2192</v>
      </c>
    </row>
    <row r="1160" spans="1:25" ht="51">
      <c r="A1160" s="24">
        <v>45200</v>
      </c>
      <c r="B1160" s="25" t="s">
        <v>1144</v>
      </c>
      <c r="C1160" s="26">
        <v>116877</v>
      </c>
      <c r="D1160" s="27" t="s">
        <v>28</v>
      </c>
      <c r="E1160" s="27" t="s">
        <v>70</v>
      </c>
      <c r="F1160" s="27" t="s">
        <v>1145</v>
      </c>
      <c r="G1160" s="27" t="s">
        <v>31</v>
      </c>
      <c r="H1160" s="27" t="s">
        <v>32</v>
      </c>
      <c r="I1160" s="27" t="s">
        <v>33</v>
      </c>
      <c r="J1160" s="134">
        <v>45169</v>
      </c>
      <c r="K1160" s="28">
        <v>45323</v>
      </c>
      <c r="L1160" s="121" t="s">
        <v>1605</v>
      </c>
      <c r="M1160" s="94" t="s">
        <v>415</v>
      </c>
      <c r="N1160" s="94" t="s">
        <v>43</v>
      </c>
      <c r="O1160" s="94" t="s">
        <v>785</v>
      </c>
      <c r="P1160" s="30"/>
      <c r="Q1160" s="20"/>
      <c r="R1160" s="23"/>
      <c r="S1160" s="21">
        <v>45168</v>
      </c>
      <c r="T1160" s="20"/>
      <c r="U1160" s="21">
        <v>45168</v>
      </c>
      <c r="V1160" s="29" t="s">
        <v>240</v>
      </c>
      <c r="W1160" s="23"/>
      <c r="X1160" s="27" t="s">
        <v>39</v>
      </c>
      <c r="Y1160" s="13" t="s">
        <v>2033</v>
      </c>
    </row>
    <row r="1161" spans="1:25">
      <c r="A1161" s="24">
        <v>45200</v>
      </c>
      <c r="B1161" s="25" t="s">
        <v>1165</v>
      </c>
      <c r="C1161" s="26">
        <v>118902</v>
      </c>
      <c r="D1161" s="27" t="s">
        <v>28</v>
      </c>
      <c r="E1161" s="27" t="s">
        <v>255</v>
      </c>
      <c r="F1161" s="27" t="s">
        <v>256</v>
      </c>
      <c r="G1161" s="27" t="s">
        <v>31</v>
      </c>
      <c r="H1161" s="27" t="s">
        <v>32</v>
      </c>
      <c r="I1161" s="27" t="s">
        <v>33</v>
      </c>
      <c r="J1161" s="134">
        <v>45169</v>
      </c>
      <c r="K1161" s="28">
        <v>45323</v>
      </c>
      <c r="L1161" s="121" t="s">
        <v>1605</v>
      </c>
      <c r="M1161" s="94" t="s">
        <v>1236</v>
      </c>
      <c r="N1161" s="94" t="s">
        <v>1237</v>
      </c>
      <c r="P1161" s="30"/>
      <c r="Q1161" s="20"/>
      <c r="R1161" s="23"/>
      <c r="S1161" s="21">
        <v>45168</v>
      </c>
      <c r="T1161" s="20"/>
      <c r="U1161" s="21">
        <v>45168</v>
      </c>
      <c r="V1161" s="29" t="s">
        <v>240</v>
      </c>
      <c r="W1161" s="23"/>
      <c r="X1161" s="27" t="s">
        <v>45</v>
      </c>
      <c r="Y1161" s="13" t="s">
        <v>2193</v>
      </c>
    </row>
    <row r="1162" spans="1:25" ht="51">
      <c r="A1162" s="24">
        <v>45200</v>
      </c>
      <c r="B1162" s="25" t="s">
        <v>1173</v>
      </c>
      <c r="C1162" s="26">
        <v>118949</v>
      </c>
      <c r="D1162" s="27" t="s">
        <v>28</v>
      </c>
      <c r="E1162" s="27" t="s">
        <v>413</v>
      </c>
      <c r="F1162" s="27" t="s">
        <v>1362</v>
      </c>
      <c r="G1162" s="27" t="s">
        <v>31</v>
      </c>
      <c r="H1162" s="27" t="s">
        <v>32</v>
      </c>
      <c r="I1162" s="27" t="s">
        <v>33</v>
      </c>
      <c r="J1162" s="134">
        <v>45169</v>
      </c>
      <c r="K1162" s="28">
        <v>45323</v>
      </c>
      <c r="L1162" s="121" t="s">
        <v>1605</v>
      </c>
      <c r="M1162" s="94" t="s">
        <v>415</v>
      </c>
      <c r="N1162" s="94" t="s">
        <v>43</v>
      </c>
      <c r="O1162" s="94" t="s">
        <v>785</v>
      </c>
      <c r="P1162" s="30"/>
      <c r="Q1162" s="20"/>
      <c r="R1162" s="23"/>
      <c r="S1162" s="21">
        <v>45168</v>
      </c>
      <c r="T1162" s="20"/>
      <c r="U1162" s="21">
        <v>45168</v>
      </c>
      <c r="V1162" s="29" t="s">
        <v>240</v>
      </c>
      <c r="W1162" s="23"/>
      <c r="X1162" s="27" t="s">
        <v>45</v>
      </c>
      <c r="Y1162" s="13" t="s">
        <v>2194</v>
      </c>
    </row>
    <row r="1163" spans="1:25">
      <c r="A1163" s="24">
        <v>45200</v>
      </c>
      <c r="B1163" s="25" t="s">
        <v>1167</v>
      </c>
      <c r="C1163" s="26">
        <v>129567</v>
      </c>
      <c r="D1163" s="27" t="s">
        <v>28</v>
      </c>
      <c r="E1163" s="27" t="s">
        <v>1576</v>
      </c>
      <c r="F1163" s="27" t="s">
        <v>387</v>
      </c>
      <c r="G1163" s="27" t="s">
        <v>31</v>
      </c>
      <c r="H1163" s="27" t="s">
        <v>32</v>
      </c>
      <c r="I1163" s="27" t="s">
        <v>33</v>
      </c>
      <c r="J1163" s="134">
        <v>45169</v>
      </c>
      <c r="K1163" s="28">
        <v>45323</v>
      </c>
      <c r="L1163" s="121" t="s">
        <v>1605</v>
      </c>
      <c r="M1163" s="94" t="s">
        <v>1168</v>
      </c>
      <c r="N1163" s="94" t="s">
        <v>388</v>
      </c>
      <c r="P1163" s="30">
        <v>45159</v>
      </c>
      <c r="Q1163" s="20">
        <v>45159</v>
      </c>
      <c r="R1163" s="23"/>
      <c r="S1163" s="21">
        <v>45168</v>
      </c>
      <c r="T1163" s="20"/>
      <c r="U1163" s="21" t="s">
        <v>2195</v>
      </c>
      <c r="V1163" s="29" t="s">
        <v>240</v>
      </c>
      <c r="W1163" s="23"/>
      <c r="X1163" s="27" t="s">
        <v>39</v>
      </c>
      <c r="Y1163" s="13" t="s">
        <v>2033</v>
      </c>
    </row>
    <row r="1164" spans="1:25" ht="25.5">
      <c r="A1164" s="24">
        <v>45200</v>
      </c>
      <c r="B1164" s="25" t="s">
        <v>1212</v>
      </c>
      <c r="C1164" s="26">
        <v>130774</v>
      </c>
      <c r="D1164" s="27" t="s">
        <v>28</v>
      </c>
      <c r="E1164" s="27" t="s">
        <v>255</v>
      </c>
      <c r="F1164" s="27" t="s">
        <v>71</v>
      </c>
      <c r="G1164" s="27" t="s">
        <v>31</v>
      </c>
      <c r="H1164" s="27" t="s">
        <v>32</v>
      </c>
      <c r="I1164" s="27" t="s">
        <v>33</v>
      </c>
      <c r="J1164" s="134">
        <v>45169</v>
      </c>
      <c r="K1164" s="28">
        <v>45323</v>
      </c>
      <c r="L1164" s="121" t="s">
        <v>1605</v>
      </c>
      <c r="N1164" s="94" t="s">
        <v>72</v>
      </c>
      <c r="P1164" s="30"/>
      <c r="Q1164" s="20"/>
      <c r="R1164" s="23"/>
      <c r="S1164" s="21">
        <v>45168</v>
      </c>
      <c r="T1164" s="20"/>
      <c r="U1164" s="21">
        <v>45168</v>
      </c>
      <c r="V1164" s="29" t="s">
        <v>240</v>
      </c>
      <c r="W1164" s="23"/>
      <c r="X1164" s="27" t="s">
        <v>45</v>
      </c>
      <c r="Y1164" s="13" t="s">
        <v>2196</v>
      </c>
    </row>
    <row r="1165" spans="1:25" ht="51">
      <c r="A1165" s="24">
        <v>45200</v>
      </c>
      <c r="B1165" s="25" t="s">
        <v>1140</v>
      </c>
      <c r="C1165" s="26">
        <v>130982</v>
      </c>
      <c r="D1165" s="27" t="s">
        <v>28</v>
      </c>
      <c r="E1165" s="27" t="s">
        <v>413</v>
      </c>
      <c r="F1165" s="27" t="s">
        <v>1362</v>
      </c>
      <c r="G1165" s="27" t="s">
        <v>31</v>
      </c>
      <c r="H1165" s="27" t="s">
        <v>32</v>
      </c>
      <c r="I1165" s="27" t="s">
        <v>33</v>
      </c>
      <c r="J1165" s="134">
        <v>45169</v>
      </c>
      <c r="K1165" s="28">
        <v>45323</v>
      </c>
      <c r="L1165" s="121" t="s">
        <v>1605</v>
      </c>
      <c r="M1165" s="94" t="s">
        <v>415</v>
      </c>
      <c r="N1165" s="94" t="s">
        <v>43</v>
      </c>
      <c r="O1165" s="94" t="s">
        <v>785</v>
      </c>
      <c r="P1165" s="30"/>
      <c r="Q1165" s="20"/>
      <c r="R1165" s="23"/>
      <c r="S1165" s="21">
        <v>45168</v>
      </c>
      <c r="T1165" s="20"/>
      <c r="U1165" s="21">
        <v>45168</v>
      </c>
      <c r="V1165" s="29" t="s">
        <v>240</v>
      </c>
      <c r="W1165" s="23"/>
      <c r="X1165" s="27" t="s">
        <v>45</v>
      </c>
      <c r="Y1165" s="13" t="s">
        <v>2194</v>
      </c>
    </row>
    <row r="1166" spans="1:25" ht="25.5">
      <c r="A1166" s="24">
        <v>45200</v>
      </c>
      <c r="B1166" s="25" t="s">
        <v>2197</v>
      </c>
      <c r="C1166" s="26">
        <v>134589</v>
      </c>
      <c r="D1166" s="27" t="s">
        <v>42</v>
      </c>
      <c r="E1166" s="27" t="s">
        <v>70</v>
      </c>
      <c r="F1166" s="27" t="s">
        <v>71</v>
      </c>
      <c r="G1166" s="27" t="s">
        <v>31</v>
      </c>
      <c r="H1166" s="27" t="s">
        <v>32</v>
      </c>
      <c r="I1166" s="27" t="s">
        <v>33</v>
      </c>
      <c r="J1166" s="134">
        <v>45169</v>
      </c>
      <c r="K1166" s="28">
        <v>45323</v>
      </c>
      <c r="L1166" s="121" t="s">
        <v>1605</v>
      </c>
      <c r="N1166" s="94" t="s">
        <v>72</v>
      </c>
      <c r="P1166" s="30"/>
      <c r="Q1166" s="20"/>
      <c r="R1166" s="23"/>
      <c r="S1166" s="21">
        <v>45168</v>
      </c>
      <c r="T1166" s="20"/>
      <c r="U1166" s="21">
        <v>45168</v>
      </c>
      <c r="V1166" s="29" t="s">
        <v>240</v>
      </c>
      <c r="W1166" s="23"/>
      <c r="X1166" s="27"/>
      <c r="Y1166" s="13" t="s">
        <v>2033</v>
      </c>
    </row>
    <row r="1167" spans="1:25" ht="25.5">
      <c r="A1167" s="24">
        <v>45200</v>
      </c>
      <c r="B1167" s="25" t="s">
        <v>1199</v>
      </c>
      <c r="C1167" s="26">
        <v>130794</v>
      </c>
      <c r="D1167" s="27" t="s">
        <v>28</v>
      </c>
      <c r="E1167" s="27" t="s">
        <v>377</v>
      </c>
      <c r="F1167" s="27" t="s">
        <v>662</v>
      </c>
      <c r="G1167" s="27" t="s">
        <v>31</v>
      </c>
      <c r="H1167" s="27" t="s">
        <v>32</v>
      </c>
      <c r="I1167" s="27" t="s">
        <v>33</v>
      </c>
      <c r="J1167" s="134">
        <v>45169</v>
      </c>
      <c r="K1167" s="28">
        <v>45323</v>
      </c>
      <c r="L1167" s="121" t="s">
        <v>1551</v>
      </c>
      <c r="M1167" s="94" t="s">
        <v>235</v>
      </c>
      <c r="N1167" s="94" t="s">
        <v>113</v>
      </c>
      <c r="O1167" s="94" t="s">
        <v>235</v>
      </c>
      <c r="P1167" s="30"/>
      <c r="Q1167" s="20"/>
      <c r="R1167" s="23"/>
      <c r="S1167" s="21">
        <v>45166</v>
      </c>
      <c r="T1167" s="20"/>
      <c r="U1167" s="21">
        <v>45175</v>
      </c>
      <c r="V1167" s="29" t="s">
        <v>240</v>
      </c>
      <c r="W1167" s="23"/>
      <c r="X1167" s="27" t="s">
        <v>45</v>
      </c>
      <c r="Y1167" s="13" t="s">
        <v>2198</v>
      </c>
    </row>
    <row r="1168" spans="1:25" ht="76.5">
      <c r="A1168" s="24">
        <v>45200</v>
      </c>
      <c r="B1168" s="25" t="s">
        <v>2199</v>
      </c>
      <c r="C1168" s="26">
        <v>136414</v>
      </c>
      <c r="D1168" s="27" t="s">
        <v>28</v>
      </c>
      <c r="E1168" s="27" t="s">
        <v>413</v>
      </c>
      <c r="F1168" s="27" t="s">
        <v>1362</v>
      </c>
      <c r="G1168" s="27" t="s">
        <v>31</v>
      </c>
      <c r="H1168" s="27" t="s">
        <v>32</v>
      </c>
      <c r="I1168" s="27" t="s">
        <v>33</v>
      </c>
      <c r="J1168" s="134">
        <v>45169</v>
      </c>
      <c r="K1168" s="28">
        <v>45323</v>
      </c>
      <c r="L1168" s="121" t="s">
        <v>484</v>
      </c>
      <c r="M1168" s="94" t="s">
        <v>415</v>
      </c>
      <c r="N1168" s="94" t="s">
        <v>43</v>
      </c>
      <c r="O1168" s="94" t="s">
        <v>1141</v>
      </c>
      <c r="P1168" s="30" t="s">
        <v>235</v>
      </c>
      <c r="Q1168" s="20" t="s">
        <v>235</v>
      </c>
      <c r="R1168" s="23" t="s">
        <v>235</v>
      </c>
      <c r="S1168" s="21">
        <v>45170</v>
      </c>
      <c r="T1168" s="20"/>
      <c r="U1168" s="21">
        <v>45175</v>
      </c>
      <c r="V1168" s="29" t="s">
        <v>240</v>
      </c>
      <c r="W1168" s="23"/>
      <c r="X1168" s="27" t="s">
        <v>45</v>
      </c>
      <c r="Y1168" s="13" t="s">
        <v>1283</v>
      </c>
    </row>
    <row r="1169" spans="1:25" ht="38.25">
      <c r="A1169" s="24">
        <v>45200</v>
      </c>
      <c r="B1169" s="25" t="s">
        <v>2200</v>
      </c>
      <c r="C1169" s="26">
        <v>134571</v>
      </c>
      <c r="D1169" s="27" t="s">
        <v>28</v>
      </c>
      <c r="E1169" s="27" t="s">
        <v>70</v>
      </c>
      <c r="F1169" s="27" t="s">
        <v>387</v>
      </c>
      <c r="G1169" s="27" t="s">
        <v>31</v>
      </c>
      <c r="H1169" s="27" t="s">
        <v>32</v>
      </c>
      <c r="I1169" s="27" t="s">
        <v>33</v>
      </c>
      <c r="J1169" s="134">
        <v>45169</v>
      </c>
      <c r="K1169" s="28">
        <v>45323</v>
      </c>
      <c r="L1169" s="121" t="s">
        <v>484</v>
      </c>
      <c r="N1169" s="94" t="s">
        <v>113</v>
      </c>
      <c r="P1169" s="30" t="s">
        <v>235</v>
      </c>
      <c r="Q1169" s="20" t="s">
        <v>235</v>
      </c>
      <c r="R1169" s="23" t="s">
        <v>235</v>
      </c>
      <c r="S1169" s="21">
        <v>45169</v>
      </c>
      <c r="T1169" s="20"/>
      <c r="U1169" s="21">
        <v>45175</v>
      </c>
      <c r="V1169" s="29" t="s">
        <v>240</v>
      </c>
      <c r="W1169" s="23"/>
      <c r="X1169" s="27" t="s">
        <v>39</v>
      </c>
      <c r="Y1169" s="13" t="s">
        <v>2201</v>
      </c>
    </row>
    <row r="1170" spans="1:25" ht="38.25">
      <c r="A1170" s="24">
        <v>45200</v>
      </c>
      <c r="B1170" s="25" t="s">
        <v>2202</v>
      </c>
      <c r="C1170" s="26">
        <v>120778</v>
      </c>
      <c r="D1170" s="27" t="s">
        <v>28</v>
      </c>
      <c r="E1170" s="27" t="s">
        <v>463</v>
      </c>
      <c r="F1170" s="27" t="s">
        <v>262</v>
      </c>
      <c r="G1170" s="27" t="s">
        <v>31</v>
      </c>
      <c r="H1170" s="27" t="s">
        <v>32</v>
      </c>
      <c r="I1170" s="27" t="s">
        <v>33</v>
      </c>
      <c r="J1170" s="134">
        <v>45169</v>
      </c>
      <c r="K1170" s="28">
        <v>45323</v>
      </c>
      <c r="L1170" s="121" t="s">
        <v>484</v>
      </c>
      <c r="M1170" s="94" t="s">
        <v>2203</v>
      </c>
      <c r="N1170" s="94" t="s">
        <v>1324</v>
      </c>
      <c r="P1170" s="30">
        <v>45162</v>
      </c>
      <c r="Q1170" s="20">
        <v>45166</v>
      </c>
      <c r="R1170" s="23" t="s">
        <v>239</v>
      </c>
      <c r="S1170" s="21">
        <v>45169</v>
      </c>
      <c r="T1170" s="20"/>
      <c r="U1170" s="21">
        <v>45175</v>
      </c>
      <c r="V1170" s="29" t="s">
        <v>240</v>
      </c>
      <c r="W1170" s="23"/>
      <c r="X1170" s="27" t="s">
        <v>45</v>
      </c>
      <c r="Y1170" s="13" t="s">
        <v>2204</v>
      </c>
    </row>
    <row r="1171" spans="1:25">
      <c r="A1171" s="24">
        <v>45200</v>
      </c>
      <c r="B1171" s="25" t="s">
        <v>2205</v>
      </c>
      <c r="C1171" s="26">
        <v>135536</v>
      </c>
      <c r="D1171" s="27" t="s">
        <v>28</v>
      </c>
      <c r="E1171" s="27" t="s">
        <v>1576</v>
      </c>
      <c r="F1171" s="27" t="s">
        <v>363</v>
      </c>
      <c r="G1171" s="27" t="s">
        <v>31</v>
      </c>
      <c r="H1171" s="27" t="s">
        <v>32</v>
      </c>
      <c r="I1171" s="27" t="s">
        <v>33</v>
      </c>
      <c r="J1171" s="134">
        <v>45169</v>
      </c>
      <c r="K1171" s="28">
        <v>45323</v>
      </c>
      <c r="L1171" s="121" t="s">
        <v>484</v>
      </c>
      <c r="N1171" s="94" t="s">
        <v>1758</v>
      </c>
      <c r="P1171" s="30">
        <v>45162</v>
      </c>
      <c r="Q1171" s="20">
        <v>45163</v>
      </c>
      <c r="R1171" s="23" t="s">
        <v>239</v>
      </c>
      <c r="S1171" s="21">
        <v>45170</v>
      </c>
      <c r="T1171" s="20"/>
      <c r="U1171" s="21">
        <v>45177</v>
      </c>
      <c r="V1171" s="29" t="s">
        <v>240</v>
      </c>
      <c r="W1171" s="23"/>
      <c r="X1171" s="27" t="s">
        <v>39</v>
      </c>
      <c r="Y1171" s="13"/>
    </row>
    <row r="1172" spans="1:25" ht="25.5">
      <c r="A1172" s="24">
        <v>45200</v>
      </c>
      <c r="B1172" s="25" t="s">
        <v>1203</v>
      </c>
      <c r="C1172" s="26">
        <v>107751</v>
      </c>
      <c r="D1172" s="27" t="s">
        <v>28</v>
      </c>
      <c r="E1172" s="27" t="s">
        <v>1576</v>
      </c>
      <c r="F1172" s="27" t="s">
        <v>363</v>
      </c>
      <c r="G1172" s="27" t="s">
        <v>31</v>
      </c>
      <c r="H1172" s="27" t="s">
        <v>32</v>
      </c>
      <c r="I1172" s="27" t="s">
        <v>33</v>
      </c>
      <c r="J1172" s="134">
        <v>45169</v>
      </c>
      <c r="K1172" s="28">
        <v>45323</v>
      </c>
      <c r="L1172" s="121" t="s">
        <v>1551</v>
      </c>
      <c r="M1172" s="94" t="s">
        <v>2186</v>
      </c>
      <c r="N1172" s="94" t="s">
        <v>1758</v>
      </c>
      <c r="P1172" s="30">
        <v>45153</v>
      </c>
      <c r="Q1172" s="20">
        <v>45154</v>
      </c>
      <c r="R1172" s="23" t="s">
        <v>239</v>
      </c>
      <c r="S1172" s="21">
        <v>45166</v>
      </c>
      <c r="T1172" s="20"/>
      <c r="U1172" s="21">
        <v>45177</v>
      </c>
      <c r="V1172" s="29" t="s">
        <v>240</v>
      </c>
      <c r="W1172" s="23"/>
      <c r="X1172" s="27" t="s">
        <v>39</v>
      </c>
      <c r="Y1172" s="13" t="s">
        <v>2117</v>
      </c>
    </row>
    <row r="1173" spans="1:25" ht="38.25">
      <c r="A1173" s="24">
        <v>45200</v>
      </c>
      <c r="B1173" s="25" t="s">
        <v>2206</v>
      </c>
      <c r="C1173" s="26">
        <v>111364</v>
      </c>
      <c r="D1173" s="27" t="s">
        <v>28</v>
      </c>
      <c r="E1173" s="27" t="s">
        <v>413</v>
      </c>
      <c r="F1173" s="27" t="s">
        <v>1362</v>
      </c>
      <c r="G1173" s="27" t="s">
        <v>31</v>
      </c>
      <c r="H1173" s="27" t="s">
        <v>32</v>
      </c>
      <c r="I1173" s="27" t="s">
        <v>33</v>
      </c>
      <c r="J1173" s="134">
        <v>45169</v>
      </c>
      <c r="K1173" s="28">
        <v>45323</v>
      </c>
      <c r="L1173" s="121" t="s">
        <v>1551</v>
      </c>
      <c r="M1173" s="94" t="s">
        <v>2207</v>
      </c>
      <c r="N1173" s="94" t="s">
        <v>2208</v>
      </c>
      <c r="O1173" s="94" t="s">
        <v>2209</v>
      </c>
      <c r="P1173" s="30">
        <v>45153</v>
      </c>
      <c r="Q1173" s="20">
        <v>45155</v>
      </c>
      <c r="R1173" s="23" t="s">
        <v>239</v>
      </c>
      <c r="S1173" s="21">
        <v>45166</v>
      </c>
      <c r="T1173" s="20"/>
      <c r="U1173" s="21">
        <v>45177</v>
      </c>
      <c r="V1173" s="29" t="s">
        <v>240</v>
      </c>
      <c r="W1173" s="23"/>
      <c r="X1173" s="27" t="s">
        <v>45</v>
      </c>
      <c r="Y1173" s="13" t="s">
        <v>2210</v>
      </c>
    </row>
    <row r="1174" spans="1:25" ht="38.25">
      <c r="A1174" s="24">
        <v>45170</v>
      </c>
      <c r="B1174" s="25" t="s">
        <v>1137</v>
      </c>
      <c r="C1174" s="26">
        <v>633944</v>
      </c>
      <c r="D1174" s="27" t="s">
        <v>42</v>
      </c>
      <c r="E1174" s="27" t="s">
        <v>147</v>
      </c>
      <c r="F1174" s="27" t="s">
        <v>455</v>
      </c>
      <c r="G1174" s="27" t="s">
        <v>31</v>
      </c>
      <c r="H1174" s="27" t="s">
        <v>32</v>
      </c>
      <c r="I1174" s="27" t="s">
        <v>33</v>
      </c>
      <c r="J1174" s="134">
        <v>45138</v>
      </c>
      <c r="K1174" s="28">
        <v>45292</v>
      </c>
      <c r="L1174" s="121" t="s">
        <v>1543</v>
      </c>
      <c r="M1174" s="94" t="s">
        <v>1937</v>
      </c>
      <c r="N1174" s="94" t="s">
        <v>1938</v>
      </c>
      <c r="O1174" s="94" t="s">
        <v>2211</v>
      </c>
      <c r="P1174" s="30">
        <v>45121</v>
      </c>
      <c r="Q1174" s="20">
        <v>45125</v>
      </c>
      <c r="R1174" s="23" t="s">
        <v>239</v>
      </c>
      <c r="S1174" s="21">
        <v>45138</v>
      </c>
      <c r="T1174" s="20">
        <v>45155</v>
      </c>
      <c r="U1174" s="21">
        <v>45176</v>
      </c>
      <c r="V1174" s="29" t="s">
        <v>240</v>
      </c>
      <c r="W1174" s="23"/>
      <c r="X1174" s="27" t="s">
        <v>45</v>
      </c>
      <c r="Y1174" s="13" t="s">
        <v>2212</v>
      </c>
    </row>
    <row r="1175" spans="1:25" ht="25.5">
      <c r="A1175" s="24">
        <v>45200</v>
      </c>
      <c r="B1175" s="25" t="s">
        <v>2213</v>
      </c>
      <c r="C1175" s="26">
        <v>113901</v>
      </c>
      <c r="D1175" s="27" t="s">
        <v>28</v>
      </c>
      <c r="E1175" s="27" t="s">
        <v>2009</v>
      </c>
      <c r="F1175" s="27" t="s">
        <v>2010</v>
      </c>
      <c r="G1175" s="27" t="s">
        <v>31</v>
      </c>
      <c r="H1175" s="27" t="s">
        <v>32</v>
      </c>
      <c r="I1175" s="27" t="s">
        <v>33</v>
      </c>
      <c r="J1175" s="134">
        <v>45169</v>
      </c>
      <c r="K1175" s="28">
        <v>45323</v>
      </c>
      <c r="L1175" s="121" t="s">
        <v>2167</v>
      </c>
      <c r="M1175" s="94" t="s">
        <v>1694</v>
      </c>
      <c r="N1175" s="94" t="s">
        <v>2144</v>
      </c>
      <c r="P1175" s="30">
        <v>45159</v>
      </c>
      <c r="Q1175" s="20">
        <v>45160</v>
      </c>
      <c r="R1175" s="23" t="s">
        <v>239</v>
      </c>
      <c r="S1175" s="21">
        <v>45166</v>
      </c>
      <c r="T1175" s="20"/>
      <c r="U1175" s="21">
        <v>45168</v>
      </c>
      <c r="V1175" s="29" t="s">
        <v>485</v>
      </c>
      <c r="W1175" s="23" t="s">
        <v>775</v>
      </c>
      <c r="X1175" s="27" t="s">
        <v>45</v>
      </c>
      <c r="Y1175" s="13" t="s">
        <v>2214</v>
      </c>
    </row>
    <row r="1176" spans="1:25" ht="63.75">
      <c r="A1176" s="24">
        <v>45170</v>
      </c>
      <c r="B1176" s="25" t="s">
        <v>1134</v>
      </c>
      <c r="C1176" s="26">
        <v>633499</v>
      </c>
      <c r="D1176" s="27" t="s">
        <v>42</v>
      </c>
      <c r="E1176" s="27" t="s">
        <v>147</v>
      </c>
      <c r="F1176" s="27" t="s">
        <v>455</v>
      </c>
      <c r="G1176" s="27" t="s">
        <v>31</v>
      </c>
      <c r="H1176" s="27" t="s">
        <v>32</v>
      </c>
      <c r="I1176" s="27" t="s">
        <v>33</v>
      </c>
      <c r="J1176" s="134">
        <v>45138</v>
      </c>
      <c r="K1176" s="28">
        <v>45292</v>
      </c>
      <c r="L1176" s="121" t="s">
        <v>1605</v>
      </c>
      <c r="M1176" s="94" t="s">
        <v>1135</v>
      </c>
      <c r="N1176" s="94" t="s">
        <v>319</v>
      </c>
      <c r="O1176" s="94" t="s">
        <v>320</v>
      </c>
      <c r="P1176" s="30">
        <v>45124</v>
      </c>
      <c r="Q1176" s="20">
        <v>45124</v>
      </c>
      <c r="R1176" s="23" t="s">
        <v>239</v>
      </c>
      <c r="S1176" s="21">
        <v>45131</v>
      </c>
      <c r="T1176" s="20">
        <v>45146</v>
      </c>
      <c r="U1176" s="21">
        <v>45176</v>
      </c>
      <c r="V1176" s="29" t="s">
        <v>240</v>
      </c>
      <c r="W1176" s="23"/>
      <c r="X1176" s="27" t="s">
        <v>45</v>
      </c>
      <c r="Y1176" s="13" t="s">
        <v>2215</v>
      </c>
    </row>
    <row r="1177" spans="1:25" ht="63.75">
      <c r="A1177" s="24">
        <v>45200</v>
      </c>
      <c r="B1177" s="25" t="s">
        <v>675</v>
      </c>
      <c r="C1177" s="26">
        <v>124736</v>
      </c>
      <c r="D1177" s="27" t="s">
        <v>28</v>
      </c>
      <c r="E1177" s="27" t="s">
        <v>255</v>
      </c>
      <c r="F1177" s="27" t="s">
        <v>71</v>
      </c>
      <c r="G1177" s="27" t="s">
        <v>31</v>
      </c>
      <c r="H1177" s="27" t="s">
        <v>32</v>
      </c>
      <c r="I1177" s="27" t="s">
        <v>33</v>
      </c>
      <c r="J1177" s="134">
        <v>45169</v>
      </c>
      <c r="K1177" s="28">
        <v>45323</v>
      </c>
      <c r="L1177" s="121" t="s">
        <v>484</v>
      </c>
      <c r="N1177" s="94" t="s">
        <v>72</v>
      </c>
      <c r="P1177" s="30" t="s">
        <v>235</v>
      </c>
      <c r="Q1177" s="20" t="s">
        <v>235</v>
      </c>
      <c r="R1177" s="23" t="s">
        <v>235</v>
      </c>
      <c r="S1177" s="21">
        <v>45169</v>
      </c>
      <c r="T1177" s="20"/>
      <c r="U1177" s="21">
        <v>45174</v>
      </c>
      <c r="V1177" s="29" t="s">
        <v>240</v>
      </c>
      <c r="W1177" s="23"/>
      <c r="X1177" s="27" t="s">
        <v>45</v>
      </c>
      <c r="Y1177" s="13" t="s">
        <v>2216</v>
      </c>
    </row>
    <row r="1178" spans="1:25" ht="25.5">
      <c r="A1178" s="111">
        <v>45200</v>
      </c>
      <c r="B1178" s="25" t="s">
        <v>1157</v>
      </c>
      <c r="C1178" s="26">
        <v>119867</v>
      </c>
      <c r="D1178" s="27" t="s">
        <v>28</v>
      </c>
      <c r="E1178" s="27" t="s">
        <v>147</v>
      </c>
      <c r="F1178" s="27" t="s">
        <v>148</v>
      </c>
      <c r="G1178" s="27" t="s">
        <v>31</v>
      </c>
      <c r="H1178" s="27" t="s">
        <v>32</v>
      </c>
      <c r="I1178" s="27" t="s">
        <v>33</v>
      </c>
      <c r="J1178" s="134">
        <v>45169</v>
      </c>
      <c r="K1178" s="28">
        <v>45323</v>
      </c>
      <c r="L1178" s="121" t="s">
        <v>1543</v>
      </c>
      <c r="M1178" s="94" t="s">
        <v>250</v>
      </c>
      <c r="N1178" s="94" t="s">
        <v>98</v>
      </c>
      <c r="O1178" s="94" t="s">
        <v>235</v>
      </c>
      <c r="P1178" s="30" t="s">
        <v>235</v>
      </c>
      <c r="Q1178" s="30" t="s">
        <v>235</v>
      </c>
      <c r="R1178" s="30" t="s">
        <v>235</v>
      </c>
      <c r="S1178" s="21">
        <v>45168</v>
      </c>
      <c r="T1178" s="20" t="s">
        <v>235</v>
      </c>
      <c r="U1178" s="21">
        <v>45174</v>
      </c>
      <c r="V1178" s="29" t="s">
        <v>240</v>
      </c>
      <c r="W1178" s="23"/>
      <c r="X1178" s="27" t="s">
        <v>39</v>
      </c>
      <c r="Y1178" s="13" t="s">
        <v>252</v>
      </c>
    </row>
    <row r="1179" spans="1:25" ht="38.25">
      <c r="A1179" s="24">
        <v>45231</v>
      </c>
      <c r="B1179" s="25" t="s">
        <v>2217</v>
      </c>
      <c r="C1179" s="26">
        <v>109576</v>
      </c>
      <c r="D1179" s="27" t="s">
        <v>42</v>
      </c>
      <c r="E1179" s="27" t="s">
        <v>255</v>
      </c>
      <c r="F1179" s="27" t="s">
        <v>256</v>
      </c>
      <c r="G1179" s="27" t="s">
        <v>31</v>
      </c>
      <c r="H1179" s="27" t="s">
        <v>32</v>
      </c>
      <c r="I1179" s="27" t="s">
        <v>33</v>
      </c>
      <c r="J1179" s="36">
        <v>45199</v>
      </c>
      <c r="K1179" s="28">
        <v>45352</v>
      </c>
      <c r="L1179" s="121" t="s">
        <v>1543</v>
      </c>
      <c r="M1179" s="94" t="s">
        <v>235</v>
      </c>
      <c r="N1179" s="94" t="s">
        <v>235</v>
      </c>
      <c r="O1179" s="94" t="s">
        <v>235</v>
      </c>
      <c r="P1179" s="30" t="s">
        <v>235</v>
      </c>
      <c r="Q1179" s="30" t="s">
        <v>235</v>
      </c>
      <c r="R1179" s="30" t="s">
        <v>235</v>
      </c>
      <c r="S1179" s="30" t="s">
        <v>235</v>
      </c>
      <c r="T1179" s="30" t="s">
        <v>235</v>
      </c>
      <c r="U1179" s="30" t="s">
        <v>235</v>
      </c>
      <c r="V1179" s="29" t="s">
        <v>235</v>
      </c>
      <c r="W1179" s="23"/>
      <c r="X1179" s="27" t="s">
        <v>45</v>
      </c>
      <c r="Y1179" s="13" t="s">
        <v>2218</v>
      </c>
    </row>
    <row r="1180" spans="1:25">
      <c r="A1180" s="24">
        <v>45200</v>
      </c>
      <c r="B1180" s="25" t="s">
        <v>1262</v>
      </c>
      <c r="C1180" s="26">
        <v>632411</v>
      </c>
      <c r="D1180" s="27" t="s">
        <v>28</v>
      </c>
      <c r="E1180" s="27" t="s">
        <v>147</v>
      </c>
      <c r="F1180" s="27" t="s">
        <v>148</v>
      </c>
      <c r="G1180" s="27" t="s">
        <v>31</v>
      </c>
      <c r="H1180" s="27" t="s">
        <v>32</v>
      </c>
      <c r="I1180" s="27" t="s">
        <v>33</v>
      </c>
      <c r="J1180" s="134">
        <v>45169</v>
      </c>
      <c r="K1180" s="28">
        <v>45352</v>
      </c>
      <c r="L1180" s="121" t="s">
        <v>1551</v>
      </c>
      <c r="M1180" s="94" t="s">
        <v>304</v>
      </c>
      <c r="N1180" s="94" t="s">
        <v>149</v>
      </c>
      <c r="O1180" s="94" t="s">
        <v>235</v>
      </c>
      <c r="P1180" s="30"/>
      <c r="Q1180" s="20"/>
      <c r="R1180" s="23"/>
      <c r="S1180" s="21">
        <v>45166</v>
      </c>
      <c r="T1180" s="20">
        <v>45181</v>
      </c>
      <c r="U1180" s="21">
        <v>45184</v>
      </c>
      <c r="V1180" s="29" t="s">
        <v>240</v>
      </c>
      <c r="W1180" s="23"/>
      <c r="X1180" s="27" t="s">
        <v>39</v>
      </c>
      <c r="Y1180" s="13" t="s">
        <v>1723</v>
      </c>
    </row>
    <row r="1181" spans="1:25">
      <c r="A1181" s="24">
        <v>45200</v>
      </c>
      <c r="B1181" s="25" t="s">
        <v>1171</v>
      </c>
      <c r="C1181" s="26">
        <v>127177</v>
      </c>
      <c r="D1181" s="27" t="s">
        <v>28</v>
      </c>
      <c r="E1181" s="27" t="s">
        <v>1068</v>
      </c>
      <c r="F1181" s="27" t="s">
        <v>148</v>
      </c>
      <c r="G1181" s="27" t="s">
        <v>31</v>
      </c>
      <c r="H1181" s="27" t="s">
        <v>32</v>
      </c>
      <c r="I1181" s="27" t="s">
        <v>33</v>
      </c>
      <c r="J1181" s="134">
        <v>45169</v>
      </c>
      <c r="K1181" s="28">
        <v>45323</v>
      </c>
      <c r="L1181" s="121" t="s">
        <v>670</v>
      </c>
      <c r="M1181" s="94" t="s">
        <v>304</v>
      </c>
      <c r="N1181" s="94" t="s">
        <v>149</v>
      </c>
      <c r="P1181" s="30">
        <v>45161</v>
      </c>
      <c r="Q1181" s="20">
        <v>45162</v>
      </c>
      <c r="R1181" s="23" t="s">
        <v>239</v>
      </c>
      <c r="S1181" s="21">
        <v>45182</v>
      </c>
      <c r="T1181" s="20"/>
      <c r="U1181" s="21">
        <v>45184</v>
      </c>
      <c r="V1181" s="29" t="s">
        <v>240</v>
      </c>
      <c r="W1181" s="23"/>
      <c r="X1181" s="27" t="s">
        <v>39</v>
      </c>
      <c r="Y1181" s="13" t="s">
        <v>2219</v>
      </c>
    </row>
    <row r="1182" spans="1:25" ht="25.5">
      <c r="A1182" s="24">
        <v>45200</v>
      </c>
      <c r="B1182" s="25" t="s">
        <v>1170</v>
      </c>
      <c r="C1182" s="26">
        <v>127710</v>
      </c>
      <c r="D1182" s="27" t="s">
        <v>28</v>
      </c>
      <c r="E1182" s="27" t="s">
        <v>147</v>
      </c>
      <c r="F1182" s="27" t="s">
        <v>148</v>
      </c>
      <c r="G1182" s="27" t="s">
        <v>31</v>
      </c>
      <c r="H1182" s="27" t="s">
        <v>32</v>
      </c>
      <c r="I1182" s="27" t="s">
        <v>33</v>
      </c>
      <c r="J1182" s="134">
        <v>45169</v>
      </c>
      <c r="K1182" s="28">
        <v>45352</v>
      </c>
      <c r="L1182" s="121" t="s">
        <v>1551</v>
      </c>
      <c r="M1182" s="94" t="s">
        <v>235</v>
      </c>
      <c r="N1182" s="94" t="s">
        <v>149</v>
      </c>
      <c r="P1182" s="30">
        <v>45153</v>
      </c>
      <c r="Q1182" s="20">
        <v>45154</v>
      </c>
      <c r="R1182" s="23" t="s">
        <v>239</v>
      </c>
      <c r="S1182" s="21">
        <v>45166</v>
      </c>
      <c r="T1182" s="20">
        <v>45181</v>
      </c>
      <c r="U1182" s="21">
        <v>45184</v>
      </c>
      <c r="V1182" s="29" t="s">
        <v>240</v>
      </c>
      <c r="W1182" s="23"/>
      <c r="X1182" s="27" t="s">
        <v>39</v>
      </c>
      <c r="Y1182" s="13" t="s">
        <v>2220</v>
      </c>
    </row>
    <row r="1183" spans="1:25">
      <c r="A1183" s="24">
        <v>45200</v>
      </c>
      <c r="B1183" s="25" t="s">
        <v>1198</v>
      </c>
      <c r="C1183" s="26">
        <v>56944</v>
      </c>
      <c r="D1183" s="27" t="s">
        <v>28</v>
      </c>
      <c r="E1183" s="27" t="s">
        <v>1068</v>
      </c>
      <c r="F1183" s="27" t="s">
        <v>148</v>
      </c>
      <c r="G1183" s="27" t="s">
        <v>31</v>
      </c>
      <c r="H1183" s="27" t="s">
        <v>32</v>
      </c>
      <c r="I1183" s="27" t="s">
        <v>33</v>
      </c>
      <c r="J1183" s="134">
        <v>45169</v>
      </c>
      <c r="K1183" s="28">
        <v>45323</v>
      </c>
      <c r="L1183" s="121" t="s">
        <v>484</v>
      </c>
      <c r="M1183" s="94" t="s">
        <v>304</v>
      </c>
      <c r="N1183" s="94" t="s">
        <v>149</v>
      </c>
      <c r="P1183" s="30" t="s">
        <v>235</v>
      </c>
      <c r="Q1183" s="20" t="s">
        <v>235</v>
      </c>
      <c r="R1183" s="23" t="s">
        <v>235</v>
      </c>
      <c r="S1183" s="21">
        <v>45169</v>
      </c>
      <c r="T1183" s="20"/>
      <c r="U1183" s="21">
        <v>45187</v>
      </c>
      <c r="V1183" s="29" t="s">
        <v>240</v>
      </c>
      <c r="W1183" s="23"/>
      <c r="X1183" s="27" t="s">
        <v>39</v>
      </c>
      <c r="Y1183" s="13"/>
    </row>
    <row r="1184" spans="1:25" ht="89.25">
      <c r="A1184" s="24">
        <v>45170</v>
      </c>
      <c r="B1184" s="25" t="s">
        <v>2221</v>
      </c>
      <c r="C1184" s="26">
        <v>68683</v>
      </c>
      <c r="D1184" s="27" t="s">
        <v>42</v>
      </c>
      <c r="E1184" s="27" t="s">
        <v>2222</v>
      </c>
      <c r="F1184" s="27" t="s">
        <v>440</v>
      </c>
      <c r="G1184" s="27" t="s">
        <v>31</v>
      </c>
      <c r="H1184" s="27" t="s">
        <v>32</v>
      </c>
      <c r="I1184" s="27" t="s">
        <v>33</v>
      </c>
      <c r="J1184" s="134">
        <v>45138</v>
      </c>
      <c r="K1184" s="28">
        <v>45292</v>
      </c>
      <c r="L1184" s="121" t="s">
        <v>1605</v>
      </c>
      <c r="M1184" s="94" t="s">
        <v>2223</v>
      </c>
      <c r="N1184" s="94" t="s">
        <v>2224</v>
      </c>
      <c r="P1184" s="30">
        <v>45124</v>
      </c>
      <c r="Q1184" s="30">
        <v>45124</v>
      </c>
      <c r="R1184" s="23"/>
      <c r="S1184" s="21">
        <v>45132</v>
      </c>
      <c r="T1184" s="20">
        <v>45147</v>
      </c>
      <c r="U1184" s="21">
        <v>45187</v>
      </c>
      <c r="V1184" s="29" t="s">
        <v>240</v>
      </c>
      <c r="W1184" s="23"/>
      <c r="X1184" s="27" t="s">
        <v>39</v>
      </c>
      <c r="Y1184" s="13" t="s">
        <v>2225</v>
      </c>
    </row>
    <row r="1185" spans="1:25" ht="51">
      <c r="A1185" s="24">
        <v>45170</v>
      </c>
      <c r="B1185" s="112" t="s">
        <v>1099</v>
      </c>
      <c r="C1185" s="26">
        <v>104117</v>
      </c>
      <c r="D1185" s="27" t="s">
        <v>42</v>
      </c>
      <c r="E1185" s="27" t="s">
        <v>330</v>
      </c>
      <c r="F1185" s="27" t="s">
        <v>1336</v>
      </c>
      <c r="G1185" s="27" t="s">
        <v>31</v>
      </c>
      <c r="H1185" s="27" t="s">
        <v>32</v>
      </c>
      <c r="I1185" s="27" t="s">
        <v>33</v>
      </c>
      <c r="J1185" s="134">
        <v>45138</v>
      </c>
      <c r="K1185" s="28">
        <v>45292</v>
      </c>
      <c r="L1185" s="121" t="s">
        <v>1605</v>
      </c>
      <c r="P1185" s="30"/>
      <c r="Q1185" s="20"/>
      <c r="R1185" s="23"/>
      <c r="S1185" s="21"/>
      <c r="T1185" s="20"/>
      <c r="U1185" s="21">
        <v>45187</v>
      </c>
      <c r="V1185" s="29" t="s">
        <v>240</v>
      </c>
      <c r="W1185" s="23"/>
      <c r="X1185" s="27" t="s">
        <v>45</v>
      </c>
      <c r="Y1185" s="13" t="s">
        <v>2226</v>
      </c>
    </row>
    <row r="1186" spans="1:25">
      <c r="A1186" s="24">
        <v>45200</v>
      </c>
      <c r="B1186" s="25" t="s">
        <v>1172</v>
      </c>
      <c r="C1186" s="26">
        <v>114303</v>
      </c>
      <c r="D1186" s="27" t="s">
        <v>28</v>
      </c>
      <c r="E1186" s="27" t="s">
        <v>147</v>
      </c>
      <c r="F1186" s="27" t="s">
        <v>455</v>
      </c>
      <c r="G1186" s="27" t="s">
        <v>31</v>
      </c>
      <c r="H1186" s="27" t="s">
        <v>32</v>
      </c>
      <c r="I1186" s="27" t="s">
        <v>33</v>
      </c>
      <c r="J1186" s="134">
        <v>45169</v>
      </c>
      <c r="K1186" s="28">
        <v>45352</v>
      </c>
      <c r="L1186" s="121" t="s">
        <v>1543</v>
      </c>
      <c r="M1186" s="94" t="s">
        <v>304</v>
      </c>
      <c r="N1186" s="94" t="s">
        <v>149</v>
      </c>
      <c r="O1186" s="94" t="s">
        <v>235</v>
      </c>
      <c r="P1186" s="30" t="s">
        <v>235</v>
      </c>
      <c r="Q1186" s="30" t="s">
        <v>235</v>
      </c>
      <c r="R1186" s="30" t="s">
        <v>235</v>
      </c>
      <c r="S1186" s="21">
        <v>45166</v>
      </c>
      <c r="T1186" s="20">
        <v>45182</v>
      </c>
      <c r="U1186" s="21">
        <v>45187</v>
      </c>
      <c r="V1186" s="29" t="s">
        <v>240</v>
      </c>
      <c r="W1186" s="23"/>
      <c r="X1186" s="27" t="s">
        <v>45</v>
      </c>
      <c r="Y1186" s="13" t="s">
        <v>1723</v>
      </c>
    </row>
    <row r="1187" spans="1:25">
      <c r="A1187" s="24">
        <v>45200</v>
      </c>
      <c r="B1187" s="25" t="s">
        <v>1181</v>
      </c>
      <c r="C1187" s="26">
        <v>121187</v>
      </c>
      <c r="D1187" s="27" t="s">
        <v>28</v>
      </c>
      <c r="E1187" s="27" t="s">
        <v>147</v>
      </c>
      <c r="F1187" s="27" t="s">
        <v>455</v>
      </c>
      <c r="G1187" s="27" t="s">
        <v>31</v>
      </c>
      <c r="H1187" s="27" t="s">
        <v>32</v>
      </c>
      <c r="I1187" s="27" t="s">
        <v>33</v>
      </c>
      <c r="J1187" s="134">
        <v>45169</v>
      </c>
      <c r="K1187" s="28">
        <v>45323</v>
      </c>
      <c r="L1187" s="121" t="s">
        <v>1543</v>
      </c>
      <c r="M1187" s="94" t="s">
        <v>304</v>
      </c>
      <c r="N1187" s="94" t="s">
        <v>149</v>
      </c>
      <c r="O1187" s="94" t="s">
        <v>235</v>
      </c>
      <c r="P1187" s="30" t="s">
        <v>235</v>
      </c>
      <c r="Q1187" s="30" t="s">
        <v>235</v>
      </c>
      <c r="R1187" s="30" t="s">
        <v>235</v>
      </c>
      <c r="S1187" s="21">
        <v>45166</v>
      </c>
      <c r="T1187" s="20">
        <v>45182</v>
      </c>
      <c r="U1187" s="21">
        <v>45187</v>
      </c>
      <c r="V1187" s="29" t="s">
        <v>240</v>
      </c>
      <c r="W1187" s="23"/>
      <c r="X1187" s="27" t="s">
        <v>45</v>
      </c>
      <c r="Y1187" s="13" t="s">
        <v>1723</v>
      </c>
    </row>
    <row r="1188" spans="1:25" ht="25.5">
      <c r="A1188" s="24">
        <v>45231</v>
      </c>
      <c r="B1188" s="25" t="s">
        <v>1232</v>
      </c>
      <c r="C1188" s="26">
        <v>9754</v>
      </c>
      <c r="D1188" s="27" t="s">
        <v>42</v>
      </c>
      <c r="E1188" s="27" t="s">
        <v>255</v>
      </c>
      <c r="F1188" s="27" t="s">
        <v>71</v>
      </c>
      <c r="G1188" s="27" t="s">
        <v>31</v>
      </c>
      <c r="H1188" s="27" t="s">
        <v>32</v>
      </c>
      <c r="I1188" s="27" t="s">
        <v>33</v>
      </c>
      <c r="J1188" s="36">
        <v>45199</v>
      </c>
      <c r="K1188" s="28">
        <v>45352</v>
      </c>
      <c r="L1188" s="121" t="s">
        <v>2167</v>
      </c>
      <c r="N1188" s="94" t="s">
        <v>72</v>
      </c>
      <c r="P1188" s="30"/>
      <c r="Q1188" s="20"/>
      <c r="R1188" s="23"/>
      <c r="S1188" s="21">
        <v>45196</v>
      </c>
      <c r="T1188" s="20"/>
      <c r="U1188" s="21">
        <v>45198</v>
      </c>
      <c r="V1188" s="29" t="s">
        <v>240</v>
      </c>
      <c r="W1188" s="23"/>
      <c r="X1188" s="27" t="s">
        <v>45</v>
      </c>
      <c r="Y1188" s="13" t="s">
        <v>2227</v>
      </c>
    </row>
    <row r="1189" spans="1:25">
      <c r="A1189" s="24">
        <v>45231</v>
      </c>
      <c r="B1189" s="25" t="s">
        <v>2228</v>
      </c>
      <c r="C1189" s="26">
        <v>22866</v>
      </c>
      <c r="D1189" s="27" t="s">
        <v>42</v>
      </c>
      <c r="E1189" s="27" t="s">
        <v>215</v>
      </c>
      <c r="F1189" s="27" t="s">
        <v>645</v>
      </c>
      <c r="G1189" s="27" t="s">
        <v>31</v>
      </c>
      <c r="H1189" s="27" t="s">
        <v>32</v>
      </c>
      <c r="I1189" s="27" t="s">
        <v>33</v>
      </c>
      <c r="J1189" s="36">
        <v>45199</v>
      </c>
      <c r="K1189" s="28">
        <v>45352</v>
      </c>
      <c r="L1189" s="121" t="s">
        <v>2167</v>
      </c>
      <c r="M1189" s="94" t="s">
        <v>1310</v>
      </c>
      <c r="N1189" s="94" t="s">
        <v>1311</v>
      </c>
      <c r="O1189" s="94" t="s">
        <v>1312</v>
      </c>
      <c r="P1189" s="30">
        <v>45177</v>
      </c>
      <c r="Q1189" s="20">
        <v>45177</v>
      </c>
      <c r="R1189" s="23" t="s">
        <v>239</v>
      </c>
      <c r="S1189" s="21">
        <v>45196</v>
      </c>
      <c r="T1189" s="20"/>
      <c r="U1189" s="21">
        <v>45198</v>
      </c>
      <c r="V1189" s="29" t="s">
        <v>240</v>
      </c>
      <c r="W1189" s="23"/>
      <c r="X1189" s="27" t="s">
        <v>39</v>
      </c>
      <c r="Y1189" s="13"/>
    </row>
    <row r="1190" spans="1:25" ht="25.5">
      <c r="A1190" s="24">
        <v>45231</v>
      </c>
      <c r="B1190" s="25" t="s">
        <v>2229</v>
      </c>
      <c r="C1190" s="26">
        <v>104501</v>
      </c>
      <c r="D1190" s="27" t="s">
        <v>42</v>
      </c>
      <c r="E1190" s="27" t="s">
        <v>70</v>
      </c>
      <c r="F1190" s="27" t="s">
        <v>71</v>
      </c>
      <c r="G1190" s="27" t="s">
        <v>31</v>
      </c>
      <c r="H1190" s="27" t="s">
        <v>32</v>
      </c>
      <c r="I1190" s="27" t="s">
        <v>33</v>
      </c>
      <c r="J1190" s="36">
        <v>45199</v>
      </c>
      <c r="K1190" s="28">
        <v>45352</v>
      </c>
      <c r="L1190" s="121" t="s">
        <v>2167</v>
      </c>
      <c r="N1190" s="94" t="s">
        <v>72</v>
      </c>
      <c r="P1190" s="30"/>
      <c r="Q1190" s="20"/>
      <c r="R1190" s="23"/>
      <c r="S1190" s="21">
        <v>45196</v>
      </c>
      <c r="T1190" s="20"/>
      <c r="U1190" s="21">
        <v>45196</v>
      </c>
      <c r="V1190" s="29" t="s">
        <v>240</v>
      </c>
      <c r="W1190" s="23"/>
      <c r="X1190" s="27" t="s">
        <v>39</v>
      </c>
      <c r="Y1190" s="13" t="s">
        <v>89</v>
      </c>
    </row>
    <row r="1191" spans="1:25">
      <c r="A1191" s="24">
        <v>45231</v>
      </c>
      <c r="B1191" s="25" t="s">
        <v>1266</v>
      </c>
      <c r="C1191" s="26">
        <v>119053</v>
      </c>
      <c r="D1191" s="27" t="s">
        <v>42</v>
      </c>
      <c r="E1191" s="27" t="s">
        <v>255</v>
      </c>
      <c r="F1191" s="27" t="s">
        <v>256</v>
      </c>
      <c r="G1191" s="27" t="s">
        <v>31</v>
      </c>
      <c r="H1191" s="27" t="s">
        <v>32</v>
      </c>
      <c r="I1191" s="27" t="s">
        <v>33</v>
      </c>
      <c r="J1191" s="36">
        <v>45199</v>
      </c>
      <c r="K1191" s="28">
        <v>45352</v>
      </c>
      <c r="L1191" s="121" t="s">
        <v>2167</v>
      </c>
      <c r="N1191" s="94" t="s">
        <v>2174</v>
      </c>
      <c r="P1191" s="30"/>
      <c r="Q1191" s="20"/>
      <c r="R1191" s="23"/>
      <c r="S1191" s="21">
        <v>45196</v>
      </c>
      <c r="T1191" s="20"/>
      <c r="U1191" s="21">
        <v>45198</v>
      </c>
      <c r="V1191" s="29" t="s">
        <v>240</v>
      </c>
      <c r="W1191" s="23"/>
      <c r="X1191" s="27" t="s">
        <v>45</v>
      </c>
      <c r="Y1191" s="13" t="s">
        <v>2230</v>
      </c>
    </row>
    <row r="1192" spans="1:25">
      <c r="A1192" s="24">
        <v>45231</v>
      </c>
      <c r="B1192" s="25" t="s">
        <v>1291</v>
      </c>
      <c r="C1192" s="26">
        <v>126264</v>
      </c>
      <c r="D1192" s="27" t="s">
        <v>42</v>
      </c>
      <c r="E1192" s="27" t="s">
        <v>255</v>
      </c>
      <c r="F1192" s="27" t="s">
        <v>256</v>
      </c>
      <c r="G1192" s="27" t="s">
        <v>31</v>
      </c>
      <c r="H1192" s="27" t="s">
        <v>32</v>
      </c>
      <c r="I1192" s="27" t="s">
        <v>33</v>
      </c>
      <c r="J1192" s="36">
        <v>45199</v>
      </c>
      <c r="K1192" s="28">
        <v>45352</v>
      </c>
      <c r="L1192" s="121" t="s">
        <v>2167</v>
      </c>
      <c r="M1192" s="94" t="s">
        <v>1236</v>
      </c>
      <c r="N1192" s="94" t="s">
        <v>1237</v>
      </c>
      <c r="P1192" s="30">
        <v>45177</v>
      </c>
      <c r="Q1192" s="20">
        <v>45180</v>
      </c>
      <c r="R1192" s="23"/>
      <c r="S1192" s="21">
        <v>45196</v>
      </c>
      <c r="T1192" s="20"/>
      <c r="U1192" s="21">
        <v>45198</v>
      </c>
      <c r="V1192" s="29" t="s">
        <v>240</v>
      </c>
      <c r="W1192" s="23"/>
      <c r="X1192" s="27" t="s">
        <v>45</v>
      </c>
      <c r="Y1192" s="13" t="s">
        <v>2231</v>
      </c>
    </row>
    <row r="1193" spans="1:25">
      <c r="A1193" s="24">
        <v>45231</v>
      </c>
      <c r="B1193" s="25" t="s">
        <v>1339</v>
      </c>
      <c r="C1193" s="26">
        <v>102280</v>
      </c>
      <c r="D1193" s="27" t="s">
        <v>28</v>
      </c>
      <c r="E1193" s="27" t="s">
        <v>215</v>
      </c>
      <c r="F1193" s="27" t="s">
        <v>645</v>
      </c>
      <c r="G1193" s="27" t="s">
        <v>31</v>
      </c>
      <c r="H1193" s="27" t="s">
        <v>32</v>
      </c>
      <c r="I1193" s="27" t="s">
        <v>23</v>
      </c>
      <c r="J1193" s="36">
        <v>45199</v>
      </c>
      <c r="K1193" s="28">
        <v>45352</v>
      </c>
      <c r="L1193" s="121" t="s">
        <v>2167</v>
      </c>
      <c r="M1193" s="94" t="s">
        <v>1310</v>
      </c>
      <c r="N1193" s="94" t="s">
        <v>1311</v>
      </c>
      <c r="O1193" s="94" t="s">
        <v>1312</v>
      </c>
      <c r="P1193" s="30">
        <v>45177</v>
      </c>
      <c r="Q1193" s="20">
        <v>45177</v>
      </c>
      <c r="R1193" s="23" t="s">
        <v>239</v>
      </c>
      <c r="S1193" s="21">
        <v>45196</v>
      </c>
      <c r="T1193" s="20"/>
      <c r="U1193" s="21">
        <v>45198</v>
      </c>
      <c r="V1193" s="29" t="s">
        <v>240</v>
      </c>
      <c r="W1193" s="23"/>
      <c r="X1193" s="27" t="s">
        <v>39</v>
      </c>
      <c r="Y1193" s="13"/>
    </row>
    <row r="1194" spans="1:25">
      <c r="A1194" s="24">
        <v>45231</v>
      </c>
      <c r="B1194" s="25" t="s">
        <v>1277</v>
      </c>
      <c r="C1194" s="26">
        <v>131273</v>
      </c>
      <c r="D1194" s="27" t="s">
        <v>42</v>
      </c>
      <c r="E1194" s="27" t="s">
        <v>255</v>
      </c>
      <c r="F1194" s="27" t="s">
        <v>256</v>
      </c>
      <c r="G1194" s="27" t="s">
        <v>31</v>
      </c>
      <c r="H1194" s="27" t="s">
        <v>32</v>
      </c>
      <c r="I1194" s="27" t="s">
        <v>33</v>
      </c>
      <c r="J1194" s="36">
        <v>45199</v>
      </c>
      <c r="K1194" s="28">
        <v>45352</v>
      </c>
      <c r="L1194" s="121" t="s">
        <v>2167</v>
      </c>
      <c r="M1194" s="94" t="s">
        <v>1236</v>
      </c>
      <c r="N1194" s="94" t="s">
        <v>1237</v>
      </c>
      <c r="P1194" s="30"/>
      <c r="Q1194" s="20"/>
      <c r="R1194" s="23"/>
      <c r="S1194" s="21">
        <v>45196</v>
      </c>
      <c r="T1194" s="20"/>
      <c r="U1194" s="21">
        <v>45198</v>
      </c>
      <c r="V1194" s="29" t="s">
        <v>240</v>
      </c>
      <c r="W1194" s="23"/>
      <c r="X1194" s="27" t="s">
        <v>45</v>
      </c>
      <c r="Y1194" s="13" t="s">
        <v>2231</v>
      </c>
    </row>
    <row r="1195" spans="1:25">
      <c r="A1195" s="24">
        <v>45231</v>
      </c>
      <c r="B1195" s="25" t="s">
        <v>1239</v>
      </c>
      <c r="C1195" s="26">
        <v>131366</v>
      </c>
      <c r="D1195" s="27" t="s">
        <v>42</v>
      </c>
      <c r="E1195" s="27" t="s">
        <v>255</v>
      </c>
      <c r="F1195" s="27" t="s">
        <v>256</v>
      </c>
      <c r="G1195" s="27" t="s">
        <v>31</v>
      </c>
      <c r="H1195" s="27" t="s">
        <v>32</v>
      </c>
      <c r="I1195" s="27" t="s">
        <v>33</v>
      </c>
      <c r="J1195" s="36">
        <v>45199</v>
      </c>
      <c r="K1195" s="28">
        <v>45352</v>
      </c>
      <c r="L1195" s="121" t="s">
        <v>2167</v>
      </c>
      <c r="M1195" s="94" t="s">
        <v>1236</v>
      </c>
      <c r="N1195" s="94" t="s">
        <v>1237</v>
      </c>
      <c r="P1195" s="30"/>
      <c r="Q1195" s="20"/>
      <c r="R1195" s="23"/>
      <c r="S1195" s="21">
        <v>45196</v>
      </c>
      <c r="T1195" s="20"/>
      <c r="U1195" s="21">
        <v>45198</v>
      </c>
      <c r="V1195" s="29" t="s">
        <v>240</v>
      </c>
      <c r="W1195" s="23"/>
      <c r="X1195" s="27" t="s">
        <v>45</v>
      </c>
      <c r="Y1195" s="13" t="s">
        <v>2231</v>
      </c>
    </row>
    <row r="1196" spans="1:25">
      <c r="A1196" s="24">
        <v>45231</v>
      </c>
      <c r="B1196" s="25" t="s">
        <v>1273</v>
      </c>
      <c r="C1196" s="26">
        <v>131414</v>
      </c>
      <c r="D1196" s="27" t="s">
        <v>42</v>
      </c>
      <c r="E1196" s="27" t="s">
        <v>255</v>
      </c>
      <c r="F1196" s="27" t="s">
        <v>256</v>
      </c>
      <c r="G1196" s="27" t="s">
        <v>31</v>
      </c>
      <c r="H1196" s="27" t="s">
        <v>32</v>
      </c>
      <c r="I1196" s="27" t="s">
        <v>33</v>
      </c>
      <c r="J1196" s="36">
        <v>45199</v>
      </c>
      <c r="K1196" s="28">
        <v>45352</v>
      </c>
      <c r="L1196" s="121" t="s">
        <v>2167</v>
      </c>
      <c r="M1196" s="94" t="s">
        <v>1236</v>
      </c>
      <c r="N1196" s="94" t="s">
        <v>1237</v>
      </c>
      <c r="P1196" s="30"/>
      <c r="Q1196" s="20"/>
      <c r="R1196" s="23"/>
      <c r="S1196" s="21">
        <v>45196</v>
      </c>
      <c r="T1196" s="20"/>
      <c r="U1196" s="21">
        <v>45198</v>
      </c>
      <c r="V1196" s="29" t="s">
        <v>240</v>
      </c>
      <c r="W1196" s="23"/>
      <c r="X1196" s="27" t="s">
        <v>45</v>
      </c>
      <c r="Y1196" s="13" t="s">
        <v>2231</v>
      </c>
    </row>
    <row r="1197" spans="1:25" ht="25.5">
      <c r="A1197" s="24">
        <v>45231</v>
      </c>
      <c r="B1197" s="25" t="s">
        <v>2232</v>
      </c>
      <c r="C1197" s="26">
        <v>137075</v>
      </c>
      <c r="D1197" s="27" t="s">
        <v>42</v>
      </c>
      <c r="E1197" s="27" t="s">
        <v>255</v>
      </c>
      <c r="F1197" s="27" t="s">
        <v>71</v>
      </c>
      <c r="G1197" s="27" t="s">
        <v>31</v>
      </c>
      <c r="H1197" s="27" t="s">
        <v>32</v>
      </c>
      <c r="I1197" s="27" t="s">
        <v>33</v>
      </c>
      <c r="J1197" s="36">
        <v>45199</v>
      </c>
      <c r="K1197" s="28">
        <v>45352</v>
      </c>
      <c r="L1197" s="121" t="s">
        <v>2167</v>
      </c>
      <c r="N1197" s="94" t="s">
        <v>72</v>
      </c>
      <c r="P1197" s="30"/>
      <c r="Q1197" s="20"/>
      <c r="R1197" s="23"/>
      <c r="S1197" s="21">
        <v>45196</v>
      </c>
      <c r="T1197" s="20"/>
      <c r="U1197" s="21">
        <v>45198</v>
      </c>
      <c r="V1197" s="29" t="s">
        <v>240</v>
      </c>
      <c r="W1197" s="23"/>
      <c r="X1197" s="27" t="s">
        <v>45</v>
      </c>
      <c r="Y1197" s="13" t="s">
        <v>2233</v>
      </c>
    </row>
    <row r="1198" spans="1:25">
      <c r="A1198" s="24">
        <v>45231</v>
      </c>
      <c r="B1198" s="25" t="s">
        <v>2234</v>
      </c>
      <c r="C1198" s="26">
        <v>134592</v>
      </c>
      <c r="D1198" s="27" t="s">
        <v>42</v>
      </c>
      <c r="E1198" s="27" t="s">
        <v>858</v>
      </c>
      <c r="F1198" s="27" t="s">
        <v>440</v>
      </c>
      <c r="G1198" s="27" t="s">
        <v>31</v>
      </c>
      <c r="H1198" s="27" t="s">
        <v>32</v>
      </c>
      <c r="I1198" s="27" t="s">
        <v>33</v>
      </c>
      <c r="J1198" s="36">
        <v>45199</v>
      </c>
      <c r="K1198" s="28">
        <v>45352</v>
      </c>
      <c r="L1198" s="121" t="s">
        <v>2167</v>
      </c>
      <c r="P1198" s="30">
        <v>45189</v>
      </c>
      <c r="Q1198" s="20"/>
      <c r="R1198" s="23"/>
      <c r="S1198" s="21"/>
      <c r="T1198" s="20"/>
      <c r="U1198" s="21">
        <v>45198</v>
      </c>
      <c r="V1198" s="29" t="s">
        <v>240</v>
      </c>
      <c r="W1198" s="23"/>
      <c r="X1198" s="27" t="s">
        <v>39</v>
      </c>
      <c r="Y1198" s="13"/>
    </row>
    <row r="1199" spans="1:25" ht="89.25">
      <c r="A1199" s="24">
        <v>45170</v>
      </c>
      <c r="B1199" s="25" t="s">
        <v>1182</v>
      </c>
      <c r="C1199" s="26" t="s">
        <v>1183</v>
      </c>
      <c r="D1199" s="27" t="s">
        <v>76</v>
      </c>
      <c r="E1199" s="27" t="s">
        <v>1184</v>
      </c>
      <c r="F1199" s="27" t="s">
        <v>308</v>
      </c>
      <c r="G1199" s="27" t="s">
        <v>31</v>
      </c>
      <c r="H1199" s="27"/>
      <c r="I1199" s="27" t="s">
        <v>33</v>
      </c>
      <c r="J1199" s="134">
        <v>45138</v>
      </c>
      <c r="K1199" s="28">
        <v>45292</v>
      </c>
      <c r="L1199" s="121" t="s">
        <v>1551</v>
      </c>
      <c r="M1199" s="94" t="s">
        <v>1185</v>
      </c>
      <c r="N1199" s="94" t="s">
        <v>1186</v>
      </c>
      <c r="O1199" s="94" t="s">
        <v>1187</v>
      </c>
      <c r="P1199" s="30">
        <v>45125</v>
      </c>
      <c r="Q1199" s="20">
        <v>45125</v>
      </c>
      <c r="R1199" s="23" t="s">
        <v>239</v>
      </c>
      <c r="S1199" s="21">
        <v>45135</v>
      </c>
      <c r="T1199" s="20">
        <v>45153</v>
      </c>
      <c r="U1199" s="21" t="s">
        <v>235</v>
      </c>
      <c r="V1199" s="29" t="s">
        <v>235</v>
      </c>
      <c r="W1199" s="23"/>
      <c r="X1199" s="27" t="s">
        <v>39</v>
      </c>
      <c r="Y1199" s="13" t="s">
        <v>2235</v>
      </c>
    </row>
    <row r="1200" spans="1:25" ht="25.5">
      <c r="A1200" s="24">
        <v>45231</v>
      </c>
      <c r="B1200" s="25" t="s">
        <v>1243</v>
      </c>
      <c r="C1200" s="26">
        <v>109732</v>
      </c>
      <c r="D1200" s="27" t="s">
        <v>42</v>
      </c>
      <c r="E1200" s="27" t="s">
        <v>377</v>
      </c>
      <c r="F1200" s="27" t="s">
        <v>662</v>
      </c>
      <c r="G1200" s="27" t="s">
        <v>31</v>
      </c>
      <c r="H1200" s="27" t="s">
        <v>32</v>
      </c>
      <c r="I1200" s="27" t="s">
        <v>33</v>
      </c>
      <c r="J1200" s="36">
        <v>45199</v>
      </c>
      <c r="K1200" s="28">
        <v>45352</v>
      </c>
      <c r="L1200" s="121" t="s">
        <v>1551</v>
      </c>
      <c r="M1200" s="94" t="s">
        <v>235</v>
      </c>
      <c r="N1200" s="94" t="s">
        <v>91</v>
      </c>
      <c r="O1200" s="94" t="s">
        <v>235</v>
      </c>
      <c r="P1200" s="30"/>
      <c r="Q1200" s="20"/>
      <c r="R1200" s="23"/>
      <c r="S1200" s="21">
        <v>45198</v>
      </c>
      <c r="T1200" s="20"/>
      <c r="U1200" s="21">
        <v>45198</v>
      </c>
      <c r="V1200" s="29" t="s">
        <v>240</v>
      </c>
      <c r="W1200" s="23"/>
      <c r="X1200" s="27" t="s">
        <v>45</v>
      </c>
      <c r="Y1200" s="13" t="s">
        <v>2236</v>
      </c>
    </row>
    <row r="1201" spans="1:25" ht="51">
      <c r="A1201" s="24">
        <v>45231</v>
      </c>
      <c r="B1201" s="25" t="s">
        <v>1289</v>
      </c>
      <c r="C1201" s="26">
        <v>119195</v>
      </c>
      <c r="D1201" s="27" t="s">
        <v>42</v>
      </c>
      <c r="E1201" s="27" t="s">
        <v>413</v>
      </c>
      <c r="F1201" s="27" t="s">
        <v>1362</v>
      </c>
      <c r="G1201" s="27" t="s">
        <v>31</v>
      </c>
      <c r="H1201" s="27" t="s">
        <v>32</v>
      </c>
      <c r="I1201" s="27" t="s">
        <v>33</v>
      </c>
      <c r="J1201" s="36">
        <v>45199</v>
      </c>
      <c r="K1201" s="28">
        <v>45352</v>
      </c>
      <c r="L1201" s="121" t="s">
        <v>1551</v>
      </c>
      <c r="M1201" s="94" t="s">
        <v>415</v>
      </c>
      <c r="N1201" s="94" t="s">
        <v>43</v>
      </c>
      <c r="O1201" s="94" t="s">
        <v>785</v>
      </c>
      <c r="P1201" s="30"/>
      <c r="Q1201" s="20"/>
      <c r="R1201" s="23"/>
      <c r="S1201" s="21">
        <v>45198</v>
      </c>
      <c r="T1201" s="20"/>
      <c r="U1201" s="21">
        <v>45198</v>
      </c>
      <c r="V1201" s="29" t="s">
        <v>240</v>
      </c>
      <c r="W1201" s="23"/>
      <c r="X1201" s="27" t="s">
        <v>45</v>
      </c>
      <c r="Y1201" s="13" t="s">
        <v>2237</v>
      </c>
    </row>
    <row r="1202" spans="1:25" ht="51">
      <c r="A1202" s="24">
        <v>45231</v>
      </c>
      <c r="B1202" s="25" t="s">
        <v>677</v>
      </c>
      <c r="C1202" s="26">
        <v>108425</v>
      </c>
      <c r="D1202" s="27" t="s">
        <v>42</v>
      </c>
      <c r="E1202" s="27" t="s">
        <v>413</v>
      </c>
      <c r="F1202" s="27" t="s">
        <v>1362</v>
      </c>
      <c r="G1202" s="27" t="s">
        <v>31</v>
      </c>
      <c r="H1202" s="27" t="s">
        <v>32</v>
      </c>
      <c r="I1202" s="27" t="s">
        <v>33</v>
      </c>
      <c r="J1202" s="36">
        <v>45199</v>
      </c>
      <c r="K1202" s="28">
        <v>45352</v>
      </c>
      <c r="L1202" s="121" t="s">
        <v>1551</v>
      </c>
      <c r="M1202" s="94" t="s">
        <v>415</v>
      </c>
      <c r="N1202" s="94" t="s">
        <v>43</v>
      </c>
      <c r="O1202" s="94" t="s">
        <v>785</v>
      </c>
      <c r="P1202" s="30"/>
      <c r="Q1202" s="20"/>
      <c r="R1202" s="23"/>
      <c r="S1202" s="21">
        <v>45198</v>
      </c>
      <c r="T1202" s="20"/>
      <c r="U1202" s="21">
        <v>45198</v>
      </c>
      <c r="V1202" s="29" t="s">
        <v>240</v>
      </c>
      <c r="W1202" s="23"/>
      <c r="X1202" s="27" t="s">
        <v>45</v>
      </c>
      <c r="Y1202" s="13" t="s">
        <v>2237</v>
      </c>
    </row>
    <row r="1203" spans="1:25" ht="25.5">
      <c r="A1203" s="24">
        <v>45231</v>
      </c>
      <c r="B1203" s="137" t="s">
        <v>1224</v>
      </c>
      <c r="C1203" s="26">
        <v>118317</v>
      </c>
      <c r="D1203" s="27" t="s">
        <v>42</v>
      </c>
      <c r="E1203" s="27" t="s">
        <v>77</v>
      </c>
      <c r="F1203" s="27" t="s">
        <v>78</v>
      </c>
      <c r="G1203" s="27" t="s">
        <v>31</v>
      </c>
      <c r="H1203" s="27" t="s">
        <v>32</v>
      </c>
      <c r="I1203" s="27" t="s">
        <v>33</v>
      </c>
      <c r="J1203" s="36">
        <v>45199</v>
      </c>
      <c r="K1203" s="28">
        <v>45383</v>
      </c>
      <c r="L1203" s="121" t="s">
        <v>1551</v>
      </c>
      <c r="M1203" s="94" t="s">
        <v>250</v>
      </c>
      <c r="N1203" s="94" t="s">
        <v>98</v>
      </c>
      <c r="O1203" s="94" t="s">
        <v>235</v>
      </c>
      <c r="P1203" s="30"/>
      <c r="Q1203" s="20"/>
      <c r="R1203" s="23"/>
      <c r="S1203" s="21">
        <v>45198</v>
      </c>
      <c r="T1203" s="20"/>
      <c r="U1203" s="21">
        <v>45198</v>
      </c>
      <c r="V1203" s="29" t="s">
        <v>240</v>
      </c>
      <c r="W1203" s="23"/>
      <c r="X1203" s="27" t="s">
        <v>39</v>
      </c>
      <c r="Y1203" s="13" t="s">
        <v>1722</v>
      </c>
    </row>
    <row r="1204" spans="1:25" ht="25.5">
      <c r="A1204" s="24">
        <v>45231</v>
      </c>
      <c r="B1204" s="25" t="s">
        <v>812</v>
      </c>
      <c r="C1204" s="26">
        <v>104650</v>
      </c>
      <c r="D1204" s="27" t="s">
        <v>42</v>
      </c>
      <c r="E1204" s="27" t="s">
        <v>255</v>
      </c>
      <c r="F1204" s="27" t="s">
        <v>71</v>
      </c>
      <c r="G1204" s="27" t="s">
        <v>31</v>
      </c>
      <c r="H1204" s="27" t="s">
        <v>32</v>
      </c>
      <c r="I1204" s="27" t="s">
        <v>33</v>
      </c>
      <c r="J1204" s="36">
        <v>45199</v>
      </c>
      <c r="K1204" s="28">
        <v>45352</v>
      </c>
      <c r="L1204" s="121" t="s">
        <v>1551</v>
      </c>
      <c r="M1204" s="94" t="s">
        <v>235</v>
      </c>
      <c r="N1204" s="94" t="s">
        <v>72</v>
      </c>
      <c r="O1204" s="94" t="s">
        <v>235</v>
      </c>
      <c r="P1204" s="30"/>
      <c r="Q1204" s="20"/>
      <c r="R1204" s="23"/>
      <c r="S1204" s="21">
        <v>45198</v>
      </c>
      <c r="T1204" s="20"/>
      <c r="U1204" s="21">
        <v>45198</v>
      </c>
      <c r="V1204" s="29" t="s">
        <v>240</v>
      </c>
      <c r="W1204" s="23"/>
      <c r="X1204" s="27" t="s">
        <v>39</v>
      </c>
      <c r="Y1204" s="13" t="s">
        <v>2238</v>
      </c>
    </row>
    <row r="1205" spans="1:25" ht="51">
      <c r="A1205" s="24">
        <v>45231</v>
      </c>
      <c r="B1205" s="25" t="s">
        <v>2239</v>
      </c>
      <c r="C1205" s="26">
        <v>138887</v>
      </c>
      <c r="D1205" s="27" t="s">
        <v>42</v>
      </c>
      <c r="E1205" s="27" t="s">
        <v>413</v>
      </c>
      <c r="F1205" s="27" t="s">
        <v>1362</v>
      </c>
      <c r="G1205" s="27" t="s">
        <v>31</v>
      </c>
      <c r="H1205" s="27" t="s">
        <v>32</v>
      </c>
      <c r="I1205" s="27" t="s">
        <v>33</v>
      </c>
      <c r="J1205" s="36">
        <v>45199</v>
      </c>
      <c r="K1205" s="28">
        <v>45352</v>
      </c>
      <c r="L1205" s="121" t="s">
        <v>1551</v>
      </c>
      <c r="M1205" s="94" t="s">
        <v>415</v>
      </c>
      <c r="N1205" s="94" t="s">
        <v>43</v>
      </c>
      <c r="O1205" s="94" t="s">
        <v>785</v>
      </c>
      <c r="P1205" s="30"/>
      <c r="Q1205" s="20"/>
      <c r="R1205" s="23"/>
      <c r="S1205" s="21">
        <v>45198</v>
      </c>
      <c r="T1205" s="20"/>
      <c r="U1205" s="21">
        <v>45201</v>
      </c>
      <c r="V1205" s="29" t="s">
        <v>240</v>
      </c>
      <c r="W1205" s="23"/>
      <c r="X1205" s="27" t="s">
        <v>45</v>
      </c>
      <c r="Y1205" s="13" t="s">
        <v>2240</v>
      </c>
    </row>
    <row r="1206" spans="1:25" ht="25.5">
      <c r="A1206" s="24">
        <v>45231</v>
      </c>
      <c r="B1206" s="25" t="s">
        <v>1292</v>
      </c>
      <c r="C1206" s="26">
        <v>126315</v>
      </c>
      <c r="D1206" s="27" t="s">
        <v>42</v>
      </c>
      <c r="E1206" s="27" t="s">
        <v>255</v>
      </c>
      <c r="F1206" s="27" t="s">
        <v>256</v>
      </c>
      <c r="G1206" s="27" t="s">
        <v>31</v>
      </c>
      <c r="H1206" s="27" t="s">
        <v>32</v>
      </c>
      <c r="I1206" s="27" t="s">
        <v>33</v>
      </c>
      <c r="J1206" s="36">
        <v>45199</v>
      </c>
      <c r="K1206" s="28">
        <v>45352</v>
      </c>
      <c r="L1206" s="121" t="s">
        <v>1551</v>
      </c>
      <c r="M1206" s="94" t="s">
        <v>1236</v>
      </c>
      <c r="N1206" s="94" t="s">
        <v>1237</v>
      </c>
      <c r="O1206" s="94" t="s">
        <v>235</v>
      </c>
      <c r="P1206" s="30"/>
      <c r="Q1206" s="20"/>
      <c r="R1206" s="23"/>
      <c r="S1206" s="21">
        <v>45198</v>
      </c>
      <c r="T1206" s="20"/>
      <c r="U1206" s="21">
        <v>45201</v>
      </c>
      <c r="V1206" s="29" t="s">
        <v>240</v>
      </c>
      <c r="W1206" s="23"/>
      <c r="X1206" s="27" t="s">
        <v>45</v>
      </c>
      <c r="Y1206" s="13" t="s">
        <v>2241</v>
      </c>
    </row>
    <row r="1207" spans="1:25" ht="25.5">
      <c r="A1207" s="24">
        <v>45231</v>
      </c>
      <c r="B1207" s="25" t="s">
        <v>1294</v>
      </c>
      <c r="C1207" s="26">
        <v>131162</v>
      </c>
      <c r="D1207" s="27" t="s">
        <v>42</v>
      </c>
      <c r="E1207" s="27" t="s">
        <v>255</v>
      </c>
      <c r="F1207" s="27" t="s">
        <v>256</v>
      </c>
      <c r="G1207" s="27" t="s">
        <v>31</v>
      </c>
      <c r="H1207" s="27" t="s">
        <v>32</v>
      </c>
      <c r="I1207" s="27" t="s">
        <v>33</v>
      </c>
      <c r="J1207" s="36">
        <v>45199</v>
      </c>
      <c r="K1207" s="28">
        <v>45352</v>
      </c>
      <c r="L1207" s="121" t="s">
        <v>1551</v>
      </c>
      <c r="M1207" s="94" t="s">
        <v>1236</v>
      </c>
      <c r="N1207" s="94" t="s">
        <v>1237</v>
      </c>
      <c r="O1207" s="94" t="s">
        <v>235</v>
      </c>
      <c r="P1207" s="30"/>
      <c r="Q1207" s="20"/>
      <c r="R1207" s="23"/>
      <c r="S1207" s="21">
        <v>45198</v>
      </c>
      <c r="T1207" s="20"/>
      <c r="U1207" s="21">
        <v>45201</v>
      </c>
      <c r="V1207" s="29" t="s">
        <v>240</v>
      </c>
      <c r="W1207" s="23"/>
      <c r="X1207" s="27" t="s">
        <v>45</v>
      </c>
      <c r="Y1207" s="13" t="s">
        <v>2242</v>
      </c>
    </row>
    <row r="1208" spans="1:25" ht="25.5">
      <c r="A1208" s="24">
        <v>45231</v>
      </c>
      <c r="B1208" s="25" t="s">
        <v>1276</v>
      </c>
      <c r="C1208" s="26">
        <v>131277</v>
      </c>
      <c r="D1208" s="27" t="s">
        <v>42</v>
      </c>
      <c r="E1208" s="27" t="s">
        <v>255</v>
      </c>
      <c r="F1208" s="27" t="s">
        <v>256</v>
      </c>
      <c r="G1208" s="27" t="s">
        <v>31</v>
      </c>
      <c r="H1208" s="27" t="s">
        <v>32</v>
      </c>
      <c r="I1208" s="27" t="s">
        <v>33</v>
      </c>
      <c r="J1208" s="36">
        <v>45199</v>
      </c>
      <c r="K1208" s="28">
        <v>45352</v>
      </c>
      <c r="L1208" s="121" t="s">
        <v>1551</v>
      </c>
      <c r="M1208" s="94" t="s">
        <v>1236</v>
      </c>
      <c r="N1208" s="94" t="s">
        <v>1237</v>
      </c>
      <c r="O1208" s="94" t="s">
        <v>235</v>
      </c>
      <c r="P1208" s="30"/>
      <c r="Q1208" s="20"/>
      <c r="R1208" s="23"/>
      <c r="S1208" s="21">
        <v>45198</v>
      </c>
      <c r="T1208" s="20"/>
      <c r="U1208" s="21">
        <v>45201</v>
      </c>
      <c r="V1208" s="29" t="s">
        <v>240</v>
      </c>
      <c r="W1208" s="23"/>
      <c r="X1208" s="27" t="s">
        <v>45</v>
      </c>
      <c r="Y1208" s="13" t="s">
        <v>2243</v>
      </c>
    </row>
    <row r="1209" spans="1:25" ht="25.5">
      <c r="A1209" s="24">
        <v>45231</v>
      </c>
      <c r="B1209" s="25" t="s">
        <v>1275</v>
      </c>
      <c r="C1209" s="26">
        <v>131295</v>
      </c>
      <c r="D1209" s="27" t="s">
        <v>42</v>
      </c>
      <c r="E1209" s="27" t="s">
        <v>255</v>
      </c>
      <c r="F1209" s="27" t="s">
        <v>256</v>
      </c>
      <c r="G1209" s="27" t="s">
        <v>31</v>
      </c>
      <c r="H1209" s="27" t="s">
        <v>32</v>
      </c>
      <c r="I1209" s="27" t="s">
        <v>33</v>
      </c>
      <c r="J1209" s="36">
        <v>45199</v>
      </c>
      <c r="K1209" s="28">
        <v>45352</v>
      </c>
      <c r="L1209" s="121" t="s">
        <v>1551</v>
      </c>
      <c r="M1209" s="94" t="s">
        <v>1236</v>
      </c>
      <c r="N1209" s="94" t="s">
        <v>1237</v>
      </c>
      <c r="O1209" s="94" t="s">
        <v>235</v>
      </c>
      <c r="P1209" s="30"/>
      <c r="Q1209" s="20"/>
      <c r="R1209" s="23"/>
      <c r="S1209" s="21">
        <v>45198</v>
      </c>
      <c r="T1209" s="20"/>
      <c r="U1209" s="21">
        <v>45201</v>
      </c>
      <c r="V1209" s="29" t="s">
        <v>240</v>
      </c>
      <c r="W1209" s="23"/>
      <c r="X1209" s="27" t="s">
        <v>45</v>
      </c>
      <c r="Y1209" s="13" t="s">
        <v>2243</v>
      </c>
    </row>
    <row r="1210" spans="1:25" ht="25.5">
      <c r="A1210" s="24">
        <v>45231</v>
      </c>
      <c r="B1210" s="25" t="s">
        <v>1295</v>
      </c>
      <c r="C1210" s="26">
        <v>131342</v>
      </c>
      <c r="D1210" s="27" t="s">
        <v>42</v>
      </c>
      <c r="E1210" s="27" t="s">
        <v>255</v>
      </c>
      <c r="F1210" s="27" t="s">
        <v>256</v>
      </c>
      <c r="G1210" s="27" t="s">
        <v>31</v>
      </c>
      <c r="H1210" s="27" t="s">
        <v>32</v>
      </c>
      <c r="I1210" s="27" t="s">
        <v>33</v>
      </c>
      <c r="J1210" s="36">
        <v>45199</v>
      </c>
      <c r="K1210" s="28">
        <v>45352</v>
      </c>
      <c r="L1210" s="121" t="s">
        <v>1551</v>
      </c>
      <c r="M1210" s="94" t="s">
        <v>1236</v>
      </c>
      <c r="N1210" s="94" t="s">
        <v>1237</v>
      </c>
      <c r="O1210" s="94" t="s">
        <v>235</v>
      </c>
      <c r="P1210" s="30"/>
      <c r="Q1210" s="20"/>
      <c r="R1210" s="23"/>
      <c r="S1210" s="21">
        <v>45198</v>
      </c>
      <c r="T1210" s="20"/>
      <c r="U1210" s="21">
        <v>45201</v>
      </c>
      <c r="V1210" s="29" t="s">
        <v>240</v>
      </c>
      <c r="W1210" s="23"/>
      <c r="X1210" s="27" t="s">
        <v>45</v>
      </c>
      <c r="Y1210" s="13" t="s">
        <v>2243</v>
      </c>
    </row>
    <row r="1211" spans="1:25" ht="25.5">
      <c r="A1211" s="24">
        <v>45231</v>
      </c>
      <c r="B1211" s="25" t="s">
        <v>1235</v>
      </c>
      <c r="C1211" s="26">
        <v>131382</v>
      </c>
      <c r="D1211" s="27" t="s">
        <v>42</v>
      </c>
      <c r="E1211" s="27" t="s">
        <v>255</v>
      </c>
      <c r="F1211" s="27" t="s">
        <v>256</v>
      </c>
      <c r="G1211" s="27" t="s">
        <v>31</v>
      </c>
      <c r="H1211" s="27" t="s">
        <v>32</v>
      </c>
      <c r="I1211" s="27" t="s">
        <v>33</v>
      </c>
      <c r="J1211" s="36">
        <v>45199</v>
      </c>
      <c r="K1211" s="28">
        <v>45352</v>
      </c>
      <c r="L1211" s="121" t="s">
        <v>1551</v>
      </c>
      <c r="M1211" s="94" t="s">
        <v>1236</v>
      </c>
      <c r="N1211" s="94" t="s">
        <v>1237</v>
      </c>
      <c r="O1211" s="94" t="s">
        <v>235</v>
      </c>
      <c r="P1211" s="30"/>
      <c r="Q1211" s="20"/>
      <c r="R1211" s="23"/>
      <c r="S1211" s="21">
        <v>45198</v>
      </c>
      <c r="T1211" s="20"/>
      <c r="U1211" s="21">
        <v>45201</v>
      </c>
      <c r="V1211" s="29" t="s">
        <v>240</v>
      </c>
      <c r="W1211" s="23"/>
      <c r="X1211" s="27" t="s">
        <v>45</v>
      </c>
      <c r="Y1211" s="13" t="s">
        <v>2243</v>
      </c>
    </row>
    <row r="1212" spans="1:25" ht="25.5">
      <c r="A1212" s="24">
        <v>45231</v>
      </c>
      <c r="B1212" s="25" t="s">
        <v>1256</v>
      </c>
      <c r="C1212" s="26">
        <v>131426</v>
      </c>
      <c r="D1212" s="27" t="s">
        <v>42</v>
      </c>
      <c r="E1212" s="27" t="s">
        <v>255</v>
      </c>
      <c r="F1212" s="27" t="s">
        <v>256</v>
      </c>
      <c r="G1212" s="27" t="s">
        <v>31</v>
      </c>
      <c r="H1212" s="27" t="s">
        <v>32</v>
      </c>
      <c r="I1212" s="27" t="s">
        <v>33</v>
      </c>
      <c r="J1212" s="36">
        <v>45199</v>
      </c>
      <c r="K1212" s="28">
        <v>45352</v>
      </c>
      <c r="L1212" s="121" t="s">
        <v>1551</v>
      </c>
      <c r="M1212" s="94" t="s">
        <v>1236</v>
      </c>
      <c r="N1212" s="94" t="s">
        <v>1237</v>
      </c>
      <c r="O1212" s="94" t="s">
        <v>235</v>
      </c>
      <c r="P1212" s="30"/>
      <c r="Q1212" s="20"/>
      <c r="R1212" s="23"/>
      <c r="S1212" s="21">
        <v>45198</v>
      </c>
      <c r="T1212" s="20"/>
      <c r="U1212" s="21">
        <v>45201</v>
      </c>
      <c r="V1212" s="29" t="s">
        <v>240</v>
      </c>
      <c r="W1212" s="23"/>
      <c r="X1212" s="27" t="s">
        <v>45</v>
      </c>
      <c r="Y1212" s="13" t="s">
        <v>2243</v>
      </c>
    </row>
    <row r="1213" spans="1:25" ht="25.5">
      <c r="A1213" s="24">
        <v>45231</v>
      </c>
      <c r="B1213" s="25" t="s">
        <v>2244</v>
      </c>
      <c r="C1213" s="26">
        <v>136698</v>
      </c>
      <c r="D1213" s="27" t="s">
        <v>42</v>
      </c>
      <c r="E1213" s="27" t="s">
        <v>255</v>
      </c>
      <c r="F1213" s="27" t="s">
        <v>256</v>
      </c>
      <c r="G1213" s="27" t="s">
        <v>31</v>
      </c>
      <c r="H1213" s="27" t="s">
        <v>32</v>
      </c>
      <c r="I1213" s="27" t="s">
        <v>33</v>
      </c>
      <c r="J1213" s="36">
        <v>45199</v>
      </c>
      <c r="K1213" s="28">
        <v>45352</v>
      </c>
      <c r="L1213" s="121" t="s">
        <v>1551</v>
      </c>
      <c r="M1213" s="94" t="s">
        <v>1236</v>
      </c>
      <c r="N1213" s="94" t="s">
        <v>1237</v>
      </c>
      <c r="O1213" s="94" t="s">
        <v>73</v>
      </c>
      <c r="P1213" s="30"/>
      <c r="Q1213" s="20"/>
      <c r="R1213" s="23"/>
      <c r="S1213" s="21">
        <v>45198</v>
      </c>
      <c r="T1213" s="20"/>
      <c r="U1213" s="21">
        <v>45201</v>
      </c>
      <c r="V1213" s="29" t="s">
        <v>240</v>
      </c>
      <c r="W1213" s="23"/>
      <c r="X1213" s="27" t="s">
        <v>45</v>
      </c>
      <c r="Y1213" s="13" t="s">
        <v>2245</v>
      </c>
    </row>
    <row r="1214" spans="1:25">
      <c r="A1214" s="24">
        <v>45231</v>
      </c>
      <c r="B1214" s="25" t="s">
        <v>1354</v>
      </c>
      <c r="C1214" s="26">
        <v>115919</v>
      </c>
      <c r="D1214" s="27" t="s">
        <v>42</v>
      </c>
      <c r="E1214" s="27" t="s">
        <v>147</v>
      </c>
      <c r="F1214" s="27" t="s">
        <v>455</v>
      </c>
      <c r="G1214" s="27" t="s">
        <v>31</v>
      </c>
      <c r="H1214" s="27" t="s">
        <v>32</v>
      </c>
      <c r="I1214" s="27" t="s">
        <v>33</v>
      </c>
      <c r="J1214" s="36">
        <v>45199</v>
      </c>
      <c r="K1214" s="28">
        <v>45352</v>
      </c>
      <c r="L1214" s="121" t="s">
        <v>1543</v>
      </c>
      <c r="M1214" s="94" t="s">
        <v>304</v>
      </c>
      <c r="N1214" s="94" t="s">
        <v>149</v>
      </c>
      <c r="O1214" s="94" t="s">
        <v>235</v>
      </c>
      <c r="P1214" s="30" t="s">
        <v>235</v>
      </c>
      <c r="Q1214" s="30" t="s">
        <v>235</v>
      </c>
      <c r="R1214" s="30" t="s">
        <v>235</v>
      </c>
      <c r="S1214" s="21">
        <v>45197</v>
      </c>
      <c r="T1214" s="20" t="s">
        <v>235</v>
      </c>
      <c r="U1214" s="21">
        <v>45201</v>
      </c>
      <c r="V1214" s="29" t="s">
        <v>240</v>
      </c>
      <c r="W1214" s="23"/>
      <c r="X1214" s="27" t="s">
        <v>45</v>
      </c>
      <c r="Y1214" s="13" t="s">
        <v>1723</v>
      </c>
    </row>
    <row r="1215" spans="1:25" ht="89.25">
      <c r="A1215" s="24">
        <v>45231</v>
      </c>
      <c r="B1215" s="25" t="s">
        <v>2246</v>
      </c>
      <c r="C1215" s="26">
        <v>131307</v>
      </c>
      <c r="D1215" s="27" t="s">
        <v>42</v>
      </c>
      <c r="E1215" s="27" t="s">
        <v>413</v>
      </c>
      <c r="F1215" s="27" t="s">
        <v>1362</v>
      </c>
      <c r="G1215" s="27" t="s">
        <v>31</v>
      </c>
      <c r="H1215" s="27" t="s">
        <v>32</v>
      </c>
      <c r="I1215" s="27" t="s">
        <v>33</v>
      </c>
      <c r="J1215" s="36">
        <v>45199</v>
      </c>
      <c r="K1215" s="28">
        <v>45352</v>
      </c>
      <c r="L1215" s="121" t="s">
        <v>1543</v>
      </c>
      <c r="M1215" s="94" t="s">
        <v>415</v>
      </c>
      <c r="N1215" s="94" t="s">
        <v>43</v>
      </c>
      <c r="O1215" s="94" t="s">
        <v>416</v>
      </c>
      <c r="P1215" s="30" t="s">
        <v>235</v>
      </c>
      <c r="Q1215" s="30" t="s">
        <v>235</v>
      </c>
      <c r="R1215" s="30" t="s">
        <v>235</v>
      </c>
      <c r="S1215" s="21">
        <v>45198</v>
      </c>
      <c r="T1215" s="20" t="s">
        <v>235</v>
      </c>
      <c r="U1215" s="21">
        <v>45198</v>
      </c>
      <c r="V1215" s="29" t="s">
        <v>240</v>
      </c>
      <c r="W1215" s="23"/>
      <c r="X1215" s="27" t="s">
        <v>45</v>
      </c>
      <c r="Y1215" s="13" t="s">
        <v>2038</v>
      </c>
    </row>
    <row r="1216" spans="1:25" ht="89.25">
      <c r="A1216" s="24">
        <v>45231</v>
      </c>
      <c r="B1216" s="25" t="s">
        <v>1282</v>
      </c>
      <c r="C1216" s="26">
        <v>82369</v>
      </c>
      <c r="D1216" s="27" t="s">
        <v>42</v>
      </c>
      <c r="E1216" s="27" t="s">
        <v>413</v>
      </c>
      <c r="F1216" s="27" t="s">
        <v>1362</v>
      </c>
      <c r="G1216" s="27" t="s">
        <v>31</v>
      </c>
      <c r="H1216" s="27" t="s">
        <v>32</v>
      </c>
      <c r="I1216" s="27" t="s">
        <v>33</v>
      </c>
      <c r="J1216" s="36">
        <v>45199</v>
      </c>
      <c r="K1216" s="28">
        <v>45352</v>
      </c>
      <c r="L1216" s="121" t="s">
        <v>1543</v>
      </c>
      <c r="M1216" s="94" t="s">
        <v>415</v>
      </c>
      <c r="N1216" s="94" t="s">
        <v>43</v>
      </c>
      <c r="O1216" s="94" t="s">
        <v>416</v>
      </c>
      <c r="P1216" s="30" t="s">
        <v>235</v>
      </c>
      <c r="Q1216" s="30" t="s">
        <v>235</v>
      </c>
      <c r="R1216" s="30" t="s">
        <v>235</v>
      </c>
      <c r="S1216" s="21">
        <v>45197</v>
      </c>
      <c r="T1216" s="20" t="s">
        <v>235</v>
      </c>
      <c r="U1216" s="21">
        <v>45198</v>
      </c>
      <c r="V1216" s="29" t="s">
        <v>240</v>
      </c>
      <c r="W1216" s="23"/>
      <c r="X1216" s="27" t="s">
        <v>45</v>
      </c>
      <c r="Y1216" s="13" t="s">
        <v>2038</v>
      </c>
    </row>
    <row r="1217" spans="1:25" ht="25.5">
      <c r="A1217" s="24">
        <v>45231</v>
      </c>
      <c r="B1217" s="25" t="s">
        <v>1288</v>
      </c>
      <c r="C1217" s="26">
        <v>105875</v>
      </c>
      <c r="D1217" s="27" t="s">
        <v>42</v>
      </c>
      <c r="E1217" s="27" t="s">
        <v>255</v>
      </c>
      <c r="F1217" s="27" t="s">
        <v>71</v>
      </c>
      <c r="G1217" s="27" t="s">
        <v>31</v>
      </c>
      <c r="H1217" s="27" t="s">
        <v>32</v>
      </c>
      <c r="I1217" s="27" t="s">
        <v>33</v>
      </c>
      <c r="J1217" s="36">
        <v>45199</v>
      </c>
      <c r="K1217" s="28">
        <v>45352</v>
      </c>
      <c r="L1217" s="121" t="s">
        <v>1543</v>
      </c>
      <c r="M1217" s="94" t="s">
        <v>235</v>
      </c>
      <c r="N1217" s="94" t="s">
        <v>72</v>
      </c>
      <c r="O1217" s="94" t="s">
        <v>235</v>
      </c>
      <c r="P1217" s="30" t="s">
        <v>235</v>
      </c>
      <c r="Q1217" s="30" t="s">
        <v>235</v>
      </c>
      <c r="R1217" s="30" t="s">
        <v>235</v>
      </c>
      <c r="S1217" s="21">
        <v>45197</v>
      </c>
      <c r="T1217" s="20" t="s">
        <v>235</v>
      </c>
      <c r="U1217" s="21">
        <v>45198</v>
      </c>
      <c r="V1217" s="29" t="s">
        <v>240</v>
      </c>
      <c r="W1217" s="23"/>
      <c r="X1217" s="27" t="s">
        <v>45</v>
      </c>
      <c r="Y1217" s="13" t="s">
        <v>89</v>
      </c>
    </row>
    <row r="1218" spans="1:25" ht="25.5">
      <c r="A1218" s="24">
        <v>45231</v>
      </c>
      <c r="B1218" s="25" t="s">
        <v>1286</v>
      </c>
      <c r="C1218" s="26">
        <v>59866</v>
      </c>
      <c r="D1218" s="27" t="s">
        <v>42</v>
      </c>
      <c r="E1218" s="27" t="s">
        <v>255</v>
      </c>
      <c r="F1218" s="27" t="s">
        <v>71</v>
      </c>
      <c r="G1218" s="27" t="s">
        <v>31</v>
      </c>
      <c r="H1218" s="27" t="s">
        <v>32</v>
      </c>
      <c r="I1218" s="27" t="s">
        <v>33</v>
      </c>
      <c r="J1218" s="36">
        <v>45199</v>
      </c>
      <c r="K1218" s="28">
        <v>45352</v>
      </c>
      <c r="L1218" s="121" t="s">
        <v>1543</v>
      </c>
      <c r="M1218" s="94" t="s">
        <v>235</v>
      </c>
      <c r="N1218" s="94" t="s">
        <v>72</v>
      </c>
      <c r="O1218" s="94" t="s">
        <v>235</v>
      </c>
      <c r="P1218" s="30" t="s">
        <v>235</v>
      </c>
      <c r="Q1218" s="30" t="s">
        <v>235</v>
      </c>
      <c r="R1218" s="30" t="s">
        <v>235</v>
      </c>
      <c r="S1218" s="21">
        <v>45197</v>
      </c>
      <c r="T1218" s="20" t="s">
        <v>235</v>
      </c>
      <c r="U1218" s="21">
        <v>45198</v>
      </c>
      <c r="V1218" s="29" t="s">
        <v>240</v>
      </c>
      <c r="W1218" s="23"/>
      <c r="X1218" s="27" t="s">
        <v>45</v>
      </c>
      <c r="Y1218" s="13" t="s">
        <v>89</v>
      </c>
    </row>
    <row r="1219" spans="1:25">
      <c r="A1219" s="24">
        <v>45231</v>
      </c>
      <c r="B1219" s="25" t="s">
        <v>1251</v>
      </c>
      <c r="C1219" s="26">
        <v>119367</v>
      </c>
      <c r="D1219" s="27" t="s">
        <v>42</v>
      </c>
      <c r="E1219" s="27" t="s">
        <v>255</v>
      </c>
      <c r="F1219" s="27" t="s">
        <v>256</v>
      </c>
      <c r="G1219" s="27" t="s">
        <v>31</v>
      </c>
      <c r="H1219" s="27" t="s">
        <v>32</v>
      </c>
      <c r="I1219" s="27" t="s">
        <v>33</v>
      </c>
      <c r="J1219" s="36">
        <v>45199</v>
      </c>
      <c r="K1219" s="28">
        <v>45352</v>
      </c>
      <c r="L1219" s="121" t="s">
        <v>1543</v>
      </c>
      <c r="M1219" s="94" t="s">
        <v>1236</v>
      </c>
      <c r="N1219" s="94" t="s">
        <v>1237</v>
      </c>
      <c r="O1219" s="94" t="s">
        <v>235</v>
      </c>
      <c r="P1219" s="30" t="s">
        <v>235</v>
      </c>
      <c r="Q1219" s="30" t="s">
        <v>235</v>
      </c>
      <c r="R1219" s="30" t="s">
        <v>235</v>
      </c>
      <c r="S1219" s="21">
        <v>45197</v>
      </c>
      <c r="T1219" s="20" t="s">
        <v>235</v>
      </c>
      <c r="U1219" s="21">
        <v>45198</v>
      </c>
      <c r="V1219" s="29" t="s">
        <v>240</v>
      </c>
      <c r="W1219" s="23"/>
      <c r="X1219" s="27" t="s">
        <v>45</v>
      </c>
      <c r="Y1219" s="13" t="s">
        <v>2247</v>
      </c>
    </row>
    <row r="1220" spans="1:25">
      <c r="A1220" s="24">
        <v>45231</v>
      </c>
      <c r="B1220" s="25" t="s">
        <v>1242</v>
      </c>
      <c r="C1220" s="26">
        <v>126249</v>
      </c>
      <c r="D1220" s="27" t="s">
        <v>42</v>
      </c>
      <c r="E1220" s="27" t="s">
        <v>255</v>
      </c>
      <c r="F1220" s="27" t="s">
        <v>256</v>
      </c>
      <c r="G1220" s="27" t="s">
        <v>31</v>
      </c>
      <c r="H1220" s="27" t="s">
        <v>32</v>
      </c>
      <c r="I1220" s="27" t="s">
        <v>33</v>
      </c>
      <c r="J1220" s="36">
        <v>45199</v>
      </c>
      <c r="K1220" s="28">
        <v>45352</v>
      </c>
      <c r="L1220" s="121" t="s">
        <v>1543</v>
      </c>
      <c r="M1220" s="94" t="s">
        <v>1236</v>
      </c>
      <c r="N1220" s="94" t="s">
        <v>1237</v>
      </c>
      <c r="O1220" s="94" t="s">
        <v>235</v>
      </c>
      <c r="P1220" s="30" t="s">
        <v>235</v>
      </c>
      <c r="Q1220" s="30" t="s">
        <v>235</v>
      </c>
      <c r="R1220" s="30" t="s">
        <v>235</v>
      </c>
      <c r="S1220" s="21">
        <v>45197</v>
      </c>
      <c r="T1220" s="20" t="s">
        <v>235</v>
      </c>
      <c r="U1220" s="21">
        <v>45198</v>
      </c>
      <c r="V1220" s="29" t="s">
        <v>240</v>
      </c>
      <c r="W1220" s="23"/>
      <c r="X1220" s="27" t="s">
        <v>45</v>
      </c>
      <c r="Y1220" s="13" t="s">
        <v>2247</v>
      </c>
    </row>
    <row r="1221" spans="1:25" ht="25.5">
      <c r="A1221" s="24">
        <v>45231</v>
      </c>
      <c r="B1221" s="25" t="s">
        <v>1293</v>
      </c>
      <c r="C1221" s="26">
        <v>131161</v>
      </c>
      <c r="D1221" s="27" t="s">
        <v>42</v>
      </c>
      <c r="E1221" s="27" t="s">
        <v>255</v>
      </c>
      <c r="F1221" s="27" t="s">
        <v>256</v>
      </c>
      <c r="G1221" s="27" t="s">
        <v>31</v>
      </c>
      <c r="H1221" s="27" t="s">
        <v>32</v>
      </c>
      <c r="I1221" s="27" t="s">
        <v>33</v>
      </c>
      <c r="J1221" s="36">
        <v>45199</v>
      </c>
      <c r="K1221" s="28">
        <v>45352</v>
      </c>
      <c r="L1221" s="121" t="s">
        <v>1543</v>
      </c>
      <c r="M1221" s="94" t="s">
        <v>1236</v>
      </c>
      <c r="N1221" s="94" t="s">
        <v>1237</v>
      </c>
      <c r="O1221" s="94" t="s">
        <v>235</v>
      </c>
      <c r="P1221" s="30" t="s">
        <v>235</v>
      </c>
      <c r="Q1221" s="30" t="s">
        <v>235</v>
      </c>
      <c r="R1221" s="29" t="s">
        <v>38</v>
      </c>
      <c r="S1221" s="21">
        <v>45197</v>
      </c>
      <c r="T1221" s="20" t="s">
        <v>235</v>
      </c>
      <c r="U1221" s="21">
        <v>45198</v>
      </c>
      <c r="V1221" s="29" t="s">
        <v>240</v>
      </c>
      <c r="W1221" s="23"/>
      <c r="X1221" s="27" t="s">
        <v>45</v>
      </c>
      <c r="Y1221" s="13" t="s">
        <v>2247</v>
      </c>
    </row>
    <row r="1222" spans="1:25">
      <c r="A1222" s="24">
        <v>45231</v>
      </c>
      <c r="B1222" s="25" t="s">
        <v>1259</v>
      </c>
      <c r="C1222" s="26">
        <v>131294</v>
      </c>
      <c r="D1222" s="27" t="s">
        <v>42</v>
      </c>
      <c r="E1222" s="27" t="s">
        <v>255</v>
      </c>
      <c r="F1222" s="27" t="s">
        <v>256</v>
      </c>
      <c r="G1222" s="27" t="s">
        <v>31</v>
      </c>
      <c r="H1222" s="27" t="s">
        <v>32</v>
      </c>
      <c r="I1222" s="27" t="s">
        <v>33</v>
      </c>
      <c r="J1222" s="36">
        <v>45199</v>
      </c>
      <c r="K1222" s="28">
        <v>45352</v>
      </c>
      <c r="L1222" s="121" t="s">
        <v>1543</v>
      </c>
      <c r="M1222" s="94" t="s">
        <v>1236</v>
      </c>
      <c r="N1222" s="94" t="s">
        <v>1237</v>
      </c>
      <c r="O1222" s="94" t="s">
        <v>235</v>
      </c>
      <c r="P1222" s="30" t="s">
        <v>235</v>
      </c>
      <c r="Q1222" s="30" t="s">
        <v>235</v>
      </c>
      <c r="R1222" s="30" t="s">
        <v>235</v>
      </c>
      <c r="S1222" s="21">
        <v>45198</v>
      </c>
      <c r="T1222" s="20" t="s">
        <v>235</v>
      </c>
      <c r="U1222" s="21">
        <v>45198</v>
      </c>
      <c r="V1222" s="29" t="s">
        <v>240</v>
      </c>
      <c r="W1222" s="23"/>
      <c r="X1222" s="27" t="s">
        <v>45</v>
      </c>
      <c r="Y1222" s="13" t="s">
        <v>2247</v>
      </c>
    </row>
    <row r="1223" spans="1:25">
      <c r="A1223" s="24">
        <v>45231</v>
      </c>
      <c r="B1223" s="25" t="s">
        <v>1297</v>
      </c>
      <c r="C1223" s="26">
        <v>131365</v>
      </c>
      <c r="D1223" s="27" t="s">
        <v>42</v>
      </c>
      <c r="E1223" s="27" t="s">
        <v>255</v>
      </c>
      <c r="F1223" s="27" t="s">
        <v>256</v>
      </c>
      <c r="G1223" s="27" t="s">
        <v>31</v>
      </c>
      <c r="H1223" s="27" t="s">
        <v>32</v>
      </c>
      <c r="I1223" s="27" t="s">
        <v>33</v>
      </c>
      <c r="J1223" s="36">
        <v>45199</v>
      </c>
      <c r="K1223" s="28">
        <v>45352</v>
      </c>
      <c r="L1223" s="121" t="s">
        <v>1543</v>
      </c>
      <c r="M1223" s="94" t="s">
        <v>1236</v>
      </c>
      <c r="N1223" s="94" t="s">
        <v>1237</v>
      </c>
      <c r="O1223" s="94" t="s">
        <v>235</v>
      </c>
      <c r="P1223" s="30" t="s">
        <v>235</v>
      </c>
      <c r="Q1223" s="30" t="s">
        <v>235</v>
      </c>
      <c r="R1223" s="30" t="s">
        <v>235</v>
      </c>
      <c r="S1223" s="21">
        <v>45198</v>
      </c>
      <c r="T1223" s="20" t="s">
        <v>235</v>
      </c>
      <c r="U1223" s="21">
        <v>45198</v>
      </c>
      <c r="V1223" s="29" t="s">
        <v>240</v>
      </c>
      <c r="W1223" s="23"/>
      <c r="X1223" s="27" t="s">
        <v>45</v>
      </c>
      <c r="Y1223" s="13" t="s">
        <v>2247</v>
      </c>
    </row>
    <row r="1224" spans="1:25">
      <c r="A1224" s="24">
        <v>45231</v>
      </c>
      <c r="B1224" s="25" t="s">
        <v>1257</v>
      </c>
      <c r="C1224" s="26">
        <v>131412</v>
      </c>
      <c r="D1224" s="27" t="s">
        <v>42</v>
      </c>
      <c r="E1224" s="27" t="s">
        <v>255</v>
      </c>
      <c r="F1224" s="27" t="s">
        <v>256</v>
      </c>
      <c r="G1224" s="27" t="s">
        <v>31</v>
      </c>
      <c r="H1224" s="27" t="s">
        <v>32</v>
      </c>
      <c r="I1224" s="27" t="s">
        <v>33</v>
      </c>
      <c r="J1224" s="36">
        <v>45199</v>
      </c>
      <c r="K1224" s="28">
        <v>45352</v>
      </c>
      <c r="L1224" s="121" t="s">
        <v>1543</v>
      </c>
      <c r="M1224" s="94" t="s">
        <v>1236</v>
      </c>
      <c r="N1224" s="94" t="s">
        <v>1237</v>
      </c>
      <c r="O1224" s="94" t="s">
        <v>235</v>
      </c>
      <c r="P1224" s="30" t="s">
        <v>235</v>
      </c>
      <c r="Q1224" s="30" t="s">
        <v>235</v>
      </c>
      <c r="R1224" s="30" t="s">
        <v>235</v>
      </c>
      <c r="S1224" s="21">
        <v>45198</v>
      </c>
      <c r="T1224" s="20" t="s">
        <v>235</v>
      </c>
      <c r="U1224" s="21">
        <v>45198</v>
      </c>
      <c r="V1224" s="29" t="s">
        <v>240</v>
      </c>
      <c r="W1224" s="23"/>
      <c r="X1224" s="27" t="s">
        <v>45</v>
      </c>
      <c r="Y1224" s="13" t="s">
        <v>2247</v>
      </c>
    </row>
    <row r="1225" spans="1:25">
      <c r="A1225" s="24">
        <v>45231</v>
      </c>
      <c r="B1225" s="25" t="s">
        <v>1254</v>
      </c>
      <c r="C1225" s="26">
        <v>131505</v>
      </c>
      <c r="D1225" s="27" t="s">
        <v>42</v>
      </c>
      <c r="E1225" s="27" t="s">
        <v>255</v>
      </c>
      <c r="F1225" s="27" t="s">
        <v>256</v>
      </c>
      <c r="G1225" s="27" t="s">
        <v>31</v>
      </c>
      <c r="H1225" s="27" t="s">
        <v>32</v>
      </c>
      <c r="I1225" s="27" t="s">
        <v>33</v>
      </c>
      <c r="J1225" s="36">
        <v>45199</v>
      </c>
      <c r="K1225" s="28">
        <v>45352</v>
      </c>
      <c r="L1225" s="121" t="s">
        <v>1543</v>
      </c>
      <c r="M1225" s="94" t="s">
        <v>1236</v>
      </c>
      <c r="N1225" s="94" t="s">
        <v>1237</v>
      </c>
      <c r="O1225" s="94" t="s">
        <v>235</v>
      </c>
      <c r="P1225" s="30" t="s">
        <v>235</v>
      </c>
      <c r="Q1225" s="30" t="s">
        <v>235</v>
      </c>
      <c r="R1225" s="30" t="s">
        <v>235</v>
      </c>
      <c r="S1225" s="21">
        <v>45198</v>
      </c>
      <c r="T1225" s="20" t="s">
        <v>235</v>
      </c>
      <c r="U1225" s="21">
        <v>45198</v>
      </c>
      <c r="V1225" s="29" t="s">
        <v>240</v>
      </c>
      <c r="W1225" s="23"/>
      <c r="X1225" s="27" t="s">
        <v>45</v>
      </c>
      <c r="Y1225" s="13" t="s">
        <v>2247</v>
      </c>
    </row>
    <row r="1226" spans="1:25" ht="25.5">
      <c r="A1226" s="24">
        <v>45231</v>
      </c>
      <c r="B1226" s="25" t="s">
        <v>2248</v>
      </c>
      <c r="C1226" s="26">
        <v>136740</v>
      </c>
      <c r="D1226" s="27" t="s">
        <v>42</v>
      </c>
      <c r="E1226" s="27" t="s">
        <v>255</v>
      </c>
      <c r="F1226" s="27" t="s">
        <v>71</v>
      </c>
      <c r="G1226" s="27" t="s">
        <v>31</v>
      </c>
      <c r="H1226" s="27" t="s">
        <v>32</v>
      </c>
      <c r="I1226" s="27" t="s">
        <v>33</v>
      </c>
      <c r="J1226" s="36">
        <v>45199</v>
      </c>
      <c r="K1226" s="28">
        <v>45352</v>
      </c>
      <c r="L1226" s="121" t="s">
        <v>1543</v>
      </c>
      <c r="M1226" s="94" t="s">
        <v>235</v>
      </c>
      <c r="N1226" s="94" t="s">
        <v>72</v>
      </c>
      <c r="O1226" s="94" t="s">
        <v>235</v>
      </c>
      <c r="P1226" s="30" t="s">
        <v>235</v>
      </c>
      <c r="Q1226" s="30" t="s">
        <v>235</v>
      </c>
      <c r="R1226" s="30" t="s">
        <v>235</v>
      </c>
      <c r="S1226" s="21">
        <v>45202</v>
      </c>
      <c r="T1226" s="20" t="s">
        <v>235</v>
      </c>
      <c r="U1226" s="21">
        <v>45202</v>
      </c>
      <c r="V1226" s="29" t="s">
        <v>240</v>
      </c>
      <c r="W1226" s="23"/>
      <c r="X1226" s="27" t="s">
        <v>45</v>
      </c>
      <c r="Y1226" s="13" t="s">
        <v>2249</v>
      </c>
    </row>
    <row r="1227" spans="1:25" ht="25.5">
      <c r="A1227" s="24">
        <v>45231</v>
      </c>
      <c r="B1227" s="25" t="s">
        <v>2250</v>
      </c>
      <c r="C1227" s="26">
        <v>102338</v>
      </c>
      <c r="D1227" s="27" t="s">
        <v>42</v>
      </c>
      <c r="E1227" s="27" t="s">
        <v>255</v>
      </c>
      <c r="F1227" s="27" t="s">
        <v>256</v>
      </c>
      <c r="G1227" s="27" t="s">
        <v>31</v>
      </c>
      <c r="H1227" s="27" t="s">
        <v>32</v>
      </c>
      <c r="I1227" s="27" t="s">
        <v>33</v>
      </c>
      <c r="J1227" s="36">
        <v>45199</v>
      </c>
      <c r="K1227" s="28">
        <v>45352</v>
      </c>
      <c r="L1227" s="121" t="s">
        <v>1543</v>
      </c>
      <c r="M1227" s="94" t="s">
        <v>235</v>
      </c>
      <c r="N1227" s="94" t="s">
        <v>113</v>
      </c>
      <c r="O1227" s="94" t="s">
        <v>235</v>
      </c>
      <c r="P1227" s="30" t="s">
        <v>235</v>
      </c>
      <c r="Q1227" s="30" t="s">
        <v>235</v>
      </c>
      <c r="R1227" s="30" t="s">
        <v>235</v>
      </c>
      <c r="S1227" s="21">
        <v>45202</v>
      </c>
      <c r="T1227" s="20" t="s">
        <v>235</v>
      </c>
      <c r="U1227" s="21">
        <v>45203</v>
      </c>
      <c r="V1227" s="29" t="s">
        <v>240</v>
      </c>
      <c r="W1227" s="23"/>
      <c r="X1227" s="27" t="s">
        <v>45</v>
      </c>
      <c r="Y1227" s="13" t="s">
        <v>2251</v>
      </c>
    </row>
    <row r="1228" spans="1:25" ht="25.5">
      <c r="A1228" s="24">
        <v>45231</v>
      </c>
      <c r="B1228" s="25" t="s">
        <v>1233</v>
      </c>
      <c r="C1228" s="26">
        <v>102476</v>
      </c>
      <c r="D1228" s="27" t="s">
        <v>42</v>
      </c>
      <c r="E1228" s="27" t="s">
        <v>463</v>
      </c>
      <c r="F1228" s="27" t="s">
        <v>262</v>
      </c>
      <c r="G1228" s="27" t="s">
        <v>31</v>
      </c>
      <c r="H1228" s="27" t="s">
        <v>32</v>
      </c>
      <c r="I1228" s="27" t="s">
        <v>33</v>
      </c>
      <c r="J1228" s="36">
        <v>45199</v>
      </c>
      <c r="K1228" s="28">
        <v>45383</v>
      </c>
      <c r="L1228" s="121" t="s">
        <v>1551</v>
      </c>
      <c r="M1228" s="94" t="s">
        <v>235</v>
      </c>
      <c r="N1228" s="94" t="s">
        <v>464</v>
      </c>
      <c r="O1228" s="94" t="s">
        <v>235</v>
      </c>
      <c r="P1228" s="30"/>
      <c r="Q1228" s="20"/>
      <c r="R1228" s="23"/>
      <c r="S1228" s="21">
        <v>45198</v>
      </c>
      <c r="T1228" s="20"/>
      <c r="U1228" s="21">
        <v>45204</v>
      </c>
      <c r="V1228" s="29" t="s">
        <v>240</v>
      </c>
      <c r="W1228" s="23"/>
      <c r="X1228" s="27" t="s">
        <v>45</v>
      </c>
      <c r="Y1228" s="13" t="s">
        <v>2252</v>
      </c>
    </row>
    <row r="1229" spans="1:25" ht="25.5">
      <c r="A1229" s="24">
        <v>45231</v>
      </c>
      <c r="B1229" s="25" t="s">
        <v>1245</v>
      </c>
      <c r="C1229" s="26">
        <v>130215</v>
      </c>
      <c r="D1229" s="27" t="s">
        <v>42</v>
      </c>
      <c r="E1229" s="27" t="s">
        <v>1576</v>
      </c>
      <c r="F1229" s="27" t="s">
        <v>387</v>
      </c>
      <c r="G1229" s="27" t="s">
        <v>31</v>
      </c>
      <c r="H1229" s="27" t="s">
        <v>32</v>
      </c>
      <c r="I1229" s="27" t="s">
        <v>33</v>
      </c>
      <c r="J1229" s="36">
        <v>45199</v>
      </c>
      <c r="K1229" s="28">
        <v>45352</v>
      </c>
      <c r="L1229" s="121" t="s">
        <v>1551</v>
      </c>
      <c r="M1229" s="94" t="s">
        <v>235</v>
      </c>
      <c r="N1229" s="94" t="s">
        <v>388</v>
      </c>
      <c r="O1229" s="94" t="s">
        <v>235</v>
      </c>
      <c r="P1229" s="30"/>
      <c r="Q1229" s="20"/>
      <c r="R1229" s="23"/>
      <c r="S1229" s="21">
        <v>45198</v>
      </c>
      <c r="T1229" s="20"/>
      <c r="U1229" s="21">
        <v>45204</v>
      </c>
      <c r="V1229" s="29" t="s">
        <v>240</v>
      </c>
      <c r="W1229" s="23"/>
      <c r="X1229" s="27" t="s">
        <v>39</v>
      </c>
      <c r="Y1229" s="13" t="s">
        <v>2253</v>
      </c>
    </row>
    <row r="1230" spans="1:25">
      <c r="A1230" s="24">
        <v>45231</v>
      </c>
      <c r="B1230" s="25" t="s">
        <v>1240</v>
      </c>
      <c r="C1230" s="26">
        <v>125578</v>
      </c>
      <c r="D1230" s="27" t="s">
        <v>42</v>
      </c>
      <c r="E1230" s="27" t="s">
        <v>255</v>
      </c>
      <c r="F1230" s="27" t="s">
        <v>71</v>
      </c>
      <c r="G1230" s="27" t="s">
        <v>31</v>
      </c>
      <c r="H1230" s="27" t="s">
        <v>32</v>
      </c>
      <c r="I1230" s="27" t="s">
        <v>33</v>
      </c>
      <c r="J1230" s="36">
        <v>45199</v>
      </c>
      <c r="K1230" s="28">
        <v>45352</v>
      </c>
      <c r="L1230" s="121" t="s">
        <v>1605</v>
      </c>
      <c r="M1230" s="94" t="s">
        <v>1236</v>
      </c>
      <c r="N1230" s="94" t="s">
        <v>1237</v>
      </c>
      <c r="P1230" s="30"/>
      <c r="Q1230" s="20"/>
      <c r="R1230" s="23"/>
      <c r="S1230" s="21"/>
      <c r="T1230" s="20"/>
      <c r="U1230" s="21">
        <v>45202</v>
      </c>
      <c r="V1230" s="29" t="s">
        <v>240</v>
      </c>
      <c r="W1230" s="23"/>
      <c r="X1230" s="27" t="s">
        <v>39</v>
      </c>
      <c r="Y1230" s="13" t="s">
        <v>2254</v>
      </c>
    </row>
    <row r="1231" spans="1:25" ht="51">
      <c r="A1231" s="24">
        <v>45231</v>
      </c>
      <c r="B1231" s="25" t="s">
        <v>2255</v>
      </c>
      <c r="C1231" s="26">
        <v>126398</v>
      </c>
      <c r="D1231" s="27" t="s">
        <v>42</v>
      </c>
      <c r="E1231" s="27" t="s">
        <v>413</v>
      </c>
      <c r="F1231" s="27" t="s">
        <v>1362</v>
      </c>
      <c r="G1231" s="27" t="s">
        <v>31</v>
      </c>
      <c r="H1231" s="27" t="s">
        <v>32</v>
      </c>
      <c r="I1231" s="27" t="s">
        <v>33</v>
      </c>
      <c r="J1231" s="36">
        <v>45199</v>
      </c>
      <c r="K1231" s="28">
        <v>45352</v>
      </c>
      <c r="L1231" s="121" t="s">
        <v>1605</v>
      </c>
      <c r="M1231" s="94" t="s">
        <v>415</v>
      </c>
      <c r="N1231" s="94" t="s">
        <v>43</v>
      </c>
      <c r="O1231" s="94" t="s">
        <v>785</v>
      </c>
      <c r="P1231" s="30"/>
      <c r="Q1231" s="20"/>
      <c r="R1231" s="23"/>
      <c r="S1231" s="21"/>
      <c r="T1231" s="20"/>
      <c r="U1231" s="21">
        <v>45202</v>
      </c>
      <c r="V1231" s="29" t="s">
        <v>240</v>
      </c>
      <c r="W1231" s="23"/>
      <c r="X1231" s="27" t="s">
        <v>45</v>
      </c>
      <c r="Y1231" s="13" t="s">
        <v>2256</v>
      </c>
    </row>
    <row r="1232" spans="1:25">
      <c r="A1232" s="24">
        <v>45231</v>
      </c>
      <c r="B1232" s="25" t="s">
        <v>1253</v>
      </c>
      <c r="C1232" s="26">
        <v>131293</v>
      </c>
      <c r="D1232" s="27" t="s">
        <v>42</v>
      </c>
      <c r="E1232" s="27" t="s">
        <v>1686</v>
      </c>
      <c r="F1232" s="27" t="s">
        <v>256</v>
      </c>
      <c r="G1232" s="27" t="s">
        <v>31</v>
      </c>
      <c r="H1232" s="27" t="s">
        <v>32</v>
      </c>
      <c r="I1232" s="27" t="s">
        <v>33</v>
      </c>
      <c r="J1232" s="36">
        <v>45199</v>
      </c>
      <c r="K1232" s="28">
        <v>45352</v>
      </c>
      <c r="L1232" s="121" t="s">
        <v>1605</v>
      </c>
      <c r="M1232" s="94" t="s">
        <v>1236</v>
      </c>
      <c r="N1232" s="94" t="s">
        <v>1237</v>
      </c>
      <c r="P1232" s="30"/>
      <c r="Q1232" s="20"/>
      <c r="R1232" s="23"/>
      <c r="S1232" s="21"/>
      <c r="T1232" s="20"/>
      <c r="U1232" s="21">
        <v>45202</v>
      </c>
      <c r="V1232" s="29" t="s">
        <v>240</v>
      </c>
      <c r="W1232" s="23"/>
      <c r="X1232" s="27" t="s">
        <v>45</v>
      </c>
      <c r="Y1232" s="13" t="s">
        <v>2257</v>
      </c>
    </row>
    <row r="1233" spans="1:25">
      <c r="A1233" s="24">
        <v>45231</v>
      </c>
      <c r="B1233" s="25" t="s">
        <v>1274</v>
      </c>
      <c r="C1233" s="26">
        <v>131299</v>
      </c>
      <c r="D1233" s="27" t="s">
        <v>42</v>
      </c>
      <c r="E1233" s="27" t="s">
        <v>255</v>
      </c>
      <c r="F1233" s="27" t="s">
        <v>256</v>
      </c>
      <c r="G1233" s="27" t="s">
        <v>31</v>
      </c>
      <c r="H1233" s="27" t="s">
        <v>32</v>
      </c>
      <c r="I1233" s="27" t="s">
        <v>33</v>
      </c>
      <c r="J1233" s="36">
        <v>45199</v>
      </c>
      <c r="K1233" s="28">
        <v>45352</v>
      </c>
      <c r="L1233" s="121" t="s">
        <v>1605</v>
      </c>
      <c r="M1233" s="94" t="s">
        <v>1236</v>
      </c>
      <c r="N1233" s="94" t="s">
        <v>1237</v>
      </c>
      <c r="P1233" s="30"/>
      <c r="Q1233" s="20"/>
      <c r="R1233" s="23"/>
      <c r="S1233" s="21"/>
      <c r="T1233" s="20"/>
      <c r="U1233" s="21">
        <v>45202</v>
      </c>
      <c r="V1233" s="29" t="s">
        <v>240</v>
      </c>
      <c r="W1233" s="23"/>
      <c r="X1233" s="27" t="s">
        <v>45</v>
      </c>
      <c r="Y1233" s="13" t="s">
        <v>2257</v>
      </c>
    </row>
    <row r="1234" spans="1:25">
      <c r="A1234" s="24">
        <v>45231</v>
      </c>
      <c r="B1234" s="25" t="s">
        <v>1296</v>
      </c>
      <c r="C1234" s="26">
        <v>131364</v>
      </c>
      <c r="D1234" s="27" t="s">
        <v>42</v>
      </c>
      <c r="E1234" s="27" t="s">
        <v>255</v>
      </c>
      <c r="F1234" s="27" t="s">
        <v>256</v>
      </c>
      <c r="G1234" s="27" t="s">
        <v>31</v>
      </c>
      <c r="H1234" s="27" t="s">
        <v>32</v>
      </c>
      <c r="I1234" s="27" t="s">
        <v>33</v>
      </c>
      <c r="J1234" s="36">
        <v>45199</v>
      </c>
      <c r="K1234" s="28">
        <v>45352</v>
      </c>
      <c r="L1234" s="121" t="s">
        <v>1605</v>
      </c>
      <c r="M1234" s="94" t="s">
        <v>1236</v>
      </c>
      <c r="N1234" s="94" t="s">
        <v>1237</v>
      </c>
      <c r="P1234" s="30"/>
      <c r="Q1234" s="20"/>
      <c r="R1234" s="23"/>
      <c r="S1234" s="21"/>
      <c r="T1234" s="20"/>
      <c r="U1234" s="21">
        <v>45202</v>
      </c>
      <c r="V1234" s="29" t="s">
        <v>240</v>
      </c>
      <c r="W1234" s="23"/>
      <c r="X1234" s="27" t="s">
        <v>45</v>
      </c>
      <c r="Y1234" s="13" t="s">
        <v>2257</v>
      </c>
    </row>
    <row r="1235" spans="1:25">
      <c r="A1235" s="24">
        <v>45231</v>
      </c>
      <c r="B1235" s="25" t="s">
        <v>1258</v>
      </c>
      <c r="C1235" s="26">
        <v>131383</v>
      </c>
      <c r="D1235" s="27" t="s">
        <v>42</v>
      </c>
      <c r="E1235" s="27" t="s">
        <v>255</v>
      </c>
      <c r="F1235" s="27" t="s">
        <v>256</v>
      </c>
      <c r="G1235" s="27" t="s">
        <v>31</v>
      </c>
      <c r="H1235" s="27" t="s">
        <v>32</v>
      </c>
      <c r="I1235" s="27" t="s">
        <v>33</v>
      </c>
      <c r="J1235" s="36">
        <v>45199</v>
      </c>
      <c r="K1235" s="28">
        <v>45352</v>
      </c>
      <c r="L1235" s="121" t="s">
        <v>1605</v>
      </c>
      <c r="M1235" s="94" t="s">
        <v>1236</v>
      </c>
      <c r="N1235" s="94" t="s">
        <v>1237</v>
      </c>
      <c r="P1235" s="30"/>
      <c r="Q1235" s="20"/>
      <c r="R1235" s="23"/>
      <c r="S1235" s="21"/>
      <c r="T1235" s="20"/>
      <c r="U1235" s="21">
        <v>45202</v>
      </c>
      <c r="V1235" s="29" t="s">
        <v>240</v>
      </c>
      <c r="W1235" s="23"/>
      <c r="X1235" s="27" t="s">
        <v>45</v>
      </c>
      <c r="Y1235" s="13" t="s">
        <v>2257</v>
      </c>
    </row>
    <row r="1236" spans="1:25" ht="25.5">
      <c r="A1236" s="24">
        <v>45231</v>
      </c>
      <c r="B1236" s="25" t="s">
        <v>2258</v>
      </c>
      <c r="C1236" s="26">
        <v>136635</v>
      </c>
      <c r="D1236" s="27" t="s">
        <v>42</v>
      </c>
      <c r="E1236" s="27" t="s">
        <v>255</v>
      </c>
      <c r="F1236" s="27" t="s">
        <v>256</v>
      </c>
      <c r="G1236" s="27" t="s">
        <v>31</v>
      </c>
      <c r="H1236" s="27" t="s">
        <v>32</v>
      </c>
      <c r="I1236" s="27" t="s">
        <v>33</v>
      </c>
      <c r="J1236" s="36">
        <v>45199</v>
      </c>
      <c r="K1236" s="28">
        <v>45352</v>
      </c>
      <c r="L1236" s="121" t="s">
        <v>1605</v>
      </c>
      <c r="N1236" s="94" t="s">
        <v>113</v>
      </c>
      <c r="P1236" s="30"/>
      <c r="Q1236" s="20"/>
      <c r="R1236" s="23"/>
      <c r="S1236" s="21"/>
      <c r="T1236" s="20"/>
      <c r="U1236" s="21">
        <v>45202</v>
      </c>
      <c r="V1236" s="29" t="s">
        <v>240</v>
      </c>
      <c r="W1236" s="23"/>
      <c r="X1236" s="27" t="s">
        <v>45</v>
      </c>
      <c r="Y1236" s="13" t="s">
        <v>2259</v>
      </c>
    </row>
    <row r="1237" spans="1:25">
      <c r="A1237" s="24">
        <v>45231</v>
      </c>
      <c r="B1237" s="25" t="s">
        <v>2260</v>
      </c>
      <c r="C1237" s="26">
        <v>136725</v>
      </c>
      <c r="D1237" s="27" t="s">
        <v>42</v>
      </c>
      <c r="E1237" s="27" t="s">
        <v>255</v>
      </c>
      <c r="F1237" s="27" t="s">
        <v>256</v>
      </c>
      <c r="G1237" s="27" t="s">
        <v>31</v>
      </c>
      <c r="H1237" s="27" t="s">
        <v>32</v>
      </c>
      <c r="I1237" s="27" t="s">
        <v>33</v>
      </c>
      <c r="J1237" s="36">
        <v>45199</v>
      </c>
      <c r="K1237" s="28">
        <v>45352</v>
      </c>
      <c r="L1237" s="121" t="s">
        <v>1605</v>
      </c>
      <c r="M1237" s="94" t="s">
        <v>1236</v>
      </c>
      <c r="N1237" s="94" t="s">
        <v>1237</v>
      </c>
      <c r="P1237" s="30"/>
      <c r="Q1237" s="20"/>
      <c r="R1237" s="23"/>
      <c r="S1237" s="21"/>
      <c r="T1237" s="20"/>
      <c r="U1237" s="21">
        <v>45203</v>
      </c>
      <c r="V1237" s="29" t="s">
        <v>240</v>
      </c>
      <c r="W1237" s="23"/>
      <c r="X1237" s="27" t="s">
        <v>45</v>
      </c>
      <c r="Y1237" s="13" t="s">
        <v>2257</v>
      </c>
    </row>
    <row r="1238" spans="1:25">
      <c r="A1238" s="24">
        <v>45231</v>
      </c>
      <c r="B1238" s="25" t="s">
        <v>1268</v>
      </c>
      <c r="C1238" s="26">
        <v>57098</v>
      </c>
      <c r="D1238" s="27" t="s">
        <v>42</v>
      </c>
      <c r="E1238" s="27" t="s">
        <v>463</v>
      </c>
      <c r="F1238" s="27" t="s">
        <v>262</v>
      </c>
      <c r="G1238" s="27" t="s">
        <v>31</v>
      </c>
      <c r="H1238" s="27" t="s">
        <v>32</v>
      </c>
      <c r="I1238" s="27" t="s">
        <v>33</v>
      </c>
      <c r="J1238" s="36">
        <v>45199</v>
      </c>
      <c r="K1238" s="28">
        <v>45383</v>
      </c>
      <c r="L1238" s="121" t="s">
        <v>1605</v>
      </c>
      <c r="N1238" s="94" t="s">
        <v>464</v>
      </c>
      <c r="P1238" s="30"/>
      <c r="Q1238" s="20"/>
      <c r="R1238" s="23"/>
      <c r="S1238" s="21"/>
      <c r="T1238" s="20"/>
      <c r="U1238" s="21">
        <v>45204</v>
      </c>
      <c r="V1238" s="29" t="s">
        <v>240</v>
      </c>
      <c r="W1238" s="23"/>
      <c r="X1238" s="27" t="s">
        <v>45</v>
      </c>
      <c r="Y1238" s="13" t="s">
        <v>2261</v>
      </c>
    </row>
    <row r="1239" spans="1:25" ht="25.5">
      <c r="A1239" s="24">
        <v>45231</v>
      </c>
      <c r="B1239" s="25" t="s">
        <v>1335</v>
      </c>
      <c r="C1239" s="26">
        <v>113998</v>
      </c>
      <c r="D1239" s="27" t="s">
        <v>42</v>
      </c>
      <c r="E1239" s="27" t="s">
        <v>724</v>
      </c>
      <c r="F1239" s="27" t="s">
        <v>736</v>
      </c>
      <c r="G1239" s="27" t="s">
        <v>31</v>
      </c>
      <c r="H1239" s="27" t="s">
        <v>32</v>
      </c>
      <c r="I1239" s="27" t="s">
        <v>33</v>
      </c>
      <c r="J1239" s="36">
        <v>45199</v>
      </c>
      <c r="K1239" s="28">
        <v>45352</v>
      </c>
      <c r="L1239" s="121" t="s">
        <v>1605</v>
      </c>
      <c r="M1239" s="94" t="s">
        <v>250</v>
      </c>
      <c r="N1239" s="94" t="s">
        <v>98</v>
      </c>
      <c r="P1239" s="30"/>
      <c r="Q1239" s="20"/>
      <c r="R1239" s="23"/>
      <c r="S1239" s="21"/>
      <c r="T1239" s="20"/>
      <c r="U1239" s="21">
        <v>45203</v>
      </c>
      <c r="V1239" s="29" t="s">
        <v>240</v>
      </c>
      <c r="W1239" s="23"/>
      <c r="X1239" s="27" t="s">
        <v>45</v>
      </c>
      <c r="Y1239" s="13" t="s">
        <v>2262</v>
      </c>
    </row>
    <row r="1240" spans="1:25" ht="25.5">
      <c r="A1240" s="24">
        <v>45231</v>
      </c>
      <c r="B1240" s="25" t="s">
        <v>1338</v>
      </c>
      <c r="C1240" s="26">
        <v>112504</v>
      </c>
      <c r="D1240" s="27" t="s">
        <v>28</v>
      </c>
      <c r="E1240" s="27" t="s">
        <v>724</v>
      </c>
      <c r="F1240" s="27" t="s">
        <v>288</v>
      </c>
      <c r="G1240" s="27" t="s">
        <v>31</v>
      </c>
      <c r="H1240" s="27" t="s">
        <v>32</v>
      </c>
      <c r="I1240" s="27" t="s">
        <v>23</v>
      </c>
      <c r="J1240" s="36">
        <v>45199</v>
      </c>
      <c r="K1240" s="28">
        <v>45383</v>
      </c>
      <c r="L1240" s="121" t="s">
        <v>1605</v>
      </c>
      <c r="M1240" s="94" t="s">
        <v>250</v>
      </c>
      <c r="N1240" s="94" t="s">
        <v>98</v>
      </c>
      <c r="P1240" s="30"/>
      <c r="Q1240" s="20"/>
      <c r="R1240" s="23"/>
      <c r="S1240" s="21"/>
      <c r="T1240" s="20"/>
      <c r="U1240" s="21">
        <v>45203</v>
      </c>
      <c r="V1240" s="29" t="s">
        <v>240</v>
      </c>
      <c r="W1240" s="23"/>
      <c r="X1240" s="27" t="s">
        <v>39</v>
      </c>
      <c r="Y1240" s="13" t="s">
        <v>2263</v>
      </c>
    </row>
    <row r="1241" spans="1:25" ht="25.5">
      <c r="A1241" s="24">
        <v>45231</v>
      </c>
      <c r="B1241" s="25" t="s">
        <v>1341</v>
      </c>
      <c r="C1241" s="26">
        <v>121182</v>
      </c>
      <c r="D1241" s="27" t="s">
        <v>42</v>
      </c>
      <c r="E1241" s="27" t="s">
        <v>724</v>
      </c>
      <c r="F1241" s="27" t="s">
        <v>736</v>
      </c>
      <c r="G1241" s="27" t="s">
        <v>31</v>
      </c>
      <c r="H1241" s="27" t="s">
        <v>32</v>
      </c>
      <c r="I1241" s="27" t="s">
        <v>33</v>
      </c>
      <c r="J1241" s="36">
        <v>45199</v>
      </c>
      <c r="K1241" s="28">
        <v>45352</v>
      </c>
      <c r="L1241" s="121" t="s">
        <v>1605</v>
      </c>
      <c r="M1241" s="94" t="s">
        <v>2264</v>
      </c>
      <c r="N1241" s="94" t="s">
        <v>726</v>
      </c>
      <c r="P1241" s="30">
        <v>45188</v>
      </c>
      <c r="Q1241" s="30">
        <v>45188</v>
      </c>
      <c r="R1241" s="23"/>
      <c r="S1241" s="21"/>
      <c r="T1241" s="20"/>
      <c r="U1241" s="21">
        <v>45204</v>
      </c>
      <c r="V1241" s="29" t="s">
        <v>240</v>
      </c>
      <c r="W1241" s="23"/>
      <c r="X1241" s="27" t="s">
        <v>45</v>
      </c>
      <c r="Y1241" s="13" t="s">
        <v>2265</v>
      </c>
    </row>
    <row r="1242" spans="1:25" ht="25.5">
      <c r="A1242" s="24">
        <v>45231</v>
      </c>
      <c r="B1242" s="25" t="s">
        <v>2266</v>
      </c>
      <c r="C1242" s="26">
        <v>138835</v>
      </c>
      <c r="D1242" s="27" t="s">
        <v>42</v>
      </c>
      <c r="E1242" s="27" t="s">
        <v>255</v>
      </c>
      <c r="F1242" s="27"/>
      <c r="G1242" s="27" t="s">
        <v>31</v>
      </c>
      <c r="H1242" s="27" t="s">
        <v>32</v>
      </c>
      <c r="I1242" s="27" t="s">
        <v>33</v>
      </c>
      <c r="J1242" s="36">
        <v>45199</v>
      </c>
      <c r="K1242" s="28">
        <v>45352</v>
      </c>
      <c r="L1242" s="121" t="s">
        <v>2167</v>
      </c>
      <c r="N1242" s="94" t="s">
        <v>113</v>
      </c>
      <c r="P1242" s="30"/>
      <c r="Q1242" s="20"/>
      <c r="R1242" s="23"/>
      <c r="S1242" s="21">
        <v>45196</v>
      </c>
      <c r="T1242" s="20"/>
      <c r="U1242" s="21">
        <v>45199</v>
      </c>
      <c r="V1242" s="29" t="s">
        <v>485</v>
      </c>
      <c r="W1242" s="23"/>
      <c r="X1242" s="27" t="s">
        <v>45</v>
      </c>
      <c r="Y1242" s="13" t="s">
        <v>61</v>
      </c>
    </row>
    <row r="1243" spans="1:25">
      <c r="A1243" s="24">
        <v>45231</v>
      </c>
      <c r="B1243" s="25" t="s">
        <v>2267</v>
      </c>
      <c r="C1243" s="26">
        <v>42961</v>
      </c>
      <c r="D1243" s="27" t="s">
        <v>42</v>
      </c>
      <c r="E1243" s="27" t="s">
        <v>463</v>
      </c>
      <c r="F1243" s="27" t="s">
        <v>262</v>
      </c>
      <c r="G1243" s="27" t="s">
        <v>31</v>
      </c>
      <c r="H1243" s="27" t="s">
        <v>32</v>
      </c>
      <c r="I1243" s="27" t="s">
        <v>33</v>
      </c>
      <c r="J1243" s="36">
        <v>45199</v>
      </c>
      <c r="K1243" s="28">
        <v>45383</v>
      </c>
      <c r="L1243" s="121" t="s">
        <v>2167</v>
      </c>
      <c r="N1243" s="94" t="s">
        <v>464</v>
      </c>
      <c r="P1243" s="30"/>
      <c r="Q1243" s="20"/>
      <c r="R1243" s="23"/>
      <c r="S1243" s="21">
        <v>45196</v>
      </c>
      <c r="T1243" s="20"/>
      <c r="U1243" s="21">
        <v>45204</v>
      </c>
      <c r="V1243" s="29" t="s">
        <v>485</v>
      </c>
      <c r="W1243" s="23"/>
      <c r="X1243" s="27" t="s">
        <v>39</v>
      </c>
      <c r="Y1243" s="13" t="s">
        <v>835</v>
      </c>
    </row>
    <row r="1244" spans="1:25">
      <c r="A1244" s="24">
        <v>45231</v>
      </c>
      <c r="B1244" s="25" t="s">
        <v>1340</v>
      </c>
      <c r="C1244" s="26">
        <v>131736</v>
      </c>
      <c r="D1244" s="27" t="s">
        <v>42</v>
      </c>
      <c r="E1244" s="27" t="s">
        <v>147</v>
      </c>
      <c r="F1244" s="27" t="s">
        <v>148</v>
      </c>
      <c r="G1244" s="27" t="s">
        <v>31</v>
      </c>
      <c r="H1244" s="27" t="s">
        <v>32</v>
      </c>
      <c r="I1244" s="27" t="s">
        <v>33</v>
      </c>
      <c r="J1244" s="36">
        <v>45199</v>
      </c>
      <c r="K1244" s="28">
        <v>45383</v>
      </c>
      <c r="L1244" s="121" t="s">
        <v>1543</v>
      </c>
      <c r="M1244" s="94" t="s">
        <v>304</v>
      </c>
      <c r="N1244" s="94" t="s">
        <v>149</v>
      </c>
      <c r="O1244" s="94" t="s">
        <v>235</v>
      </c>
      <c r="P1244" s="30" t="s">
        <v>235</v>
      </c>
      <c r="Q1244" s="30" t="s">
        <v>235</v>
      </c>
      <c r="R1244" s="30" t="s">
        <v>235</v>
      </c>
      <c r="S1244" s="21">
        <v>45198</v>
      </c>
      <c r="T1244" s="20" t="s">
        <v>235</v>
      </c>
      <c r="U1244" s="21">
        <v>45202</v>
      </c>
      <c r="V1244" s="29" t="s">
        <v>240</v>
      </c>
      <c r="W1244" s="23"/>
      <c r="X1244" s="27" t="s">
        <v>39</v>
      </c>
      <c r="Y1244" s="13" t="s">
        <v>1723</v>
      </c>
    </row>
    <row r="1245" spans="1:25" ht="51">
      <c r="A1245" s="24">
        <v>45231</v>
      </c>
      <c r="B1245" s="25" t="s">
        <v>1260</v>
      </c>
      <c r="C1245" s="26">
        <v>109531</v>
      </c>
      <c r="D1245" s="27" t="s">
        <v>42</v>
      </c>
      <c r="E1245" s="27" t="s">
        <v>413</v>
      </c>
      <c r="F1245" s="27" t="s">
        <v>1362</v>
      </c>
      <c r="G1245" s="27" t="s">
        <v>31</v>
      </c>
      <c r="H1245" s="27" t="s">
        <v>32</v>
      </c>
      <c r="I1245" s="27" t="s">
        <v>33</v>
      </c>
      <c r="J1245" s="36">
        <v>45199</v>
      </c>
      <c r="K1245" s="28">
        <v>45352</v>
      </c>
      <c r="L1245" s="121" t="s">
        <v>1605</v>
      </c>
      <c r="M1245" s="94" t="s">
        <v>415</v>
      </c>
      <c r="N1245" s="94" t="s">
        <v>43</v>
      </c>
      <c r="O1245" s="94" t="s">
        <v>785</v>
      </c>
      <c r="P1245" s="30"/>
      <c r="Q1245" s="20"/>
      <c r="R1245" s="23"/>
      <c r="S1245" s="21">
        <v>45203</v>
      </c>
      <c r="T1245" s="20"/>
      <c r="U1245" s="21">
        <v>45204</v>
      </c>
      <c r="V1245" s="29" t="s">
        <v>240</v>
      </c>
      <c r="W1245" s="23"/>
      <c r="X1245" s="27" t="s">
        <v>45</v>
      </c>
      <c r="Y1245" s="13" t="s">
        <v>2268</v>
      </c>
    </row>
    <row r="1246" spans="1:25" ht="25.5">
      <c r="A1246" s="24">
        <v>45231</v>
      </c>
      <c r="B1246" s="25" t="s">
        <v>1287</v>
      </c>
      <c r="C1246" s="26">
        <v>105841</v>
      </c>
      <c r="D1246" s="27" t="s">
        <v>42</v>
      </c>
      <c r="E1246" s="27" t="s">
        <v>255</v>
      </c>
      <c r="F1246" s="27" t="s">
        <v>71</v>
      </c>
      <c r="G1246" s="27" t="s">
        <v>31</v>
      </c>
      <c r="H1246" s="27" t="s">
        <v>32</v>
      </c>
      <c r="I1246" s="27" t="s">
        <v>33</v>
      </c>
      <c r="J1246" s="36">
        <v>45199</v>
      </c>
      <c r="K1246" s="28">
        <v>45352</v>
      </c>
      <c r="L1246" s="121" t="s">
        <v>1605</v>
      </c>
      <c r="N1246" s="94" t="s">
        <v>72</v>
      </c>
      <c r="P1246" s="30"/>
      <c r="Q1246" s="20"/>
      <c r="R1246" s="23"/>
      <c r="S1246" s="21"/>
      <c r="T1246" s="20"/>
      <c r="U1246" s="21">
        <v>45202</v>
      </c>
      <c r="V1246" s="29" t="s">
        <v>240</v>
      </c>
      <c r="W1246" s="23"/>
      <c r="X1246" s="27" t="s">
        <v>45</v>
      </c>
      <c r="Y1246" s="13" t="s">
        <v>2269</v>
      </c>
    </row>
    <row r="1247" spans="1:25" ht="25.5">
      <c r="A1247" s="24">
        <v>45231</v>
      </c>
      <c r="B1247" s="25" t="s">
        <v>1281</v>
      </c>
      <c r="C1247" s="26">
        <v>82113</v>
      </c>
      <c r="D1247" s="27" t="s">
        <v>42</v>
      </c>
      <c r="E1247" s="27" t="s">
        <v>255</v>
      </c>
      <c r="F1247" s="27" t="s">
        <v>71</v>
      </c>
      <c r="G1247" s="27" t="s">
        <v>31</v>
      </c>
      <c r="H1247" s="27" t="s">
        <v>32</v>
      </c>
      <c r="I1247" s="27" t="s">
        <v>33</v>
      </c>
      <c r="J1247" s="36">
        <v>45199</v>
      </c>
      <c r="K1247" s="28">
        <v>45352</v>
      </c>
      <c r="L1247" s="121" t="s">
        <v>1605</v>
      </c>
      <c r="N1247" s="94" t="s">
        <v>72</v>
      </c>
      <c r="P1247" s="30"/>
      <c r="Q1247" s="20"/>
      <c r="R1247" s="23"/>
      <c r="S1247" s="21"/>
      <c r="T1247" s="20"/>
      <c r="U1247" s="21">
        <v>45202</v>
      </c>
      <c r="V1247" s="29" t="s">
        <v>240</v>
      </c>
      <c r="W1247" s="23"/>
      <c r="X1247" s="27" t="s">
        <v>45</v>
      </c>
      <c r="Y1247" s="13" t="s">
        <v>2270</v>
      </c>
    </row>
    <row r="1248" spans="1:25">
      <c r="A1248" s="24">
        <v>45231</v>
      </c>
      <c r="B1248" s="25" t="s">
        <v>1255</v>
      </c>
      <c r="C1248" s="26">
        <v>131503</v>
      </c>
      <c r="D1248" s="27" t="s">
        <v>42</v>
      </c>
      <c r="E1248" s="27" t="s">
        <v>255</v>
      </c>
      <c r="F1248" s="27" t="s">
        <v>256</v>
      </c>
      <c r="G1248" s="27" t="s">
        <v>31</v>
      </c>
      <c r="H1248" s="27" t="s">
        <v>32</v>
      </c>
      <c r="I1248" s="27" t="s">
        <v>33</v>
      </c>
      <c r="J1248" s="36">
        <v>45199</v>
      </c>
      <c r="K1248" s="28">
        <v>45352</v>
      </c>
      <c r="L1248" s="121" t="s">
        <v>1605</v>
      </c>
      <c r="M1248" s="94" t="s">
        <v>1236</v>
      </c>
      <c r="N1248" s="94" t="s">
        <v>1237</v>
      </c>
      <c r="P1248" s="30"/>
      <c r="Q1248" s="20"/>
      <c r="R1248" s="23"/>
      <c r="S1248" s="21">
        <v>45203</v>
      </c>
      <c r="T1248" s="20"/>
      <c r="U1248" s="21">
        <v>45204</v>
      </c>
      <c r="V1248" s="29" t="s">
        <v>240</v>
      </c>
      <c r="W1248" s="23"/>
      <c r="X1248" s="27" t="s">
        <v>45</v>
      </c>
      <c r="Y1248" s="13" t="s">
        <v>2257</v>
      </c>
    </row>
    <row r="1249" spans="1:25">
      <c r="A1249" s="24">
        <v>45231</v>
      </c>
      <c r="B1249" s="25" t="s">
        <v>1356</v>
      </c>
      <c r="C1249" s="26">
        <v>632439</v>
      </c>
      <c r="D1249" s="27" t="s">
        <v>42</v>
      </c>
      <c r="E1249" s="27" t="s">
        <v>147</v>
      </c>
      <c r="F1249" s="27" t="s">
        <v>455</v>
      </c>
      <c r="G1249" s="27" t="s">
        <v>31</v>
      </c>
      <c r="H1249" s="27" t="s">
        <v>32</v>
      </c>
      <c r="I1249" s="27" t="s">
        <v>33</v>
      </c>
      <c r="J1249" s="36">
        <v>45199</v>
      </c>
      <c r="K1249" s="28">
        <v>45352</v>
      </c>
      <c r="L1249" s="121" t="s">
        <v>1605</v>
      </c>
      <c r="M1249" s="94" t="s">
        <v>304</v>
      </c>
      <c r="N1249" s="94" t="s">
        <v>149</v>
      </c>
      <c r="P1249" s="30"/>
      <c r="Q1249" s="20"/>
      <c r="R1249" s="23"/>
      <c r="S1249" s="21">
        <v>45202</v>
      </c>
      <c r="T1249" s="20"/>
      <c r="U1249" s="21">
        <v>45204</v>
      </c>
      <c r="V1249" s="29" t="s">
        <v>240</v>
      </c>
      <c r="W1249" s="23"/>
      <c r="X1249" s="27" t="s">
        <v>45</v>
      </c>
      <c r="Y1249" s="13" t="s">
        <v>2271</v>
      </c>
    </row>
    <row r="1250" spans="1:25">
      <c r="A1250" s="24">
        <v>45231</v>
      </c>
      <c r="B1250" s="25" t="s">
        <v>1306</v>
      </c>
      <c r="C1250" s="26">
        <v>614455</v>
      </c>
      <c r="D1250" s="27" t="s">
        <v>42</v>
      </c>
      <c r="E1250" s="27" t="s">
        <v>29</v>
      </c>
      <c r="F1250" s="27" t="s">
        <v>212</v>
      </c>
      <c r="G1250" s="27" t="s">
        <v>31</v>
      </c>
      <c r="H1250" s="27" t="s">
        <v>32</v>
      </c>
      <c r="I1250" s="27" t="s">
        <v>33</v>
      </c>
      <c r="J1250" s="36">
        <v>45199</v>
      </c>
      <c r="K1250" s="28">
        <v>45413</v>
      </c>
      <c r="L1250" s="121" t="s">
        <v>1605</v>
      </c>
      <c r="M1250" s="94" t="s">
        <v>1307</v>
      </c>
      <c r="N1250" s="94" t="s">
        <v>2272</v>
      </c>
      <c r="O1250" s="94" t="s">
        <v>739</v>
      </c>
      <c r="P1250" s="30">
        <v>45188</v>
      </c>
      <c r="Q1250" s="30">
        <v>45188</v>
      </c>
      <c r="R1250" s="23"/>
      <c r="S1250" s="21">
        <v>45202</v>
      </c>
      <c r="T1250" s="20"/>
      <c r="U1250" s="21">
        <v>45205</v>
      </c>
      <c r="V1250" s="29" t="s">
        <v>240</v>
      </c>
      <c r="W1250" s="23"/>
      <c r="X1250" s="27" t="s">
        <v>39</v>
      </c>
      <c r="Y1250" s="13" t="s">
        <v>2273</v>
      </c>
    </row>
    <row r="1251" spans="1:25">
      <c r="A1251" s="24">
        <v>45200</v>
      </c>
      <c r="B1251" s="25" t="s">
        <v>1193</v>
      </c>
      <c r="C1251" s="26">
        <v>65456</v>
      </c>
      <c r="D1251" s="27" t="s">
        <v>28</v>
      </c>
      <c r="E1251" s="27" t="s">
        <v>2009</v>
      </c>
      <c r="F1251" s="27" t="s">
        <v>2010</v>
      </c>
      <c r="G1251" s="27" t="s">
        <v>31</v>
      </c>
      <c r="H1251" s="27" t="s">
        <v>32</v>
      </c>
      <c r="I1251" s="27" t="s">
        <v>33</v>
      </c>
      <c r="J1251" s="134">
        <v>45169</v>
      </c>
      <c r="K1251" s="28">
        <v>45383</v>
      </c>
      <c r="L1251" s="121" t="s">
        <v>775</v>
      </c>
      <c r="M1251" s="94" t="s">
        <v>1195</v>
      </c>
      <c r="N1251" s="94" t="s">
        <v>1196</v>
      </c>
      <c r="O1251" s="94" t="s">
        <v>1197</v>
      </c>
      <c r="P1251" s="30">
        <v>45159</v>
      </c>
      <c r="Q1251" s="20">
        <v>45160</v>
      </c>
      <c r="R1251" s="23" t="s">
        <v>239</v>
      </c>
      <c r="S1251" s="21">
        <v>45166</v>
      </c>
      <c r="T1251" s="20" t="s">
        <v>235</v>
      </c>
      <c r="U1251" s="21">
        <v>45189</v>
      </c>
      <c r="V1251" s="29" t="s">
        <v>240</v>
      </c>
      <c r="W1251" s="23"/>
      <c r="X1251" s="27" t="s">
        <v>39</v>
      </c>
      <c r="Y1251" s="13"/>
    </row>
    <row r="1252" spans="1:25" ht="25.5">
      <c r="A1252" s="24">
        <v>45231</v>
      </c>
      <c r="B1252" s="25" t="s">
        <v>2274</v>
      </c>
      <c r="C1252" s="26">
        <v>126461</v>
      </c>
      <c r="D1252" s="27" t="s">
        <v>42</v>
      </c>
      <c r="E1252" s="27" t="s">
        <v>377</v>
      </c>
      <c r="F1252" s="27" t="s">
        <v>662</v>
      </c>
      <c r="G1252" s="27" t="s">
        <v>31</v>
      </c>
      <c r="H1252" s="27" t="s">
        <v>32</v>
      </c>
      <c r="I1252" s="27" t="s">
        <v>33</v>
      </c>
      <c r="J1252" s="36">
        <v>45199</v>
      </c>
      <c r="K1252" s="28">
        <v>45352</v>
      </c>
      <c r="L1252" s="121" t="s">
        <v>1551</v>
      </c>
      <c r="M1252" s="94" t="s">
        <v>235</v>
      </c>
      <c r="N1252" s="94" t="s">
        <v>113</v>
      </c>
      <c r="O1252" s="94" t="s">
        <v>235</v>
      </c>
      <c r="P1252" s="30"/>
      <c r="Q1252" s="20"/>
      <c r="R1252" s="23"/>
      <c r="S1252" s="21">
        <v>45198</v>
      </c>
      <c r="T1252" s="20"/>
      <c r="U1252" s="21">
        <v>45205</v>
      </c>
      <c r="V1252" s="29" t="s">
        <v>240</v>
      </c>
      <c r="W1252" s="23"/>
      <c r="X1252" s="27" t="s">
        <v>45</v>
      </c>
      <c r="Y1252" s="13" t="s">
        <v>2275</v>
      </c>
    </row>
    <row r="1253" spans="1:25" ht="38.25">
      <c r="A1253" s="111">
        <v>45231</v>
      </c>
      <c r="B1253" s="25" t="s">
        <v>1299</v>
      </c>
      <c r="C1253" s="26">
        <v>634272</v>
      </c>
      <c r="D1253" s="27" t="s">
        <v>42</v>
      </c>
      <c r="E1253" s="27" t="s">
        <v>147</v>
      </c>
      <c r="F1253" s="27" t="s">
        <v>148</v>
      </c>
      <c r="G1253" s="27" t="s">
        <v>31</v>
      </c>
      <c r="H1253" s="27" t="s">
        <v>32</v>
      </c>
      <c r="I1253" s="27" t="s">
        <v>33</v>
      </c>
      <c r="J1253" s="36">
        <v>45199</v>
      </c>
      <c r="K1253" s="28">
        <v>45352</v>
      </c>
      <c r="L1253" s="121" t="s">
        <v>1543</v>
      </c>
      <c r="M1253" s="94" t="s">
        <v>2276</v>
      </c>
      <c r="N1253" s="94" t="s">
        <v>2277</v>
      </c>
      <c r="O1253" s="94" t="s">
        <v>235</v>
      </c>
      <c r="P1253" s="30">
        <v>45183</v>
      </c>
      <c r="Q1253" s="30">
        <v>45183</v>
      </c>
      <c r="R1253" s="23" t="s">
        <v>239</v>
      </c>
      <c r="S1253" s="21">
        <v>45198</v>
      </c>
      <c r="T1253" s="20" t="s">
        <v>235</v>
      </c>
      <c r="U1253" s="21">
        <v>45210</v>
      </c>
      <c r="V1253" s="29" t="s">
        <v>240</v>
      </c>
      <c r="W1253" s="23"/>
      <c r="X1253" s="27" t="s">
        <v>39</v>
      </c>
      <c r="Y1253" s="13"/>
    </row>
    <row r="1254" spans="1:25" ht="25.5">
      <c r="A1254" s="24">
        <v>45231</v>
      </c>
      <c r="B1254" s="25" t="s">
        <v>2278</v>
      </c>
      <c r="C1254" s="26">
        <v>135874</v>
      </c>
      <c r="D1254" s="27" t="s">
        <v>42</v>
      </c>
      <c r="E1254" s="27" t="s">
        <v>2279</v>
      </c>
      <c r="F1254" s="27" t="s">
        <v>2010</v>
      </c>
      <c r="G1254" s="27" t="s">
        <v>31</v>
      </c>
      <c r="H1254" s="27" t="s">
        <v>32</v>
      </c>
      <c r="I1254" s="27" t="s">
        <v>33</v>
      </c>
      <c r="J1254" s="36">
        <v>45199</v>
      </c>
      <c r="K1254" s="28">
        <v>45352</v>
      </c>
      <c r="L1254" s="121" t="s">
        <v>1551</v>
      </c>
      <c r="M1254" s="94" t="s">
        <v>2280</v>
      </c>
      <c r="N1254" s="94" t="s">
        <v>2281</v>
      </c>
      <c r="P1254" s="30">
        <v>45184</v>
      </c>
      <c r="Q1254" s="20">
        <v>45187</v>
      </c>
      <c r="R1254" s="23" t="s">
        <v>239</v>
      </c>
      <c r="S1254" s="21">
        <v>45198</v>
      </c>
      <c r="T1254" s="20"/>
      <c r="U1254" s="21">
        <v>45211</v>
      </c>
      <c r="V1254" s="29" t="s">
        <v>240</v>
      </c>
      <c r="W1254" s="23"/>
      <c r="X1254" s="27" t="s">
        <v>45</v>
      </c>
      <c r="Y1254" s="13" t="s">
        <v>2282</v>
      </c>
    </row>
    <row r="1255" spans="1:25" ht="51">
      <c r="A1255" s="24">
        <v>45231</v>
      </c>
      <c r="B1255" s="25" t="s">
        <v>1331</v>
      </c>
      <c r="C1255" s="26">
        <v>614686</v>
      </c>
      <c r="D1255" s="27" t="s">
        <v>42</v>
      </c>
      <c r="E1255" s="27" t="s">
        <v>2002</v>
      </c>
      <c r="F1255" s="27" t="s">
        <v>358</v>
      </c>
      <c r="G1255" s="27" t="s">
        <v>31</v>
      </c>
      <c r="H1255" s="27" t="s">
        <v>32</v>
      </c>
      <c r="I1255" s="27" t="s">
        <v>33</v>
      </c>
      <c r="J1255" s="36">
        <v>45199</v>
      </c>
      <c r="K1255" s="28">
        <v>45383</v>
      </c>
      <c r="L1255" s="121" t="s">
        <v>1551</v>
      </c>
      <c r="M1255" s="94" t="s">
        <v>1332</v>
      </c>
      <c r="N1255" s="94" t="s">
        <v>1333</v>
      </c>
      <c r="O1255" s="94" t="s">
        <v>1334</v>
      </c>
      <c r="P1255" s="30">
        <v>45184</v>
      </c>
      <c r="Q1255" s="20">
        <v>45184</v>
      </c>
      <c r="R1255" s="23" t="s">
        <v>239</v>
      </c>
      <c r="S1255" s="21">
        <v>45198</v>
      </c>
      <c r="T1255" s="20"/>
      <c r="U1255" s="21">
        <v>45213</v>
      </c>
      <c r="V1255" s="29" t="s">
        <v>240</v>
      </c>
      <c r="W1255" s="23"/>
      <c r="X1255" s="27" t="s">
        <v>39</v>
      </c>
      <c r="Y1255" s="49" t="s">
        <v>2283</v>
      </c>
    </row>
    <row r="1256" spans="1:25" ht="25.5">
      <c r="A1256" s="24">
        <v>45231</v>
      </c>
      <c r="B1256" s="196" t="s">
        <v>1395</v>
      </c>
      <c r="C1256" s="26">
        <v>30813</v>
      </c>
      <c r="D1256" s="27" t="s">
        <v>42</v>
      </c>
      <c r="E1256" s="27" t="s">
        <v>978</v>
      </c>
      <c r="F1256" s="27" t="s">
        <v>30</v>
      </c>
      <c r="G1256" s="27" t="s">
        <v>31</v>
      </c>
      <c r="H1256" s="27" t="s">
        <v>32</v>
      </c>
      <c r="I1256" s="27" t="s">
        <v>33</v>
      </c>
      <c r="J1256" s="36">
        <v>45199</v>
      </c>
      <c r="K1256" s="28">
        <v>45352</v>
      </c>
      <c r="L1256" s="121" t="s">
        <v>1605</v>
      </c>
      <c r="M1256" s="94" t="s">
        <v>1396</v>
      </c>
      <c r="N1256" s="94" t="s">
        <v>2284</v>
      </c>
      <c r="O1256" s="94" t="s">
        <v>2285</v>
      </c>
      <c r="P1256" s="30">
        <v>45202</v>
      </c>
      <c r="Q1256" s="20">
        <v>45203</v>
      </c>
      <c r="R1256" s="23"/>
      <c r="S1256" s="21">
        <v>45203</v>
      </c>
      <c r="T1256" s="20"/>
      <c r="U1256" s="21">
        <v>45216</v>
      </c>
      <c r="V1256" s="29" t="s">
        <v>240</v>
      </c>
      <c r="W1256" s="23"/>
      <c r="X1256" s="27" t="s">
        <v>39</v>
      </c>
      <c r="Y1256" s="37" t="s">
        <v>2286</v>
      </c>
    </row>
    <row r="1257" spans="1:25" ht="25.5">
      <c r="A1257" s="111">
        <v>45231</v>
      </c>
      <c r="B1257" s="25" t="s">
        <v>1298</v>
      </c>
      <c r="C1257" s="26">
        <v>112490</v>
      </c>
      <c r="D1257" s="27" t="s">
        <v>28</v>
      </c>
      <c r="E1257" s="27" t="s">
        <v>77</v>
      </c>
      <c r="F1257" s="27" t="s">
        <v>78</v>
      </c>
      <c r="G1257" s="27" t="s">
        <v>31</v>
      </c>
      <c r="H1257" s="27" t="s">
        <v>32</v>
      </c>
      <c r="I1257" s="27" t="s">
        <v>23</v>
      </c>
      <c r="J1257" s="36">
        <v>45199</v>
      </c>
      <c r="K1257" s="28">
        <v>45383</v>
      </c>
      <c r="L1257" s="121" t="s">
        <v>1543</v>
      </c>
      <c r="M1257" s="94" t="s">
        <v>250</v>
      </c>
      <c r="N1257" s="94" t="s">
        <v>98</v>
      </c>
      <c r="O1257" s="94" t="s">
        <v>235</v>
      </c>
      <c r="P1257" s="30" t="s">
        <v>235</v>
      </c>
      <c r="Q1257" s="30" t="s">
        <v>235</v>
      </c>
      <c r="R1257" s="30" t="s">
        <v>235</v>
      </c>
      <c r="S1257" s="21">
        <v>45198</v>
      </c>
      <c r="T1257" s="20" t="s">
        <v>235</v>
      </c>
      <c r="U1257" s="21">
        <v>45216</v>
      </c>
      <c r="V1257" s="29" t="s">
        <v>240</v>
      </c>
      <c r="W1257" s="23"/>
      <c r="X1257" s="27" t="s">
        <v>39</v>
      </c>
      <c r="Y1257" s="13" t="s">
        <v>582</v>
      </c>
    </row>
    <row r="1258" spans="1:25" ht="25.5">
      <c r="A1258" s="24">
        <v>45200</v>
      </c>
      <c r="B1258" s="25" t="s">
        <v>2287</v>
      </c>
      <c r="C1258" s="26">
        <v>136388</v>
      </c>
      <c r="D1258" s="27" t="s">
        <v>42</v>
      </c>
      <c r="E1258" s="27" t="s">
        <v>255</v>
      </c>
      <c r="F1258" s="27" t="s">
        <v>71</v>
      </c>
      <c r="G1258" s="27" t="s">
        <v>31</v>
      </c>
      <c r="H1258" s="27"/>
      <c r="I1258" s="27" t="s">
        <v>33</v>
      </c>
      <c r="J1258" s="27" t="s">
        <v>85</v>
      </c>
      <c r="K1258" s="28">
        <v>45323</v>
      </c>
      <c r="L1258" s="121" t="s">
        <v>1543</v>
      </c>
      <c r="N1258" s="94" t="s">
        <v>72</v>
      </c>
      <c r="P1258" s="30" t="s">
        <v>235</v>
      </c>
      <c r="Q1258" s="30" t="s">
        <v>235</v>
      </c>
      <c r="R1258" s="30" t="s">
        <v>235</v>
      </c>
      <c r="S1258" s="21">
        <v>45576</v>
      </c>
      <c r="T1258" s="20" t="s">
        <v>235</v>
      </c>
      <c r="U1258" s="21">
        <v>45576</v>
      </c>
      <c r="V1258" s="29" t="s">
        <v>240</v>
      </c>
      <c r="W1258" s="23"/>
      <c r="X1258" s="27"/>
      <c r="Y1258" s="13" t="s">
        <v>2288</v>
      </c>
    </row>
    <row r="1259" spans="1:25" ht="25.5">
      <c r="A1259" s="24">
        <v>45231</v>
      </c>
      <c r="B1259" s="25" t="s">
        <v>1250</v>
      </c>
      <c r="C1259" s="26">
        <v>120623</v>
      </c>
      <c r="D1259" s="27" t="s">
        <v>42</v>
      </c>
      <c r="E1259" s="27" t="s">
        <v>147</v>
      </c>
      <c r="F1259" s="27" t="s">
        <v>455</v>
      </c>
      <c r="G1259" s="27" t="s">
        <v>31</v>
      </c>
      <c r="H1259" s="27" t="s">
        <v>32</v>
      </c>
      <c r="I1259" s="27" t="s">
        <v>33</v>
      </c>
      <c r="J1259" s="36">
        <v>45199</v>
      </c>
      <c r="K1259" s="28">
        <v>45383</v>
      </c>
      <c r="L1259" s="121" t="s">
        <v>1551</v>
      </c>
      <c r="M1259" s="94" t="s">
        <v>304</v>
      </c>
      <c r="N1259" s="94" t="s">
        <v>149</v>
      </c>
      <c r="O1259" s="94" t="s">
        <v>235</v>
      </c>
      <c r="P1259" s="30"/>
      <c r="Q1259" s="20"/>
      <c r="R1259" s="23"/>
      <c r="S1259" s="21">
        <v>45198</v>
      </c>
      <c r="T1259" s="20">
        <v>45216</v>
      </c>
      <c r="U1259" s="21">
        <v>45217</v>
      </c>
      <c r="V1259" s="29" t="s">
        <v>240</v>
      </c>
      <c r="W1259" s="23"/>
      <c r="X1259" s="27" t="s">
        <v>45</v>
      </c>
      <c r="Y1259" s="13" t="s">
        <v>2289</v>
      </c>
    </row>
    <row r="1260" spans="1:25" ht="25.5">
      <c r="A1260" s="24">
        <v>45231</v>
      </c>
      <c r="B1260" s="137" t="s">
        <v>1263</v>
      </c>
      <c r="C1260" s="26">
        <v>119250</v>
      </c>
      <c r="D1260" s="27" t="s">
        <v>42</v>
      </c>
      <c r="E1260" s="27" t="s">
        <v>330</v>
      </c>
      <c r="F1260" s="27" t="s">
        <v>1336</v>
      </c>
      <c r="G1260" s="27" t="s">
        <v>31</v>
      </c>
      <c r="H1260" s="27" t="s">
        <v>32</v>
      </c>
      <c r="I1260" s="27" t="s">
        <v>33</v>
      </c>
      <c r="J1260" s="36">
        <v>45199</v>
      </c>
      <c r="K1260" s="28">
        <v>45352</v>
      </c>
      <c r="L1260" s="121" t="s">
        <v>1605</v>
      </c>
      <c r="P1260" s="30"/>
      <c r="Q1260" s="20"/>
      <c r="R1260" s="23"/>
      <c r="S1260" s="21"/>
      <c r="T1260" s="20"/>
      <c r="U1260" s="21">
        <v>45218</v>
      </c>
      <c r="V1260" s="29" t="s">
        <v>485</v>
      </c>
      <c r="W1260" s="23"/>
      <c r="X1260" s="27" t="s">
        <v>45</v>
      </c>
      <c r="Y1260" s="37" t="s">
        <v>2290</v>
      </c>
    </row>
    <row r="1261" spans="1:25" ht="25.5">
      <c r="A1261" s="24">
        <v>45231</v>
      </c>
      <c r="B1261" s="109" t="s">
        <v>2291</v>
      </c>
      <c r="C1261" s="41">
        <v>135875</v>
      </c>
      <c r="D1261" s="27" t="s">
        <v>42</v>
      </c>
      <c r="E1261" s="27" t="s">
        <v>2279</v>
      </c>
      <c r="F1261" s="27" t="s">
        <v>2010</v>
      </c>
      <c r="G1261" s="27" t="s">
        <v>31</v>
      </c>
      <c r="H1261" s="27" t="s">
        <v>32</v>
      </c>
      <c r="I1261" s="27" t="s">
        <v>33</v>
      </c>
      <c r="J1261" s="36">
        <v>45199</v>
      </c>
      <c r="K1261" s="28">
        <v>45352</v>
      </c>
      <c r="L1261" s="121" t="s">
        <v>1605</v>
      </c>
      <c r="M1261" s="94" t="s">
        <v>2292</v>
      </c>
      <c r="N1261" s="94" t="s">
        <v>2293</v>
      </c>
      <c r="O1261" s="94" t="s">
        <v>2294</v>
      </c>
      <c r="P1261" s="30">
        <v>45188</v>
      </c>
      <c r="Q1261" s="30">
        <v>45188</v>
      </c>
      <c r="R1261" s="23"/>
      <c r="S1261" s="21">
        <v>45203</v>
      </c>
      <c r="T1261" s="20"/>
      <c r="U1261" s="21">
        <v>45218</v>
      </c>
      <c r="V1261" s="29" t="s">
        <v>240</v>
      </c>
      <c r="W1261" s="23"/>
      <c r="X1261" s="27" t="s">
        <v>45</v>
      </c>
      <c r="Y1261" s="13" t="s">
        <v>2295</v>
      </c>
    </row>
    <row r="1262" spans="1:25">
      <c r="A1262" s="24">
        <v>45231</v>
      </c>
      <c r="B1262" s="109" t="s">
        <v>2296</v>
      </c>
      <c r="C1262" s="41">
        <v>135559</v>
      </c>
      <c r="D1262" s="27" t="s">
        <v>42</v>
      </c>
      <c r="E1262" s="27" t="s">
        <v>1699</v>
      </c>
      <c r="F1262" s="27" t="s">
        <v>363</v>
      </c>
      <c r="G1262" s="27" t="s">
        <v>31</v>
      </c>
      <c r="H1262" s="27" t="s">
        <v>32</v>
      </c>
      <c r="I1262" s="27" t="s">
        <v>33</v>
      </c>
      <c r="J1262" s="36">
        <v>45199</v>
      </c>
      <c r="K1262" s="28">
        <v>45352</v>
      </c>
      <c r="L1262" s="121" t="s">
        <v>1605</v>
      </c>
      <c r="M1262" s="94" t="s">
        <v>1204</v>
      </c>
      <c r="N1262" s="94" t="s">
        <v>1205</v>
      </c>
      <c r="P1262" s="30">
        <v>45188</v>
      </c>
      <c r="Q1262" s="30">
        <v>45188</v>
      </c>
      <c r="R1262" s="23"/>
      <c r="S1262" s="21">
        <v>45203</v>
      </c>
      <c r="T1262" s="20"/>
      <c r="U1262" s="21">
        <v>45218</v>
      </c>
      <c r="V1262" s="29" t="s">
        <v>240</v>
      </c>
      <c r="W1262" s="23"/>
      <c r="X1262" s="27" t="s">
        <v>39</v>
      </c>
      <c r="Y1262" s="13" t="s">
        <v>2273</v>
      </c>
    </row>
    <row r="1263" spans="1:25">
      <c r="A1263" s="24">
        <v>45261</v>
      </c>
      <c r="B1263" s="25" t="s">
        <v>2297</v>
      </c>
      <c r="C1263" s="26">
        <v>633200</v>
      </c>
      <c r="D1263" s="27" t="s">
        <v>42</v>
      </c>
      <c r="E1263" s="27" t="s">
        <v>362</v>
      </c>
      <c r="F1263" s="27" t="s">
        <v>363</v>
      </c>
      <c r="G1263" s="27" t="s">
        <v>31</v>
      </c>
      <c r="H1263" s="27"/>
      <c r="I1263" s="27" t="s">
        <v>33</v>
      </c>
      <c r="J1263" s="36">
        <v>45230</v>
      </c>
      <c r="K1263" s="28">
        <v>45383</v>
      </c>
      <c r="L1263" s="121" t="s">
        <v>2167</v>
      </c>
      <c r="M1263" s="94" t="s">
        <v>235</v>
      </c>
      <c r="N1263" s="94" t="s">
        <v>235</v>
      </c>
      <c r="O1263" s="94" t="s">
        <v>235</v>
      </c>
      <c r="P1263" s="30" t="s">
        <v>235</v>
      </c>
      <c r="Q1263" s="20" t="s">
        <v>235</v>
      </c>
      <c r="R1263" s="23" t="s">
        <v>235</v>
      </c>
      <c r="S1263" s="21" t="s">
        <v>235</v>
      </c>
      <c r="T1263" s="20" t="s">
        <v>1546</v>
      </c>
      <c r="U1263" s="21" t="s">
        <v>235</v>
      </c>
      <c r="V1263" s="29" t="s">
        <v>235</v>
      </c>
      <c r="W1263" s="23"/>
      <c r="X1263" s="27" t="s">
        <v>39</v>
      </c>
      <c r="Y1263" s="13" t="s">
        <v>1962</v>
      </c>
    </row>
    <row r="1264" spans="1:25" ht="63.75">
      <c r="A1264" s="24">
        <v>45231</v>
      </c>
      <c r="B1264" s="25" t="s">
        <v>2298</v>
      </c>
      <c r="C1264" s="26">
        <v>134597</v>
      </c>
      <c r="D1264" s="27" t="s">
        <v>42</v>
      </c>
      <c r="E1264" s="27" t="s">
        <v>2299</v>
      </c>
      <c r="F1264" s="27" t="s">
        <v>30</v>
      </c>
      <c r="G1264" s="27" t="s">
        <v>31</v>
      </c>
      <c r="H1264" s="27" t="s">
        <v>32</v>
      </c>
      <c r="I1264" s="27" t="s">
        <v>33</v>
      </c>
      <c r="J1264" s="36">
        <v>45199</v>
      </c>
      <c r="K1264" s="28">
        <v>45352</v>
      </c>
      <c r="L1264" s="121" t="s">
        <v>1551</v>
      </c>
      <c r="M1264" s="94" t="s">
        <v>2300</v>
      </c>
      <c r="N1264" s="94" t="s">
        <v>2301</v>
      </c>
      <c r="O1264" s="94" t="s">
        <v>2302</v>
      </c>
      <c r="P1264" s="30">
        <v>45184</v>
      </c>
      <c r="Q1264" s="20">
        <v>45184</v>
      </c>
      <c r="R1264" s="23" t="s">
        <v>239</v>
      </c>
      <c r="S1264" s="21">
        <v>45198</v>
      </c>
      <c r="T1264" s="20">
        <v>45216</v>
      </c>
      <c r="U1264" s="21">
        <v>45220</v>
      </c>
      <c r="V1264" s="29" t="s">
        <v>240</v>
      </c>
      <c r="W1264" s="23"/>
      <c r="X1264" s="27" t="s">
        <v>39</v>
      </c>
      <c r="Y1264" s="49" t="s">
        <v>2303</v>
      </c>
    </row>
    <row r="1265" spans="1:25">
      <c r="A1265" s="111">
        <v>45231</v>
      </c>
      <c r="B1265" s="25" t="s">
        <v>1436</v>
      </c>
      <c r="C1265" s="26">
        <v>633622</v>
      </c>
      <c r="D1265" s="27" t="s">
        <v>42</v>
      </c>
      <c r="E1265" s="27" t="s">
        <v>147</v>
      </c>
      <c r="F1265" s="27" t="s">
        <v>148</v>
      </c>
      <c r="G1265" s="27" t="s">
        <v>31</v>
      </c>
      <c r="H1265" s="27" t="s">
        <v>32</v>
      </c>
      <c r="I1265" s="27" t="s">
        <v>33</v>
      </c>
      <c r="J1265" s="36">
        <v>45199</v>
      </c>
      <c r="K1265" s="28">
        <v>45352</v>
      </c>
      <c r="L1265" s="121" t="s">
        <v>1543</v>
      </c>
      <c r="M1265" s="94" t="s">
        <v>1437</v>
      </c>
      <c r="N1265" s="94" t="s">
        <v>1438</v>
      </c>
      <c r="O1265" s="94" t="s">
        <v>1439</v>
      </c>
      <c r="P1265" s="30">
        <v>45183</v>
      </c>
      <c r="Q1265" s="30">
        <v>45183</v>
      </c>
      <c r="R1265" s="23" t="s">
        <v>239</v>
      </c>
      <c r="S1265" s="21">
        <v>45198</v>
      </c>
      <c r="T1265" s="20">
        <v>45217</v>
      </c>
      <c r="U1265" s="21">
        <v>45223</v>
      </c>
      <c r="V1265" s="29" t="s">
        <v>240</v>
      </c>
      <c r="W1265" s="23"/>
      <c r="X1265" s="27" t="s">
        <v>39</v>
      </c>
      <c r="Y1265" s="13"/>
    </row>
    <row r="1266" spans="1:25">
      <c r="A1266" s="24">
        <v>45261</v>
      </c>
      <c r="B1266" s="25" t="s">
        <v>1370</v>
      </c>
      <c r="C1266" s="197">
        <v>7330</v>
      </c>
      <c r="D1266" s="27" t="s">
        <v>42</v>
      </c>
      <c r="E1266" s="27" t="s">
        <v>243</v>
      </c>
      <c r="F1266" s="27" t="s">
        <v>244</v>
      </c>
      <c r="G1266" s="27" t="s">
        <v>31</v>
      </c>
      <c r="H1266" s="27" t="s">
        <v>32</v>
      </c>
      <c r="I1266" s="27" t="s">
        <v>33</v>
      </c>
      <c r="J1266" s="36">
        <v>45230</v>
      </c>
      <c r="K1266" s="28">
        <v>45383</v>
      </c>
      <c r="L1266" s="121" t="s">
        <v>1605</v>
      </c>
      <c r="M1266" s="94" t="s">
        <v>1552</v>
      </c>
      <c r="N1266" s="94" t="s">
        <v>1553</v>
      </c>
      <c r="P1266" s="30"/>
      <c r="Q1266" s="20"/>
      <c r="R1266" s="23"/>
      <c r="S1266" s="21">
        <v>45224</v>
      </c>
      <c r="T1266" s="20"/>
      <c r="U1266" s="21" t="s">
        <v>2304</v>
      </c>
      <c r="V1266" s="29" t="s">
        <v>240</v>
      </c>
      <c r="W1266" s="23"/>
      <c r="X1266" s="27" t="s">
        <v>45</v>
      </c>
      <c r="Y1266" s="13" t="s">
        <v>1062</v>
      </c>
    </row>
    <row r="1267" spans="1:25" ht="25.5">
      <c r="A1267" s="24">
        <v>45261</v>
      </c>
      <c r="B1267" s="25" t="s">
        <v>2305</v>
      </c>
      <c r="C1267" s="197">
        <v>112944</v>
      </c>
      <c r="D1267" s="27" t="s">
        <v>42</v>
      </c>
      <c r="E1267" s="27" t="s">
        <v>255</v>
      </c>
      <c r="F1267" s="27" t="s">
        <v>71</v>
      </c>
      <c r="G1267" s="27" t="s">
        <v>31</v>
      </c>
      <c r="H1267" s="27" t="s">
        <v>32</v>
      </c>
      <c r="I1267" s="27" t="s">
        <v>33</v>
      </c>
      <c r="J1267" s="36">
        <v>45230</v>
      </c>
      <c r="K1267" s="28">
        <v>45383</v>
      </c>
      <c r="L1267" s="121" t="s">
        <v>1605</v>
      </c>
      <c r="N1267" s="94" t="s">
        <v>72</v>
      </c>
      <c r="P1267" s="30"/>
      <c r="Q1267" s="20"/>
      <c r="R1267" s="23"/>
      <c r="S1267" s="21">
        <v>45224</v>
      </c>
      <c r="T1267" s="20" t="s">
        <v>235</v>
      </c>
      <c r="U1267" s="21" t="s">
        <v>2306</v>
      </c>
      <c r="V1267" s="29" t="s">
        <v>240</v>
      </c>
      <c r="W1267" s="23"/>
      <c r="X1267" s="27" t="s">
        <v>45</v>
      </c>
      <c r="Y1267" s="13" t="s">
        <v>2307</v>
      </c>
    </row>
    <row r="1268" spans="1:25" ht="51">
      <c r="A1268" s="24">
        <v>45261</v>
      </c>
      <c r="B1268" s="25" t="s">
        <v>888</v>
      </c>
      <c r="C1268" s="197">
        <v>118106</v>
      </c>
      <c r="D1268" s="27" t="s">
        <v>42</v>
      </c>
      <c r="E1268" s="27" t="s">
        <v>413</v>
      </c>
      <c r="F1268" s="27" t="s">
        <v>1362</v>
      </c>
      <c r="G1268" s="27" t="s">
        <v>31</v>
      </c>
      <c r="H1268" s="27" t="s">
        <v>32</v>
      </c>
      <c r="I1268" s="27" t="s">
        <v>33</v>
      </c>
      <c r="J1268" s="36">
        <v>45230</v>
      </c>
      <c r="K1268" s="28">
        <v>45383</v>
      </c>
      <c r="L1268" s="121" t="s">
        <v>1605</v>
      </c>
      <c r="M1268" s="94" t="s">
        <v>415</v>
      </c>
      <c r="N1268" s="94" t="s">
        <v>43</v>
      </c>
      <c r="O1268" s="94" t="s">
        <v>785</v>
      </c>
      <c r="P1268" s="30"/>
      <c r="Q1268" s="20"/>
      <c r="R1268" s="23"/>
      <c r="S1268" s="21">
        <v>45224</v>
      </c>
      <c r="T1268" s="20"/>
      <c r="U1268" s="21" t="s">
        <v>2304</v>
      </c>
      <c r="V1268" s="29" t="s">
        <v>240</v>
      </c>
      <c r="W1268" s="23"/>
      <c r="X1268" s="27" t="s">
        <v>45</v>
      </c>
      <c r="Y1268" s="13" t="s">
        <v>2308</v>
      </c>
    </row>
    <row r="1269" spans="1:25" ht="51">
      <c r="A1269" s="24">
        <v>45261</v>
      </c>
      <c r="B1269" s="25" t="s">
        <v>1414</v>
      </c>
      <c r="C1269" s="197">
        <v>120029</v>
      </c>
      <c r="D1269" s="27" t="s">
        <v>42</v>
      </c>
      <c r="E1269" s="27" t="s">
        <v>413</v>
      </c>
      <c r="F1269" s="27" t="s">
        <v>1362</v>
      </c>
      <c r="G1269" s="27" t="s">
        <v>31</v>
      </c>
      <c r="H1269" s="27" t="s">
        <v>32</v>
      </c>
      <c r="I1269" s="27" t="s">
        <v>33</v>
      </c>
      <c r="J1269" s="36">
        <v>45230</v>
      </c>
      <c r="K1269" s="28">
        <v>45383</v>
      </c>
      <c r="L1269" s="121" t="s">
        <v>1605</v>
      </c>
      <c r="M1269" s="94" t="s">
        <v>415</v>
      </c>
      <c r="N1269" s="94" t="s">
        <v>43</v>
      </c>
      <c r="O1269" s="94" t="s">
        <v>785</v>
      </c>
      <c r="P1269" s="30"/>
      <c r="Q1269" s="20"/>
      <c r="R1269" s="23"/>
      <c r="S1269" s="21">
        <v>45224</v>
      </c>
      <c r="T1269" s="20"/>
      <c r="U1269" s="21">
        <v>45226</v>
      </c>
      <c r="V1269" s="29" t="s">
        <v>240</v>
      </c>
      <c r="W1269" s="23"/>
      <c r="X1269" s="27" t="s">
        <v>45</v>
      </c>
      <c r="Y1269" s="13" t="s">
        <v>2308</v>
      </c>
    </row>
    <row r="1270" spans="1:25" ht="25.5">
      <c r="A1270" s="24">
        <v>45261</v>
      </c>
      <c r="B1270" s="25" t="s">
        <v>1416</v>
      </c>
      <c r="C1270" s="197">
        <v>126841</v>
      </c>
      <c r="D1270" s="27" t="s">
        <v>42</v>
      </c>
      <c r="E1270" s="27" t="s">
        <v>255</v>
      </c>
      <c r="F1270" s="27" t="s">
        <v>71</v>
      </c>
      <c r="G1270" s="27" t="s">
        <v>31</v>
      </c>
      <c r="H1270" s="27" t="s">
        <v>32</v>
      </c>
      <c r="I1270" s="27" t="s">
        <v>33</v>
      </c>
      <c r="J1270" s="36">
        <v>45230</v>
      </c>
      <c r="K1270" s="28">
        <v>45383</v>
      </c>
      <c r="L1270" s="121" t="s">
        <v>1605</v>
      </c>
      <c r="N1270" s="94" t="s">
        <v>72</v>
      </c>
      <c r="P1270" s="30"/>
      <c r="Q1270" s="20"/>
      <c r="R1270" s="23"/>
      <c r="S1270" s="21">
        <v>45224</v>
      </c>
      <c r="T1270" s="20"/>
      <c r="U1270" s="21">
        <v>45225</v>
      </c>
      <c r="V1270" s="29" t="s">
        <v>240</v>
      </c>
      <c r="W1270" s="23"/>
      <c r="X1270" s="27" t="s">
        <v>45</v>
      </c>
      <c r="Y1270" s="13" t="s">
        <v>2309</v>
      </c>
    </row>
    <row r="1271" spans="1:25" ht="51">
      <c r="A1271" s="24">
        <v>45261</v>
      </c>
      <c r="B1271" s="25" t="s">
        <v>1417</v>
      </c>
      <c r="C1271" s="197">
        <v>131374</v>
      </c>
      <c r="D1271" s="27" t="s">
        <v>42</v>
      </c>
      <c r="E1271" s="27" t="s">
        <v>413</v>
      </c>
      <c r="F1271" s="27" t="s">
        <v>1362</v>
      </c>
      <c r="G1271" s="27" t="s">
        <v>31</v>
      </c>
      <c r="H1271" s="27" t="s">
        <v>32</v>
      </c>
      <c r="I1271" s="27" t="s">
        <v>33</v>
      </c>
      <c r="J1271" s="36">
        <v>45230</v>
      </c>
      <c r="K1271" s="28">
        <v>45383</v>
      </c>
      <c r="L1271" s="121" t="s">
        <v>1605</v>
      </c>
      <c r="M1271" s="94" t="s">
        <v>415</v>
      </c>
      <c r="N1271" s="94" t="s">
        <v>43</v>
      </c>
      <c r="O1271" s="94" t="s">
        <v>785</v>
      </c>
      <c r="P1271" s="30"/>
      <c r="Q1271" s="20"/>
      <c r="R1271" s="23"/>
      <c r="S1271" s="21">
        <v>45224</v>
      </c>
      <c r="T1271" s="20"/>
      <c r="U1271" s="21">
        <v>45226</v>
      </c>
      <c r="V1271" s="29" t="s">
        <v>240</v>
      </c>
      <c r="W1271" s="23"/>
      <c r="X1271" s="27" t="s">
        <v>45</v>
      </c>
      <c r="Y1271" s="13" t="s">
        <v>2308</v>
      </c>
    </row>
    <row r="1272" spans="1:25" ht="51">
      <c r="A1272" s="24">
        <v>45261</v>
      </c>
      <c r="B1272" s="25" t="s">
        <v>1372</v>
      </c>
      <c r="C1272" s="197">
        <v>131931</v>
      </c>
      <c r="D1272" s="27" t="s">
        <v>42</v>
      </c>
      <c r="E1272" s="27" t="s">
        <v>413</v>
      </c>
      <c r="F1272" s="27" t="s">
        <v>1362</v>
      </c>
      <c r="G1272" s="27" t="s">
        <v>31</v>
      </c>
      <c r="H1272" s="27" t="s">
        <v>32</v>
      </c>
      <c r="I1272" s="27" t="s">
        <v>33</v>
      </c>
      <c r="J1272" s="36">
        <v>45230</v>
      </c>
      <c r="K1272" s="28">
        <v>45383</v>
      </c>
      <c r="L1272" s="121" t="s">
        <v>1605</v>
      </c>
      <c r="M1272" s="94" t="s">
        <v>415</v>
      </c>
      <c r="N1272" s="94" t="s">
        <v>43</v>
      </c>
      <c r="O1272" s="94" t="s">
        <v>785</v>
      </c>
      <c r="P1272" s="30"/>
      <c r="Q1272" s="20"/>
      <c r="R1272" s="23"/>
      <c r="S1272" s="21">
        <v>45224</v>
      </c>
      <c r="T1272" s="20"/>
      <c r="U1272" s="21">
        <v>45226</v>
      </c>
      <c r="V1272" s="29" t="s">
        <v>240</v>
      </c>
      <c r="W1272" s="23"/>
      <c r="X1272" s="27" t="s">
        <v>45</v>
      </c>
      <c r="Y1272" s="13" t="s">
        <v>2308</v>
      </c>
    </row>
    <row r="1273" spans="1:25" ht="25.5">
      <c r="A1273" s="24">
        <v>45261</v>
      </c>
      <c r="B1273" s="25" t="s">
        <v>2310</v>
      </c>
      <c r="C1273" s="197">
        <v>135882</v>
      </c>
      <c r="D1273" s="27" t="s">
        <v>42</v>
      </c>
      <c r="E1273" s="27" t="s">
        <v>2311</v>
      </c>
      <c r="F1273" s="27" t="s">
        <v>2010</v>
      </c>
      <c r="G1273" s="27" t="s">
        <v>31</v>
      </c>
      <c r="H1273" s="27" t="s">
        <v>32</v>
      </c>
      <c r="I1273" s="27" t="s">
        <v>33</v>
      </c>
      <c r="J1273" s="36">
        <v>45230</v>
      </c>
      <c r="K1273" s="28">
        <v>45383</v>
      </c>
      <c r="L1273" s="121" t="s">
        <v>1605</v>
      </c>
      <c r="M1273" s="94" t="s">
        <v>2312</v>
      </c>
      <c r="N1273" s="94" t="s">
        <v>2313</v>
      </c>
      <c r="O1273" s="94" t="s">
        <v>739</v>
      </c>
      <c r="P1273" s="30">
        <v>45217</v>
      </c>
      <c r="Q1273" s="20">
        <v>45218</v>
      </c>
      <c r="R1273" s="23"/>
      <c r="S1273" s="21">
        <v>45224</v>
      </c>
      <c r="T1273" s="20"/>
      <c r="U1273" s="21">
        <v>45226</v>
      </c>
      <c r="V1273" s="29" t="s">
        <v>240</v>
      </c>
      <c r="W1273" s="23"/>
      <c r="X1273" s="27" t="s">
        <v>45</v>
      </c>
      <c r="Y1273" s="13" t="s">
        <v>2314</v>
      </c>
    </row>
    <row r="1274" spans="1:25" ht="25.5">
      <c r="A1274" s="24">
        <v>45261</v>
      </c>
      <c r="B1274" s="25" t="s">
        <v>2315</v>
      </c>
      <c r="C1274" s="197">
        <v>135930</v>
      </c>
      <c r="D1274" s="27" t="s">
        <v>42</v>
      </c>
      <c r="E1274" s="27" t="s">
        <v>1743</v>
      </c>
      <c r="F1274" s="27" t="s">
        <v>2316</v>
      </c>
      <c r="G1274" s="27" t="s">
        <v>31</v>
      </c>
      <c r="H1274" s="27" t="s">
        <v>32</v>
      </c>
      <c r="I1274" s="27" t="s">
        <v>33</v>
      </c>
      <c r="J1274" s="36">
        <v>45230</v>
      </c>
      <c r="K1274" s="28">
        <v>45383</v>
      </c>
      <c r="L1274" s="121" t="s">
        <v>1605</v>
      </c>
      <c r="M1274" s="94" t="s">
        <v>2317</v>
      </c>
      <c r="N1274" s="94" t="s">
        <v>2318</v>
      </c>
      <c r="P1274" s="30">
        <v>45217</v>
      </c>
      <c r="Q1274" s="20">
        <v>45219</v>
      </c>
      <c r="R1274" s="23"/>
      <c r="S1274" s="21">
        <v>45224</v>
      </c>
      <c r="T1274" s="20"/>
      <c r="U1274" s="21">
        <v>45226</v>
      </c>
      <c r="V1274" s="29" t="s">
        <v>240</v>
      </c>
      <c r="W1274" s="23"/>
      <c r="X1274" s="27" t="s">
        <v>45</v>
      </c>
      <c r="Y1274" s="13" t="s">
        <v>2314</v>
      </c>
    </row>
    <row r="1275" spans="1:25" ht="25.5">
      <c r="A1275" s="24">
        <v>45261</v>
      </c>
      <c r="B1275" s="25" t="s">
        <v>2319</v>
      </c>
      <c r="C1275" s="197">
        <v>135946</v>
      </c>
      <c r="D1275" s="27" t="s">
        <v>42</v>
      </c>
      <c r="E1275" s="27" t="s">
        <v>2311</v>
      </c>
      <c r="F1275" s="27" t="s">
        <v>2010</v>
      </c>
      <c r="G1275" s="27" t="s">
        <v>31</v>
      </c>
      <c r="H1275" s="27" t="s">
        <v>32</v>
      </c>
      <c r="I1275" s="27" t="s">
        <v>33</v>
      </c>
      <c r="J1275" s="36">
        <v>45230</v>
      </c>
      <c r="K1275" s="28">
        <v>45383</v>
      </c>
      <c r="L1275" s="121" t="s">
        <v>1605</v>
      </c>
      <c r="M1275" s="94" t="s">
        <v>2320</v>
      </c>
      <c r="N1275" s="94" t="s">
        <v>2321</v>
      </c>
      <c r="O1275" s="94" t="s">
        <v>739</v>
      </c>
      <c r="P1275" s="30">
        <v>45217</v>
      </c>
      <c r="Q1275" s="20">
        <v>45218</v>
      </c>
      <c r="R1275" s="23"/>
      <c r="S1275" s="21">
        <v>45224</v>
      </c>
      <c r="T1275" s="20"/>
      <c r="U1275" s="21">
        <v>45226</v>
      </c>
      <c r="V1275" s="29" t="s">
        <v>240</v>
      </c>
      <c r="W1275" s="23"/>
      <c r="X1275" s="27" t="s">
        <v>45</v>
      </c>
      <c r="Y1275" s="13" t="s">
        <v>2314</v>
      </c>
    </row>
    <row r="1276" spans="1:25">
      <c r="A1276" s="24">
        <v>45261</v>
      </c>
      <c r="B1276" s="25" t="s">
        <v>2322</v>
      </c>
      <c r="C1276" s="197">
        <v>137473</v>
      </c>
      <c r="D1276" s="27" t="s">
        <v>42</v>
      </c>
      <c r="E1276" s="27" t="s">
        <v>255</v>
      </c>
      <c r="F1276" s="27" t="s">
        <v>256</v>
      </c>
      <c r="G1276" s="27" t="s">
        <v>31</v>
      </c>
      <c r="H1276" s="27" t="s">
        <v>32</v>
      </c>
      <c r="I1276" s="27" t="s">
        <v>33</v>
      </c>
      <c r="J1276" s="36">
        <v>45230</v>
      </c>
      <c r="K1276" s="28">
        <v>45383</v>
      </c>
      <c r="L1276" s="121" t="s">
        <v>1605</v>
      </c>
      <c r="M1276" s="94" t="s">
        <v>1236</v>
      </c>
      <c r="N1276" s="94" t="s">
        <v>1389</v>
      </c>
      <c r="P1276" s="30"/>
      <c r="Q1276" s="20"/>
      <c r="R1276" s="23"/>
      <c r="S1276" s="21">
        <v>45224</v>
      </c>
      <c r="T1276" s="20"/>
      <c r="U1276" s="21">
        <v>45225</v>
      </c>
      <c r="V1276" s="29" t="s">
        <v>240</v>
      </c>
      <c r="W1276" s="23"/>
      <c r="X1276" s="27" t="s">
        <v>45</v>
      </c>
      <c r="Y1276" s="13"/>
    </row>
    <row r="1277" spans="1:25">
      <c r="A1277" s="24">
        <v>45261</v>
      </c>
      <c r="B1277" s="25" t="s">
        <v>2323</v>
      </c>
      <c r="C1277" s="197">
        <v>139390</v>
      </c>
      <c r="D1277" s="27" t="s">
        <v>42</v>
      </c>
      <c r="E1277" s="27" t="s">
        <v>2009</v>
      </c>
      <c r="F1277" s="27" t="s">
        <v>2010</v>
      </c>
      <c r="G1277" s="27" t="s">
        <v>31</v>
      </c>
      <c r="H1277" s="27" t="s">
        <v>32</v>
      </c>
      <c r="I1277" s="27" t="s">
        <v>33</v>
      </c>
      <c r="J1277" s="36">
        <v>45230</v>
      </c>
      <c r="K1277" s="28">
        <v>45383</v>
      </c>
      <c r="L1277" s="121" t="s">
        <v>1605</v>
      </c>
      <c r="M1277" s="94" t="s">
        <v>1694</v>
      </c>
      <c r="N1277" s="94" t="s">
        <v>2144</v>
      </c>
      <c r="O1277" s="94" t="s">
        <v>739</v>
      </c>
      <c r="P1277" s="30">
        <v>45217</v>
      </c>
      <c r="Q1277" s="20">
        <v>45219</v>
      </c>
      <c r="R1277" s="23"/>
      <c r="S1277" s="21">
        <v>45224</v>
      </c>
      <c r="T1277" s="20"/>
      <c r="U1277" s="21" t="s">
        <v>2304</v>
      </c>
      <c r="V1277" s="29" t="s">
        <v>240</v>
      </c>
      <c r="W1277" s="23"/>
      <c r="X1277" s="27" t="s">
        <v>45</v>
      </c>
      <c r="Y1277" s="13" t="s">
        <v>2324</v>
      </c>
    </row>
    <row r="1278" spans="1:25" ht="89.25">
      <c r="A1278" s="24">
        <v>45261</v>
      </c>
      <c r="B1278" s="25" t="s">
        <v>1371</v>
      </c>
      <c r="C1278" s="26">
        <v>109895</v>
      </c>
      <c r="D1278" s="27" t="s">
        <v>42</v>
      </c>
      <c r="E1278" s="27" t="s">
        <v>413</v>
      </c>
      <c r="F1278" s="27" t="s">
        <v>1362</v>
      </c>
      <c r="G1278" s="27" t="s">
        <v>31</v>
      </c>
      <c r="H1278" s="27" t="s">
        <v>32</v>
      </c>
      <c r="I1278" s="27" t="s">
        <v>33</v>
      </c>
      <c r="J1278" s="36">
        <v>45230</v>
      </c>
      <c r="K1278" s="28">
        <v>45383</v>
      </c>
      <c r="L1278" s="121" t="s">
        <v>1543</v>
      </c>
      <c r="M1278" s="94" t="s">
        <v>415</v>
      </c>
      <c r="N1278" s="94" t="s">
        <v>43</v>
      </c>
      <c r="O1278" s="94" t="s">
        <v>416</v>
      </c>
      <c r="P1278" s="30" t="s">
        <v>235</v>
      </c>
      <c r="Q1278" s="30" t="s">
        <v>235</v>
      </c>
      <c r="R1278" s="30" t="s">
        <v>235</v>
      </c>
      <c r="S1278" s="21">
        <v>45226</v>
      </c>
      <c r="T1278" s="20" t="s">
        <v>235</v>
      </c>
      <c r="U1278" s="21">
        <v>45226</v>
      </c>
      <c r="V1278" s="29" t="s">
        <v>240</v>
      </c>
      <c r="W1278" s="23"/>
      <c r="X1278" s="27" t="s">
        <v>45</v>
      </c>
      <c r="Y1278" s="13" t="s">
        <v>2038</v>
      </c>
    </row>
    <row r="1279" spans="1:25">
      <c r="A1279" s="24">
        <v>45261</v>
      </c>
      <c r="B1279" s="25" t="s">
        <v>2325</v>
      </c>
      <c r="C1279" s="26">
        <v>131943</v>
      </c>
      <c r="D1279" s="27" t="s">
        <v>42</v>
      </c>
      <c r="E1279" s="27" t="s">
        <v>255</v>
      </c>
      <c r="F1279" s="27" t="s">
        <v>256</v>
      </c>
      <c r="G1279" s="27" t="s">
        <v>31</v>
      </c>
      <c r="H1279" s="27" t="s">
        <v>32</v>
      </c>
      <c r="I1279" s="27" t="s">
        <v>33</v>
      </c>
      <c r="J1279" s="36">
        <v>45230</v>
      </c>
      <c r="K1279" s="28">
        <v>45383</v>
      </c>
      <c r="L1279" s="121" t="s">
        <v>1543</v>
      </c>
      <c r="M1279" s="94" t="s">
        <v>1236</v>
      </c>
      <c r="N1279" s="94" t="s">
        <v>1237</v>
      </c>
      <c r="O1279" s="94" t="s">
        <v>235</v>
      </c>
      <c r="P1279" s="30" t="s">
        <v>235</v>
      </c>
      <c r="Q1279" s="30" t="s">
        <v>235</v>
      </c>
      <c r="R1279" s="30" t="s">
        <v>235</v>
      </c>
      <c r="S1279" s="21">
        <v>45226</v>
      </c>
      <c r="T1279" s="20" t="s">
        <v>235</v>
      </c>
      <c r="U1279" s="21">
        <v>45226</v>
      </c>
      <c r="V1279" s="29" t="s">
        <v>240</v>
      </c>
      <c r="W1279" s="23"/>
      <c r="X1279" s="27" t="s">
        <v>45</v>
      </c>
      <c r="Y1279" s="13" t="s">
        <v>2247</v>
      </c>
    </row>
    <row r="1280" spans="1:25">
      <c r="A1280" s="24">
        <v>45261</v>
      </c>
      <c r="B1280" s="25" t="s">
        <v>1411</v>
      </c>
      <c r="C1280" s="26">
        <v>113888</v>
      </c>
      <c r="D1280" s="27" t="s">
        <v>42</v>
      </c>
      <c r="E1280" s="27" t="s">
        <v>243</v>
      </c>
      <c r="F1280" s="27" t="s">
        <v>244</v>
      </c>
      <c r="G1280" s="27" t="s">
        <v>31</v>
      </c>
      <c r="H1280" s="27" t="s">
        <v>32</v>
      </c>
      <c r="I1280" s="27" t="s">
        <v>33</v>
      </c>
      <c r="J1280" s="36">
        <v>45230</v>
      </c>
      <c r="K1280" s="28">
        <v>45383</v>
      </c>
      <c r="L1280" s="121" t="s">
        <v>1543</v>
      </c>
      <c r="M1280" s="94" t="s">
        <v>1552</v>
      </c>
      <c r="N1280" s="94" t="s">
        <v>699</v>
      </c>
      <c r="O1280" s="94" t="s">
        <v>235</v>
      </c>
      <c r="P1280" s="30" t="s">
        <v>235</v>
      </c>
      <c r="Q1280" s="30" t="s">
        <v>235</v>
      </c>
      <c r="R1280" s="30" t="s">
        <v>235</v>
      </c>
      <c r="S1280" s="21">
        <v>45226</v>
      </c>
      <c r="T1280" s="20" t="s">
        <v>235</v>
      </c>
      <c r="U1280" s="21">
        <v>45226</v>
      </c>
      <c r="V1280" s="29" t="s">
        <v>240</v>
      </c>
      <c r="W1280" s="23"/>
      <c r="X1280" s="27" t="s">
        <v>45</v>
      </c>
      <c r="Y1280" s="13" t="s">
        <v>2326</v>
      </c>
    </row>
    <row r="1281" spans="1:25">
      <c r="A1281" s="24">
        <v>45261</v>
      </c>
      <c r="B1281" s="25" t="s">
        <v>1422</v>
      </c>
      <c r="C1281" s="197">
        <v>114623</v>
      </c>
      <c r="D1281" s="27" t="s">
        <v>42</v>
      </c>
      <c r="E1281" s="27" t="s">
        <v>413</v>
      </c>
      <c r="F1281" s="27" t="s">
        <v>1362</v>
      </c>
      <c r="G1281" s="27" t="s">
        <v>31</v>
      </c>
      <c r="H1281" s="27" t="s">
        <v>32</v>
      </c>
      <c r="I1281" s="27" t="s">
        <v>33</v>
      </c>
      <c r="J1281" s="36">
        <v>45230</v>
      </c>
      <c r="K1281" s="28">
        <v>45383</v>
      </c>
      <c r="L1281" s="121" t="s">
        <v>1605</v>
      </c>
      <c r="N1281" s="94" t="s">
        <v>2327</v>
      </c>
      <c r="P1281" s="30"/>
      <c r="Q1281" s="20"/>
      <c r="R1281" s="23"/>
      <c r="S1281" s="21">
        <v>45224</v>
      </c>
      <c r="T1281" s="20"/>
      <c r="U1281" s="21">
        <v>45226</v>
      </c>
      <c r="V1281" s="29" t="s">
        <v>240</v>
      </c>
      <c r="W1281" s="23"/>
      <c r="X1281" s="27" t="s">
        <v>45</v>
      </c>
      <c r="Y1281" s="13" t="s">
        <v>2328</v>
      </c>
    </row>
    <row r="1282" spans="1:25" ht="25.5">
      <c r="A1282" s="24">
        <v>45261</v>
      </c>
      <c r="B1282" s="25" t="s">
        <v>2329</v>
      </c>
      <c r="C1282" s="26">
        <v>135924</v>
      </c>
      <c r="D1282" s="27" t="s">
        <v>42</v>
      </c>
      <c r="E1282" s="27" t="s">
        <v>1301</v>
      </c>
      <c r="F1282" s="27" t="s">
        <v>1336</v>
      </c>
      <c r="G1282" s="27" t="s">
        <v>31</v>
      </c>
      <c r="H1282" s="27" t="s">
        <v>32</v>
      </c>
      <c r="I1282" s="27" t="s">
        <v>33</v>
      </c>
      <c r="J1282" s="36">
        <v>45230</v>
      </c>
      <c r="K1282" s="28">
        <v>45383</v>
      </c>
      <c r="L1282" s="121" t="s">
        <v>1543</v>
      </c>
      <c r="M1282" s="94" t="s">
        <v>2330</v>
      </c>
      <c r="N1282" s="94" t="s">
        <v>2331</v>
      </c>
      <c r="O1282" s="94" t="s">
        <v>739</v>
      </c>
      <c r="P1282" s="30">
        <v>45211</v>
      </c>
      <c r="Q1282" s="20">
        <v>45215</v>
      </c>
      <c r="R1282" s="23" t="s">
        <v>239</v>
      </c>
      <c r="S1282" s="21">
        <v>45229</v>
      </c>
      <c r="T1282" s="20"/>
      <c r="U1282" s="21">
        <v>45230</v>
      </c>
      <c r="V1282" s="29" t="s">
        <v>240</v>
      </c>
      <c r="W1282" s="23"/>
      <c r="X1282" s="27" t="s">
        <v>45</v>
      </c>
      <c r="Y1282" s="13"/>
    </row>
    <row r="1283" spans="1:25" ht="25.5">
      <c r="A1283" s="24">
        <v>45261</v>
      </c>
      <c r="B1283" s="25" t="s">
        <v>2332</v>
      </c>
      <c r="C1283" s="26">
        <v>135938</v>
      </c>
      <c r="D1283" s="27" t="s">
        <v>42</v>
      </c>
      <c r="E1283" s="27" t="s">
        <v>1743</v>
      </c>
      <c r="F1283" s="27" t="s">
        <v>2316</v>
      </c>
      <c r="G1283" s="27" t="s">
        <v>31</v>
      </c>
      <c r="H1283" s="27" t="s">
        <v>32</v>
      </c>
      <c r="I1283" s="27" t="s">
        <v>33</v>
      </c>
      <c r="J1283" s="36">
        <v>45230</v>
      </c>
      <c r="K1283" s="28">
        <v>45383</v>
      </c>
      <c r="L1283" s="121" t="s">
        <v>1543</v>
      </c>
      <c r="M1283" s="94" t="s">
        <v>2333</v>
      </c>
      <c r="N1283" s="94" t="s">
        <v>2334</v>
      </c>
      <c r="P1283" s="30">
        <v>45211</v>
      </c>
      <c r="Q1283" s="20">
        <v>45215</v>
      </c>
      <c r="R1283" s="23" t="s">
        <v>239</v>
      </c>
      <c r="S1283" s="21">
        <v>45229</v>
      </c>
      <c r="T1283" s="20"/>
      <c r="U1283" s="21">
        <v>45229</v>
      </c>
      <c r="V1283" s="29" t="s">
        <v>240</v>
      </c>
      <c r="W1283" s="23"/>
      <c r="X1283" s="27" t="s">
        <v>45</v>
      </c>
      <c r="Y1283" s="13"/>
    </row>
    <row r="1284" spans="1:25" ht="25.5">
      <c r="A1284" s="24">
        <v>45261</v>
      </c>
      <c r="B1284" s="25" t="s">
        <v>1385</v>
      </c>
      <c r="C1284" s="26">
        <v>664610</v>
      </c>
      <c r="D1284" s="27" t="s">
        <v>42</v>
      </c>
      <c r="E1284" s="27" t="s">
        <v>255</v>
      </c>
      <c r="F1284" s="27" t="s">
        <v>71</v>
      </c>
      <c r="G1284" s="27" t="s">
        <v>31</v>
      </c>
      <c r="H1284" s="27" t="s">
        <v>32</v>
      </c>
      <c r="I1284" s="27" t="s">
        <v>33</v>
      </c>
      <c r="J1284" s="36">
        <v>45230</v>
      </c>
      <c r="K1284" s="28">
        <v>45383</v>
      </c>
      <c r="L1284" s="121" t="s">
        <v>1543</v>
      </c>
      <c r="M1284" s="94" t="s">
        <v>235</v>
      </c>
      <c r="N1284" s="94" t="s">
        <v>72</v>
      </c>
      <c r="O1284" s="94" t="s">
        <v>235</v>
      </c>
      <c r="P1284" s="30" t="s">
        <v>235</v>
      </c>
      <c r="Q1284" s="30" t="s">
        <v>235</v>
      </c>
      <c r="R1284" s="30" t="s">
        <v>235</v>
      </c>
      <c r="S1284" s="21">
        <v>45229</v>
      </c>
      <c r="T1284" s="20"/>
      <c r="U1284" s="21">
        <v>45229</v>
      </c>
      <c r="V1284" s="29" t="s">
        <v>240</v>
      </c>
      <c r="W1284" s="23"/>
      <c r="X1284" s="27" t="s">
        <v>45</v>
      </c>
      <c r="Y1284" s="13"/>
    </row>
    <row r="1285" spans="1:25" ht="25.5">
      <c r="A1285" s="24">
        <v>45200</v>
      </c>
      <c r="B1285" s="25" t="s">
        <v>705</v>
      </c>
      <c r="C1285" s="26">
        <v>108003</v>
      </c>
      <c r="D1285" s="27" t="s">
        <v>42</v>
      </c>
      <c r="E1285" s="27" t="s">
        <v>255</v>
      </c>
      <c r="F1285" s="27" t="s">
        <v>71</v>
      </c>
      <c r="G1285" s="27" t="s">
        <v>31</v>
      </c>
      <c r="H1285" s="27" t="s">
        <v>32</v>
      </c>
      <c r="I1285" s="27" t="s">
        <v>33</v>
      </c>
      <c r="J1285" s="27" t="s">
        <v>85</v>
      </c>
      <c r="K1285" s="28">
        <v>45323</v>
      </c>
      <c r="L1285" s="121" t="s">
        <v>1543</v>
      </c>
      <c r="N1285" s="94" t="s">
        <v>72</v>
      </c>
      <c r="P1285" s="30" t="s">
        <v>235</v>
      </c>
      <c r="Q1285" s="30" t="s">
        <v>235</v>
      </c>
      <c r="R1285" s="30" t="s">
        <v>235</v>
      </c>
      <c r="S1285" s="21">
        <v>45576</v>
      </c>
      <c r="T1285" s="20" t="s">
        <v>235</v>
      </c>
      <c r="U1285" s="21">
        <v>45576</v>
      </c>
      <c r="V1285" s="29" t="s">
        <v>240</v>
      </c>
      <c r="W1285" s="23"/>
      <c r="X1285" s="27"/>
      <c r="Y1285" s="13" t="s">
        <v>2288</v>
      </c>
    </row>
    <row r="1286" spans="1:25" ht="25.5">
      <c r="A1286" s="24">
        <v>45261</v>
      </c>
      <c r="B1286" s="25" t="s">
        <v>1415</v>
      </c>
      <c r="C1286" s="26">
        <v>126593</v>
      </c>
      <c r="D1286" s="27" t="s">
        <v>42</v>
      </c>
      <c r="E1286" s="27" t="s">
        <v>255</v>
      </c>
      <c r="F1286" s="27" t="s">
        <v>71</v>
      </c>
      <c r="G1286" s="27" t="s">
        <v>31</v>
      </c>
      <c r="H1286" s="27" t="s">
        <v>32</v>
      </c>
      <c r="I1286" s="27" t="s">
        <v>33</v>
      </c>
      <c r="J1286" s="36">
        <v>45230</v>
      </c>
      <c r="K1286" s="28">
        <v>45383</v>
      </c>
      <c r="L1286" s="121" t="s">
        <v>1543</v>
      </c>
      <c r="M1286" s="94" t="s">
        <v>235</v>
      </c>
      <c r="N1286" s="94" t="s">
        <v>72</v>
      </c>
      <c r="O1286" s="94" t="s">
        <v>235</v>
      </c>
      <c r="P1286" s="30" t="s">
        <v>235</v>
      </c>
      <c r="Q1286" s="30" t="s">
        <v>235</v>
      </c>
      <c r="R1286" s="30" t="s">
        <v>235</v>
      </c>
      <c r="S1286" s="21">
        <v>45226</v>
      </c>
      <c r="T1286" s="20"/>
      <c r="U1286" s="21">
        <v>45229</v>
      </c>
      <c r="V1286" s="29" t="s">
        <v>240</v>
      </c>
      <c r="W1286" s="23"/>
      <c r="X1286" s="27" t="s">
        <v>45</v>
      </c>
      <c r="Y1286" s="13" t="s">
        <v>89</v>
      </c>
    </row>
    <row r="1287" spans="1:25" ht="25.5">
      <c r="A1287" s="24">
        <v>45261</v>
      </c>
      <c r="B1287" s="25" t="s">
        <v>1381</v>
      </c>
      <c r="C1287" s="26">
        <v>120025</v>
      </c>
      <c r="D1287" s="27" t="s">
        <v>42</v>
      </c>
      <c r="E1287" s="27" t="s">
        <v>255</v>
      </c>
      <c r="F1287" s="27" t="s">
        <v>71</v>
      </c>
      <c r="G1287" s="27" t="s">
        <v>31</v>
      </c>
      <c r="H1287" s="27" t="s">
        <v>32</v>
      </c>
      <c r="I1287" s="27" t="s">
        <v>33</v>
      </c>
      <c r="J1287" s="36">
        <v>45230</v>
      </c>
      <c r="K1287" s="28">
        <v>45383</v>
      </c>
      <c r="L1287" s="121" t="s">
        <v>1543</v>
      </c>
      <c r="M1287" s="94" t="s">
        <v>235</v>
      </c>
      <c r="N1287" s="94" t="s">
        <v>72</v>
      </c>
      <c r="O1287" s="94" t="s">
        <v>235</v>
      </c>
      <c r="P1287" s="30" t="s">
        <v>235</v>
      </c>
      <c r="Q1287" s="30" t="s">
        <v>235</v>
      </c>
      <c r="R1287" s="30" t="s">
        <v>235</v>
      </c>
      <c r="S1287" s="21">
        <v>45226</v>
      </c>
      <c r="T1287" s="20"/>
      <c r="U1287" s="21">
        <v>45229</v>
      </c>
      <c r="V1287" s="29" t="s">
        <v>240</v>
      </c>
      <c r="W1287" s="23"/>
      <c r="X1287" s="27" t="s">
        <v>45</v>
      </c>
      <c r="Y1287" s="13" t="s">
        <v>89</v>
      </c>
    </row>
    <row r="1288" spans="1:25" ht="25.5">
      <c r="A1288" s="24">
        <v>45261</v>
      </c>
      <c r="B1288" s="25" t="s">
        <v>2335</v>
      </c>
      <c r="C1288" s="26">
        <v>139581</v>
      </c>
      <c r="D1288" s="27" t="s">
        <v>42</v>
      </c>
      <c r="E1288" s="27" t="s">
        <v>377</v>
      </c>
      <c r="F1288" s="27"/>
      <c r="G1288" s="27" t="s">
        <v>31</v>
      </c>
      <c r="H1288" s="27" t="s">
        <v>32</v>
      </c>
      <c r="I1288" s="27" t="s">
        <v>33</v>
      </c>
      <c r="J1288" s="36">
        <v>45230</v>
      </c>
      <c r="K1288" s="28">
        <v>45383</v>
      </c>
      <c r="L1288" s="121" t="s">
        <v>1551</v>
      </c>
      <c r="M1288" s="94" t="s">
        <v>235</v>
      </c>
      <c r="N1288" s="94" t="s">
        <v>388</v>
      </c>
      <c r="O1288" s="94" t="s">
        <v>235</v>
      </c>
      <c r="P1288" s="30"/>
      <c r="Q1288" s="20"/>
      <c r="R1288" s="23"/>
      <c r="S1288" s="21">
        <v>45230</v>
      </c>
      <c r="T1288" s="20"/>
      <c r="U1288" s="21">
        <v>45231</v>
      </c>
      <c r="V1288" s="29" t="s">
        <v>240</v>
      </c>
      <c r="W1288" s="23"/>
      <c r="X1288" s="27" t="s">
        <v>45</v>
      </c>
      <c r="Y1288" s="13" t="s">
        <v>2336</v>
      </c>
    </row>
    <row r="1289" spans="1:25" ht="25.5">
      <c r="A1289" s="24">
        <v>45261</v>
      </c>
      <c r="B1289" s="112" t="s">
        <v>1586</v>
      </c>
      <c r="C1289" s="26">
        <v>91512</v>
      </c>
      <c r="D1289" s="27" t="s">
        <v>42</v>
      </c>
      <c r="E1289" s="27" t="s">
        <v>1581</v>
      </c>
      <c r="F1289" s="27" t="s">
        <v>1582</v>
      </c>
      <c r="G1289" s="27" t="s">
        <v>31</v>
      </c>
      <c r="H1289" s="27" t="s">
        <v>32</v>
      </c>
      <c r="I1289" s="27" t="s">
        <v>33</v>
      </c>
      <c r="J1289" s="36">
        <v>45230</v>
      </c>
      <c r="K1289" s="28">
        <v>45383</v>
      </c>
      <c r="L1289" s="121" t="s">
        <v>1543</v>
      </c>
      <c r="M1289" s="94" t="s">
        <v>2337</v>
      </c>
      <c r="N1289" s="94" t="s">
        <v>2338</v>
      </c>
      <c r="P1289" s="30">
        <v>45211</v>
      </c>
      <c r="Q1289" s="20">
        <v>45213</v>
      </c>
      <c r="R1289" s="23" t="s">
        <v>239</v>
      </c>
      <c r="S1289" s="21"/>
      <c r="T1289" s="20"/>
      <c r="U1289" s="21"/>
      <c r="V1289" s="29" t="s">
        <v>235</v>
      </c>
      <c r="W1289" s="23"/>
      <c r="X1289" s="27" t="s">
        <v>39</v>
      </c>
      <c r="Y1289" s="13" t="s">
        <v>2339</v>
      </c>
    </row>
    <row r="1290" spans="1:25" ht="25.5">
      <c r="A1290" s="24">
        <v>45261</v>
      </c>
      <c r="B1290" s="25" t="s">
        <v>2340</v>
      </c>
      <c r="C1290" s="26">
        <v>135910</v>
      </c>
      <c r="D1290" s="27" t="s">
        <v>42</v>
      </c>
      <c r="E1290" s="27" t="s">
        <v>1743</v>
      </c>
      <c r="F1290" s="27" t="s">
        <v>2316</v>
      </c>
      <c r="G1290" s="27" t="s">
        <v>31</v>
      </c>
      <c r="H1290" s="27" t="s">
        <v>32</v>
      </c>
      <c r="I1290" s="27" t="s">
        <v>33</v>
      </c>
      <c r="J1290" s="36">
        <v>45230</v>
      </c>
      <c r="K1290" s="28">
        <v>45383</v>
      </c>
      <c r="L1290" s="121" t="s">
        <v>1543</v>
      </c>
      <c r="M1290" s="94" t="s">
        <v>2330</v>
      </c>
      <c r="N1290" s="94" t="s">
        <v>2331</v>
      </c>
      <c r="P1290" s="30">
        <v>45211</v>
      </c>
      <c r="Q1290" s="20">
        <v>45215</v>
      </c>
      <c r="R1290" s="23" t="s">
        <v>239</v>
      </c>
      <c r="S1290" s="21">
        <v>45229</v>
      </c>
      <c r="T1290" s="20"/>
      <c r="U1290" s="21">
        <v>45231</v>
      </c>
      <c r="V1290" s="29" t="s">
        <v>240</v>
      </c>
      <c r="W1290" s="23"/>
      <c r="X1290" s="27" t="s">
        <v>45</v>
      </c>
      <c r="Y1290" s="13"/>
    </row>
    <row r="1291" spans="1:25" ht="25.5">
      <c r="A1291" s="24">
        <v>45261</v>
      </c>
      <c r="B1291" s="25" t="s">
        <v>1420</v>
      </c>
      <c r="C1291" s="26">
        <v>105648</v>
      </c>
      <c r="D1291" s="27" t="s">
        <v>42</v>
      </c>
      <c r="E1291" s="27" t="s">
        <v>147</v>
      </c>
      <c r="F1291" s="27" t="s">
        <v>148</v>
      </c>
      <c r="G1291" s="27" t="s">
        <v>31</v>
      </c>
      <c r="H1291" s="27" t="s">
        <v>32</v>
      </c>
      <c r="I1291" s="27" t="s">
        <v>33</v>
      </c>
      <c r="J1291" s="36">
        <v>45230</v>
      </c>
      <c r="K1291" s="28">
        <v>45383</v>
      </c>
      <c r="L1291" s="121" t="s">
        <v>1605</v>
      </c>
      <c r="M1291" s="94" t="s">
        <v>250</v>
      </c>
      <c r="N1291" s="94" t="s">
        <v>98</v>
      </c>
      <c r="P1291" s="30"/>
      <c r="Q1291" s="20"/>
      <c r="R1291" s="23"/>
      <c r="S1291" s="21">
        <v>45229</v>
      </c>
      <c r="T1291" s="20"/>
      <c r="U1291" s="21">
        <v>45230</v>
      </c>
      <c r="V1291" s="29" t="s">
        <v>240</v>
      </c>
      <c r="W1291" s="23"/>
      <c r="X1291" s="27" t="s">
        <v>39</v>
      </c>
      <c r="Y1291" s="13"/>
    </row>
    <row r="1292" spans="1:25">
      <c r="A1292" s="24">
        <v>45261</v>
      </c>
      <c r="B1292" s="25" t="s">
        <v>1452</v>
      </c>
      <c r="C1292" s="197">
        <v>72706</v>
      </c>
      <c r="D1292" s="27" t="s">
        <v>28</v>
      </c>
      <c r="E1292" s="27" t="s">
        <v>530</v>
      </c>
      <c r="F1292" s="27" t="s">
        <v>78</v>
      </c>
      <c r="G1292" s="27" t="s">
        <v>31</v>
      </c>
      <c r="H1292" s="27" t="s">
        <v>32</v>
      </c>
      <c r="I1292" s="27" t="s">
        <v>33</v>
      </c>
      <c r="J1292" s="36">
        <v>45230</v>
      </c>
      <c r="K1292" s="28">
        <v>45383</v>
      </c>
      <c r="L1292" s="121" t="s">
        <v>1605</v>
      </c>
      <c r="M1292" s="94" t="s">
        <v>1453</v>
      </c>
      <c r="N1292" s="94" t="s">
        <v>1454</v>
      </c>
      <c r="O1292" s="94" t="s">
        <v>2341</v>
      </c>
      <c r="P1292" s="30">
        <v>45217</v>
      </c>
      <c r="Q1292" s="20">
        <v>45218</v>
      </c>
      <c r="R1292" s="23"/>
      <c r="S1292" s="21">
        <v>45224</v>
      </c>
      <c r="T1292" s="20"/>
      <c r="U1292" s="21">
        <v>45230</v>
      </c>
      <c r="V1292" s="29" t="s">
        <v>240</v>
      </c>
      <c r="W1292" s="23"/>
      <c r="X1292" s="27" t="s">
        <v>39</v>
      </c>
      <c r="Y1292" s="13" t="s">
        <v>2342</v>
      </c>
    </row>
    <row r="1293" spans="1:25" ht="38.25">
      <c r="A1293" s="24">
        <v>45261</v>
      </c>
      <c r="B1293" s="25" t="s">
        <v>2343</v>
      </c>
      <c r="C1293" s="26">
        <v>135943</v>
      </c>
      <c r="D1293" s="27" t="s">
        <v>42</v>
      </c>
      <c r="E1293" s="27" t="s">
        <v>1743</v>
      </c>
      <c r="F1293" s="27" t="s">
        <v>2316</v>
      </c>
      <c r="G1293" s="27" t="s">
        <v>31</v>
      </c>
      <c r="H1293" s="27" t="s">
        <v>32</v>
      </c>
      <c r="I1293" s="27" t="s">
        <v>33</v>
      </c>
      <c r="J1293" s="36">
        <v>45230</v>
      </c>
      <c r="K1293" s="28">
        <v>45383</v>
      </c>
      <c r="L1293" s="121" t="s">
        <v>1551</v>
      </c>
      <c r="M1293" s="94" t="s">
        <v>2317</v>
      </c>
      <c r="N1293" s="94" t="s">
        <v>2318</v>
      </c>
      <c r="O1293" s="94" t="s">
        <v>235</v>
      </c>
      <c r="P1293" s="30">
        <v>45216</v>
      </c>
      <c r="Q1293" s="20">
        <v>45224</v>
      </c>
      <c r="R1293" s="23" t="s">
        <v>239</v>
      </c>
      <c r="S1293" s="21">
        <v>45230</v>
      </c>
      <c r="T1293" s="20"/>
      <c r="U1293" s="21">
        <v>45231</v>
      </c>
      <c r="V1293" s="29" t="s">
        <v>240</v>
      </c>
      <c r="W1293" s="23"/>
      <c r="X1293" s="27" t="s">
        <v>45</v>
      </c>
      <c r="Y1293" s="13" t="s">
        <v>2344</v>
      </c>
    </row>
    <row r="1294" spans="1:25" ht="38.25">
      <c r="A1294" s="24">
        <v>45261</v>
      </c>
      <c r="B1294" s="25" t="s">
        <v>1361</v>
      </c>
      <c r="C1294" s="26">
        <v>109999</v>
      </c>
      <c r="D1294" s="27" t="s">
        <v>42</v>
      </c>
      <c r="E1294" s="27" t="s">
        <v>377</v>
      </c>
      <c r="F1294" s="27" t="s">
        <v>662</v>
      </c>
      <c r="G1294" s="27" t="s">
        <v>31</v>
      </c>
      <c r="H1294" s="27" t="s">
        <v>32</v>
      </c>
      <c r="I1294" s="27" t="s">
        <v>33</v>
      </c>
      <c r="J1294" s="36">
        <v>45230</v>
      </c>
      <c r="K1294" s="28">
        <v>45383</v>
      </c>
      <c r="L1294" s="121" t="s">
        <v>1551</v>
      </c>
      <c r="M1294" s="94" t="s">
        <v>235</v>
      </c>
      <c r="N1294" s="94" t="s">
        <v>388</v>
      </c>
      <c r="O1294" s="94" t="s">
        <v>235</v>
      </c>
      <c r="P1294" s="30"/>
      <c r="Q1294" s="20"/>
      <c r="R1294" s="23"/>
      <c r="S1294" s="21">
        <v>45229</v>
      </c>
      <c r="T1294" s="20"/>
      <c r="U1294" s="21">
        <v>45231</v>
      </c>
      <c r="V1294" s="29" t="s">
        <v>240</v>
      </c>
      <c r="W1294" s="23"/>
      <c r="X1294" s="27" t="s">
        <v>45</v>
      </c>
      <c r="Y1294" s="13" t="s">
        <v>2345</v>
      </c>
    </row>
    <row r="1295" spans="1:25" ht="38.25">
      <c r="A1295" s="24">
        <v>45261</v>
      </c>
      <c r="B1295" s="25" t="s">
        <v>2346</v>
      </c>
      <c r="C1295" s="26">
        <v>135887</v>
      </c>
      <c r="D1295" s="27" t="s">
        <v>42</v>
      </c>
      <c r="E1295" s="27" t="s">
        <v>1301</v>
      </c>
      <c r="F1295" s="27" t="s">
        <v>1336</v>
      </c>
      <c r="G1295" s="27" t="s">
        <v>31</v>
      </c>
      <c r="H1295" s="27" t="s">
        <v>32</v>
      </c>
      <c r="I1295" s="27" t="s">
        <v>33</v>
      </c>
      <c r="J1295" s="36">
        <v>45230</v>
      </c>
      <c r="K1295" s="28">
        <v>45383</v>
      </c>
      <c r="L1295" s="121" t="s">
        <v>1551</v>
      </c>
      <c r="M1295" s="94" t="s">
        <v>2330</v>
      </c>
      <c r="N1295" s="94" t="s">
        <v>2331</v>
      </c>
      <c r="O1295" s="94" t="s">
        <v>739</v>
      </c>
      <c r="P1295" s="30">
        <v>45216</v>
      </c>
      <c r="Q1295" s="20">
        <v>45216</v>
      </c>
      <c r="R1295" s="23" t="s">
        <v>239</v>
      </c>
      <c r="S1295" s="21">
        <v>45230</v>
      </c>
      <c r="T1295" s="20"/>
      <c r="U1295" s="21">
        <v>45231</v>
      </c>
      <c r="V1295" s="29" t="s">
        <v>240</v>
      </c>
      <c r="W1295" s="23"/>
      <c r="X1295" s="27" t="s">
        <v>45</v>
      </c>
      <c r="Y1295" s="13" t="s">
        <v>2344</v>
      </c>
    </row>
    <row r="1296" spans="1:25" ht="25.5">
      <c r="A1296" s="24">
        <v>45261</v>
      </c>
      <c r="B1296" s="25" t="s">
        <v>2347</v>
      </c>
      <c r="C1296" s="26">
        <v>138319</v>
      </c>
      <c r="D1296" s="27" t="s">
        <v>42</v>
      </c>
      <c r="E1296" s="27" t="s">
        <v>1068</v>
      </c>
      <c r="F1296" s="27" t="s">
        <v>455</v>
      </c>
      <c r="G1296" s="27" t="s">
        <v>31</v>
      </c>
      <c r="H1296" s="27" t="s">
        <v>32</v>
      </c>
      <c r="I1296" s="27" t="s">
        <v>33</v>
      </c>
      <c r="J1296" s="36">
        <v>45230</v>
      </c>
      <c r="K1296" s="28">
        <v>45413</v>
      </c>
      <c r="L1296" s="121" t="s">
        <v>1551</v>
      </c>
      <c r="M1296" s="94" t="s">
        <v>304</v>
      </c>
      <c r="N1296" s="94" t="s">
        <v>149</v>
      </c>
      <c r="O1296" s="94" t="s">
        <v>306</v>
      </c>
      <c r="P1296" s="30">
        <v>45216</v>
      </c>
      <c r="Q1296" s="20">
        <v>45218</v>
      </c>
      <c r="R1296" s="23" t="s">
        <v>239</v>
      </c>
      <c r="S1296" s="21">
        <v>45230</v>
      </c>
      <c r="T1296" s="20"/>
      <c r="U1296" s="21">
        <v>45231</v>
      </c>
      <c r="V1296" s="29" t="s">
        <v>240</v>
      </c>
      <c r="W1296" s="23"/>
      <c r="X1296" s="27" t="s">
        <v>45</v>
      </c>
      <c r="Y1296" s="13" t="s">
        <v>2348</v>
      </c>
    </row>
    <row r="1297" spans="1:25" ht="38.25">
      <c r="A1297" s="24">
        <v>45261</v>
      </c>
      <c r="B1297" s="25" t="s">
        <v>2349</v>
      </c>
      <c r="C1297" s="26">
        <v>135950</v>
      </c>
      <c r="D1297" s="27" t="s">
        <v>42</v>
      </c>
      <c r="E1297" s="27" t="s">
        <v>2279</v>
      </c>
      <c r="F1297" s="27" t="s">
        <v>2010</v>
      </c>
      <c r="G1297" s="27" t="s">
        <v>31</v>
      </c>
      <c r="H1297" s="27" t="s">
        <v>32</v>
      </c>
      <c r="I1297" s="27" t="s">
        <v>33</v>
      </c>
      <c r="J1297" s="36">
        <v>45230</v>
      </c>
      <c r="K1297" s="28">
        <v>45383</v>
      </c>
      <c r="L1297" s="121" t="s">
        <v>1551</v>
      </c>
      <c r="M1297" s="94" t="s">
        <v>2320</v>
      </c>
      <c r="N1297" s="94" t="s">
        <v>2350</v>
      </c>
      <c r="O1297" s="94" t="s">
        <v>739</v>
      </c>
      <c r="P1297" s="30">
        <v>45216</v>
      </c>
      <c r="Q1297" s="20">
        <v>45217</v>
      </c>
      <c r="R1297" s="23" t="s">
        <v>239</v>
      </c>
      <c r="S1297" s="21">
        <v>45230</v>
      </c>
      <c r="T1297" s="20"/>
      <c r="U1297" s="21">
        <v>45231</v>
      </c>
      <c r="V1297" s="29" t="s">
        <v>240</v>
      </c>
      <c r="W1297" s="23"/>
      <c r="X1297" s="27" t="s">
        <v>45</v>
      </c>
      <c r="Y1297" s="13" t="s">
        <v>2344</v>
      </c>
    </row>
    <row r="1298" spans="1:25" ht="51">
      <c r="A1298" s="24">
        <v>45261</v>
      </c>
      <c r="B1298" s="25" t="s">
        <v>2351</v>
      </c>
      <c r="C1298" s="26">
        <v>135885</v>
      </c>
      <c r="D1298" s="27" t="s">
        <v>42</v>
      </c>
      <c r="E1298" s="27" t="s">
        <v>1301</v>
      </c>
      <c r="F1298" s="27" t="s">
        <v>1336</v>
      </c>
      <c r="G1298" s="27" t="s">
        <v>31</v>
      </c>
      <c r="H1298" s="27" t="s">
        <v>32</v>
      </c>
      <c r="I1298" s="27" t="s">
        <v>33</v>
      </c>
      <c r="J1298" s="36">
        <v>45230</v>
      </c>
      <c r="K1298" s="28">
        <v>45383</v>
      </c>
      <c r="L1298" s="121" t="s">
        <v>1551</v>
      </c>
      <c r="M1298" s="94" t="s">
        <v>2352</v>
      </c>
      <c r="N1298" s="94" t="s">
        <v>2353</v>
      </c>
      <c r="O1298" s="94" t="s">
        <v>739</v>
      </c>
      <c r="P1298" s="30">
        <v>45216</v>
      </c>
      <c r="Q1298" s="20">
        <v>45216</v>
      </c>
      <c r="R1298" s="23" t="s">
        <v>239</v>
      </c>
      <c r="S1298" s="21">
        <v>45229</v>
      </c>
      <c r="T1298" s="20"/>
      <c r="U1298" s="21">
        <v>45231</v>
      </c>
      <c r="V1298" s="29" t="s">
        <v>240</v>
      </c>
      <c r="W1298" s="23"/>
      <c r="X1298" s="27" t="s">
        <v>45</v>
      </c>
      <c r="Y1298" s="13" t="s">
        <v>2354</v>
      </c>
    </row>
    <row r="1299" spans="1:25" ht="76.5">
      <c r="A1299" s="24">
        <v>45261</v>
      </c>
      <c r="B1299" s="25" t="s">
        <v>2355</v>
      </c>
      <c r="C1299" s="26">
        <v>135935</v>
      </c>
      <c r="D1299" s="27" t="s">
        <v>42</v>
      </c>
      <c r="E1299" s="27" t="s">
        <v>1743</v>
      </c>
      <c r="F1299" s="27" t="s">
        <v>2316</v>
      </c>
      <c r="G1299" s="27" t="s">
        <v>31</v>
      </c>
      <c r="H1299" s="27" t="s">
        <v>32</v>
      </c>
      <c r="I1299" s="27" t="s">
        <v>33</v>
      </c>
      <c r="J1299" s="36">
        <v>45230</v>
      </c>
      <c r="K1299" s="28">
        <v>45383</v>
      </c>
      <c r="L1299" s="121" t="s">
        <v>1551</v>
      </c>
      <c r="M1299" s="94" t="s">
        <v>2356</v>
      </c>
      <c r="N1299" s="94" t="s">
        <v>2357</v>
      </c>
      <c r="O1299" s="94" t="s">
        <v>739</v>
      </c>
      <c r="P1299" s="30">
        <v>45216</v>
      </c>
      <c r="Q1299" s="20">
        <v>45216</v>
      </c>
      <c r="R1299" s="23" t="s">
        <v>239</v>
      </c>
      <c r="S1299" s="21">
        <v>45230</v>
      </c>
      <c r="T1299" s="20"/>
      <c r="U1299" s="21">
        <v>45231</v>
      </c>
      <c r="V1299" s="29" t="s">
        <v>240</v>
      </c>
      <c r="W1299" s="23"/>
      <c r="X1299" s="27" t="s">
        <v>45</v>
      </c>
      <c r="Y1299" s="13" t="s">
        <v>2358</v>
      </c>
    </row>
    <row r="1300" spans="1:25" ht="25.5">
      <c r="A1300" s="24">
        <v>45261</v>
      </c>
      <c r="B1300" s="25" t="s">
        <v>2359</v>
      </c>
      <c r="C1300" s="26">
        <v>135553</v>
      </c>
      <c r="D1300" s="27" t="s">
        <v>42</v>
      </c>
      <c r="E1300" s="27" t="s">
        <v>70</v>
      </c>
      <c r="F1300" s="27" t="s">
        <v>71</v>
      </c>
      <c r="G1300" s="27" t="s">
        <v>31</v>
      </c>
      <c r="H1300" s="27" t="s">
        <v>32</v>
      </c>
      <c r="I1300" s="27" t="s">
        <v>33</v>
      </c>
      <c r="J1300" s="36">
        <v>45230</v>
      </c>
      <c r="K1300" s="28">
        <v>45383</v>
      </c>
      <c r="L1300" s="121" t="s">
        <v>1551</v>
      </c>
      <c r="M1300" s="94" t="s">
        <v>235</v>
      </c>
      <c r="N1300" s="94" t="s">
        <v>72</v>
      </c>
      <c r="O1300" s="94" t="s">
        <v>235</v>
      </c>
      <c r="P1300" s="30"/>
      <c r="Q1300" s="20"/>
      <c r="R1300" s="23"/>
      <c r="S1300" s="21">
        <v>45229</v>
      </c>
      <c r="T1300" s="20"/>
      <c r="U1300" s="21">
        <v>45231</v>
      </c>
      <c r="V1300" s="29" t="s">
        <v>240</v>
      </c>
      <c r="W1300" s="23"/>
      <c r="X1300" s="27" t="s">
        <v>39</v>
      </c>
      <c r="Y1300" s="13" t="s">
        <v>89</v>
      </c>
    </row>
    <row r="1301" spans="1:25" ht="25.5">
      <c r="A1301" s="24">
        <v>45261</v>
      </c>
      <c r="B1301" s="25" t="s">
        <v>1409</v>
      </c>
      <c r="C1301" s="26">
        <v>55966</v>
      </c>
      <c r="D1301" s="27" t="s">
        <v>42</v>
      </c>
      <c r="E1301" s="27" t="s">
        <v>255</v>
      </c>
      <c r="F1301" s="27" t="s">
        <v>71</v>
      </c>
      <c r="G1301" s="27" t="s">
        <v>31</v>
      </c>
      <c r="H1301" s="27" t="s">
        <v>32</v>
      </c>
      <c r="I1301" s="27" t="s">
        <v>33</v>
      </c>
      <c r="J1301" s="36">
        <v>45230</v>
      </c>
      <c r="K1301" s="28">
        <v>45383</v>
      </c>
      <c r="L1301" s="121" t="s">
        <v>1551</v>
      </c>
      <c r="M1301" s="94" t="s">
        <v>235</v>
      </c>
      <c r="N1301" s="94" t="s">
        <v>72</v>
      </c>
      <c r="O1301" s="94" t="s">
        <v>235</v>
      </c>
      <c r="P1301" s="30"/>
      <c r="Q1301" s="20"/>
      <c r="R1301" s="23"/>
      <c r="S1301" s="21">
        <v>45229</v>
      </c>
      <c r="T1301" s="20"/>
      <c r="U1301" s="21">
        <v>45231</v>
      </c>
      <c r="V1301" s="29" t="s">
        <v>240</v>
      </c>
      <c r="W1301" s="23"/>
      <c r="X1301" s="27" t="s">
        <v>45</v>
      </c>
      <c r="Y1301" s="13" t="s">
        <v>2238</v>
      </c>
    </row>
    <row r="1302" spans="1:25" ht="51">
      <c r="A1302" s="24">
        <v>45261</v>
      </c>
      <c r="B1302" s="25" t="s">
        <v>1412</v>
      </c>
      <c r="C1302" s="26">
        <v>114496</v>
      </c>
      <c r="D1302" s="27" t="s">
        <v>42</v>
      </c>
      <c r="E1302" s="27" t="s">
        <v>413</v>
      </c>
      <c r="F1302" s="27" t="s">
        <v>1362</v>
      </c>
      <c r="G1302" s="27" t="s">
        <v>31</v>
      </c>
      <c r="H1302" s="27" t="s">
        <v>32</v>
      </c>
      <c r="I1302" s="27" t="s">
        <v>33</v>
      </c>
      <c r="J1302" s="36">
        <v>45230</v>
      </c>
      <c r="K1302" s="28">
        <v>45383</v>
      </c>
      <c r="L1302" s="121" t="s">
        <v>1551</v>
      </c>
      <c r="M1302" s="94" t="s">
        <v>415</v>
      </c>
      <c r="N1302" s="94" t="s">
        <v>43</v>
      </c>
      <c r="O1302" s="94" t="s">
        <v>785</v>
      </c>
      <c r="P1302" s="30"/>
      <c r="Q1302" s="20"/>
      <c r="R1302" s="23"/>
      <c r="S1302" s="21">
        <v>45229</v>
      </c>
      <c r="T1302" s="20"/>
      <c r="U1302" s="21">
        <v>45231</v>
      </c>
      <c r="V1302" s="29" t="s">
        <v>240</v>
      </c>
      <c r="W1302" s="23"/>
      <c r="X1302" s="27" t="s">
        <v>45</v>
      </c>
      <c r="Y1302" s="13" t="s">
        <v>2237</v>
      </c>
    </row>
    <row r="1303" spans="1:25" ht="51">
      <c r="A1303" s="24">
        <v>45261</v>
      </c>
      <c r="B1303" s="25" t="s">
        <v>2360</v>
      </c>
      <c r="C1303" s="26">
        <v>126768</v>
      </c>
      <c r="D1303" s="27" t="s">
        <v>42</v>
      </c>
      <c r="E1303" s="27" t="s">
        <v>413</v>
      </c>
      <c r="F1303" s="27" t="s">
        <v>1362</v>
      </c>
      <c r="G1303" s="27" t="s">
        <v>31</v>
      </c>
      <c r="H1303" s="27" t="s">
        <v>32</v>
      </c>
      <c r="I1303" s="27" t="s">
        <v>33</v>
      </c>
      <c r="J1303" s="36">
        <v>45230</v>
      </c>
      <c r="K1303" s="28">
        <v>45383</v>
      </c>
      <c r="L1303" s="121" t="s">
        <v>1551</v>
      </c>
      <c r="M1303" s="94" t="s">
        <v>415</v>
      </c>
      <c r="N1303" s="94" t="s">
        <v>43</v>
      </c>
      <c r="O1303" s="94" t="s">
        <v>785</v>
      </c>
      <c r="P1303" s="30"/>
      <c r="Q1303" s="20"/>
      <c r="R1303" s="23"/>
      <c r="S1303" s="21">
        <v>45229</v>
      </c>
      <c r="T1303" s="20"/>
      <c r="U1303" s="21">
        <v>45231</v>
      </c>
      <c r="V1303" s="29" t="s">
        <v>240</v>
      </c>
      <c r="W1303" s="23"/>
      <c r="X1303" s="27" t="s">
        <v>45</v>
      </c>
      <c r="Y1303" s="13" t="s">
        <v>2237</v>
      </c>
    </row>
    <row r="1304" spans="1:25" ht="38.25">
      <c r="A1304" s="24">
        <v>45261</v>
      </c>
      <c r="B1304" s="25" t="s">
        <v>2361</v>
      </c>
      <c r="C1304" s="26">
        <v>135891</v>
      </c>
      <c r="D1304" s="27" t="s">
        <v>42</v>
      </c>
      <c r="E1304" s="27" t="s">
        <v>1301</v>
      </c>
      <c r="F1304" s="27" t="s">
        <v>1336</v>
      </c>
      <c r="G1304" s="27" t="s">
        <v>31</v>
      </c>
      <c r="H1304" s="27" t="s">
        <v>32</v>
      </c>
      <c r="I1304" s="27" t="s">
        <v>33</v>
      </c>
      <c r="J1304" s="36">
        <v>45230</v>
      </c>
      <c r="K1304" s="28">
        <v>45383</v>
      </c>
      <c r="L1304" s="121" t="s">
        <v>1551</v>
      </c>
      <c r="M1304" s="94" t="s">
        <v>2362</v>
      </c>
      <c r="N1304" s="94" t="s">
        <v>2363</v>
      </c>
      <c r="O1304" s="94" t="s">
        <v>739</v>
      </c>
      <c r="P1304" s="30">
        <v>45216</v>
      </c>
      <c r="Q1304" s="20">
        <v>45216</v>
      </c>
      <c r="R1304" s="23" t="s">
        <v>239</v>
      </c>
      <c r="S1304" s="21">
        <v>45230</v>
      </c>
      <c r="T1304" s="20"/>
      <c r="U1304" s="21">
        <v>45233</v>
      </c>
      <c r="V1304" s="29" t="s">
        <v>240</v>
      </c>
      <c r="W1304" s="23"/>
      <c r="X1304" s="27" t="s">
        <v>45</v>
      </c>
      <c r="Y1304" s="13" t="s">
        <v>2344</v>
      </c>
    </row>
    <row r="1305" spans="1:25" ht="25.5">
      <c r="A1305" s="24">
        <v>45261</v>
      </c>
      <c r="B1305" s="25" t="s">
        <v>2364</v>
      </c>
      <c r="C1305" s="26">
        <v>135945</v>
      </c>
      <c r="D1305" s="27" t="s">
        <v>42</v>
      </c>
      <c r="E1305" s="27" t="s">
        <v>2279</v>
      </c>
      <c r="F1305" s="27" t="s">
        <v>2010</v>
      </c>
      <c r="G1305" s="27" t="s">
        <v>31</v>
      </c>
      <c r="H1305" s="27" t="s">
        <v>32</v>
      </c>
      <c r="I1305" s="27" t="s">
        <v>33</v>
      </c>
      <c r="J1305" s="36">
        <v>45230</v>
      </c>
      <c r="K1305" s="28">
        <v>45383</v>
      </c>
      <c r="L1305" s="121" t="s">
        <v>1543</v>
      </c>
      <c r="M1305" s="94" t="s">
        <v>2320</v>
      </c>
      <c r="N1305" s="94" t="s">
        <v>2321</v>
      </c>
      <c r="O1305" s="94" t="s">
        <v>739</v>
      </c>
      <c r="P1305" s="30">
        <v>45211</v>
      </c>
      <c r="Q1305" s="20">
        <v>45217</v>
      </c>
      <c r="R1305" s="23" t="s">
        <v>239</v>
      </c>
      <c r="S1305" s="21">
        <v>45229</v>
      </c>
      <c r="T1305" s="20"/>
      <c r="U1305" s="21">
        <v>45230</v>
      </c>
      <c r="V1305" s="29" t="s">
        <v>240</v>
      </c>
      <c r="W1305" s="23"/>
      <c r="X1305" s="27" t="s">
        <v>45</v>
      </c>
      <c r="Y1305" s="13"/>
    </row>
    <row r="1306" spans="1:25" ht="89.25">
      <c r="A1306" s="24">
        <v>45261</v>
      </c>
      <c r="B1306" s="25" t="s">
        <v>2365</v>
      </c>
      <c r="C1306" s="26">
        <v>137352</v>
      </c>
      <c r="D1306" s="27" t="s">
        <v>42</v>
      </c>
      <c r="E1306" s="27" t="s">
        <v>413</v>
      </c>
      <c r="F1306" s="27" t="s">
        <v>1362</v>
      </c>
      <c r="G1306" s="27" t="s">
        <v>31</v>
      </c>
      <c r="H1306" s="27" t="s">
        <v>32</v>
      </c>
      <c r="I1306" s="27" t="s">
        <v>33</v>
      </c>
      <c r="J1306" s="36">
        <v>45230</v>
      </c>
      <c r="K1306" s="28">
        <v>45383</v>
      </c>
      <c r="L1306" s="121" t="s">
        <v>1543</v>
      </c>
      <c r="M1306" s="94" t="s">
        <v>415</v>
      </c>
      <c r="N1306" s="94" t="s">
        <v>43</v>
      </c>
      <c r="O1306" s="94" t="s">
        <v>416</v>
      </c>
      <c r="P1306" s="30" t="s">
        <v>235</v>
      </c>
      <c r="Q1306" s="30" t="s">
        <v>235</v>
      </c>
      <c r="R1306" s="30" t="s">
        <v>235</v>
      </c>
      <c r="S1306" s="21">
        <v>45229</v>
      </c>
      <c r="T1306" s="20"/>
      <c r="U1306" s="21"/>
      <c r="V1306" s="29" t="s">
        <v>235</v>
      </c>
      <c r="W1306" s="23"/>
      <c r="X1306" s="27" t="s">
        <v>45</v>
      </c>
      <c r="Y1306" s="13" t="s">
        <v>2366</v>
      </c>
    </row>
    <row r="1307" spans="1:25" ht="25.5">
      <c r="A1307" s="24">
        <v>45261</v>
      </c>
      <c r="B1307" s="25" t="s">
        <v>2367</v>
      </c>
      <c r="C1307" s="197">
        <v>135948</v>
      </c>
      <c r="D1307" s="27" t="s">
        <v>42</v>
      </c>
      <c r="E1307" s="27" t="s">
        <v>2311</v>
      </c>
      <c r="F1307" s="27" t="s">
        <v>2010</v>
      </c>
      <c r="G1307" s="27" t="s">
        <v>31</v>
      </c>
      <c r="H1307" s="27" t="s">
        <v>32</v>
      </c>
      <c r="I1307" s="27" t="s">
        <v>33</v>
      </c>
      <c r="J1307" s="36">
        <v>45230</v>
      </c>
      <c r="K1307" s="28">
        <v>45383</v>
      </c>
      <c r="L1307" s="121" t="s">
        <v>1605</v>
      </c>
      <c r="M1307" s="94" t="s">
        <v>2368</v>
      </c>
      <c r="N1307" s="94" t="s">
        <v>2369</v>
      </c>
      <c r="O1307" s="94" t="s">
        <v>739</v>
      </c>
      <c r="P1307" s="30">
        <v>45217</v>
      </c>
      <c r="Q1307" s="20">
        <v>45218</v>
      </c>
      <c r="R1307" s="23"/>
      <c r="S1307" s="21">
        <v>45224</v>
      </c>
      <c r="T1307" s="20"/>
      <c r="U1307" s="21">
        <v>45232</v>
      </c>
      <c r="V1307" s="29" t="s">
        <v>240</v>
      </c>
      <c r="W1307" s="23"/>
      <c r="X1307" s="27" t="s">
        <v>45</v>
      </c>
      <c r="Y1307" s="13" t="s">
        <v>2370</v>
      </c>
    </row>
    <row r="1308" spans="1:25" ht="25.5">
      <c r="A1308" s="24">
        <v>45231</v>
      </c>
      <c r="B1308" s="25" t="s">
        <v>2371</v>
      </c>
      <c r="C1308" s="26">
        <v>112503</v>
      </c>
      <c r="D1308" s="27" t="s">
        <v>42</v>
      </c>
      <c r="E1308" s="27" t="s">
        <v>77</v>
      </c>
      <c r="F1308" s="27" t="s">
        <v>78</v>
      </c>
      <c r="G1308" s="27" t="s">
        <v>31</v>
      </c>
      <c r="H1308" s="27" t="s">
        <v>32</v>
      </c>
      <c r="I1308" s="27" t="s">
        <v>23</v>
      </c>
      <c r="J1308" s="36" t="s">
        <v>85</v>
      </c>
      <c r="K1308" s="28">
        <v>45383</v>
      </c>
      <c r="L1308" s="121" t="s">
        <v>1605</v>
      </c>
      <c r="M1308" s="94" t="s">
        <v>250</v>
      </c>
      <c r="N1308" s="94" t="s">
        <v>98</v>
      </c>
      <c r="P1308" s="30"/>
      <c r="Q1308" s="20"/>
      <c r="R1308" s="23"/>
      <c r="S1308" s="21">
        <v>45233</v>
      </c>
      <c r="T1308" s="20"/>
      <c r="U1308" s="21">
        <v>45233</v>
      </c>
      <c r="V1308" s="29" t="s">
        <v>240</v>
      </c>
      <c r="W1308" s="23"/>
      <c r="X1308" s="27"/>
      <c r="Y1308" s="13"/>
    </row>
    <row r="1309" spans="1:25" ht="25.5">
      <c r="A1309" s="24">
        <v>45261</v>
      </c>
      <c r="B1309" s="25" t="s">
        <v>1490</v>
      </c>
      <c r="C1309" s="26">
        <v>119079</v>
      </c>
      <c r="D1309" s="27" t="s">
        <v>42</v>
      </c>
      <c r="E1309" s="128" t="s">
        <v>885</v>
      </c>
      <c r="F1309" s="27" t="s">
        <v>854</v>
      </c>
      <c r="G1309" s="27" t="s">
        <v>31</v>
      </c>
      <c r="H1309" s="27" t="s">
        <v>32</v>
      </c>
      <c r="I1309" s="27" t="s">
        <v>33</v>
      </c>
      <c r="J1309" s="36">
        <v>45230</v>
      </c>
      <c r="K1309" s="28">
        <v>45383</v>
      </c>
      <c r="L1309" s="121" t="s">
        <v>1551</v>
      </c>
      <c r="M1309" s="94" t="s">
        <v>1492</v>
      </c>
      <c r="N1309" s="94" t="s">
        <v>1493</v>
      </c>
      <c r="O1309" s="94" t="s">
        <v>1494</v>
      </c>
      <c r="P1309" s="30">
        <v>45217</v>
      </c>
      <c r="Q1309" s="20">
        <v>45218</v>
      </c>
      <c r="R1309" s="23" t="s">
        <v>239</v>
      </c>
      <c r="S1309" s="21">
        <v>45229</v>
      </c>
      <c r="T1309" s="20"/>
      <c r="U1309" s="21">
        <v>45234</v>
      </c>
      <c r="V1309" s="29" t="s">
        <v>240</v>
      </c>
      <c r="W1309" s="23"/>
      <c r="X1309" s="27" t="s">
        <v>39</v>
      </c>
      <c r="Y1309" s="49" t="s">
        <v>2146</v>
      </c>
    </row>
    <row r="1310" spans="1:25" ht="51">
      <c r="A1310" s="24">
        <v>45261</v>
      </c>
      <c r="B1310" s="25" t="s">
        <v>2148</v>
      </c>
      <c r="C1310" s="26">
        <v>135538</v>
      </c>
      <c r="D1310" s="27" t="s">
        <v>42</v>
      </c>
      <c r="E1310" s="27" t="s">
        <v>1581</v>
      </c>
      <c r="F1310" s="27" t="s">
        <v>1582</v>
      </c>
      <c r="G1310" s="27" t="s">
        <v>31</v>
      </c>
      <c r="H1310" s="27" t="s">
        <v>32</v>
      </c>
      <c r="I1310" s="27" t="s">
        <v>33</v>
      </c>
      <c r="J1310" s="36">
        <v>45230</v>
      </c>
      <c r="K1310" s="28">
        <v>45413</v>
      </c>
      <c r="L1310" s="121" t="s">
        <v>1551</v>
      </c>
      <c r="M1310" s="94" t="s">
        <v>235</v>
      </c>
      <c r="N1310" s="94" t="s">
        <v>118</v>
      </c>
      <c r="O1310" s="94" t="s">
        <v>235</v>
      </c>
      <c r="P1310" s="30">
        <v>45216</v>
      </c>
      <c r="Q1310" s="20">
        <v>45216</v>
      </c>
      <c r="R1310" s="23" t="s">
        <v>239</v>
      </c>
      <c r="S1310" s="21">
        <v>45230</v>
      </c>
      <c r="T1310" s="20"/>
      <c r="U1310" s="21">
        <v>45234</v>
      </c>
      <c r="V1310" s="29" t="s">
        <v>240</v>
      </c>
      <c r="W1310" s="23"/>
      <c r="X1310" s="27" t="s">
        <v>39</v>
      </c>
      <c r="Y1310" s="13" t="s">
        <v>2372</v>
      </c>
    </row>
    <row r="1311" spans="1:25" ht="25.5">
      <c r="A1311" s="24">
        <v>45261</v>
      </c>
      <c r="B1311" s="194" t="s">
        <v>1441</v>
      </c>
      <c r="C1311" s="26" t="s">
        <v>1442</v>
      </c>
      <c r="D1311" s="27" t="s">
        <v>76</v>
      </c>
      <c r="E1311" s="27" t="s">
        <v>790</v>
      </c>
      <c r="F1311" s="27" t="s">
        <v>212</v>
      </c>
      <c r="G1311" s="27" t="s">
        <v>31</v>
      </c>
      <c r="H1311" s="27" t="s">
        <v>32</v>
      </c>
      <c r="I1311" s="27" t="s">
        <v>33</v>
      </c>
      <c r="J1311" s="36">
        <v>45230</v>
      </c>
      <c r="K1311" s="28">
        <v>45383</v>
      </c>
      <c r="L1311" s="121" t="s">
        <v>1605</v>
      </c>
      <c r="M1311" s="94" t="s">
        <v>2373</v>
      </c>
      <c r="N1311" s="94" t="s">
        <v>2374</v>
      </c>
      <c r="P1311" s="30">
        <v>45217</v>
      </c>
      <c r="Q1311" s="30">
        <v>45217</v>
      </c>
      <c r="R1311" s="23"/>
      <c r="S1311" s="21">
        <v>45224</v>
      </c>
      <c r="T1311" s="20"/>
      <c r="U1311" s="21">
        <v>45237</v>
      </c>
      <c r="V1311" s="29" t="s">
        <v>240</v>
      </c>
      <c r="W1311" s="23"/>
      <c r="X1311" s="27" t="s">
        <v>39</v>
      </c>
      <c r="Y1311" s="13" t="s">
        <v>2342</v>
      </c>
    </row>
    <row r="1312" spans="1:25" ht="25.5">
      <c r="A1312" s="24">
        <v>45261</v>
      </c>
      <c r="B1312" s="25" t="s">
        <v>2375</v>
      </c>
      <c r="C1312" s="26">
        <v>135933</v>
      </c>
      <c r="D1312" s="27" t="s">
        <v>42</v>
      </c>
      <c r="E1312" s="27" t="s">
        <v>1743</v>
      </c>
      <c r="F1312" s="27" t="s">
        <v>2316</v>
      </c>
      <c r="G1312" s="27" t="s">
        <v>31</v>
      </c>
      <c r="H1312" s="27" t="s">
        <v>32</v>
      </c>
      <c r="I1312" s="27" t="s">
        <v>33</v>
      </c>
      <c r="J1312" s="36">
        <v>45230</v>
      </c>
      <c r="K1312" s="28">
        <v>45383</v>
      </c>
      <c r="L1312" s="121" t="s">
        <v>1543</v>
      </c>
      <c r="M1312" s="94" t="s">
        <v>2352</v>
      </c>
      <c r="N1312" s="94" t="s">
        <v>2353</v>
      </c>
      <c r="P1312" s="30">
        <v>45211</v>
      </c>
      <c r="Q1312" s="20">
        <v>45215</v>
      </c>
      <c r="R1312" s="23" t="s">
        <v>239</v>
      </c>
      <c r="S1312" s="21">
        <v>45229</v>
      </c>
      <c r="T1312" s="20"/>
      <c r="U1312" s="21">
        <v>45230</v>
      </c>
      <c r="V1312" s="29" t="s">
        <v>240</v>
      </c>
      <c r="W1312" s="23"/>
      <c r="X1312" s="27" t="s">
        <v>45</v>
      </c>
      <c r="Y1312" s="13"/>
    </row>
    <row r="1313" spans="1:25" ht="25.5">
      <c r="A1313" s="24">
        <v>45261</v>
      </c>
      <c r="B1313" s="25" t="s">
        <v>2376</v>
      </c>
      <c r="C1313" s="26">
        <v>135890</v>
      </c>
      <c r="D1313" s="27" t="s">
        <v>42</v>
      </c>
      <c r="E1313" s="27" t="s">
        <v>1301</v>
      </c>
      <c r="F1313" s="27" t="s">
        <v>1336</v>
      </c>
      <c r="G1313" s="27" t="s">
        <v>31</v>
      </c>
      <c r="H1313" s="27" t="s">
        <v>32</v>
      </c>
      <c r="I1313" s="27" t="s">
        <v>33</v>
      </c>
      <c r="J1313" s="36">
        <v>45230</v>
      </c>
      <c r="K1313" s="28">
        <v>45383</v>
      </c>
      <c r="L1313" s="121" t="s">
        <v>1543</v>
      </c>
      <c r="M1313" s="94" t="s">
        <v>2362</v>
      </c>
      <c r="N1313" s="94" t="s">
        <v>2363</v>
      </c>
      <c r="O1313" s="94" t="s">
        <v>739</v>
      </c>
      <c r="P1313" s="30">
        <v>45211</v>
      </c>
      <c r="Q1313" s="20">
        <v>45215</v>
      </c>
      <c r="R1313" s="23" t="s">
        <v>239</v>
      </c>
      <c r="S1313" s="21">
        <v>45229</v>
      </c>
      <c r="T1313" s="20" t="s">
        <v>235</v>
      </c>
      <c r="U1313" s="20">
        <v>45233</v>
      </c>
      <c r="V1313" s="29" t="s">
        <v>240</v>
      </c>
      <c r="W1313" s="23"/>
      <c r="X1313" s="27" t="s">
        <v>45</v>
      </c>
      <c r="Y1313" s="13"/>
    </row>
    <row r="1314" spans="1:25" ht="38.25">
      <c r="A1314" s="24">
        <v>45261</v>
      </c>
      <c r="B1314" s="25" t="s">
        <v>2377</v>
      </c>
      <c r="C1314" s="26">
        <v>135925</v>
      </c>
      <c r="D1314" s="27" t="s">
        <v>42</v>
      </c>
      <c r="E1314" s="27" t="s">
        <v>1301</v>
      </c>
      <c r="F1314" s="27" t="s">
        <v>1336</v>
      </c>
      <c r="G1314" s="27" t="s">
        <v>31</v>
      </c>
      <c r="H1314" s="27" t="s">
        <v>32</v>
      </c>
      <c r="I1314" s="27" t="s">
        <v>33</v>
      </c>
      <c r="J1314" s="36">
        <v>45230</v>
      </c>
      <c r="K1314" s="28">
        <v>45383</v>
      </c>
      <c r="L1314" s="121" t="s">
        <v>1551</v>
      </c>
      <c r="M1314" s="94" t="s">
        <v>2378</v>
      </c>
      <c r="N1314" s="94" t="s">
        <v>2379</v>
      </c>
      <c r="O1314" s="94" t="s">
        <v>739</v>
      </c>
      <c r="P1314" s="30">
        <v>45216</v>
      </c>
      <c r="Q1314" s="20">
        <v>45217</v>
      </c>
      <c r="R1314" s="23" t="s">
        <v>239</v>
      </c>
      <c r="S1314" s="21">
        <v>45230</v>
      </c>
      <c r="T1314" s="20"/>
      <c r="U1314" s="21">
        <v>45239</v>
      </c>
      <c r="V1314" s="29" t="s">
        <v>240</v>
      </c>
      <c r="W1314" s="23"/>
      <c r="X1314" s="27" t="s">
        <v>45</v>
      </c>
      <c r="Y1314" s="13" t="s">
        <v>2344</v>
      </c>
    </row>
    <row r="1315" spans="1:25">
      <c r="A1315" s="24">
        <v>45261</v>
      </c>
      <c r="B1315" s="25" t="s">
        <v>1365</v>
      </c>
      <c r="C1315" s="26">
        <v>128416</v>
      </c>
      <c r="D1315" s="27" t="s">
        <v>42</v>
      </c>
      <c r="E1315" s="27" t="s">
        <v>463</v>
      </c>
      <c r="F1315" s="27" t="s">
        <v>262</v>
      </c>
      <c r="G1315" s="27" t="s">
        <v>31</v>
      </c>
      <c r="H1315" s="27" t="s">
        <v>32</v>
      </c>
      <c r="I1315" s="27" t="s">
        <v>33</v>
      </c>
      <c r="J1315" s="36">
        <v>45230</v>
      </c>
      <c r="K1315" s="28">
        <v>45383</v>
      </c>
      <c r="L1315" s="121" t="s">
        <v>1543</v>
      </c>
      <c r="M1315" s="94" t="s">
        <v>1366</v>
      </c>
      <c r="N1315" s="94" t="s">
        <v>1367</v>
      </c>
      <c r="O1315" s="94" t="s">
        <v>739</v>
      </c>
      <c r="P1315" s="30">
        <v>45211</v>
      </c>
      <c r="Q1315" s="20">
        <v>45215</v>
      </c>
      <c r="R1315" s="23" t="s">
        <v>239</v>
      </c>
      <c r="S1315" s="21">
        <v>45226</v>
      </c>
      <c r="T1315" s="20" t="s">
        <v>235</v>
      </c>
      <c r="U1315" s="21">
        <v>45241</v>
      </c>
      <c r="V1315" s="29" t="s">
        <v>240</v>
      </c>
      <c r="W1315" s="23"/>
      <c r="X1315" s="27" t="s">
        <v>45</v>
      </c>
      <c r="Y1315" s="13"/>
    </row>
    <row r="1316" spans="1:25" ht="25.5">
      <c r="A1316" s="24">
        <v>45261</v>
      </c>
      <c r="B1316" s="25" t="s">
        <v>2380</v>
      </c>
      <c r="C1316" s="26">
        <v>135897</v>
      </c>
      <c r="D1316" s="27" t="s">
        <v>42</v>
      </c>
      <c r="E1316" s="27" t="s">
        <v>790</v>
      </c>
      <c r="F1316" s="27" t="s">
        <v>256</v>
      </c>
      <c r="G1316" s="27" t="s">
        <v>31</v>
      </c>
      <c r="H1316" s="27" t="s">
        <v>32</v>
      </c>
      <c r="I1316" s="27" t="s">
        <v>33</v>
      </c>
      <c r="J1316" s="36">
        <v>45230</v>
      </c>
      <c r="K1316" s="28">
        <v>45383</v>
      </c>
      <c r="L1316" s="121" t="s">
        <v>1605</v>
      </c>
      <c r="M1316" s="94" t="s">
        <v>2330</v>
      </c>
      <c r="N1316" s="94" t="s">
        <v>2331</v>
      </c>
      <c r="O1316" s="94" t="s">
        <v>739</v>
      </c>
      <c r="P1316" s="30">
        <v>45217</v>
      </c>
      <c r="Q1316" s="20">
        <v>45218</v>
      </c>
      <c r="R1316" s="23"/>
      <c r="S1316" s="21">
        <v>45224</v>
      </c>
      <c r="T1316" s="20">
        <v>45240</v>
      </c>
      <c r="U1316" s="20">
        <v>45240</v>
      </c>
      <c r="V1316" s="29" t="s">
        <v>240</v>
      </c>
      <c r="W1316" s="23"/>
      <c r="X1316" s="27" t="s">
        <v>45</v>
      </c>
      <c r="Y1316" s="13" t="s">
        <v>2370</v>
      </c>
    </row>
    <row r="1317" spans="1:25">
      <c r="A1317" s="24">
        <v>45261</v>
      </c>
      <c r="B1317" s="25" t="s">
        <v>1376</v>
      </c>
      <c r="C1317" s="26">
        <v>30784</v>
      </c>
      <c r="D1317" s="27" t="s">
        <v>28</v>
      </c>
      <c r="E1317" s="27" t="s">
        <v>287</v>
      </c>
      <c r="F1317" s="27" t="s">
        <v>288</v>
      </c>
      <c r="G1317" s="27" t="s">
        <v>31</v>
      </c>
      <c r="H1317" s="27" t="s">
        <v>32</v>
      </c>
      <c r="I1317" s="27" t="s">
        <v>33</v>
      </c>
      <c r="J1317" s="36">
        <v>45230</v>
      </c>
      <c r="K1317" s="28">
        <v>45383</v>
      </c>
      <c r="L1317" s="121" t="s">
        <v>1605</v>
      </c>
      <c r="M1317" s="94" t="s">
        <v>1377</v>
      </c>
      <c r="N1317" s="94" t="s">
        <v>1378</v>
      </c>
      <c r="O1317" s="94" t="s">
        <v>1379</v>
      </c>
      <c r="P1317" s="30">
        <v>45217</v>
      </c>
      <c r="Q1317" s="30">
        <v>45217</v>
      </c>
      <c r="R1317" s="23"/>
      <c r="S1317" s="21">
        <v>45224</v>
      </c>
      <c r="T1317" s="20">
        <v>45240</v>
      </c>
      <c r="U1317" s="20">
        <v>45240</v>
      </c>
      <c r="V1317" s="29" t="s">
        <v>240</v>
      </c>
      <c r="W1317" s="23"/>
      <c r="X1317" s="27" t="s">
        <v>39</v>
      </c>
      <c r="Y1317" s="13" t="s">
        <v>2342</v>
      </c>
    </row>
    <row r="1318" spans="1:25">
      <c r="A1318" s="24">
        <v>45261</v>
      </c>
      <c r="B1318" s="25" t="s">
        <v>336</v>
      </c>
      <c r="C1318" s="26">
        <v>38619</v>
      </c>
      <c r="D1318" s="27" t="s">
        <v>76</v>
      </c>
      <c r="E1318" s="27" t="s">
        <v>243</v>
      </c>
      <c r="F1318" s="27" t="s">
        <v>308</v>
      </c>
      <c r="G1318" s="27" t="s">
        <v>31</v>
      </c>
      <c r="H1318" s="27" t="s">
        <v>32</v>
      </c>
      <c r="I1318" s="27" t="s">
        <v>33</v>
      </c>
      <c r="J1318" s="36">
        <v>45230</v>
      </c>
      <c r="K1318" s="28">
        <v>45383</v>
      </c>
      <c r="L1318" s="121" t="s">
        <v>1605</v>
      </c>
      <c r="M1318" s="94" t="s">
        <v>2381</v>
      </c>
      <c r="N1318" s="94" t="s">
        <v>2382</v>
      </c>
      <c r="O1318" s="94" t="s">
        <v>739</v>
      </c>
      <c r="P1318" s="30">
        <v>45217</v>
      </c>
      <c r="Q1318" s="30">
        <v>45217</v>
      </c>
      <c r="R1318" s="23"/>
      <c r="S1318" s="21">
        <v>45224</v>
      </c>
      <c r="T1318" s="20">
        <v>45240</v>
      </c>
      <c r="U1318" s="21">
        <v>45240</v>
      </c>
      <c r="V1318" s="29" t="s">
        <v>240</v>
      </c>
      <c r="W1318" s="23"/>
      <c r="X1318" s="27" t="s">
        <v>39</v>
      </c>
      <c r="Y1318" s="13" t="s">
        <v>2383</v>
      </c>
    </row>
    <row r="1319" spans="1:25" ht="25.5">
      <c r="A1319" s="24">
        <v>45261</v>
      </c>
      <c r="B1319" s="25" t="s">
        <v>1393</v>
      </c>
      <c r="C1319" s="26">
        <v>119733</v>
      </c>
      <c r="D1319" s="27" t="s">
        <v>42</v>
      </c>
      <c r="E1319" s="27" t="s">
        <v>255</v>
      </c>
      <c r="F1319" s="27" t="s">
        <v>256</v>
      </c>
      <c r="G1319" s="27" t="s">
        <v>31</v>
      </c>
      <c r="H1319" s="27" t="s">
        <v>32</v>
      </c>
      <c r="I1319" s="27" t="s">
        <v>33</v>
      </c>
      <c r="J1319" s="36">
        <v>45230</v>
      </c>
      <c r="K1319" s="28">
        <v>45383</v>
      </c>
      <c r="L1319" s="121" t="s">
        <v>1551</v>
      </c>
      <c r="M1319" s="94" t="s">
        <v>1236</v>
      </c>
      <c r="N1319" s="94" t="s">
        <v>1237</v>
      </c>
      <c r="O1319" s="94" t="s">
        <v>235</v>
      </c>
      <c r="P1319" s="30"/>
      <c r="Q1319" s="20"/>
      <c r="R1319" s="23"/>
      <c r="S1319" s="21">
        <v>45229</v>
      </c>
      <c r="T1319" s="20"/>
      <c r="U1319" s="21">
        <v>45243</v>
      </c>
      <c r="V1319" s="29" t="s">
        <v>240</v>
      </c>
      <c r="W1319" s="23"/>
      <c r="X1319" s="27" t="s">
        <v>45</v>
      </c>
      <c r="Y1319" s="13" t="s">
        <v>2241</v>
      </c>
    </row>
    <row r="1320" spans="1:25" ht="25.5">
      <c r="A1320" s="24">
        <v>45261</v>
      </c>
      <c r="B1320" s="25" t="s">
        <v>41</v>
      </c>
      <c r="C1320" s="26">
        <v>114597</v>
      </c>
      <c r="D1320" s="27" t="s">
        <v>42</v>
      </c>
      <c r="E1320" s="27" t="s">
        <v>413</v>
      </c>
      <c r="F1320" s="27" t="s">
        <v>1362</v>
      </c>
      <c r="G1320" s="27" t="s">
        <v>31</v>
      </c>
      <c r="H1320" s="27" t="s">
        <v>32</v>
      </c>
      <c r="I1320" s="27" t="s">
        <v>33</v>
      </c>
      <c r="J1320" s="36">
        <v>45230</v>
      </c>
      <c r="K1320" s="28">
        <v>45383</v>
      </c>
      <c r="L1320" s="121" t="s">
        <v>2167</v>
      </c>
      <c r="M1320" s="94" t="s">
        <v>415</v>
      </c>
      <c r="N1320" s="94" t="s">
        <v>43</v>
      </c>
      <c r="P1320" s="30" t="s">
        <v>235</v>
      </c>
      <c r="Q1320" s="20"/>
      <c r="R1320" s="23"/>
      <c r="S1320" s="21">
        <v>45231</v>
      </c>
      <c r="T1320" s="20" t="s">
        <v>235</v>
      </c>
      <c r="U1320" s="21">
        <v>45231</v>
      </c>
      <c r="V1320" s="29" t="s">
        <v>240</v>
      </c>
      <c r="W1320" s="23"/>
      <c r="X1320" s="27" t="s">
        <v>45</v>
      </c>
      <c r="Y1320" s="13"/>
    </row>
    <row r="1321" spans="1:25">
      <c r="A1321" s="24">
        <v>45261</v>
      </c>
      <c r="B1321" s="25" t="s">
        <v>2384</v>
      </c>
      <c r="C1321" s="26">
        <v>137282</v>
      </c>
      <c r="D1321" s="27" t="s">
        <v>42</v>
      </c>
      <c r="E1321" s="27" t="s">
        <v>255</v>
      </c>
      <c r="F1321" s="27" t="s">
        <v>71</v>
      </c>
      <c r="G1321" s="27" t="s">
        <v>31</v>
      </c>
      <c r="H1321" s="27" t="s">
        <v>32</v>
      </c>
      <c r="I1321" s="27" t="s">
        <v>33</v>
      </c>
      <c r="J1321" s="36">
        <v>45230</v>
      </c>
      <c r="K1321" s="28">
        <v>45383</v>
      </c>
      <c r="L1321" s="121" t="s">
        <v>2167</v>
      </c>
      <c r="M1321" s="94" t="s">
        <v>89</v>
      </c>
      <c r="P1321" s="30"/>
      <c r="Q1321" s="20"/>
      <c r="R1321" s="23" t="s">
        <v>235</v>
      </c>
      <c r="S1321" s="21">
        <v>45231</v>
      </c>
      <c r="T1321" s="20" t="s">
        <v>235</v>
      </c>
      <c r="U1321" s="21">
        <v>45231</v>
      </c>
      <c r="V1321" s="29" t="s">
        <v>240</v>
      </c>
      <c r="W1321" s="23"/>
      <c r="X1321" s="27" t="s">
        <v>45</v>
      </c>
      <c r="Y1321" s="13"/>
    </row>
    <row r="1322" spans="1:25" ht="25.5">
      <c r="A1322" s="24">
        <v>45261</v>
      </c>
      <c r="B1322" s="25" t="s">
        <v>1358</v>
      </c>
      <c r="C1322" s="26">
        <v>107347</v>
      </c>
      <c r="D1322" s="27" t="s">
        <v>42</v>
      </c>
      <c r="E1322" s="27" t="s">
        <v>77</v>
      </c>
      <c r="F1322" s="27" t="s">
        <v>78</v>
      </c>
      <c r="G1322" s="27" t="s">
        <v>31</v>
      </c>
      <c r="H1322" s="27" t="s">
        <v>32</v>
      </c>
      <c r="I1322" s="27" t="s">
        <v>33</v>
      </c>
      <c r="J1322" s="36">
        <v>45230</v>
      </c>
      <c r="K1322" s="28">
        <v>45383</v>
      </c>
      <c r="L1322" s="121" t="s">
        <v>2167</v>
      </c>
      <c r="M1322" s="94" t="s">
        <v>250</v>
      </c>
      <c r="N1322" s="94" t="s">
        <v>98</v>
      </c>
      <c r="P1322" s="30" t="s">
        <v>235</v>
      </c>
      <c r="Q1322" s="20"/>
      <c r="R1322" s="23"/>
      <c r="S1322" s="21">
        <v>45231</v>
      </c>
      <c r="T1322" s="20" t="s">
        <v>235</v>
      </c>
      <c r="U1322" s="21">
        <v>45232</v>
      </c>
      <c r="V1322" s="29" t="s">
        <v>240</v>
      </c>
      <c r="W1322" s="23"/>
      <c r="X1322" s="27" t="s">
        <v>39</v>
      </c>
      <c r="Y1322" s="13" t="s">
        <v>582</v>
      </c>
    </row>
    <row r="1323" spans="1:25">
      <c r="A1323" s="24">
        <v>45261</v>
      </c>
      <c r="B1323" s="25" t="s">
        <v>2385</v>
      </c>
      <c r="C1323" s="26">
        <v>137822</v>
      </c>
      <c r="D1323" s="27" t="s">
        <v>42</v>
      </c>
      <c r="E1323" s="27" t="s">
        <v>1068</v>
      </c>
      <c r="F1323" s="27" t="s">
        <v>455</v>
      </c>
      <c r="G1323" s="27" t="s">
        <v>31</v>
      </c>
      <c r="H1323" s="27" t="s">
        <v>32</v>
      </c>
      <c r="I1323" s="27" t="s">
        <v>33</v>
      </c>
      <c r="J1323" s="36">
        <v>45230</v>
      </c>
      <c r="K1323" s="28">
        <v>45383</v>
      </c>
      <c r="L1323" s="121" t="s">
        <v>2167</v>
      </c>
      <c r="M1323" s="94" t="s">
        <v>304</v>
      </c>
      <c r="N1323" s="94" t="s">
        <v>149</v>
      </c>
      <c r="O1323" s="94" t="s">
        <v>306</v>
      </c>
      <c r="P1323" s="30">
        <v>45219</v>
      </c>
      <c r="Q1323" s="20">
        <v>45219</v>
      </c>
      <c r="R1323" s="23"/>
      <c r="S1323" s="21">
        <v>45231</v>
      </c>
      <c r="T1323" s="20" t="s">
        <v>235</v>
      </c>
      <c r="U1323" s="21">
        <v>45232</v>
      </c>
      <c r="V1323" s="29" t="s">
        <v>240</v>
      </c>
      <c r="W1323" s="23"/>
      <c r="X1323" s="27" t="s">
        <v>45</v>
      </c>
      <c r="Y1323" s="13"/>
    </row>
    <row r="1324" spans="1:25" ht="25.5">
      <c r="A1324" s="24">
        <v>45261</v>
      </c>
      <c r="B1324" s="25" t="s">
        <v>2052</v>
      </c>
      <c r="C1324" s="26">
        <v>137385</v>
      </c>
      <c r="D1324" s="27" t="s">
        <v>42</v>
      </c>
      <c r="E1324" s="27" t="s">
        <v>413</v>
      </c>
      <c r="F1324" s="27" t="s">
        <v>1362</v>
      </c>
      <c r="G1324" s="27" t="s">
        <v>31</v>
      </c>
      <c r="H1324" s="27" t="s">
        <v>32</v>
      </c>
      <c r="I1324" s="27" t="s">
        <v>33</v>
      </c>
      <c r="J1324" s="36">
        <v>45230</v>
      </c>
      <c r="K1324" s="28">
        <v>45383</v>
      </c>
      <c r="L1324" s="121" t="s">
        <v>2167</v>
      </c>
      <c r="M1324" s="94" t="s">
        <v>415</v>
      </c>
      <c r="N1324" s="94" t="s">
        <v>43</v>
      </c>
      <c r="P1324" s="30"/>
      <c r="Q1324" s="20"/>
      <c r="R1324" s="23" t="s">
        <v>235</v>
      </c>
      <c r="S1324" s="21">
        <v>45231</v>
      </c>
      <c r="T1324" s="20" t="s">
        <v>235</v>
      </c>
      <c r="U1324" s="21">
        <v>45231</v>
      </c>
      <c r="V1324" s="29" t="s">
        <v>240</v>
      </c>
      <c r="W1324" s="23"/>
      <c r="X1324" s="27" t="s">
        <v>45</v>
      </c>
      <c r="Y1324" s="13"/>
    </row>
    <row r="1325" spans="1:25" ht="25.5">
      <c r="A1325" s="24">
        <v>45261</v>
      </c>
      <c r="B1325" s="25" t="s">
        <v>2386</v>
      </c>
      <c r="C1325" s="26">
        <v>126795</v>
      </c>
      <c r="D1325" s="27" t="s">
        <v>42</v>
      </c>
      <c r="E1325" s="27" t="s">
        <v>413</v>
      </c>
      <c r="F1325" s="27" t="s">
        <v>1362</v>
      </c>
      <c r="G1325" s="27" t="s">
        <v>31</v>
      </c>
      <c r="H1325" s="27" t="s">
        <v>32</v>
      </c>
      <c r="I1325" s="27" t="s">
        <v>33</v>
      </c>
      <c r="J1325" s="36">
        <v>45230</v>
      </c>
      <c r="K1325" s="28">
        <v>45383</v>
      </c>
      <c r="L1325" s="121" t="s">
        <v>2167</v>
      </c>
      <c r="M1325" s="94" t="s">
        <v>415</v>
      </c>
      <c r="N1325" s="94" t="s">
        <v>43</v>
      </c>
      <c r="P1325" s="30" t="s">
        <v>235</v>
      </c>
      <c r="Q1325" s="20"/>
      <c r="R1325" s="23"/>
      <c r="S1325" s="21">
        <v>45231</v>
      </c>
      <c r="T1325" s="20" t="s">
        <v>235</v>
      </c>
      <c r="U1325" s="21">
        <v>45231</v>
      </c>
      <c r="V1325" s="29" t="s">
        <v>240</v>
      </c>
      <c r="W1325" s="23"/>
      <c r="X1325" s="27" t="s">
        <v>45</v>
      </c>
      <c r="Y1325" s="13"/>
    </row>
    <row r="1326" spans="1:25" ht="25.5">
      <c r="A1326" s="24">
        <v>45261</v>
      </c>
      <c r="B1326" s="25" t="s">
        <v>1431</v>
      </c>
      <c r="C1326" s="26">
        <v>119564</v>
      </c>
      <c r="D1326" s="27" t="s">
        <v>42</v>
      </c>
      <c r="E1326" s="27" t="s">
        <v>215</v>
      </c>
      <c r="F1326" s="27" t="s">
        <v>358</v>
      </c>
      <c r="G1326" s="27" t="s">
        <v>31</v>
      </c>
      <c r="H1326" s="27" t="s">
        <v>32</v>
      </c>
      <c r="I1326" s="27" t="s">
        <v>33</v>
      </c>
      <c r="J1326" s="36">
        <v>45230</v>
      </c>
      <c r="K1326" s="28">
        <v>45383</v>
      </c>
      <c r="L1326" s="121" t="s">
        <v>2167</v>
      </c>
      <c r="M1326" s="94" t="s">
        <v>1432</v>
      </c>
      <c r="N1326" s="94" t="s">
        <v>1433</v>
      </c>
      <c r="O1326" s="94" t="s">
        <v>1434</v>
      </c>
      <c r="P1326" s="30">
        <v>45219</v>
      </c>
      <c r="Q1326" s="20">
        <v>45225</v>
      </c>
      <c r="R1326" s="23" t="s">
        <v>239</v>
      </c>
      <c r="S1326" s="21">
        <v>45231</v>
      </c>
      <c r="T1326" s="20" t="s">
        <v>235</v>
      </c>
      <c r="U1326" s="21">
        <v>45238</v>
      </c>
      <c r="V1326" s="29" t="s">
        <v>240</v>
      </c>
      <c r="W1326" s="23"/>
      <c r="X1326" s="27" t="s">
        <v>39</v>
      </c>
      <c r="Y1326" s="13"/>
    </row>
    <row r="1327" spans="1:25" ht="38.25">
      <c r="A1327" s="24">
        <v>45261</v>
      </c>
      <c r="B1327" s="137" t="s">
        <v>2387</v>
      </c>
      <c r="C1327" s="26">
        <v>135894</v>
      </c>
      <c r="D1327" s="27" t="s">
        <v>42</v>
      </c>
      <c r="E1327" s="27" t="s">
        <v>1743</v>
      </c>
      <c r="F1327" s="27" t="s">
        <v>2316</v>
      </c>
      <c r="G1327" s="27" t="s">
        <v>31</v>
      </c>
      <c r="H1327" s="27" t="s">
        <v>32</v>
      </c>
      <c r="I1327" s="27" t="s">
        <v>33</v>
      </c>
      <c r="J1327" s="36">
        <v>45230</v>
      </c>
      <c r="K1327" s="28">
        <v>45383</v>
      </c>
      <c r="L1327" s="121" t="s">
        <v>2167</v>
      </c>
      <c r="M1327" s="94" t="s">
        <v>2330</v>
      </c>
      <c r="N1327" s="94" t="s">
        <v>2331</v>
      </c>
      <c r="P1327" s="30">
        <v>45219</v>
      </c>
      <c r="Q1327" s="20">
        <v>45219</v>
      </c>
      <c r="R1327" s="23" t="s">
        <v>239</v>
      </c>
      <c r="S1327" s="21">
        <v>45231</v>
      </c>
      <c r="T1327" s="20" t="s">
        <v>235</v>
      </c>
      <c r="U1327" s="21">
        <v>45231</v>
      </c>
      <c r="V1327" s="29" t="s">
        <v>240</v>
      </c>
      <c r="W1327" s="23"/>
      <c r="X1327" s="27" t="s">
        <v>45</v>
      </c>
      <c r="Y1327" s="13"/>
    </row>
    <row r="1328" spans="1:25">
      <c r="A1328" s="24">
        <v>45261</v>
      </c>
      <c r="B1328" s="25" t="s">
        <v>2388</v>
      </c>
      <c r="C1328" s="26">
        <v>120154</v>
      </c>
      <c r="D1328" s="27" t="s">
        <v>42</v>
      </c>
      <c r="E1328" s="27" t="s">
        <v>274</v>
      </c>
      <c r="F1328" s="27" t="s">
        <v>879</v>
      </c>
      <c r="G1328" s="27" t="s">
        <v>31</v>
      </c>
      <c r="H1328" s="27" t="s">
        <v>32</v>
      </c>
      <c r="I1328" s="27" t="s">
        <v>33</v>
      </c>
      <c r="J1328" s="36">
        <v>45230</v>
      </c>
      <c r="K1328" s="28">
        <v>45383</v>
      </c>
      <c r="L1328" s="121" t="s">
        <v>2167</v>
      </c>
      <c r="N1328" s="94" t="s">
        <v>276</v>
      </c>
      <c r="P1328" s="30"/>
      <c r="Q1328" s="20"/>
      <c r="R1328" s="23"/>
      <c r="S1328" s="21">
        <v>45231</v>
      </c>
      <c r="T1328" s="20" t="s">
        <v>235</v>
      </c>
      <c r="U1328" s="21">
        <v>45231</v>
      </c>
      <c r="V1328" s="29" t="s">
        <v>240</v>
      </c>
      <c r="W1328" s="23"/>
      <c r="X1328" s="27" t="s">
        <v>45</v>
      </c>
      <c r="Y1328" s="13"/>
    </row>
    <row r="1329" spans="1:25" ht="25.5">
      <c r="A1329" s="24">
        <v>45261</v>
      </c>
      <c r="B1329" s="137" t="s">
        <v>2389</v>
      </c>
      <c r="C1329" s="26">
        <v>135889</v>
      </c>
      <c r="D1329" s="27" t="s">
        <v>42</v>
      </c>
      <c r="E1329" s="27" t="s">
        <v>2279</v>
      </c>
      <c r="F1329" s="27" t="s">
        <v>2010</v>
      </c>
      <c r="G1329" s="27" t="s">
        <v>31</v>
      </c>
      <c r="H1329" s="27" t="s">
        <v>32</v>
      </c>
      <c r="I1329" s="27" t="s">
        <v>33</v>
      </c>
      <c r="J1329" s="36">
        <v>45230</v>
      </c>
      <c r="K1329" s="28">
        <v>45383</v>
      </c>
      <c r="L1329" s="121" t="s">
        <v>2167</v>
      </c>
      <c r="M1329" s="94" t="s">
        <v>2320</v>
      </c>
      <c r="N1329" s="94" t="s">
        <v>2321</v>
      </c>
      <c r="P1329" s="30">
        <v>45219</v>
      </c>
      <c r="Q1329" s="20">
        <v>45229</v>
      </c>
      <c r="R1329" s="23" t="s">
        <v>239</v>
      </c>
      <c r="S1329" s="21">
        <v>45231</v>
      </c>
      <c r="T1329" s="20" t="s">
        <v>235</v>
      </c>
      <c r="U1329" s="21">
        <v>45231</v>
      </c>
      <c r="V1329" s="29" t="s">
        <v>240</v>
      </c>
      <c r="W1329" s="23"/>
      <c r="X1329" s="27" t="s">
        <v>45</v>
      </c>
      <c r="Y1329" s="13"/>
    </row>
    <row r="1330" spans="1:25" ht="38.25">
      <c r="A1330" s="24">
        <v>45261</v>
      </c>
      <c r="B1330" s="137" t="s">
        <v>2390</v>
      </c>
      <c r="C1330" s="26">
        <v>135898</v>
      </c>
      <c r="D1330" s="27" t="s">
        <v>42</v>
      </c>
      <c r="E1330" s="27" t="s">
        <v>2279</v>
      </c>
      <c r="F1330" s="27" t="s">
        <v>2010</v>
      </c>
      <c r="G1330" s="27" t="s">
        <v>31</v>
      </c>
      <c r="H1330" s="27" t="s">
        <v>32</v>
      </c>
      <c r="I1330" s="27" t="s">
        <v>33</v>
      </c>
      <c r="J1330" s="36">
        <v>45230</v>
      </c>
      <c r="K1330" s="28">
        <v>45383</v>
      </c>
      <c r="L1330" s="121" t="s">
        <v>2167</v>
      </c>
      <c r="M1330" s="94" t="s">
        <v>2391</v>
      </c>
      <c r="N1330" s="94" t="s">
        <v>2281</v>
      </c>
      <c r="P1330" s="30">
        <v>45219</v>
      </c>
      <c r="Q1330" s="20">
        <v>45229</v>
      </c>
      <c r="R1330" s="23" t="s">
        <v>239</v>
      </c>
      <c r="S1330" s="21">
        <v>45231</v>
      </c>
      <c r="T1330" s="20" t="s">
        <v>235</v>
      </c>
      <c r="U1330" s="21">
        <v>45240</v>
      </c>
      <c r="V1330" s="29" t="s">
        <v>240</v>
      </c>
      <c r="W1330" s="23"/>
      <c r="X1330" s="27" t="s">
        <v>45</v>
      </c>
      <c r="Y1330" s="13"/>
    </row>
    <row r="1331" spans="1:25" ht="25.5">
      <c r="A1331" s="24">
        <v>45261</v>
      </c>
      <c r="B1331" s="137" t="s">
        <v>2392</v>
      </c>
      <c r="C1331" s="26">
        <v>135901</v>
      </c>
      <c r="D1331" s="27" t="s">
        <v>42</v>
      </c>
      <c r="E1331" s="27" t="s">
        <v>2279</v>
      </c>
      <c r="F1331" s="27" t="s">
        <v>2010</v>
      </c>
      <c r="G1331" s="27" t="s">
        <v>31</v>
      </c>
      <c r="H1331" s="27" t="s">
        <v>32</v>
      </c>
      <c r="I1331" s="27" t="s">
        <v>33</v>
      </c>
      <c r="J1331" s="36">
        <v>45230</v>
      </c>
      <c r="K1331" s="28">
        <v>45383</v>
      </c>
      <c r="L1331" s="121" t="s">
        <v>2167</v>
      </c>
      <c r="M1331" s="94" t="s">
        <v>2368</v>
      </c>
      <c r="N1331" s="94" t="s">
        <v>2369</v>
      </c>
      <c r="P1331" s="30">
        <v>45219</v>
      </c>
      <c r="Q1331" s="20">
        <v>45229</v>
      </c>
      <c r="R1331" s="23" t="s">
        <v>239</v>
      </c>
      <c r="S1331" s="21">
        <v>45231</v>
      </c>
      <c r="T1331" s="20" t="s">
        <v>235</v>
      </c>
      <c r="U1331" s="21">
        <v>45238</v>
      </c>
      <c r="V1331" s="29" t="s">
        <v>240</v>
      </c>
      <c r="W1331" s="23"/>
      <c r="X1331" s="27" t="s">
        <v>45</v>
      </c>
      <c r="Y1331" s="13"/>
    </row>
    <row r="1332" spans="1:25" ht="38.25">
      <c r="A1332" s="24">
        <v>45261</v>
      </c>
      <c r="B1332" s="137" t="s">
        <v>2393</v>
      </c>
      <c r="C1332" s="26">
        <v>135911</v>
      </c>
      <c r="D1332" s="27" t="s">
        <v>42</v>
      </c>
      <c r="E1332" s="27" t="s">
        <v>2279</v>
      </c>
      <c r="F1332" s="27" t="s">
        <v>2010</v>
      </c>
      <c r="G1332" s="27" t="s">
        <v>31</v>
      </c>
      <c r="H1332" s="27" t="s">
        <v>32</v>
      </c>
      <c r="I1332" s="27" t="s">
        <v>33</v>
      </c>
      <c r="J1332" s="36">
        <v>45230</v>
      </c>
      <c r="K1332" s="28">
        <v>45383</v>
      </c>
      <c r="L1332" s="121" t="s">
        <v>2167</v>
      </c>
      <c r="M1332" s="94" t="s">
        <v>2333</v>
      </c>
      <c r="N1332" s="94" t="s">
        <v>2394</v>
      </c>
      <c r="P1332" s="30">
        <v>45219</v>
      </c>
      <c r="Q1332" s="20">
        <v>45229</v>
      </c>
      <c r="R1332" s="23" t="s">
        <v>239</v>
      </c>
      <c r="S1332" s="21">
        <v>45231</v>
      </c>
      <c r="T1332" s="20" t="s">
        <v>235</v>
      </c>
      <c r="U1332" s="21">
        <v>45231</v>
      </c>
      <c r="V1332" s="29" t="s">
        <v>240</v>
      </c>
      <c r="W1332" s="23"/>
      <c r="X1332" s="27" t="s">
        <v>45</v>
      </c>
      <c r="Y1332" s="13"/>
    </row>
    <row r="1333" spans="1:25" ht="38.25">
      <c r="A1333" s="24">
        <v>45261</v>
      </c>
      <c r="B1333" s="137" t="s">
        <v>2395</v>
      </c>
      <c r="C1333" s="26">
        <v>135928</v>
      </c>
      <c r="D1333" s="27" t="s">
        <v>42</v>
      </c>
      <c r="E1333" s="27" t="s">
        <v>2279</v>
      </c>
      <c r="F1333" s="27" t="s">
        <v>2010</v>
      </c>
      <c r="G1333" s="27" t="s">
        <v>31</v>
      </c>
      <c r="H1333" s="27" t="s">
        <v>32</v>
      </c>
      <c r="I1333" s="27" t="s">
        <v>33</v>
      </c>
      <c r="J1333" s="36">
        <v>45230</v>
      </c>
      <c r="K1333" s="28">
        <v>45383</v>
      </c>
      <c r="L1333" s="121" t="s">
        <v>2167</v>
      </c>
      <c r="M1333" s="94" t="s">
        <v>2396</v>
      </c>
      <c r="N1333" s="94" t="s">
        <v>2397</v>
      </c>
      <c r="P1333" s="30">
        <v>45219</v>
      </c>
      <c r="Q1333" s="20">
        <v>45229</v>
      </c>
      <c r="R1333" s="23" t="s">
        <v>239</v>
      </c>
      <c r="S1333" s="21">
        <v>45231</v>
      </c>
      <c r="T1333" s="20" t="s">
        <v>235</v>
      </c>
      <c r="U1333" s="21">
        <v>45237</v>
      </c>
      <c r="V1333" s="29" t="s">
        <v>240</v>
      </c>
      <c r="W1333" s="23"/>
      <c r="X1333" s="27" t="s">
        <v>45</v>
      </c>
      <c r="Y1333" s="13"/>
    </row>
    <row r="1334" spans="1:25" ht="25.5">
      <c r="A1334" s="24">
        <v>45261</v>
      </c>
      <c r="B1334" s="137" t="s">
        <v>2398</v>
      </c>
      <c r="C1334" s="26">
        <v>135940</v>
      </c>
      <c r="D1334" s="27" t="s">
        <v>42</v>
      </c>
      <c r="E1334" s="27" t="s">
        <v>2279</v>
      </c>
      <c r="F1334" s="27" t="s">
        <v>2010</v>
      </c>
      <c r="G1334" s="27" t="s">
        <v>31</v>
      </c>
      <c r="H1334" s="27" t="s">
        <v>32</v>
      </c>
      <c r="I1334" s="27" t="s">
        <v>33</v>
      </c>
      <c r="J1334" s="36">
        <v>45230</v>
      </c>
      <c r="K1334" s="28">
        <v>45383</v>
      </c>
      <c r="L1334" s="121" t="s">
        <v>2167</v>
      </c>
      <c r="M1334" s="94" t="s">
        <v>2320</v>
      </c>
      <c r="N1334" s="94" t="s">
        <v>2350</v>
      </c>
      <c r="P1334" s="30">
        <v>45219</v>
      </c>
      <c r="Q1334" s="20">
        <v>45229</v>
      </c>
      <c r="R1334" s="23" t="s">
        <v>239</v>
      </c>
      <c r="S1334" s="21">
        <v>45231</v>
      </c>
      <c r="T1334" s="20" t="s">
        <v>235</v>
      </c>
      <c r="U1334" s="21">
        <v>45243</v>
      </c>
      <c r="V1334" s="29" t="s">
        <v>240</v>
      </c>
      <c r="W1334" s="23"/>
      <c r="X1334" s="27" t="s">
        <v>45</v>
      </c>
      <c r="Y1334" s="13"/>
    </row>
    <row r="1335" spans="1:25" ht="25.5">
      <c r="A1335" s="24">
        <v>45261</v>
      </c>
      <c r="B1335" s="137" t="s">
        <v>2399</v>
      </c>
      <c r="C1335" s="26">
        <v>135947</v>
      </c>
      <c r="D1335" s="27" t="s">
        <v>42</v>
      </c>
      <c r="E1335" s="27" t="s">
        <v>2279</v>
      </c>
      <c r="F1335" s="27" t="s">
        <v>2010</v>
      </c>
      <c r="G1335" s="27" t="s">
        <v>31</v>
      </c>
      <c r="H1335" s="27" t="s">
        <v>32</v>
      </c>
      <c r="I1335" s="27" t="s">
        <v>33</v>
      </c>
      <c r="J1335" s="36">
        <v>45230</v>
      </c>
      <c r="K1335" s="28">
        <v>45383</v>
      </c>
      <c r="L1335" s="121" t="s">
        <v>2167</v>
      </c>
      <c r="M1335" s="94" t="s">
        <v>2320</v>
      </c>
      <c r="N1335" s="94" t="s">
        <v>2350</v>
      </c>
      <c r="P1335" s="30">
        <v>45219</v>
      </c>
      <c r="Q1335" s="20">
        <v>45229</v>
      </c>
      <c r="R1335" s="23" t="s">
        <v>239</v>
      </c>
      <c r="S1335" s="21">
        <v>45231</v>
      </c>
      <c r="T1335" s="20" t="s">
        <v>235</v>
      </c>
      <c r="U1335" s="21">
        <v>45232</v>
      </c>
      <c r="V1335" s="29" t="s">
        <v>240</v>
      </c>
      <c r="W1335" s="23"/>
      <c r="X1335" s="27" t="s">
        <v>45</v>
      </c>
      <c r="Y1335" s="13"/>
    </row>
    <row r="1336" spans="1:25" ht="38.25">
      <c r="A1336" s="24">
        <v>45231</v>
      </c>
      <c r="B1336" s="25" t="s">
        <v>2400</v>
      </c>
      <c r="C1336" s="26">
        <v>109636</v>
      </c>
      <c r="D1336" s="27" t="s">
        <v>42</v>
      </c>
      <c r="E1336" s="27" t="s">
        <v>255</v>
      </c>
      <c r="F1336" s="27" t="s">
        <v>256</v>
      </c>
      <c r="G1336" s="27" t="s">
        <v>31</v>
      </c>
      <c r="H1336" s="27" t="s">
        <v>32</v>
      </c>
      <c r="I1336" s="27" t="s">
        <v>33</v>
      </c>
      <c r="J1336" s="36">
        <v>45199</v>
      </c>
      <c r="K1336" s="28">
        <v>45352</v>
      </c>
      <c r="L1336" s="121" t="s">
        <v>2167</v>
      </c>
      <c r="M1336" s="94" t="s">
        <v>2401</v>
      </c>
      <c r="N1336" s="94" t="s">
        <v>2402</v>
      </c>
      <c r="O1336" s="94" t="s">
        <v>1708</v>
      </c>
      <c r="P1336" s="30">
        <v>45183</v>
      </c>
      <c r="Q1336" s="20">
        <v>45183</v>
      </c>
      <c r="R1336" s="23"/>
      <c r="S1336" s="21" t="s">
        <v>235</v>
      </c>
      <c r="T1336" s="21" t="s">
        <v>235</v>
      </c>
      <c r="U1336" s="21" t="s">
        <v>235</v>
      </c>
      <c r="V1336" s="29" t="s">
        <v>240</v>
      </c>
      <c r="W1336" s="23"/>
      <c r="X1336" s="27" t="s">
        <v>45</v>
      </c>
      <c r="Y1336" s="13" t="s">
        <v>2403</v>
      </c>
    </row>
    <row r="1337" spans="1:25" ht="25.5">
      <c r="A1337" s="24">
        <v>45261</v>
      </c>
      <c r="B1337" s="25" t="s">
        <v>1345</v>
      </c>
      <c r="C1337" s="26">
        <v>26815</v>
      </c>
      <c r="D1337" s="27" t="s">
        <v>42</v>
      </c>
      <c r="E1337" s="27" t="s">
        <v>2002</v>
      </c>
      <c r="F1337" s="27" t="s">
        <v>358</v>
      </c>
      <c r="G1337" s="27" t="s">
        <v>31</v>
      </c>
      <c r="H1337" s="27" t="s">
        <v>32</v>
      </c>
      <c r="I1337" s="27" t="s">
        <v>33</v>
      </c>
      <c r="J1337" s="36">
        <v>45230</v>
      </c>
      <c r="K1337" s="28">
        <v>45383</v>
      </c>
      <c r="L1337" s="121" t="s">
        <v>2167</v>
      </c>
      <c r="M1337" s="94" t="s">
        <v>2404</v>
      </c>
      <c r="N1337" s="94" t="s">
        <v>2405</v>
      </c>
      <c r="O1337" s="94" t="s">
        <v>2406</v>
      </c>
      <c r="P1337" s="30">
        <v>45219</v>
      </c>
      <c r="Q1337" s="20">
        <v>45219</v>
      </c>
      <c r="R1337" s="23"/>
      <c r="S1337" s="21" t="s">
        <v>235</v>
      </c>
      <c r="T1337" s="20" t="s">
        <v>235</v>
      </c>
      <c r="U1337" s="21" t="s">
        <v>235</v>
      </c>
      <c r="V1337" s="29" t="s">
        <v>235</v>
      </c>
      <c r="W1337" s="23"/>
      <c r="X1337" s="27" t="s">
        <v>39</v>
      </c>
      <c r="Y1337" s="13"/>
    </row>
    <row r="1338" spans="1:25">
      <c r="A1338" s="24">
        <v>45261</v>
      </c>
      <c r="B1338" s="25" t="s">
        <v>2407</v>
      </c>
      <c r="C1338" s="26">
        <v>126401</v>
      </c>
      <c r="D1338" s="27" t="s">
        <v>42</v>
      </c>
      <c r="E1338" s="27" t="s">
        <v>255</v>
      </c>
      <c r="F1338" s="27" t="s">
        <v>879</v>
      </c>
      <c r="G1338" s="27" t="s">
        <v>31</v>
      </c>
      <c r="H1338" s="27" t="s">
        <v>32</v>
      </c>
      <c r="I1338" s="27" t="s">
        <v>33</v>
      </c>
      <c r="J1338" s="36">
        <v>45230</v>
      </c>
      <c r="K1338" s="28">
        <v>45383</v>
      </c>
      <c r="L1338" s="121" t="s">
        <v>2167</v>
      </c>
      <c r="M1338" s="94" t="s">
        <v>235</v>
      </c>
      <c r="N1338" s="94" t="s">
        <v>235</v>
      </c>
      <c r="O1338" s="94" t="s">
        <v>235</v>
      </c>
      <c r="P1338" s="30" t="s">
        <v>235</v>
      </c>
      <c r="Q1338" s="20" t="s">
        <v>235</v>
      </c>
      <c r="R1338" s="23" t="s">
        <v>235</v>
      </c>
      <c r="S1338" s="21" t="s">
        <v>235</v>
      </c>
      <c r="T1338" s="20" t="s">
        <v>235</v>
      </c>
      <c r="U1338" s="21"/>
      <c r="V1338" s="29" t="s">
        <v>240</v>
      </c>
      <c r="W1338" s="23" t="s">
        <v>235</v>
      </c>
      <c r="X1338" s="27" t="s">
        <v>45</v>
      </c>
      <c r="Y1338" s="13" t="s">
        <v>2408</v>
      </c>
    </row>
    <row r="1339" spans="1:25" ht="38.25">
      <c r="A1339" s="24">
        <v>45261</v>
      </c>
      <c r="B1339" s="25" t="s">
        <v>2409</v>
      </c>
      <c r="C1339" s="26">
        <v>135939</v>
      </c>
      <c r="D1339" s="27" t="s">
        <v>42</v>
      </c>
      <c r="E1339" s="27" t="s">
        <v>2279</v>
      </c>
      <c r="F1339" s="27" t="s">
        <v>2010</v>
      </c>
      <c r="G1339" s="27" t="s">
        <v>31</v>
      </c>
      <c r="H1339" s="27" t="s">
        <v>32</v>
      </c>
      <c r="I1339" s="27" t="s">
        <v>33</v>
      </c>
      <c r="J1339" s="36">
        <v>45230</v>
      </c>
      <c r="K1339" s="28">
        <v>45383</v>
      </c>
      <c r="L1339" s="121" t="s">
        <v>1551</v>
      </c>
      <c r="M1339" s="94" t="s">
        <v>2280</v>
      </c>
      <c r="N1339" s="94" t="s">
        <v>2281</v>
      </c>
      <c r="O1339" s="94" t="s">
        <v>739</v>
      </c>
      <c r="P1339" s="30">
        <v>45216</v>
      </c>
      <c r="Q1339" s="20">
        <v>45216</v>
      </c>
      <c r="R1339" s="23" t="s">
        <v>239</v>
      </c>
      <c r="S1339" s="21">
        <v>45230</v>
      </c>
      <c r="T1339" s="20"/>
      <c r="U1339" s="21">
        <v>45245</v>
      </c>
      <c r="V1339" s="29" t="s">
        <v>240</v>
      </c>
      <c r="W1339" s="23"/>
      <c r="X1339" s="27" t="s">
        <v>45</v>
      </c>
      <c r="Y1339" s="13" t="s">
        <v>2344</v>
      </c>
    </row>
    <row r="1340" spans="1:25" ht="51">
      <c r="A1340" s="24">
        <v>45261</v>
      </c>
      <c r="B1340" s="25" t="s">
        <v>2410</v>
      </c>
      <c r="C1340" s="26">
        <v>135879</v>
      </c>
      <c r="D1340" s="27" t="s">
        <v>42</v>
      </c>
      <c r="E1340" s="27" t="s">
        <v>2279</v>
      </c>
      <c r="F1340" s="27" t="s">
        <v>2010</v>
      </c>
      <c r="G1340" s="27" t="s">
        <v>31</v>
      </c>
      <c r="H1340" s="27" t="s">
        <v>32</v>
      </c>
      <c r="I1340" s="27" t="s">
        <v>33</v>
      </c>
      <c r="J1340" s="36">
        <v>45230</v>
      </c>
      <c r="K1340" s="28">
        <v>45383</v>
      </c>
      <c r="L1340" s="121" t="s">
        <v>1551</v>
      </c>
      <c r="M1340" s="94" t="s">
        <v>964</v>
      </c>
      <c r="N1340" s="94" t="s">
        <v>965</v>
      </c>
      <c r="O1340" s="94" t="s">
        <v>739</v>
      </c>
      <c r="P1340" s="30">
        <v>45216</v>
      </c>
      <c r="Q1340" s="20">
        <v>45216</v>
      </c>
      <c r="R1340" s="23" t="s">
        <v>239</v>
      </c>
      <c r="S1340" s="21">
        <v>45229</v>
      </c>
      <c r="T1340" s="20">
        <v>45244</v>
      </c>
      <c r="U1340" s="21">
        <v>45246</v>
      </c>
      <c r="V1340" s="29" t="s">
        <v>240</v>
      </c>
      <c r="W1340" s="23"/>
      <c r="X1340" s="27" t="s">
        <v>45</v>
      </c>
      <c r="Y1340" s="13" t="s">
        <v>2354</v>
      </c>
    </row>
    <row r="1341" spans="1:25" ht="25.5">
      <c r="A1341" s="24">
        <v>45261</v>
      </c>
      <c r="B1341" s="112" t="s">
        <v>2411</v>
      </c>
      <c r="C1341" s="26">
        <v>135552</v>
      </c>
      <c r="D1341" s="27" t="s">
        <v>42</v>
      </c>
      <c r="E1341" s="27" t="s">
        <v>362</v>
      </c>
      <c r="F1341" s="27" t="s">
        <v>362</v>
      </c>
      <c r="G1341" s="27" t="s">
        <v>31</v>
      </c>
      <c r="H1341" s="27" t="s">
        <v>32</v>
      </c>
      <c r="I1341" s="27" t="s">
        <v>33</v>
      </c>
      <c r="J1341" s="36">
        <v>45230</v>
      </c>
      <c r="K1341" s="28">
        <v>45383</v>
      </c>
      <c r="L1341" s="121" t="s">
        <v>1543</v>
      </c>
      <c r="M1341" s="94" t="s">
        <v>250</v>
      </c>
      <c r="N1341" s="94" t="s">
        <v>98</v>
      </c>
      <c r="O1341" s="94" t="s">
        <v>235</v>
      </c>
      <c r="P1341" s="30" t="s">
        <v>235</v>
      </c>
      <c r="Q1341" s="30" t="s">
        <v>235</v>
      </c>
      <c r="R1341" s="30" t="s">
        <v>235</v>
      </c>
      <c r="S1341" s="21">
        <v>45229</v>
      </c>
      <c r="T1341" s="20" t="s">
        <v>235</v>
      </c>
      <c r="U1341" s="21">
        <v>45241</v>
      </c>
      <c r="V1341" s="29" t="s">
        <v>240</v>
      </c>
      <c r="W1341" s="23"/>
      <c r="X1341" s="27" t="s">
        <v>39</v>
      </c>
      <c r="Y1341" s="13" t="s">
        <v>2412</v>
      </c>
    </row>
    <row r="1342" spans="1:25" ht="38.25">
      <c r="A1342" s="111">
        <v>45231</v>
      </c>
      <c r="B1342" s="25" t="s">
        <v>1934</v>
      </c>
      <c r="C1342" s="26" t="s">
        <v>1935</v>
      </c>
      <c r="D1342" s="27" t="s">
        <v>76</v>
      </c>
      <c r="E1342" s="27" t="s">
        <v>978</v>
      </c>
      <c r="F1342" s="27" t="s">
        <v>30</v>
      </c>
      <c r="G1342" s="27" t="s">
        <v>31</v>
      </c>
      <c r="H1342" s="27" t="s">
        <v>32</v>
      </c>
      <c r="I1342" s="27" t="s">
        <v>33</v>
      </c>
      <c r="J1342" s="36">
        <v>45199</v>
      </c>
      <c r="K1342" s="28">
        <v>45352</v>
      </c>
      <c r="L1342" s="121" t="s">
        <v>1543</v>
      </c>
      <c r="M1342" s="94" t="s">
        <v>979</v>
      </c>
      <c r="N1342" s="94" t="s">
        <v>980</v>
      </c>
      <c r="O1342" s="94" t="s">
        <v>981</v>
      </c>
      <c r="P1342" s="30">
        <v>45183</v>
      </c>
      <c r="Q1342" s="20">
        <v>45184</v>
      </c>
      <c r="R1342" s="23" t="s">
        <v>239</v>
      </c>
      <c r="S1342" s="21">
        <v>45198</v>
      </c>
      <c r="T1342" s="20">
        <v>45217</v>
      </c>
      <c r="U1342" s="21">
        <v>45246</v>
      </c>
      <c r="V1342" s="29" t="s">
        <v>240</v>
      </c>
      <c r="W1342" s="23"/>
      <c r="X1342" s="27" t="s">
        <v>39</v>
      </c>
      <c r="Y1342" s="13" t="s">
        <v>2413</v>
      </c>
    </row>
    <row r="1343" spans="1:25" ht="76.5">
      <c r="A1343" s="24">
        <v>45313</v>
      </c>
      <c r="B1343" s="25" t="s">
        <v>1445</v>
      </c>
      <c r="C1343" s="26">
        <v>114984</v>
      </c>
      <c r="D1343" s="27" t="s">
        <v>42</v>
      </c>
      <c r="E1343" s="27" t="s">
        <v>255</v>
      </c>
      <c r="F1343" s="27" t="s">
        <v>256</v>
      </c>
      <c r="G1343" s="27" t="s">
        <v>31</v>
      </c>
      <c r="H1343" s="27" t="s">
        <v>32</v>
      </c>
      <c r="I1343" s="27" t="s">
        <v>33</v>
      </c>
      <c r="J1343" s="36">
        <v>45260</v>
      </c>
      <c r="K1343" s="28">
        <v>45413</v>
      </c>
      <c r="L1343" s="121" t="s">
        <v>1605</v>
      </c>
      <c r="P1343" s="30">
        <v>45243</v>
      </c>
      <c r="Q1343" s="20"/>
      <c r="R1343" s="23"/>
      <c r="S1343" s="21"/>
      <c r="T1343" s="20"/>
      <c r="U1343" s="21"/>
      <c r="V1343" s="29" t="s">
        <v>235</v>
      </c>
      <c r="W1343" s="23"/>
      <c r="X1343" s="27" t="s">
        <v>45</v>
      </c>
      <c r="Y1343" s="13" t="s">
        <v>2414</v>
      </c>
    </row>
    <row r="1344" spans="1:25" ht="63.75">
      <c r="A1344" s="24">
        <v>45317</v>
      </c>
      <c r="B1344" s="25" t="s">
        <v>1447</v>
      </c>
      <c r="C1344" s="26">
        <v>116363</v>
      </c>
      <c r="D1344" s="27" t="s">
        <v>42</v>
      </c>
      <c r="E1344" s="27" t="s">
        <v>1448</v>
      </c>
      <c r="F1344" s="27" t="s">
        <v>256</v>
      </c>
      <c r="G1344" s="27" t="s">
        <v>31</v>
      </c>
      <c r="H1344" s="27" t="s">
        <v>32</v>
      </c>
      <c r="I1344" s="27" t="s">
        <v>33</v>
      </c>
      <c r="J1344" s="36">
        <v>45260</v>
      </c>
      <c r="K1344" s="28">
        <v>45413</v>
      </c>
      <c r="L1344" s="121" t="s">
        <v>1605</v>
      </c>
      <c r="P1344" s="30">
        <v>45243</v>
      </c>
      <c r="Q1344" s="20"/>
      <c r="R1344" s="23"/>
      <c r="S1344" s="21"/>
      <c r="T1344" s="20"/>
      <c r="U1344" s="21"/>
      <c r="V1344" s="29" t="s">
        <v>235</v>
      </c>
      <c r="W1344" s="23"/>
      <c r="X1344" s="27" t="s">
        <v>45</v>
      </c>
      <c r="Y1344" s="13" t="s">
        <v>2415</v>
      </c>
    </row>
    <row r="1345" spans="1:25">
      <c r="A1345" s="24">
        <v>45298</v>
      </c>
      <c r="B1345" s="25" t="s">
        <v>1450</v>
      </c>
      <c r="C1345" s="26">
        <v>72850</v>
      </c>
      <c r="D1345" s="27" t="s">
        <v>28</v>
      </c>
      <c r="E1345" s="27" t="s">
        <v>2416</v>
      </c>
      <c r="F1345" s="27" t="s">
        <v>148</v>
      </c>
      <c r="G1345" s="27" t="s">
        <v>31</v>
      </c>
      <c r="H1345" s="27" t="s">
        <v>32</v>
      </c>
      <c r="I1345" s="27" t="s">
        <v>33</v>
      </c>
      <c r="J1345" s="36">
        <v>45260</v>
      </c>
      <c r="K1345" s="28">
        <v>45413</v>
      </c>
      <c r="L1345" s="121" t="s">
        <v>1543</v>
      </c>
      <c r="P1345" s="30"/>
      <c r="Q1345" s="20"/>
      <c r="R1345" s="23"/>
      <c r="S1345" s="21"/>
      <c r="T1345" s="20"/>
      <c r="U1345" s="21"/>
      <c r="V1345" s="29" t="s">
        <v>235</v>
      </c>
      <c r="W1345" s="23"/>
      <c r="X1345" s="27" t="s">
        <v>39</v>
      </c>
      <c r="Y1345" s="13" t="s">
        <v>2417</v>
      </c>
    </row>
    <row r="1346" spans="1:25" ht="25.5">
      <c r="A1346" s="24">
        <v>45294</v>
      </c>
      <c r="B1346" s="25" t="s">
        <v>1504</v>
      </c>
      <c r="C1346" s="26">
        <v>20967</v>
      </c>
      <c r="D1346" s="27" t="s">
        <v>42</v>
      </c>
      <c r="E1346" s="27" t="s">
        <v>147</v>
      </c>
      <c r="F1346" s="27" t="s">
        <v>148</v>
      </c>
      <c r="G1346" s="27" t="s">
        <v>31</v>
      </c>
      <c r="H1346" s="27" t="s">
        <v>32</v>
      </c>
      <c r="I1346" s="27" t="s">
        <v>33</v>
      </c>
      <c r="J1346" s="36">
        <v>45260</v>
      </c>
      <c r="K1346" s="28">
        <v>45413</v>
      </c>
      <c r="L1346" s="121" t="s">
        <v>1543</v>
      </c>
      <c r="P1346" s="30"/>
      <c r="Q1346" s="20"/>
      <c r="R1346" s="23"/>
      <c r="S1346" s="21"/>
      <c r="T1346" s="20"/>
      <c r="U1346" s="21"/>
      <c r="V1346" s="29" t="s">
        <v>235</v>
      </c>
      <c r="W1346" s="23"/>
      <c r="X1346" s="27" t="s">
        <v>39</v>
      </c>
      <c r="Y1346" s="13" t="s">
        <v>2418</v>
      </c>
    </row>
    <row r="1347" spans="1:25" ht="25.5">
      <c r="A1347" s="24">
        <v>45231</v>
      </c>
      <c r="B1347" s="25" t="s">
        <v>2419</v>
      </c>
      <c r="C1347" s="26">
        <v>135876</v>
      </c>
      <c r="D1347" s="27" t="s">
        <v>42</v>
      </c>
      <c r="E1347" s="27" t="s">
        <v>2279</v>
      </c>
      <c r="F1347" s="27" t="s">
        <v>2010</v>
      </c>
      <c r="G1347" s="27" t="s">
        <v>31</v>
      </c>
      <c r="H1347" s="27" t="s">
        <v>32</v>
      </c>
      <c r="I1347" s="27" t="s">
        <v>33</v>
      </c>
      <c r="J1347" s="36">
        <v>45199</v>
      </c>
      <c r="K1347" s="28">
        <v>45352</v>
      </c>
      <c r="L1347" s="121" t="s">
        <v>1543</v>
      </c>
      <c r="M1347" s="94" t="s">
        <v>2320</v>
      </c>
      <c r="N1347" s="94" t="s">
        <v>2321</v>
      </c>
      <c r="O1347" s="94" t="s">
        <v>235</v>
      </c>
      <c r="P1347" s="30">
        <v>45183</v>
      </c>
      <c r="Q1347" s="20">
        <v>45184</v>
      </c>
      <c r="R1347" s="23" t="s">
        <v>239</v>
      </c>
      <c r="S1347" s="21">
        <v>45202</v>
      </c>
      <c r="T1347" s="20" t="s">
        <v>2420</v>
      </c>
      <c r="U1347" s="21">
        <v>45246</v>
      </c>
      <c r="V1347" s="29" t="s">
        <v>240</v>
      </c>
      <c r="W1347" s="23"/>
      <c r="X1347" s="27" t="s">
        <v>45</v>
      </c>
      <c r="Y1347" s="13" t="s">
        <v>2421</v>
      </c>
    </row>
    <row r="1348" spans="1:25">
      <c r="A1348" s="24">
        <v>45261</v>
      </c>
      <c r="B1348" s="112" t="s">
        <v>1424</v>
      </c>
      <c r="C1348" s="26">
        <v>10811</v>
      </c>
      <c r="D1348" s="27" t="s">
        <v>28</v>
      </c>
      <c r="E1348" s="27" t="s">
        <v>287</v>
      </c>
      <c r="F1348" s="27" t="s">
        <v>288</v>
      </c>
      <c r="G1348" s="27" t="s">
        <v>31</v>
      </c>
      <c r="H1348" s="27"/>
      <c r="I1348" s="27" t="s">
        <v>23</v>
      </c>
      <c r="J1348" s="36">
        <v>45230</v>
      </c>
      <c r="K1348" s="28">
        <v>45383</v>
      </c>
      <c r="L1348" s="121" t="s">
        <v>1543</v>
      </c>
      <c r="M1348" s="94" t="s">
        <v>2422</v>
      </c>
      <c r="N1348" s="94" t="s">
        <v>2423</v>
      </c>
      <c r="P1348" s="30">
        <v>45211</v>
      </c>
      <c r="Q1348" s="20">
        <v>45212</v>
      </c>
      <c r="R1348" s="23" t="s">
        <v>239</v>
      </c>
      <c r="S1348" s="21">
        <v>45229</v>
      </c>
      <c r="T1348" s="20" t="s">
        <v>235</v>
      </c>
      <c r="U1348" s="20">
        <v>45244</v>
      </c>
      <c r="V1348" s="29" t="s">
        <v>240</v>
      </c>
      <c r="W1348" s="23"/>
      <c r="X1348" s="27" t="s">
        <v>39</v>
      </c>
      <c r="Y1348" s="13"/>
    </row>
    <row r="1349" spans="1:25" ht="25.5">
      <c r="A1349" s="24">
        <v>45261</v>
      </c>
      <c r="B1349" s="25" t="s">
        <v>2424</v>
      </c>
      <c r="C1349" s="26">
        <v>135941</v>
      </c>
      <c r="D1349" s="27" t="s">
        <v>42</v>
      </c>
      <c r="E1349" s="27" t="s">
        <v>2279</v>
      </c>
      <c r="F1349" s="27" t="s">
        <v>2010</v>
      </c>
      <c r="G1349" s="27" t="s">
        <v>31</v>
      </c>
      <c r="H1349" s="27" t="s">
        <v>32</v>
      </c>
      <c r="I1349" s="27" t="s">
        <v>33</v>
      </c>
      <c r="J1349" s="36">
        <v>45230</v>
      </c>
      <c r="K1349" s="28">
        <v>45383</v>
      </c>
      <c r="L1349" s="121" t="s">
        <v>1543</v>
      </c>
      <c r="M1349" s="94" t="s">
        <v>2425</v>
      </c>
      <c r="N1349" s="94" t="s">
        <v>2426</v>
      </c>
      <c r="O1349" s="94" t="s">
        <v>739</v>
      </c>
      <c r="P1349" s="30">
        <v>45211</v>
      </c>
      <c r="Q1349" s="20">
        <v>45216</v>
      </c>
      <c r="R1349" s="23" t="s">
        <v>239</v>
      </c>
      <c r="S1349" s="21">
        <v>45229</v>
      </c>
      <c r="T1349" s="20">
        <v>45244</v>
      </c>
      <c r="U1349" s="21">
        <v>45246</v>
      </c>
      <c r="V1349" s="29" t="s">
        <v>240</v>
      </c>
      <c r="W1349" s="23"/>
      <c r="X1349" s="27" t="s">
        <v>45</v>
      </c>
      <c r="Y1349" s="13"/>
    </row>
    <row r="1350" spans="1:25" ht="25.5">
      <c r="A1350" s="24">
        <v>45261</v>
      </c>
      <c r="B1350" s="25" t="s">
        <v>2427</v>
      </c>
      <c r="C1350" s="26">
        <v>135905</v>
      </c>
      <c r="D1350" s="27" t="s">
        <v>42</v>
      </c>
      <c r="E1350" s="27" t="s">
        <v>2279</v>
      </c>
      <c r="F1350" s="27" t="s">
        <v>2010</v>
      </c>
      <c r="G1350" s="27" t="s">
        <v>31</v>
      </c>
      <c r="H1350" s="27" t="s">
        <v>32</v>
      </c>
      <c r="I1350" s="27" t="s">
        <v>33</v>
      </c>
      <c r="J1350" s="36">
        <v>45230</v>
      </c>
      <c r="K1350" s="28">
        <v>45383</v>
      </c>
      <c r="L1350" s="121" t="s">
        <v>1543</v>
      </c>
      <c r="M1350" s="94" t="s">
        <v>2425</v>
      </c>
      <c r="N1350" s="94" t="s">
        <v>2426</v>
      </c>
      <c r="O1350" s="94" t="s">
        <v>739</v>
      </c>
      <c r="P1350" s="30">
        <v>45211</v>
      </c>
      <c r="Q1350" s="20">
        <v>45216</v>
      </c>
      <c r="R1350" s="23" t="s">
        <v>239</v>
      </c>
      <c r="S1350" s="21">
        <v>45229</v>
      </c>
      <c r="T1350" s="20">
        <v>45244</v>
      </c>
      <c r="U1350" s="21">
        <v>45251</v>
      </c>
      <c r="V1350" s="29" t="s">
        <v>240</v>
      </c>
      <c r="W1350" s="23"/>
      <c r="X1350" s="27" t="s">
        <v>45</v>
      </c>
      <c r="Y1350" s="13"/>
    </row>
    <row r="1351" spans="1:25" ht="25.5">
      <c r="A1351" s="24">
        <v>45261</v>
      </c>
      <c r="B1351" s="25" t="s">
        <v>2428</v>
      </c>
      <c r="C1351" s="26">
        <v>135951</v>
      </c>
      <c r="D1351" s="27" t="s">
        <v>42</v>
      </c>
      <c r="E1351" s="27" t="s">
        <v>2279</v>
      </c>
      <c r="F1351" s="27" t="s">
        <v>2010</v>
      </c>
      <c r="G1351" s="27" t="s">
        <v>31</v>
      </c>
      <c r="H1351" s="27" t="s">
        <v>32</v>
      </c>
      <c r="I1351" s="27" t="s">
        <v>33</v>
      </c>
      <c r="J1351" s="36">
        <v>45230</v>
      </c>
      <c r="K1351" s="28">
        <v>45383</v>
      </c>
      <c r="L1351" s="121" t="s">
        <v>1543</v>
      </c>
      <c r="M1351" s="94" t="s">
        <v>2320</v>
      </c>
      <c r="N1351" s="94" t="s">
        <v>2429</v>
      </c>
      <c r="O1351" s="94" t="s">
        <v>739</v>
      </c>
      <c r="P1351" s="30">
        <v>45211</v>
      </c>
      <c r="Q1351" s="20">
        <v>45216</v>
      </c>
      <c r="R1351" s="23" t="s">
        <v>239</v>
      </c>
      <c r="S1351" s="21">
        <v>45229</v>
      </c>
      <c r="T1351" s="20">
        <v>45244</v>
      </c>
      <c r="U1351" s="21">
        <v>45251</v>
      </c>
      <c r="V1351" s="29" t="s">
        <v>240</v>
      </c>
      <c r="W1351" s="23"/>
      <c r="X1351" s="27" t="s">
        <v>45</v>
      </c>
      <c r="Y1351" s="13"/>
    </row>
    <row r="1352" spans="1:25" ht="25.5">
      <c r="A1352" s="24">
        <v>45261</v>
      </c>
      <c r="B1352" s="25" t="s">
        <v>2430</v>
      </c>
      <c r="C1352" s="26">
        <v>135931</v>
      </c>
      <c r="D1352" s="27" t="s">
        <v>42</v>
      </c>
      <c r="E1352" s="27" t="s">
        <v>2311</v>
      </c>
      <c r="F1352" s="27" t="s">
        <v>2010</v>
      </c>
      <c r="G1352" s="27" t="s">
        <v>31</v>
      </c>
      <c r="H1352" s="27" t="s">
        <v>32</v>
      </c>
      <c r="I1352" s="27" t="s">
        <v>33</v>
      </c>
      <c r="J1352" s="36">
        <v>45230</v>
      </c>
      <c r="K1352" s="28">
        <v>45383</v>
      </c>
      <c r="L1352" s="121" t="s">
        <v>1605</v>
      </c>
      <c r="M1352" s="94" t="s">
        <v>2425</v>
      </c>
      <c r="N1352" s="94" t="s">
        <v>2426</v>
      </c>
      <c r="O1352" s="94" t="s">
        <v>739</v>
      </c>
      <c r="P1352" s="30">
        <v>45217</v>
      </c>
      <c r="Q1352" s="20">
        <v>45218</v>
      </c>
      <c r="R1352" s="23"/>
      <c r="S1352" s="21">
        <v>45224</v>
      </c>
      <c r="T1352" s="20">
        <v>45240</v>
      </c>
      <c r="U1352" s="21">
        <v>45247</v>
      </c>
      <c r="V1352" s="29" t="s">
        <v>240</v>
      </c>
      <c r="W1352" s="23"/>
      <c r="X1352" s="27" t="s">
        <v>45</v>
      </c>
      <c r="Y1352" s="13" t="s">
        <v>2370</v>
      </c>
    </row>
    <row r="1353" spans="1:25">
      <c r="A1353" s="24">
        <v>45261</v>
      </c>
      <c r="B1353" s="25" t="s">
        <v>2431</v>
      </c>
      <c r="C1353" s="26">
        <v>139350</v>
      </c>
      <c r="D1353" s="27" t="s">
        <v>42</v>
      </c>
      <c r="E1353" s="27" t="s">
        <v>2009</v>
      </c>
      <c r="F1353" s="27" t="s">
        <v>256</v>
      </c>
      <c r="G1353" s="27" t="s">
        <v>31</v>
      </c>
      <c r="H1353" s="27" t="s">
        <v>32</v>
      </c>
      <c r="I1353" s="27" t="s">
        <v>33</v>
      </c>
      <c r="J1353" s="36">
        <v>45230</v>
      </c>
      <c r="K1353" s="28">
        <v>45383</v>
      </c>
      <c r="L1353" s="121" t="s">
        <v>1605</v>
      </c>
      <c r="M1353" s="94" t="s">
        <v>2432</v>
      </c>
      <c r="N1353" s="94" t="s">
        <v>2012</v>
      </c>
      <c r="P1353" s="30">
        <v>45225</v>
      </c>
      <c r="Q1353" s="20">
        <v>45231</v>
      </c>
      <c r="R1353" s="23"/>
      <c r="S1353" s="21">
        <v>45231</v>
      </c>
      <c r="T1353" s="20">
        <v>45240</v>
      </c>
      <c r="U1353" s="21">
        <v>45248</v>
      </c>
      <c r="V1353" s="29" t="s">
        <v>240</v>
      </c>
      <c r="W1353" s="23"/>
      <c r="X1353" s="27" t="s">
        <v>45</v>
      </c>
      <c r="Y1353" s="13"/>
    </row>
    <row r="1354" spans="1:25" ht="38.25">
      <c r="A1354" s="24">
        <v>45261</v>
      </c>
      <c r="B1354" s="25" t="s">
        <v>2433</v>
      </c>
      <c r="C1354" s="26">
        <v>135873</v>
      </c>
      <c r="D1354" s="27" t="s">
        <v>42</v>
      </c>
      <c r="E1354" s="27" t="s">
        <v>2311</v>
      </c>
      <c r="F1354" s="27" t="s">
        <v>2010</v>
      </c>
      <c r="G1354" s="27" t="s">
        <v>31</v>
      </c>
      <c r="H1354" s="27" t="s">
        <v>32</v>
      </c>
      <c r="I1354" s="27" t="s">
        <v>33</v>
      </c>
      <c r="J1354" s="36">
        <v>45230</v>
      </c>
      <c r="K1354" s="28">
        <v>45383</v>
      </c>
      <c r="L1354" s="121" t="s">
        <v>1605</v>
      </c>
      <c r="M1354" s="94" t="s">
        <v>2320</v>
      </c>
      <c r="N1354" s="94" t="s">
        <v>2321</v>
      </c>
      <c r="O1354" s="94" t="s">
        <v>739</v>
      </c>
      <c r="P1354" s="30">
        <v>45217</v>
      </c>
      <c r="Q1354" s="20">
        <v>45218</v>
      </c>
      <c r="R1354" s="23"/>
      <c r="S1354" s="21">
        <v>45224</v>
      </c>
      <c r="T1354" s="20">
        <v>45240</v>
      </c>
      <c r="U1354" s="21">
        <v>45251</v>
      </c>
      <c r="V1354" s="29" t="s">
        <v>240</v>
      </c>
      <c r="W1354" s="23"/>
      <c r="X1354" s="27" t="s">
        <v>45</v>
      </c>
      <c r="Y1354" s="13" t="s">
        <v>2314</v>
      </c>
    </row>
    <row r="1355" spans="1:25" ht="51">
      <c r="A1355" s="24">
        <v>45261</v>
      </c>
      <c r="B1355" s="25" t="s">
        <v>2434</v>
      </c>
      <c r="C1355" s="26">
        <v>135886</v>
      </c>
      <c r="D1355" s="27" t="s">
        <v>42</v>
      </c>
      <c r="E1355" s="27" t="s">
        <v>589</v>
      </c>
      <c r="F1355" s="27" t="s">
        <v>308</v>
      </c>
      <c r="G1355" s="27" t="s">
        <v>31</v>
      </c>
      <c r="H1355" s="27" t="s">
        <v>32</v>
      </c>
      <c r="I1355" s="27" t="s">
        <v>33</v>
      </c>
      <c r="J1355" s="36">
        <v>45230</v>
      </c>
      <c r="K1355" s="28">
        <v>45383</v>
      </c>
      <c r="L1355" s="121" t="s">
        <v>1551</v>
      </c>
      <c r="M1355" s="94" t="s">
        <v>2435</v>
      </c>
      <c r="N1355" s="94" t="s">
        <v>2436</v>
      </c>
      <c r="O1355" s="94" t="s">
        <v>2437</v>
      </c>
      <c r="P1355" s="30">
        <v>45216</v>
      </c>
      <c r="Q1355" s="20">
        <v>45225</v>
      </c>
      <c r="R1355" s="23" t="s">
        <v>239</v>
      </c>
      <c r="S1355" s="21">
        <v>45230</v>
      </c>
      <c r="T1355" s="20">
        <v>45245</v>
      </c>
      <c r="U1355" s="21">
        <v>45254</v>
      </c>
      <c r="V1355" s="29" t="s">
        <v>240</v>
      </c>
      <c r="W1355" s="23"/>
      <c r="X1355" s="27" t="s">
        <v>45</v>
      </c>
      <c r="Y1355" s="13" t="s">
        <v>2438</v>
      </c>
    </row>
    <row r="1356" spans="1:25">
      <c r="A1356" s="24">
        <v>45308</v>
      </c>
      <c r="B1356" s="25" t="s">
        <v>1515</v>
      </c>
      <c r="C1356" s="26">
        <v>113697</v>
      </c>
      <c r="D1356" s="27" t="s">
        <v>42</v>
      </c>
      <c r="E1356" s="27" t="s">
        <v>255</v>
      </c>
      <c r="F1356" s="27" t="s">
        <v>256</v>
      </c>
      <c r="G1356" s="27" t="s">
        <v>31</v>
      </c>
      <c r="H1356" s="27" t="s">
        <v>32</v>
      </c>
      <c r="I1356" s="27" t="s">
        <v>33</v>
      </c>
      <c r="J1356" s="36">
        <v>45260</v>
      </c>
      <c r="K1356" s="28">
        <v>45413</v>
      </c>
      <c r="L1356" s="121" t="s">
        <v>1605</v>
      </c>
      <c r="M1356" s="94" t="s">
        <v>235</v>
      </c>
      <c r="N1356" s="94" t="s">
        <v>2327</v>
      </c>
      <c r="O1356" s="94" t="s">
        <v>235</v>
      </c>
      <c r="P1356" s="30"/>
      <c r="Q1356" s="20"/>
      <c r="R1356" s="23"/>
      <c r="S1356" s="21">
        <v>45254</v>
      </c>
      <c r="T1356" s="20"/>
      <c r="U1356" s="21">
        <v>45257</v>
      </c>
      <c r="V1356" s="29" t="s">
        <v>240</v>
      </c>
      <c r="W1356" s="23"/>
      <c r="X1356" s="27" t="s">
        <v>45</v>
      </c>
      <c r="Y1356" s="13" t="s">
        <v>2439</v>
      </c>
    </row>
    <row r="1357" spans="1:25">
      <c r="A1357" s="24">
        <v>45298</v>
      </c>
      <c r="B1357" s="25" t="s">
        <v>2440</v>
      </c>
      <c r="C1357" s="26">
        <v>137086</v>
      </c>
      <c r="D1357" s="27" t="s">
        <v>42</v>
      </c>
      <c r="E1357" s="27" t="s">
        <v>243</v>
      </c>
      <c r="F1357" s="27" t="s">
        <v>244</v>
      </c>
      <c r="G1357" s="27" t="s">
        <v>31</v>
      </c>
      <c r="H1357" s="27" t="s">
        <v>32</v>
      </c>
      <c r="I1357" s="27" t="s">
        <v>33</v>
      </c>
      <c r="J1357" s="36">
        <v>45260</v>
      </c>
      <c r="K1357" s="28">
        <v>45413</v>
      </c>
      <c r="L1357" s="121" t="s">
        <v>1605</v>
      </c>
      <c r="M1357" s="94" t="s">
        <v>1552</v>
      </c>
      <c r="N1357" s="94" t="s">
        <v>1553</v>
      </c>
      <c r="O1357" s="94" t="s">
        <v>235</v>
      </c>
      <c r="P1357" s="30"/>
      <c r="Q1357" s="20"/>
      <c r="R1357" s="23"/>
      <c r="S1357" s="21">
        <v>45254</v>
      </c>
      <c r="T1357" s="20"/>
      <c r="U1357" s="21">
        <v>45255</v>
      </c>
      <c r="V1357" s="29" t="s">
        <v>240</v>
      </c>
      <c r="W1357" s="23"/>
      <c r="X1357" s="27" t="s">
        <v>45</v>
      </c>
      <c r="Y1357" s="13" t="s">
        <v>2441</v>
      </c>
    </row>
    <row r="1358" spans="1:25" ht="38.25">
      <c r="A1358" s="24">
        <v>45261</v>
      </c>
      <c r="B1358" s="25" t="s">
        <v>1468</v>
      </c>
      <c r="C1358" s="26">
        <v>21700</v>
      </c>
      <c r="D1358" s="27" t="s">
        <v>42</v>
      </c>
      <c r="E1358" s="27" t="s">
        <v>77</v>
      </c>
      <c r="F1358" s="27" t="s">
        <v>78</v>
      </c>
      <c r="G1358" s="27" t="s">
        <v>31</v>
      </c>
      <c r="H1358" s="27" t="s">
        <v>32</v>
      </c>
      <c r="I1358" s="27" t="s">
        <v>33</v>
      </c>
      <c r="J1358" s="36">
        <v>45230</v>
      </c>
      <c r="K1358" s="28">
        <v>45413</v>
      </c>
      <c r="L1358" s="121" t="s">
        <v>1551</v>
      </c>
      <c r="M1358" s="94" t="s">
        <v>2442</v>
      </c>
      <c r="N1358" s="94" t="s">
        <v>1470</v>
      </c>
      <c r="O1358" s="94" t="s">
        <v>235</v>
      </c>
      <c r="P1358" s="30">
        <v>45216</v>
      </c>
      <c r="Q1358" s="20">
        <v>45216</v>
      </c>
      <c r="R1358" s="23" t="s">
        <v>239</v>
      </c>
      <c r="S1358" s="21">
        <v>45229</v>
      </c>
      <c r="T1358" s="20">
        <v>45244</v>
      </c>
      <c r="U1358" s="21">
        <v>45259</v>
      </c>
      <c r="V1358" s="29" t="s">
        <v>240</v>
      </c>
      <c r="W1358" s="23"/>
      <c r="X1358" s="27" t="s">
        <v>39</v>
      </c>
      <c r="Y1358" s="49" t="s">
        <v>2443</v>
      </c>
    </row>
    <row r="1359" spans="1:25" ht="38.25">
      <c r="A1359" s="24">
        <v>45261</v>
      </c>
      <c r="B1359" s="25" t="s">
        <v>1636</v>
      </c>
      <c r="C1359" s="26" t="s">
        <v>1637</v>
      </c>
      <c r="D1359" s="27" t="s">
        <v>76</v>
      </c>
      <c r="E1359" s="27" t="s">
        <v>1301</v>
      </c>
      <c r="F1359" s="27" t="s">
        <v>288</v>
      </c>
      <c r="G1359" s="27" t="s">
        <v>31</v>
      </c>
      <c r="H1359" s="27" t="s">
        <v>32</v>
      </c>
      <c r="I1359" s="27" t="s">
        <v>33</v>
      </c>
      <c r="J1359" s="36">
        <v>45230</v>
      </c>
      <c r="K1359" s="28">
        <v>45383</v>
      </c>
      <c r="L1359" s="121" t="s">
        <v>1551</v>
      </c>
      <c r="M1359" s="94" t="s">
        <v>235</v>
      </c>
      <c r="N1359" s="94" t="s">
        <v>2444</v>
      </c>
      <c r="O1359" s="94" t="s">
        <v>235</v>
      </c>
      <c r="P1359" s="30">
        <v>45216</v>
      </c>
      <c r="Q1359" s="20">
        <v>45218</v>
      </c>
      <c r="R1359" s="23" t="s">
        <v>239</v>
      </c>
      <c r="S1359" s="21">
        <v>45230</v>
      </c>
      <c r="T1359" s="20">
        <v>45245</v>
      </c>
      <c r="U1359" s="21">
        <v>45260</v>
      </c>
      <c r="V1359" s="29" t="s">
        <v>240</v>
      </c>
      <c r="W1359" s="23"/>
      <c r="X1359" s="27" t="s">
        <v>39</v>
      </c>
      <c r="Y1359" s="49" t="s">
        <v>2445</v>
      </c>
    </row>
    <row r="1360" spans="1:25" ht="25.5">
      <c r="A1360" s="24">
        <v>45293</v>
      </c>
      <c r="B1360" s="25" t="s">
        <v>1463</v>
      </c>
      <c r="C1360" s="26">
        <v>11309</v>
      </c>
      <c r="D1360" s="27" t="s">
        <v>42</v>
      </c>
      <c r="E1360" s="27" t="s">
        <v>255</v>
      </c>
      <c r="F1360" s="27" t="s">
        <v>71</v>
      </c>
      <c r="G1360" s="27" t="s">
        <v>31</v>
      </c>
      <c r="H1360" s="27" t="s">
        <v>32</v>
      </c>
      <c r="I1360" s="27" t="s">
        <v>33</v>
      </c>
      <c r="J1360" s="36">
        <v>45260</v>
      </c>
      <c r="K1360" s="28">
        <v>45413</v>
      </c>
      <c r="L1360" s="121" t="s">
        <v>1605</v>
      </c>
      <c r="M1360" s="94" t="s">
        <v>235</v>
      </c>
      <c r="N1360" s="94" t="s">
        <v>72</v>
      </c>
      <c r="O1360" s="94" t="s">
        <v>235</v>
      </c>
      <c r="P1360" s="30"/>
      <c r="Q1360" s="20"/>
      <c r="R1360" s="23"/>
      <c r="S1360" s="21">
        <v>45254</v>
      </c>
      <c r="T1360" s="20"/>
      <c r="U1360" s="21">
        <v>45258</v>
      </c>
      <c r="V1360" s="29" t="s">
        <v>240</v>
      </c>
      <c r="W1360" s="23"/>
      <c r="X1360" s="27" t="s">
        <v>45</v>
      </c>
      <c r="Y1360" s="13" t="s">
        <v>2446</v>
      </c>
    </row>
    <row r="1361" spans="1:25" ht="25.5">
      <c r="A1361" s="24">
        <v>45322</v>
      </c>
      <c r="B1361" s="25" t="s">
        <v>1456</v>
      </c>
      <c r="C1361" s="26">
        <v>120510</v>
      </c>
      <c r="D1361" s="27" t="s">
        <v>42</v>
      </c>
      <c r="E1361" s="27" t="s">
        <v>255</v>
      </c>
      <c r="F1361" s="27" t="s">
        <v>71</v>
      </c>
      <c r="G1361" s="27" t="s">
        <v>31</v>
      </c>
      <c r="H1361" s="27" t="s">
        <v>32</v>
      </c>
      <c r="I1361" s="27" t="s">
        <v>33</v>
      </c>
      <c r="J1361" s="36">
        <v>45260</v>
      </c>
      <c r="K1361" s="28">
        <v>45413</v>
      </c>
      <c r="L1361" s="121" t="s">
        <v>1605</v>
      </c>
      <c r="M1361" s="94" t="s">
        <v>235</v>
      </c>
      <c r="N1361" s="94" t="s">
        <v>72</v>
      </c>
      <c r="O1361" s="94" t="s">
        <v>235</v>
      </c>
      <c r="P1361" s="30"/>
      <c r="Q1361" s="20"/>
      <c r="R1361" s="23"/>
      <c r="S1361" s="21">
        <v>45254</v>
      </c>
      <c r="T1361" s="20"/>
      <c r="U1361" s="21">
        <v>45258</v>
      </c>
      <c r="V1361" s="29" t="s">
        <v>240</v>
      </c>
      <c r="W1361" s="23"/>
      <c r="X1361" s="27" t="s">
        <v>45</v>
      </c>
      <c r="Y1361" s="13" t="s">
        <v>2447</v>
      </c>
    </row>
    <row r="1362" spans="1:25">
      <c r="A1362" s="24">
        <v>45298</v>
      </c>
      <c r="B1362" s="25" t="s">
        <v>2448</v>
      </c>
      <c r="C1362" s="26">
        <v>136751</v>
      </c>
      <c r="D1362" s="27" t="s">
        <v>42</v>
      </c>
      <c r="E1362" s="27" t="s">
        <v>362</v>
      </c>
      <c r="F1362" s="27" t="s">
        <v>363</v>
      </c>
      <c r="G1362" s="27" t="s">
        <v>31</v>
      </c>
      <c r="H1362" s="27" t="s">
        <v>32</v>
      </c>
      <c r="I1362" s="27" t="s">
        <v>33</v>
      </c>
      <c r="J1362" s="36">
        <v>45260</v>
      </c>
      <c r="K1362" s="28">
        <v>45413</v>
      </c>
      <c r="L1362" s="121" t="s">
        <v>1605</v>
      </c>
      <c r="M1362" s="94" t="s">
        <v>1236</v>
      </c>
      <c r="N1362" s="94" t="s">
        <v>1237</v>
      </c>
      <c r="O1362" s="94" t="s">
        <v>235</v>
      </c>
      <c r="P1362" s="30"/>
      <c r="Q1362" s="20"/>
      <c r="R1362" s="23"/>
      <c r="S1362" s="21">
        <v>45257</v>
      </c>
      <c r="T1362" s="20"/>
      <c r="U1362" s="21">
        <v>45258</v>
      </c>
      <c r="V1362" s="29" t="s">
        <v>240</v>
      </c>
      <c r="W1362" s="23"/>
      <c r="X1362" s="27" t="s">
        <v>39</v>
      </c>
      <c r="Y1362" s="13" t="s">
        <v>2449</v>
      </c>
    </row>
    <row r="1363" spans="1:25" ht="89.25">
      <c r="A1363" s="24">
        <v>45298</v>
      </c>
      <c r="B1363" s="25" t="s">
        <v>2450</v>
      </c>
      <c r="C1363" s="26">
        <v>139749</v>
      </c>
      <c r="D1363" s="27" t="s">
        <v>42</v>
      </c>
      <c r="E1363" s="27" t="s">
        <v>413</v>
      </c>
      <c r="F1363" s="27"/>
      <c r="G1363" s="27" t="s">
        <v>31</v>
      </c>
      <c r="H1363" s="27" t="s">
        <v>32</v>
      </c>
      <c r="I1363" s="27" t="s">
        <v>33</v>
      </c>
      <c r="J1363" s="36">
        <v>45260</v>
      </c>
      <c r="K1363" s="28">
        <v>45413</v>
      </c>
      <c r="L1363" s="121" t="s">
        <v>1605</v>
      </c>
      <c r="M1363" s="94" t="s">
        <v>415</v>
      </c>
      <c r="N1363" s="94" t="s">
        <v>43</v>
      </c>
      <c r="O1363" s="94" t="s">
        <v>416</v>
      </c>
      <c r="P1363" s="30"/>
      <c r="Q1363" s="20"/>
      <c r="R1363" s="23"/>
      <c r="S1363" s="21">
        <v>45254</v>
      </c>
      <c r="T1363" s="20"/>
      <c r="U1363" s="21">
        <v>45259</v>
      </c>
      <c r="V1363" s="29" t="s">
        <v>240</v>
      </c>
      <c r="W1363" s="23"/>
      <c r="X1363" s="27" t="s">
        <v>45</v>
      </c>
      <c r="Y1363" s="13" t="s">
        <v>2451</v>
      </c>
    </row>
    <row r="1364" spans="1:25" ht="89.25">
      <c r="A1364" s="24">
        <v>45303</v>
      </c>
      <c r="B1364" s="25" t="s">
        <v>1498</v>
      </c>
      <c r="C1364" s="26">
        <v>110367</v>
      </c>
      <c r="D1364" s="27" t="s">
        <v>42</v>
      </c>
      <c r="E1364" s="27" t="s">
        <v>413</v>
      </c>
      <c r="F1364" s="27" t="s">
        <v>1362</v>
      </c>
      <c r="G1364" s="27" t="s">
        <v>31</v>
      </c>
      <c r="H1364" s="27" t="s">
        <v>32</v>
      </c>
      <c r="I1364" s="27" t="s">
        <v>33</v>
      </c>
      <c r="J1364" s="36">
        <v>45260</v>
      </c>
      <c r="K1364" s="28">
        <v>45413</v>
      </c>
      <c r="L1364" s="121" t="s">
        <v>1543</v>
      </c>
      <c r="M1364" s="94" t="s">
        <v>415</v>
      </c>
      <c r="N1364" s="94" t="s">
        <v>43</v>
      </c>
      <c r="O1364" s="94" t="s">
        <v>416</v>
      </c>
      <c r="P1364" s="30" t="s">
        <v>235</v>
      </c>
      <c r="Q1364" s="30" t="s">
        <v>235</v>
      </c>
      <c r="R1364" s="30" t="s">
        <v>235</v>
      </c>
      <c r="S1364" s="21">
        <v>45259</v>
      </c>
      <c r="T1364" s="20"/>
      <c r="U1364" s="21">
        <v>45259</v>
      </c>
      <c r="V1364" s="29" t="s">
        <v>240</v>
      </c>
      <c r="W1364" s="23"/>
      <c r="X1364" s="27" t="s">
        <v>45</v>
      </c>
      <c r="Y1364" s="13" t="s">
        <v>2038</v>
      </c>
    </row>
    <row r="1365" spans="1:25">
      <c r="A1365" s="24">
        <v>45292</v>
      </c>
      <c r="B1365" s="25" t="s">
        <v>1418</v>
      </c>
      <c r="C1365" s="26">
        <v>2477</v>
      </c>
      <c r="D1365" s="27" t="s">
        <v>42</v>
      </c>
      <c r="E1365" s="27" t="s">
        <v>463</v>
      </c>
      <c r="F1365" s="27" t="s">
        <v>262</v>
      </c>
      <c r="G1365" s="27" t="s">
        <v>31</v>
      </c>
      <c r="H1365" s="27" t="s">
        <v>32</v>
      </c>
      <c r="I1365" s="27" t="s">
        <v>33</v>
      </c>
      <c r="J1365" s="36">
        <v>45260</v>
      </c>
      <c r="K1365" s="28">
        <v>45413</v>
      </c>
      <c r="L1365" s="121" t="s">
        <v>1543</v>
      </c>
      <c r="N1365" s="94" t="s">
        <v>464</v>
      </c>
      <c r="P1365" s="30" t="s">
        <v>235</v>
      </c>
      <c r="Q1365" s="30" t="s">
        <v>235</v>
      </c>
      <c r="R1365" s="30" t="s">
        <v>235</v>
      </c>
      <c r="S1365" s="21">
        <v>45259</v>
      </c>
      <c r="T1365" s="20"/>
      <c r="U1365" s="21">
        <v>45260</v>
      </c>
      <c r="V1365" s="29" t="s">
        <v>240</v>
      </c>
      <c r="W1365" s="23"/>
      <c r="X1365" s="27" t="s">
        <v>45</v>
      </c>
      <c r="Y1365" s="13" t="s">
        <v>835</v>
      </c>
    </row>
    <row r="1366" spans="1:25">
      <c r="A1366" s="24">
        <v>45321</v>
      </c>
      <c r="B1366" s="25" t="s">
        <v>1508</v>
      </c>
      <c r="C1366" s="26">
        <v>120315</v>
      </c>
      <c r="D1366" s="27" t="s">
        <v>42</v>
      </c>
      <c r="E1366" s="27" t="s">
        <v>377</v>
      </c>
      <c r="F1366" s="27" t="s">
        <v>662</v>
      </c>
      <c r="G1366" s="27" t="s">
        <v>31</v>
      </c>
      <c r="H1366" s="27" t="s">
        <v>32</v>
      </c>
      <c r="I1366" s="27" t="s">
        <v>33</v>
      </c>
      <c r="J1366" s="36">
        <v>45260</v>
      </c>
      <c r="K1366" s="28">
        <v>45413</v>
      </c>
      <c r="L1366" s="121" t="s">
        <v>1543</v>
      </c>
      <c r="M1366" s="94" t="s">
        <v>235</v>
      </c>
      <c r="N1366" s="94" t="s">
        <v>388</v>
      </c>
      <c r="O1366" s="94" t="s">
        <v>235</v>
      </c>
      <c r="P1366" s="30" t="s">
        <v>235</v>
      </c>
      <c r="Q1366" s="30" t="s">
        <v>235</v>
      </c>
      <c r="R1366" s="30" t="s">
        <v>235</v>
      </c>
      <c r="S1366" s="21">
        <v>45259</v>
      </c>
      <c r="T1366" s="20">
        <v>45260</v>
      </c>
      <c r="U1366" s="21"/>
      <c r="V1366" s="29" t="s">
        <v>240</v>
      </c>
      <c r="W1366" s="23"/>
      <c r="X1366" s="27" t="s">
        <v>45</v>
      </c>
      <c r="Y1366" s="13"/>
    </row>
    <row r="1367" spans="1:25">
      <c r="A1367" s="24">
        <v>45298</v>
      </c>
      <c r="B1367" s="25" t="s">
        <v>105</v>
      </c>
      <c r="C1367" s="26">
        <v>127206</v>
      </c>
      <c r="D1367" s="27" t="s">
        <v>42</v>
      </c>
      <c r="E1367" s="27" t="s">
        <v>255</v>
      </c>
      <c r="F1367" s="27" t="s">
        <v>256</v>
      </c>
      <c r="G1367" s="27" t="s">
        <v>31</v>
      </c>
      <c r="H1367" s="27" t="s">
        <v>32</v>
      </c>
      <c r="I1367" s="27" t="s">
        <v>33</v>
      </c>
      <c r="J1367" s="36">
        <v>45260</v>
      </c>
      <c r="K1367" s="28">
        <v>45413</v>
      </c>
      <c r="L1367" s="121" t="s">
        <v>1543</v>
      </c>
      <c r="M1367" s="94" t="s">
        <v>1236</v>
      </c>
      <c r="N1367" s="94" t="s">
        <v>1237</v>
      </c>
      <c r="O1367" s="94" t="s">
        <v>235</v>
      </c>
      <c r="P1367" s="30" t="s">
        <v>235</v>
      </c>
      <c r="Q1367" s="30" t="s">
        <v>235</v>
      </c>
      <c r="R1367" s="30" t="s">
        <v>235</v>
      </c>
      <c r="S1367" s="21">
        <v>45259</v>
      </c>
      <c r="T1367" s="20">
        <v>45260</v>
      </c>
      <c r="U1367" s="21"/>
      <c r="V1367" s="29" t="s">
        <v>240</v>
      </c>
      <c r="W1367" s="23"/>
      <c r="X1367" s="27" t="s">
        <v>45</v>
      </c>
      <c r="Y1367" s="13"/>
    </row>
    <row r="1368" spans="1:25" ht="89.25">
      <c r="A1368" s="24">
        <v>45298</v>
      </c>
      <c r="B1368" s="25" t="s">
        <v>2452</v>
      </c>
      <c r="C1368" s="26">
        <v>138033</v>
      </c>
      <c r="D1368" s="27" t="s">
        <v>42</v>
      </c>
      <c r="E1368" s="27" t="s">
        <v>413</v>
      </c>
      <c r="F1368" s="27" t="s">
        <v>1362</v>
      </c>
      <c r="G1368" s="27" t="s">
        <v>31</v>
      </c>
      <c r="H1368" s="27" t="s">
        <v>32</v>
      </c>
      <c r="I1368" s="27" t="s">
        <v>33</v>
      </c>
      <c r="J1368" s="36">
        <v>45260</v>
      </c>
      <c r="K1368" s="28">
        <v>45413</v>
      </c>
      <c r="L1368" s="121" t="s">
        <v>1543</v>
      </c>
      <c r="M1368" s="94" t="s">
        <v>415</v>
      </c>
      <c r="N1368" s="94" t="s">
        <v>43</v>
      </c>
      <c r="O1368" s="94" t="s">
        <v>416</v>
      </c>
      <c r="P1368" s="30" t="s">
        <v>235</v>
      </c>
      <c r="Q1368" s="20"/>
      <c r="R1368" s="30" t="s">
        <v>235</v>
      </c>
      <c r="S1368" s="21">
        <v>45259</v>
      </c>
      <c r="T1368" s="20">
        <v>45260</v>
      </c>
      <c r="U1368" s="21"/>
      <c r="V1368" s="29" t="s">
        <v>240</v>
      </c>
      <c r="W1368" s="23"/>
      <c r="X1368" s="27" t="s">
        <v>45</v>
      </c>
      <c r="Y1368" s="13"/>
    </row>
    <row r="1369" spans="1:25" ht="89.25">
      <c r="A1369" s="24">
        <v>45292</v>
      </c>
      <c r="B1369" s="25" t="s">
        <v>2453</v>
      </c>
      <c r="C1369" s="26">
        <v>118797</v>
      </c>
      <c r="D1369" s="27" t="s">
        <v>28</v>
      </c>
      <c r="E1369" s="27" t="s">
        <v>413</v>
      </c>
      <c r="F1369" s="27" t="s">
        <v>1362</v>
      </c>
      <c r="G1369" s="27" t="s">
        <v>31</v>
      </c>
      <c r="H1369" s="27" t="s">
        <v>32</v>
      </c>
      <c r="I1369" s="27" t="s">
        <v>33</v>
      </c>
      <c r="J1369" s="36">
        <v>45260</v>
      </c>
      <c r="K1369" s="28">
        <v>45413</v>
      </c>
      <c r="L1369" s="121" t="s">
        <v>1543</v>
      </c>
      <c r="M1369" s="94" t="s">
        <v>415</v>
      </c>
      <c r="N1369" s="94" t="s">
        <v>43</v>
      </c>
      <c r="O1369" s="94" t="s">
        <v>416</v>
      </c>
      <c r="P1369" s="30" t="s">
        <v>235</v>
      </c>
      <c r="Q1369" s="20"/>
      <c r="R1369" s="30" t="s">
        <v>235</v>
      </c>
      <c r="S1369" s="21">
        <v>45259</v>
      </c>
      <c r="T1369" s="20">
        <v>45260</v>
      </c>
      <c r="U1369" s="21"/>
      <c r="V1369" s="29" t="s">
        <v>240</v>
      </c>
      <c r="W1369" s="23"/>
      <c r="X1369" s="27"/>
      <c r="Y1369" s="13"/>
    </row>
    <row r="1370" spans="1:25" ht="51">
      <c r="A1370" s="24">
        <v>45305</v>
      </c>
      <c r="B1370" s="25" t="s">
        <v>1483</v>
      </c>
      <c r="C1370" s="26">
        <v>110417</v>
      </c>
      <c r="D1370" s="27" t="s">
        <v>42</v>
      </c>
      <c r="E1370" s="27" t="s">
        <v>413</v>
      </c>
      <c r="F1370" s="27" t="s">
        <v>1362</v>
      </c>
      <c r="G1370" s="27" t="s">
        <v>31</v>
      </c>
      <c r="H1370" s="27" t="s">
        <v>32</v>
      </c>
      <c r="I1370" s="27" t="s">
        <v>33</v>
      </c>
      <c r="J1370" s="36">
        <v>45260</v>
      </c>
      <c r="K1370" s="28">
        <v>45413</v>
      </c>
      <c r="L1370" s="121" t="s">
        <v>1551</v>
      </c>
      <c r="M1370" s="94" t="s">
        <v>415</v>
      </c>
      <c r="N1370" s="94" t="s">
        <v>43</v>
      </c>
      <c r="O1370" s="94" t="s">
        <v>785</v>
      </c>
      <c r="P1370" s="30"/>
      <c r="Q1370" s="20"/>
      <c r="R1370" s="23"/>
      <c r="S1370" s="21">
        <v>45260</v>
      </c>
      <c r="T1370" s="20"/>
      <c r="U1370" s="21">
        <v>45262</v>
      </c>
      <c r="V1370" s="29" t="s">
        <v>240</v>
      </c>
      <c r="W1370" s="23"/>
      <c r="X1370" s="27" t="s">
        <v>45</v>
      </c>
      <c r="Y1370" s="13" t="s">
        <v>2237</v>
      </c>
    </row>
    <row r="1371" spans="1:25" ht="89.25">
      <c r="A1371" s="24">
        <v>45298</v>
      </c>
      <c r="B1371" s="25" t="s">
        <v>2454</v>
      </c>
      <c r="C1371" s="26">
        <v>132268</v>
      </c>
      <c r="D1371" s="27" t="s">
        <v>42</v>
      </c>
      <c r="E1371" s="27" t="s">
        <v>413</v>
      </c>
      <c r="F1371" s="27" t="s">
        <v>1362</v>
      </c>
      <c r="G1371" s="27" t="s">
        <v>31</v>
      </c>
      <c r="H1371" s="27" t="s">
        <v>32</v>
      </c>
      <c r="I1371" s="27" t="s">
        <v>33</v>
      </c>
      <c r="J1371" s="36">
        <v>45260</v>
      </c>
      <c r="K1371" s="28">
        <v>45413</v>
      </c>
      <c r="L1371" s="121" t="s">
        <v>1543</v>
      </c>
      <c r="M1371" s="94" t="s">
        <v>415</v>
      </c>
      <c r="N1371" s="94" t="s">
        <v>43</v>
      </c>
      <c r="O1371" s="94" t="s">
        <v>416</v>
      </c>
      <c r="P1371" s="30" t="s">
        <v>235</v>
      </c>
      <c r="Q1371" s="30" t="s">
        <v>235</v>
      </c>
      <c r="R1371" s="30" t="s">
        <v>235</v>
      </c>
      <c r="S1371" s="21">
        <v>45259</v>
      </c>
      <c r="T1371" s="20"/>
      <c r="U1371" s="21">
        <v>45262</v>
      </c>
      <c r="V1371" s="29" t="s">
        <v>240</v>
      </c>
      <c r="W1371" s="23"/>
      <c r="X1371" s="27" t="s">
        <v>45</v>
      </c>
      <c r="Y1371" s="13"/>
    </row>
    <row r="1372" spans="1:25" ht="25.5">
      <c r="A1372" s="24">
        <v>45298</v>
      </c>
      <c r="B1372" s="25" t="s">
        <v>2455</v>
      </c>
      <c r="C1372" s="26">
        <v>135921</v>
      </c>
      <c r="D1372" s="27" t="s">
        <v>42</v>
      </c>
      <c r="E1372" s="27" t="s">
        <v>2222</v>
      </c>
      <c r="F1372" s="27" t="s">
        <v>440</v>
      </c>
      <c r="G1372" s="27" t="s">
        <v>31</v>
      </c>
      <c r="H1372" s="27" t="s">
        <v>32</v>
      </c>
      <c r="I1372" s="27" t="s">
        <v>33</v>
      </c>
      <c r="J1372" s="36">
        <v>45260</v>
      </c>
      <c r="K1372" s="28">
        <v>45413</v>
      </c>
      <c r="L1372" s="121" t="s">
        <v>1543</v>
      </c>
      <c r="M1372" s="94" t="s">
        <v>2352</v>
      </c>
      <c r="N1372" s="94" t="s">
        <v>2353</v>
      </c>
      <c r="O1372" s="94" t="s">
        <v>235</v>
      </c>
      <c r="P1372" s="30">
        <v>45245</v>
      </c>
      <c r="Q1372" s="20">
        <v>45246</v>
      </c>
      <c r="R1372" s="23" t="s">
        <v>239</v>
      </c>
      <c r="S1372" s="21">
        <v>45259</v>
      </c>
      <c r="T1372" s="20"/>
      <c r="U1372" s="21">
        <v>45262</v>
      </c>
      <c r="V1372" s="29" t="s">
        <v>240</v>
      </c>
      <c r="W1372" s="23"/>
      <c r="X1372" s="27" t="s">
        <v>39</v>
      </c>
      <c r="Y1372" s="13"/>
    </row>
    <row r="1373" spans="1:25" ht="38.25">
      <c r="A1373" s="24">
        <v>45310</v>
      </c>
      <c r="B1373" s="25" t="s">
        <v>2456</v>
      </c>
      <c r="C1373" s="26">
        <v>114776</v>
      </c>
      <c r="D1373" s="27" t="s">
        <v>42</v>
      </c>
      <c r="E1373" s="27" t="s">
        <v>377</v>
      </c>
      <c r="F1373" s="27" t="s">
        <v>662</v>
      </c>
      <c r="G1373" s="27" t="s">
        <v>31</v>
      </c>
      <c r="H1373" s="27" t="s">
        <v>32</v>
      </c>
      <c r="I1373" s="27" t="s">
        <v>33</v>
      </c>
      <c r="J1373" s="36">
        <v>45260</v>
      </c>
      <c r="K1373" s="28">
        <v>45413</v>
      </c>
      <c r="L1373" s="121" t="s">
        <v>1551</v>
      </c>
      <c r="M1373" s="94" t="s">
        <v>235</v>
      </c>
      <c r="N1373" s="94" t="s">
        <v>91</v>
      </c>
      <c r="O1373" s="94" t="s">
        <v>235</v>
      </c>
      <c r="P1373" s="30"/>
      <c r="Q1373" s="20"/>
      <c r="R1373" s="23"/>
      <c r="S1373" s="21">
        <v>45260</v>
      </c>
      <c r="T1373" s="20"/>
      <c r="U1373" s="21">
        <v>45262</v>
      </c>
      <c r="V1373" s="29" t="s">
        <v>240</v>
      </c>
      <c r="W1373" s="23"/>
      <c r="X1373" s="27" t="s">
        <v>45</v>
      </c>
      <c r="Y1373" s="13" t="s">
        <v>2457</v>
      </c>
    </row>
    <row r="1374" spans="1:25" ht="51">
      <c r="A1374" s="24">
        <v>45314</v>
      </c>
      <c r="B1374" s="25" t="s">
        <v>2458</v>
      </c>
      <c r="C1374" s="26">
        <v>115275</v>
      </c>
      <c r="D1374" s="27" t="s">
        <v>42</v>
      </c>
      <c r="E1374" s="27" t="s">
        <v>413</v>
      </c>
      <c r="F1374" s="27" t="s">
        <v>1362</v>
      </c>
      <c r="G1374" s="27" t="s">
        <v>31</v>
      </c>
      <c r="H1374" s="27" t="s">
        <v>32</v>
      </c>
      <c r="I1374" s="27" t="s">
        <v>33</v>
      </c>
      <c r="J1374" s="36">
        <v>45260</v>
      </c>
      <c r="K1374" s="28">
        <v>45413</v>
      </c>
      <c r="L1374" s="121" t="s">
        <v>1551</v>
      </c>
      <c r="M1374" s="94" t="s">
        <v>415</v>
      </c>
      <c r="N1374" s="94" t="s">
        <v>43</v>
      </c>
      <c r="O1374" s="94" t="s">
        <v>785</v>
      </c>
      <c r="P1374" s="30"/>
      <c r="Q1374" s="20"/>
      <c r="R1374" s="23"/>
      <c r="S1374" s="21">
        <v>45260</v>
      </c>
      <c r="T1374" s="20"/>
      <c r="U1374" s="21">
        <v>45262</v>
      </c>
      <c r="V1374" s="29" t="s">
        <v>240</v>
      </c>
      <c r="W1374" s="23"/>
      <c r="X1374" s="27" t="s">
        <v>45</v>
      </c>
      <c r="Y1374" s="13" t="s">
        <v>2237</v>
      </c>
    </row>
    <row r="1375" spans="1:25" ht="38.25">
      <c r="A1375" s="24">
        <v>45298</v>
      </c>
      <c r="B1375" s="25" t="s">
        <v>102</v>
      </c>
      <c r="C1375" s="26">
        <v>120589</v>
      </c>
      <c r="D1375" s="27" t="s">
        <v>42</v>
      </c>
      <c r="E1375" s="27" t="s">
        <v>255</v>
      </c>
      <c r="F1375" s="27" t="s">
        <v>256</v>
      </c>
      <c r="G1375" s="27" t="s">
        <v>31</v>
      </c>
      <c r="H1375" s="27" t="s">
        <v>32</v>
      </c>
      <c r="I1375" s="27" t="s">
        <v>33</v>
      </c>
      <c r="J1375" s="36">
        <v>45260</v>
      </c>
      <c r="K1375" s="28">
        <v>45413</v>
      </c>
      <c r="L1375" s="121" t="s">
        <v>1551</v>
      </c>
      <c r="M1375" s="94" t="s">
        <v>235</v>
      </c>
      <c r="N1375" s="94" t="s">
        <v>2174</v>
      </c>
      <c r="O1375" s="94" t="s">
        <v>235</v>
      </c>
      <c r="P1375" s="30"/>
      <c r="Q1375" s="20"/>
      <c r="R1375" s="23"/>
      <c r="S1375" s="21">
        <v>45260</v>
      </c>
      <c r="T1375" s="20"/>
      <c r="U1375" s="21">
        <v>45262</v>
      </c>
      <c r="V1375" s="29" t="s">
        <v>240</v>
      </c>
      <c r="W1375" s="23"/>
      <c r="X1375" s="27" t="s">
        <v>45</v>
      </c>
      <c r="Y1375" s="13" t="s">
        <v>2459</v>
      </c>
    </row>
    <row r="1376" spans="1:25">
      <c r="A1376" s="24">
        <v>45298</v>
      </c>
      <c r="B1376" s="25" t="s">
        <v>2460</v>
      </c>
      <c r="C1376" s="26">
        <v>140266</v>
      </c>
      <c r="D1376" s="27" t="s">
        <v>42</v>
      </c>
      <c r="E1376" s="27" t="s">
        <v>377</v>
      </c>
      <c r="F1376" s="27"/>
      <c r="G1376" s="27" t="s">
        <v>31</v>
      </c>
      <c r="H1376" s="27" t="s">
        <v>32</v>
      </c>
      <c r="I1376" s="27" t="s">
        <v>33</v>
      </c>
      <c r="J1376" s="36">
        <v>45260</v>
      </c>
      <c r="K1376" s="28">
        <v>45413</v>
      </c>
      <c r="L1376" s="121" t="s">
        <v>1551</v>
      </c>
      <c r="M1376" s="94" t="s">
        <v>235</v>
      </c>
      <c r="N1376" s="94" t="s">
        <v>91</v>
      </c>
      <c r="O1376" s="94" t="s">
        <v>235</v>
      </c>
      <c r="P1376" s="30"/>
      <c r="Q1376" s="20"/>
      <c r="R1376" s="23"/>
      <c r="S1376" s="21">
        <v>45260</v>
      </c>
      <c r="T1376" s="20"/>
      <c r="U1376" s="21">
        <v>45262</v>
      </c>
      <c r="V1376" s="29" t="s">
        <v>240</v>
      </c>
      <c r="W1376" s="23"/>
      <c r="X1376" s="27" t="s">
        <v>45</v>
      </c>
      <c r="Y1376" s="13" t="s">
        <v>2461</v>
      </c>
    </row>
    <row r="1377" spans="1:25" ht="25.5">
      <c r="A1377" s="24">
        <v>45298</v>
      </c>
      <c r="B1377" s="25" t="s">
        <v>2462</v>
      </c>
      <c r="C1377" s="26">
        <v>137719</v>
      </c>
      <c r="D1377" s="27" t="s">
        <v>42</v>
      </c>
      <c r="E1377" s="27" t="s">
        <v>255</v>
      </c>
      <c r="F1377" s="27" t="s">
        <v>256</v>
      </c>
      <c r="G1377" s="27" t="s">
        <v>31</v>
      </c>
      <c r="H1377" s="27" t="s">
        <v>32</v>
      </c>
      <c r="I1377" s="27" t="s">
        <v>33</v>
      </c>
      <c r="J1377" s="36">
        <v>45260</v>
      </c>
      <c r="K1377" s="28">
        <v>45413</v>
      </c>
      <c r="L1377" s="121" t="s">
        <v>1551</v>
      </c>
      <c r="M1377" s="94" t="s">
        <v>235</v>
      </c>
      <c r="N1377" s="94" t="s">
        <v>113</v>
      </c>
      <c r="O1377" s="94" t="s">
        <v>235</v>
      </c>
      <c r="P1377" s="30"/>
      <c r="Q1377" s="20"/>
      <c r="R1377" s="23"/>
      <c r="S1377" s="21">
        <v>45260</v>
      </c>
      <c r="T1377" s="20"/>
      <c r="U1377" s="21">
        <v>45266</v>
      </c>
      <c r="V1377" s="29" t="s">
        <v>240</v>
      </c>
      <c r="W1377" s="23"/>
      <c r="X1377" s="27" t="s">
        <v>45</v>
      </c>
      <c r="Y1377" s="13" t="s">
        <v>2463</v>
      </c>
    </row>
    <row r="1378" spans="1:25" ht="25.5">
      <c r="A1378" s="24">
        <v>45298</v>
      </c>
      <c r="B1378" s="25" t="s">
        <v>1534</v>
      </c>
      <c r="C1378" s="26">
        <v>634468</v>
      </c>
      <c r="D1378" s="27" t="s">
        <v>42</v>
      </c>
      <c r="E1378" s="27" t="s">
        <v>274</v>
      </c>
      <c r="F1378" s="27" t="s">
        <v>1770</v>
      </c>
      <c r="G1378" s="27" t="s">
        <v>31</v>
      </c>
      <c r="H1378" s="27" t="s">
        <v>32</v>
      </c>
      <c r="I1378" s="27" t="s">
        <v>33</v>
      </c>
      <c r="J1378" s="36">
        <v>45260</v>
      </c>
      <c r="K1378" s="28">
        <v>45413</v>
      </c>
      <c r="L1378" s="121" t="s">
        <v>1551</v>
      </c>
      <c r="M1378" s="94" t="s">
        <v>2464</v>
      </c>
      <c r="N1378" s="94" t="s">
        <v>2465</v>
      </c>
      <c r="O1378" s="94" t="s">
        <v>2466</v>
      </c>
      <c r="P1378" s="30"/>
      <c r="Q1378" s="20"/>
      <c r="R1378" s="23"/>
      <c r="S1378" s="21">
        <v>45260</v>
      </c>
      <c r="T1378" s="20"/>
      <c r="U1378" s="21">
        <v>45265</v>
      </c>
      <c r="V1378" s="29" t="s">
        <v>240</v>
      </c>
      <c r="W1378" s="23"/>
      <c r="X1378" s="27" t="s">
        <v>45</v>
      </c>
      <c r="Y1378" s="13" t="s">
        <v>2467</v>
      </c>
    </row>
    <row r="1379" spans="1:25" ht="25.5">
      <c r="A1379" s="24">
        <v>45298</v>
      </c>
      <c r="B1379" s="25" t="s">
        <v>1530</v>
      </c>
      <c r="C1379" s="26">
        <v>634474</v>
      </c>
      <c r="D1379" s="27" t="s">
        <v>42</v>
      </c>
      <c r="E1379" s="27" t="s">
        <v>274</v>
      </c>
      <c r="F1379" s="27" t="s">
        <v>1770</v>
      </c>
      <c r="G1379" s="27" t="s">
        <v>31</v>
      </c>
      <c r="H1379" s="27" t="s">
        <v>32</v>
      </c>
      <c r="I1379" s="27" t="s">
        <v>33</v>
      </c>
      <c r="J1379" s="36">
        <v>45260</v>
      </c>
      <c r="K1379" s="28">
        <v>45413</v>
      </c>
      <c r="L1379" s="121" t="s">
        <v>1551</v>
      </c>
      <c r="M1379" s="94" t="s">
        <v>2464</v>
      </c>
      <c r="N1379" s="94" t="s">
        <v>2465</v>
      </c>
      <c r="O1379" s="94" t="s">
        <v>2466</v>
      </c>
      <c r="P1379" s="30"/>
      <c r="Q1379" s="20"/>
      <c r="R1379" s="23"/>
      <c r="S1379" s="21">
        <v>45260</v>
      </c>
      <c r="T1379" s="20"/>
      <c r="U1379" s="21">
        <v>45265</v>
      </c>
      <c r="V1379" s="29" t="s">
        <v>240</v>
      </c>
      <c r="W1379" s="23"/>
      <c r="X1379" s="27" t="s">
        <v>45</v>
      </c>
      <c r="Y1379" s="13" t="s">
        <v>2467</v>
      </c>
    </row>
    <row r="1380" spans="1:25" customFormat="1" ht="25.5">
      <c r="A1380" s="24">
        <v>45298</v>
      </c>
      <c r="B1380" s="25" t="s">
        <v>1535</v>
      </c>
      <c r="C1380" s="26">
        <v>634480</v>
      </c>
      <c r="D1380" s="27" t="s">
        <v>42</v>
      </c>
      <c r="E1380" s="27" t="s">
        <v>274</v>
      </c>
      <c r="F1380" s="27" t="s">
        <v>1770</v>
      </c>
      <c r="G1380" s="27" t="s">
        <v>31</v>
      </c>
      <c r="H1380" s="27" t="s">
        <v>32</v>
      </c>
      <c r="I1380" s="27" t="s">
        <v>33</v>
      </c>
      <c r="J1380" s="36">
        <v>45260</v>
      </c>
      <c r="K1380" s="28">
        <v>45413</v>
      </c>
      <c r="L1380" s="121" t="s">
        <v>1551</v>
      </c>
      <c r="M1380" s="94" t="s">
        <v>2464</v>
      </c>
      <c r="N1380" s="94" t="s">
        <v>2465</v>
      </c>
      <c r="O1380" s="94" t="s">
        <v>2466</v>
      </c>
      <c r="P1380" s="30"/>
      <c r="Q1380" s="20"/>
      <c r="R1380" s="23"/>
      <c r="S1380" s="21">
        <v>45260</v>
      </c>
      <c r="T1380" s="20"/>
      <c r="U1380" s="21">
        <v>45265</v>
      </c>
      <c r="V1380" s="29" t="s">
        <v>240</v>
      </c>
      <c r="W1380" s="23"/>
      <c r="X1380" s="27" t="s">
        <v>45</v>
      </c>
      <c r="Y1380" s="13" t="s">
        <v>2467</v>
      </c>
    </row>
    <row r="1381" spans="1:25" ht="25.5">
      <c r="A1381" s="24">
        <v>45298</v>
      </c>
      <c r="B1381" s="25" t="s">
        <v>273</v>
      </c>
      <c r="C1381" s="26">
        <v>634472</v>
      </c>
      <c r="D1381" s="27" t="s">
        <v>42</v>
      </c>
      <c r="E1381" s="27" t="s">
        <v>274</v>
      </c>
      <c r="F1381" s="27" t="s">
        <v>1770</v>
      </c>
      <c r="G1381" s="27" t="s">
        <v>31</v>
      </c>
      <c r="H1381" s="27" t="s">
        <v>32</v>
      </c>
      <c r="I1381" s="27" t="s">
        <v>33</v>
      </c>
      <c r="J1381" s="36">
        <v>45260</v>
      </c>
      <c r="K1381" s="28">
        <v>45413</v>
      </c>
      <c r="L1381" s="121" t="s">
        <v>1543</v>
      </c>
      <c r="M1381" s="94" t="s">
        <v>2464</v>
      </c>
      <c r="N1381" s="94" t="s">
        <v>2465</v>
      </c>
      <c r="O1381" s="94" t="s">
        <v>2466</v>
      </c>
      <c r="P1381" s="30" t="s">
        <v>235</v>
      </c>
      <c r="Q1381" s="20"/>
      <c r="R1381" s="30" t="s">
        <v>235</v>
      </c>
      <c r="S1381" s="21">
        <v>45259</v>
      </c>
      <c r="T1381" s="20"/>
      <c r="U1381" s="21">
        <v>45265</v>
      </c>
      <c r="V1381" s="29" t="s">
        <v>240</v>
      </c>
      <c r="W1381" s="23"/>
      <c r="X1381" s="27" t="s">
        <v>45</v>
      </c>
      <c r="Y1381" s="13" t="s">
        <v>2468</v>
      </c>
    </row>
    <row r="1382" spans="1:25" ht="89.25">
      <c r="A1382" s="24">
        <v>45298</v>
      </c>
      <c r="B1382" s="25" t="s">
        <v>1484</v>
      </c>
      <c r="C1382" s="26">
        <v>120710</v>
      </c>
      <c r="D1382" s="27" t="s">
        <v>42</v>
      </c>
      <c r="E1382" s="27" t="s">
        <v>413</v>
      </c>
      <c r="F1382" s="27" t="s">
        <v>1362</v>
      </c>
      <c r="G1382" s="27" t="s">
        <v>31</v>
      </c>
      <c r="H1382" s="27" t="s">
        <v>32</v>
      </c>
      <c r="I1382" s="27" t="s">
        <v>33</v>
      </c>
      <c r="J1382" s="36">
        <v>45260</v>
      </c>
      <c r="K1382" s="28">
        <v>45413</v>
      </c>
      <c r="L1382" s="121" t="s">
        <v>1543</v>
      </c>
      <c r="M1382" s="94" t="s">
        <v>415</v>
      </c>
      <c r="N1382" s="94" t="s">
        <v>43</v>
      </c>
      <c r="O1382" s="94" t="s">
        <v>416</v>
      </c>
      <c r="P1382" s="30" t="s">
        <v>235</v>
      </c>
      <c r="Q1382" s="30" t="s">
        <v>235</v>
      </c>
      <c r="R1382" s="30" t="s">
        <v>235</v>
      </c>
      <c r="S1382" s="21">
        <v>45259</v>
      </c>
      <c r="T1382" s="20"/>
      <c r="U1382" s="20">
        <v>45262</v>
      </c>
      <c r="V1382" s="29" t="s">
        <v>240</v>
      </c>
      <c r="W1382" s="23"/>
      <c r="X1382" s="27" t="s">
        <v>45</v>
      </c>
      <c r="Y1382" s="13"/>
    </row>
    <row r="1383" spans="1:25" ht="25.5">
      <c r="A1383" s="24">
        <v>45298</v>
      </c>
      <c r="B1383" s="25" t="s">
        <v>1532</v>
      </c>
      <c r="C1383" s="26">
        <v>634467</v>
      </c>
      <c r="D1383" s="27" t="s">
        <v>42</v>
      </c>
      <c r="E1383" s="27" t="s">
        <v>274</v>
      </c>
      <c r="F1383" s="27" t="s">
        <v>1770</v>
      </c>
      <c r="G1383" s="27" t="s">
        <v>31</v>
      </c>
      <c r="H1383" s="27" t="s">
        <v>32</v>
      </c>
      <c r="I1383" s="27" t="s">
        <v>33</v>
      </c>
      <c r="J1383" s="36">
        <v>45260</v>
      </c>
      <c r="K1383" s="28">
        <v>45413</v>
      </c>
      <c r="L1383" s="121" t="s">
        <v>1605</v>
      </c>
      <c r="M1383" s="94" t="s">
        <v>2464</v>
      </c>
      <c r="N1383" s="94" t="s">
        <v>2465</v>
      </c>
      <c r="O1383" s="94" t="s">
        <v>2466</v>
      </c>
      <c r="P1383" s="30"/>
      <c r="Q1383" s="20"/>
      <c r="R1383" s="23"/>
      <c r="S1383" s="21">
        <v>45254</v>
      </c>
      <c r="T1383" s="20"/>
      <c r="U1383" s="21">
        <v>45265</v>
      </c>
      <c r="V1383" s="29" t="s">
        <v>240</v>
      </c>
      <c r="W1383" s="23"/>
      <c r="X1383" s="27" t="s">
        <v>45</v>
      </c>
      <c r="Y1383" s="13" t="s">
        <v>2469</v>
      </c>
    </row>
    <row r="1384" spans="1:25" ht="25.5">
      <c r="A1384" s="24">
        <v>45298</v>
      </c>
      <c r="B1384" s="25" t="s">
        <v>1527</v>
      </c>
      <c r="C1384" s="26">
        <v>634473</v>
      </c>
      <c r="D1384" s="27" t="s">
        <v>42</v>
      </c>
      <c r="E1384" s="27" t="s">
        <v>274</v>
      </c>
      <c r="F1384" s="27" t="s">
        <v>1770</v>
      </c>
      <c r="G1384" s="27" t="s">
        <v>31</v>
      </c>
      <c r="H1384" s="27" t="s">
        <v>32</v>
      </c>
      <c r="I1384" s="27" t="s">
        <v>33</v>
      </c>
      <c r="J1384" s="36">
        <v>45260</v>
      </c>
      <c r="K1384" s="28">
        <v>45413</v>
      </c>
      <c r="L1384" s="121" t="s">
        <v>1605</v>
      </c>
      <c r="M1384" s="94" t="s">
        <v>2464</v>
      </c>
      <c r="N1384" s="94" t="s">
        <v>2465</v>
      </c>
      <c r="O1384" s="94" t="s">
        <v>2466</v>
      </c>
      <c r="P1384" s="30"/>
      <c r="Q1384" s="20"/>
      <c r="R1384" s="23"/>
      <c r="S1384" s="21">
        <v>45254</v>
      </c>
      <c r="T1384" s="20"/>
      <c r="U1384" s="21">
        <v>45265</v>
      </c>
      <c r="V1384" s="29" t="s">
        <v>240</v>
      </c>
      <c r="W1384" s="23"/>
      <c r="X1384" s="27" t="s">
        <v>45</v>
      </c>
      <c r="Y1384" s="13" t="s">
        <v>2469</v>
      </c>
    </row>
    <row r="1385" spans="1:25" ht="63.75">
      <c r="A1385" s="24">
        <v>45261</v>
      </c>
      <c r="B1385" s="25" t="s">
        <v>2470</v>
      </c>
      <c r="C1385" s="26">
        <v>135899</v>
      </c>
      <c r="D1385" s="27" t="s">
        <v>42</v>
      </c>
      <c r="E1385" s="27" t="s">
        <v>2279</v>
      </c>
      <c r="F1385" s="27" t="s">
        <v>2010</v>
      </c>
      <c r="G1385" s="27" t="s">
        <v>31</v>
      </c>
      <c r="H1385" s="27" t="s">
        <v>32</v>
      </c>
      <c r="I1385" s="27" t="s">
        <v>33</v>
      </c>
      <c r="J1385" s="36">
        <v>45230</v>
      </c>
      <c r="K1385" s="28">
        <v>45383</v>
      </c>
      <c r="L1385" s="121" t="s">
        <v>1551</v>
      </c>
      <c r="M1385" s="94" t="s">
        <v>2435</v>
      </c>
      <c r="N1385" s="94" t="s">
        <v>2436</v>
      </c>
      <c r="O1385" s="94" t="s">
        <v>2437</v>
      </c>
      <c r="P1385" s="30">
        <v>45216</v>
      </c>
      <c r="Q1385" s="20">
        <v>45216</v>
      </c>
      <c r="R1385" s="23" t="s">
        <v>239</v>
      </c>
      <c r="S1385" s="21">
        <v>45230</v>
      </c>
      <c r="T1385" s="20">
        <v>45245</v>
      </c>
      <c r="U1385" s="21">
        <v>45269</v>
      </c>
      <c r="V1385" s="29" t="s">
        <v>240</v>
      </c>
      <c r="W1385" s="23"/>
      <c r="X1385" s="27" t="s">
        <v>45</v>
      </c>
      <c r="Y1385" s="13" t="s">
        <v>2471</v>
      </c>
    </row>
    <row r="1386" spans="1:25" ht="38.25">
      <c r="A1386" s="24">
        <v>45298</v>
      </c>
      <c r="B1386" s="25" t="s">
        <v>2472</v>
      </c>
      <c r="C1386" s="26">
        <v>135914</v>
      </c>
      <c r="D1386" s="27" t="s">
        <v>42</v>
      </c>
      <c r="E1386" s="27" t="s">
        <v>1743</v>
      </c>
      <c r="F1386" s="27" t="s">
        <v>2316</v>
      </c>
      <c r="G1386" s="27" t="s">
        <v>31</v>
      </c>
      <c r="H1386" s="27" t="s">
        <v>32</v>
      </c>
      <c r="I1386" s="27" t="s">
        <v>33</v>
      </c>
      <c r="J1386" s="36">
        <v>45260</v>
      </c>
      <c r="K1386" s="28">
        <v>45413</v>
      </c>
      <c r="L1386" s="121" t="s">
        <v>1551</v>
      </c>
      <c r="M1386" s="94" t="s">
        <v>2362</v>
      </c>
      <c r="N1386" s="94" t="s">
        <v>2363</v>
      </c>
      <c r="O1386" s="94" t="s">
        <v>235</v>
      </c>
      <c r="P1386" s="30">
        <v>45245</v>
      </c>
      <c r="Q1386" s="20">
        <v>45245</v>
      </c>
      <c r="R1386" s="23" t="s">
        <v>239</v>
      </c>
      <c r="S1386" s="21">
        <v>45260</v>
      </c>
      <c r="T1386" s="20"/>
      <c r="U1386" s="21">
        <v>45272</v>
      </c>
      <c r="V1386" s="29" t="s">
        <v>240</v>
      </c>
      <c r="W1386" s="23"/>
      <c r="X1386" s="27" t="s">
        <v>45</v>
      </c>
      <c r="Y1386" s="13" t="s">
        <v>2473</v>
      </c>
    </row>
    <row r="1387" spans="1:25" ht="25.5">
      <c r="A1387" s="24">
        <v>45298</v>
      </c>
      <c r="B1387" s="25" t="s">
        <v>2474</v>
      </c>
      <c r="C1387" s="26">
        <v>135960</v>
      </c>
      <c r="D1387" s="27" t="s">
        <v>42</v>
      </c>
      <c r="E1387" s="27" t="s">
        <v>1301</v>
      </c>
      <c r="F1387" s="27" t="s">
        <v>1336</v>
      </c>
      <c r="G1387" s="27" t="s">
        <v>31</v>
      </c>
      <c r="H1387" s="27" t="s">
        <v>32</v>
      </c>
      <c r="I1387" s="27" t="s">
        <v>33</v>
      </c>
      <c r="J1387" s="36">
        <v>45260</v>
      </c>
      <c r="K1387" s="28">
        <v>45413</v>
      </c>
      <c r="L1387" s="121" t="s">
        <v>1543</v>
      </c>
      <c r="M1387" s="94" t="s">
        <v>2362</v>
      </c>
      <c r="N1387" s="94" t="s">
        <v>2363</v>
      </c>
      <c r="O1387" s="94" t="s">
        <v>235</v>
      </c>
      <c r="P1387" s="30">
        <v>45245</v>
      </c>
      <c r="Q1387" s="20">
        <v>45246</v>
      </c>
      <c r="R1387" s="23" t="s">
        <v>239</v>
      </c>
      <c r="S1387" s="21">
        <v>45259</v>
      </c>
      <c r="T1387" s="20"/>
      <c r="U1387" s="21">
        <v>45272</v>
      </c>
      <c r="V1387" s="29" t="s">
        <v>240</v>
      </c>
      <c r="W1387" s="23"/>
      <c r="X1387" s="27" t="s">
        <v>45</v>
      </c>
      <c r="Y1387" s="13"/>
    </row>
    <row r="1388" spans="1:25">
      <c r="A1388" s="24">
        <v>45298</v>
      </c>
      <c r="B1388" s="25" t="s">
        <v>1521</v>
      </c>
      <c r="C1388" s="26">
        <v>89440</v>
      </c>
      <c r="D1388" s="27" t="s">
        <v>42</v>
      </c>
      <c r="E1388" s="27" t="s">
        <v>147</v>
      </c>
      <c r="F1388" s="27" t="s">
        <v>148</v>
      </c>
      <c r="G1388" s="27" t="s">
        <v>31</v>
      </c>
      <c r="H1388" s="27" t="s">
        <v>32</v>
      </c>
      <c r="I1388" s="27" t="s">
        <v>33</v>
      </c>
      <c r="J1388" s="36">
        <v>45260</v>
      </c>
      <c r="K1388" s="28">
        <v>45413</v>
      </c>
      <c r="L1388" s="121" t="s">
        <v>1551</v>
      </c>
      <c r="M1388" s="94" t="s">
        <v>304</v>
      </c>
      <c r="N1388" s="94" t="s">
        <v>149</v>
      </c>
      <c r="O1388" s="94" t="s">
        <v>235</v>
      </c>
      <c r="P1388" s="30"/>
      <c r="Q1388" s="20"/>
      <c r="R1388" s="23"/>
      <c r="S1388" s="21">
        <v>45260</v>
      </c>
      <c r="T1388" s="20"/>
      <c r="U1388" s="21">
        <v>45275</v>
      </c>
      <c r="V1388" s="29" t="s">
        <v>240</v>
      </c>
      <c r="W1388" s="23"/>
      <c r="X1388" s="27" t="s">
        <v>39</v>
      </c>
      <c r="Y1388" s="13" t="s">
        <v>1723</v>
      </c>
    </row>
    <row r="1389" spans="1:25" ht="63.75">
      <c r="A1389" s="24">
        <v>45298</v>
      </c>
      <c r="B1389" s="25" t="s">
        <v>1480</v>
      </c>
      <c r="C1389" s="26">
        <v>132706</v>
      </c>
      <c r="D1389" s="27" t="s">
        <v>42</v>
      </c>
      <c r="E1389" s="27" t="s">
        <v>147</v>
      </c>
      <c r="F1389" s="27" t="s">
        <v>455</v>
      </c>
      <c r="G1389" s="27" t="s">
        <v>31</v>
      </c>
      <c r="H1389" s="27" t="s">
        <v>32</v>
      </c>
      <c r="I1389" s="27" t="s">
        <v>33</v>
      </c>
      <c r="J1389" s="36">
        <v>45260</v>
      </c>
      <c r="K1389" s="28">
        <v>45444</v>
      </c>
      <c r="L1389" s="121" t="s">
        <v>1551</v>
      </c>
      <c r="M1389" s="94" t="s">
        <v>304</v>
      </c>
      <c r="N1389" s="94" t="s">
        <v>149</v>
      </c>
      <c r="O1389" s="94" t="s">
        <v>306</v>
      </c>
      <c r="P1389" s="30">
        <v>45245</v>
      </c>
      <c r="Q1389" s="20">
        <v>45245</v>
      </c>
      <c r="R1389" s="23" t="s">
        <v>239</v>
      </c>
      <c r="S1389" s="21">
        <v>45260</v>
      </c>
      <c r="T1389" s="20"/>
      <c r="U1389" s="21">
        <v>45274</v>
      </c>
      <c r="V1389" s="29" t="s">
        <v>240</v>
      </c>
      <c r="W1389" s="23"/>
      <c r="X1389" s="27" t="s">
        <v>45</v>
      </c>
      <c r="Y1389" s="13" t="s">
        <v>2475</v>
      </c>
    </row>
    <row r="1390" spans="1:25" ht="25.5">
      <c r="A1390" s="24">
        <v>45301</v>
      </c>
      <c r="B1390" s="25" t="s">
        <v>1506</v>
      </c>
      <c r="C1390" s="26">
        <v>109652</v>
      </c>
      <c r="D1390" s="27" t="s">
        <v>42</v>
      </c>
      <c r="E1390" s="27" t="s">
        <v>147</v>
      </c>
      <c r="F1390" s="27" t="s">
        <v>455</v>
      </c>
      <c r="G1390" s="27" t="s">
        <v>31</v>
      </c>
      <c r="H1390" s="27" t="s">
        <v>32</v>
      </c>
      <c r="I1390" s="27" t="s">
        <v>33</v>
      </c>
      <c r="J1390" s="36">
        <v>45260</v>
      </c>
      <c r="K1390" s="28">
        <v>45413</v>
      </c>
      <c r="L1390" s="121" t="s">
        <v>1551</v>
      </c>
      <c r="M1390" s="94" t="s">
        <v>304</v>
      </c>
      <c r="N1390" s="94" t="s">
        <v>149</v>
      </c>
      <c r="O1390" s="94" t="s">
        <v>235</v>
      </c>
      <c r="P1390" s="30"/>
      <c r="Q1390" s="20"/>
      <c r="R1390" s="23"/>
      <c r="S1390" s="21">
        <v>45260</v>
      </c>
      <c r="T1390" s="20">
        <v>45275</v>
      </c>
      <c r="U1390" s="21">
        <v>45275</v>
      </c>
      <c r="V1390" s="29" t="s">
        <v>240</v>
      </c>
      <c r="W1390" s="23"/>
      <c r="X1390" s="27" t="s">
        <v>45</v>
      </c>
      <c r="Y1390" s="13" t="s">
        <v>2476</v>
      </c>
    </row>
    <row r="1391" spans="1:25" ht="25.5">
      <c r="A1391" s="24">
        <v>45318</v>
      </c>
      <c r="B1391" s="25" t="s">
        <v>1485</v>
      </c>
      <c r="C1391" s="26">
        <v>116732</v>
      </c>
      <c r="D1391" s="27" t="s">
        <v>42</v>
      </c>
      <c r="E1391" s="27" t="s">
        <v>147</v>
      </c>
      <c r="F1391" s="27" t="s">
        <v>455</v>
      </c>
      <c r="G1391" s="27" t="s">
        <v>31</v>
      </c>
      <c r="H1391" s="27" t="s">
        <v>32</v>
      </c>
      <c r="I1391" s="27" t="s">
        <v>33</v>
      </c>
      <c r="J1391" s="36">
        <v>45260</v>
      </c>
      <c r="K1391" s="28">
        <v>45413</v>
      </c>
      <c r="L1391" s="121" t="s">
        <v>1551</v>
      </c>
      <c r="M1391" s="94" t="s">
        <v>304</v>
      </c>
      <c r="N1391" s="94" t="s">
        <v>149</v>
      </c>
      <c r="O1391" s="94" t="s">
        <v>235</v>
      </c>
      <c r="P1391" s="30"/>
      <c r="Q1391" s="20"/>
      <c r="R1391" s="23"/>
      <c r="S1391" s="21">
        <v>45260</v>
      </c>
      <c r="T1391" s="20">
        <v>45275</v>
      </c>
      <c r="U1391" s="21">
        <v>45275</v>
      </c>
      <c r="V1391" s="29" t="s">
        <v>240</v>
      </c>
      <c r="W1391" s="23"/>
      <c r="X1391" s="27" t="s">
        <v>45</v>
      </c>
      <c r="Y1391" s="13" t="s">
        <v>2476</v>
      </c>
    </row>
    <row r="1392" spans="1:25" ht="51">
      <c r="A1392" s="24">
        <v>45261</v>
      </c>
      <c r="B1392" s="25" t="s">
        <v>2477</v>
      </c>
      <c r="C1392" s="26">
        <v>135903</v>
      </c>
      <c r="D1392" s="27" t="s">
        <v>42</v>
      </c>
      <c r="E1392" s="27" t="s">
        <v>589</v>
      </c>
      <c r="F1392" s="27" t="s">
        <v>308</v>
      </c>
      <c r="G1392" s="27" t="s">
        <v>31</v>
      </c>
      <c r="H1392" s="27" t="s">
        <v>32</v>
      </c>
      <c r="I1392" s="27" t="s">
        <v>33</v>
      </c>
      <c r="J1392" s="36">
        <v>45230</v>
      </c>
      <c r="K1392" s="28">
        <v>45383</v>
      </c>
      <c r="L1392" s="121" t="s">
        <v>1551</v>
      </c>
      <c r="M1392" s="94" t="s">
        <v>2435</v>
      </c>
      <c r="N1392" s="94" t="s">
        <v>2436</v>
      </c>
      <c r="O1392" s="94" t="s">
        <v>2437</v>
      </c>
      <c r="P1392" s="30">
        <v>45216</v>
      </c>
      <c r="Q1392" s="20">
        <v>45225</v>
      </c>
      <c r="R1392" s="23" t="s">
        <v>239</v>
      </c>
      <c r="S1392" s="21">
        <v>45230</v>
      </c>
      <c r="T1392" s="20">
        <v>45245</v>
      </c>
      <c r="U1392" s="21">
        <v>45278</v>
      </c>
      <c r="V1392" s="29" t="s">
        <v>240</v>
      </c>
      <c r="W1392" s="23"/>
      <c r="X1392" s="27" t="s">
        <v>39</v>
      </c>
      <c r="Y1392" s="13" t="s">
        <v>2478</v>
      </c>
    </row>
    <row r="1393" spans="1:25" ht="63.75">
      <c r="A1393" s="24">
        <v>45298</v>
      </c>
      <c r="B1393" s="25" t="s">
        <v>2479</v>
      </c>
      <c r="C1393" s="26">
        <v>139072</v>
      </c>
      <c r="D1393" s="27" t="s">
        <v>42</v>
      </c>
      <c r="E1393" s="27" t="s">
        <v>354</v>
      </c>
      <c r="F1393" s="27" t="s">
        <v>440</v>
      </c>
      <c r="G1393" s="27" t="s">
        <v>31</v>
      </c>
      <c r="H1393" s="27" t="s">
        <v>32</v>
      </c>
      <c r="I1393" s="27" t="s">
        <v>33</v>
      </c>
      <c r="J1393" s="36">
        <v>45260</v>
      </c>
      <c r="K1393" s="28">
        <v>45413</v>
      </c>
      <c r="L1393" s="121" t="s">
        <v>1551</v>
      </c>
      <c r="M1393" s="94" t="s">
        <v>235</v>
      </c>
      <c r="N1393" s="94" t="s">
        <v>2480</v>
      </c>
      <c r="O1393" s="94" t="s">
        <v>235</v>
      </c>
      <c r="P1393" s="30"/>
      <c r="Q1393" s="20"/>
      <c r="R1393" s="23"/>
      <c r="S1393" s="21">
        <v>45260</v>
      </c>
      <c r="T1393" s="20">
        <v>45275</v>
      </c>
      <c r="U1393" s="21"/>
      <c r="V1393" s="29" t="s">
        <v>235</v>
      </c>
      <c r="W1393" s="23"/>
      <c r="X1393" s="27" t="s">
        <v>39</v>
      </c>
      <c r="Y1393" s="13" t="s">
        <v>2481</v>
      </c>
    </row>
    <row r="1394" spans="1:25">
      <c r="A1394" s="24">
        <v>45298</v>
      </c>
      <c r="B1394" s="25" t="s">
        <v>1523</v>
      </c>
      <c r="C1394" s="26">
        <v>125156</v>
      </c>
      <c r="D1394" s="27" t="s">
        <v>42</v>
      </c>
      <c r="E1394" s="27" t="s">
        <v>790</v>
      </c>
      <c r="F1394" s="27" t="s">
        <v>212</v>
      </c>
      <c r="G1394" s="27" t="s">
        <v>31</v>
      </c>
      <c r="H1394" s="27" t="s">
        <v>32</v>
      </c>
      <c r="I1394" s="27" t="s">
        <v>33</v>
      </c>
      <c r="J1394" s="36">
        <v>45260</v>
      </c>
      <c r="K1394" s="28">
        <v>45444</v>
      </c>
      <c r="L1394" s="121" t="s">
        <v>1605</v>
      </c>
      <c r="M1394" s="94" t="s">
        <v>1524</v>
      </c>
      <c r="N1394" s="94" t="s">
        <v>1525</v>
      </c>
      <c r="O1394" s="94" t="s">
        <v>1526</v>
      </c>
      <c r="P1394" s="30">
        <v>45243</v>
      </c>
      <c r="Q1394" s="30">
        <v>45243</v>
      </c>
      <c r="R1394" s="23"/>
      <c r="S1394" s="21">
        <v>45254</v>
      </c>
      <c r="T1394" s="20" t="s">
        <v>235</v>
      </c>
      <c r="U1394" s="21">
        <v>45268</v>
      </c>
      <c r="V1394" s="29" t="s">
        <v>240</v>
      </c>
      <c r="W1394" s="23"/>
      <c r="X1394" s="27" t="s">
        <v>39</v>
      </c>
      <c r="Y1394" s="13" t="s">
        <v>2482</v>
      </c>
    </row>
    <row r="1395" spans="1:25" ht="25.5">
      <c r="A1395" s="24">
        <v>45298</v>
      </c>
      <c r="B1395" s="25" t="s">
        <v>2483</v>
      </c>
      <c r="C1395" s="26">
        <v>135896</v>
      </c>
      <c r="D1395" s="27" t="s">
        <v>42</v>
      </c>
      <c r="E1395" s="27" t="s">
        <v>2279</v>
      </c>
      <c r="F1395" s="27" t="s">
        <v>2010</v>
      </c>
      <c r="G1395" s="27" t="s">
        <v>31</v>
      </c>
      <c r="H1395" s="27" t="s">
        <v>32</v>
      </c>
      <c r="I1395" s="27" t="s">
        <v>33</v>
      </c>
      <c r="J1395" s="36">
        <v>45260</v>
      </c>
      <c r="K1395" s="28">
        <v>45413</v>
      </c>
      <c r="L1395" s="121" t="s">
        <v>1605</v>
      </c>
      <c r="M1395" s="94" t="s">
        <v>2368</v>
      </c>
      <c r="N1395" s="94" t="s">
        <v>2369</v>
      </c>
      <c r="P1395" s="30">
        <v>45243</v>
      </c>
      <c r="Q1395" s="20">
        <v>45251</v>
      </c>
      <c r="R1395" s="23"/>
      <c r="S1395" s="21">
        <v>45254</v>
      </c>
      <c r="T1395" s="20" t="s">
        <v>235</v>
      </c>
      <c r="U1395" s="21">
        <v>45272</v>
      </c>
      <c r="V1395" s="29" t="s">
        <v>240</v>
      </c>
      <c r="W1395" s="23"/>
      <c r="X1395" s="27" t="s">
        <v>45</v>
      </c>
      <c r="Y1395" s="13" t="s">
        <v>2484</v>
      </c>
    </row>
    <row r="1396" spans="1:25">
      <c r="A1396" s="24">
        <v>45298</v>
      </c>
      <c r="B1396" s="25" t="s">
        <v>1580</v>
      </c>
      <c r="C1396" s="26">
        <v>113841</v>
      </c>
      <c r="D1396" s="27" t="s">
        <v>28</v>
      </c>
      <c r="E1396" s="27" t="s">
        <v>1581</v>
      </c>
      <c r="F1396" s="27" t="s">
        <v>1582</v>
      </c>
      <c r="G1396" s="27" t="s">
        <v>31</v>
      </c>
      <c r="H1396" s="27" t="s">
        <v>32</v>
      </c>
      <c r="I1396" s="27" t="s">
        <v>33</v>
      </c>
      <c r="J1396" s="36">
        <v>45260</v>
      </c>
      <c r="K1396" s="28">
        <v>45413</v>
      </c>
      <c r="L1396" s="121" t="s">
        <v>1605</v>
      </c>
      <c r="M1396" s="94" t="s">
        <v>1583</v>
      </c>
      <c r="N1396" s="94" t="s">
        <v>1584</v>
      </c>
      <c r="O1396" s="94" t="s">
        <v>739</v>
      </c>
      <c r="P1396" s="30">
        <v>45243</v>
      </c>
      <c r="Q1396" s="20">
        <v>45251</v>
      </c>
      <c r="R1396" s="23"/>
      <c r="S1396" s="21">
        <v>45254</v>
      </c>
      <c r="T1396" s="20">
        <v>45278</v>
      </c>
      <c r="U1396" s="21">
        <v>45282</v>
      </c>
      <c r="V1396" s="29" t="s">
        <v>485</v>
      </c>
      <c r="W1396" s="23"/>
      <c r="X1396" s="27" t="s">
        <v>39</v>
      </c>
      <c r="Y1396" s="13" t="s">
        <v>2485</v>
      </c>
    </row>
    <row r="1397" spans="1:25" ht="51">
      <c r="A1397" s="24">
        <v>45298</v>
      </c>
      <c r="B1397" s="25" t="s">
        <v>2486</v>
      </c>
      <c r="C1397" s="26">
        <v>125855</v>
      </c>
      <c r="D1397" s="27" t="s">
        <v>42</v>
      </c>
      <c r="E1397" s="27" t="s">
        <v>354</v>
      </c>
      <c r="F1397" s="27" t="s">
        <v>1336</v>
      </c>
      <c r="G1397" s="27" t="s">
        <v>31</v>
      </c>
      <c r="H1397" s="27" t="s">
        <v>32</v>
      </c>
      <c r="I1397" s="27" t="s">
        <v>33</v>
      </c>
      <c r="J1397" s="36">
        <v>45260</v>
      </c>
      <c r="K1397" s="28">
        <v>45413</v>
      </c>
      <c r="L1397" s="121" t="s">
        <v>1551</v>
      </c>
      <c r="M1397" s="94" t="s">
        <v>235</v>
      </c>
      <c r="N1397" s="94" t="s">
        <v>2480</v>
      </c>
      <c r="O1397" s="94" t="s">
        <v>235</v>
      </c>
      <c r="P1397" s="30"/>
      <c r="Q1397" s="20"/>
      <c r="R1397" s="23"/>
      <c r="S1397" s="21">
        <v>45260</v>
      </c>
      <c r="T1397" s="20">
        <v>45275</v>
      </c>
      <c r="U1397" s="21">
        <v>45288</v>
      </c>
      <c r="V1397" s="29" t="s">
        <v>240</v>
      </c>
      <c r="W1397" s="23"/>
      <c r="X1397" s="27" t="s">
        <v>45</v>
      </c>
      <c r="Y1397" s="13" t="s">
        <v>2487</v>
      </c>
    </row>
    <row r="1398" spans="1:25">
      <c r="A1398" s="24">
        <v>45298</v>
      </c>
      <c r="B1398" s="25" t="s">
        <v>1977</v>
      </c>
      <c r="C1398" s="26">
        <v>135308</v>
      </c>
      <c r="D1398" s="27" t="s">
        <v>42</v>
      </c>
      <c r="E1398" s="27" t="s">
        <v>354</v>
      </c>
      <c r="F1398" s="27" t="s">
        <v>1336</v>
      </c>
      <c r="G1398" s="27" t="s">
        <v>31</v>
      </c>
      <c r="H1398" s="27" t="s">
        <v>32</v>
      </c>
      <c r="I1398" s="27" t="s">
        <v>33</v>
      </c>
      <c r="J1398" s="36">
        <v>45260</v>
      </c>
      <c r="K1398" s="28">
        <v>45413</v>
      </c>
      <c r="L1398" s="121" t="s">
        <v>1543</v>
      </c>
      <c r="M1398" s="94" t="s">
        <v>235</v>
      </c>
      <c r="N1398" s="94" t="s">
        <v>2480</v>
      </c>
      <c r="O1398" s="94" t="s">
        <v>235</v>
      </c>
      <c r="P1398" s="30" t="s">
        <v>235</v>
      </c>
      <c r="Q1398" s="30" t="s">
        <v>235</v>
      </c>
      <c r="R1398" s="30" t="s">
        <v>235</v>
      </c>
      <c r="S1398" s="21">
        <v>45259</v>
      </c>
      <c r="T1398" s="20">
        <v>45278</v>
      </c>
      <c r="U1398" s="21">
        <v>45288</v>
      </c>
      <c r="V1398" s="29" t="s">
        <v>240</v>
      </c>
      <c r="W1398" s="23"/>
      <c r="X1398" s="27" t="s">
        <v>45</v>
      </c>
      <c r="Y1398" s="13"/>
    </row>
    <row r="1399" spans="1:25">
      <c r="A1399" s="24">
        <v>45298</v>
      </c>
      <c r="B1399" s="25" t="s">
        <v>2488</v>
      </c>
      <c r="C1399" s="26">
        <v>633346</v>
      </c>
      <c r="D1399" s="27" t="s">
        <v>42</v>
      </c>
      <c r="E1399" s="27" t="s">
        <v>354</v>
      </c>
      <c r="F1399" s="27" t="s">
        <v>1336</v>
      </c>
      <c r="G1399" s="27" t="s">
        <v>31</v>
      </c>
      <c r="H1399" s="27" t="s">
        <v>32</v>
      </c>
      <c r="I1399" s="27" t="s">
        <v>33</v>
      </c>
      <c r="J1399" s="36">
        <v>45260</v>
      </c>
      <c r="K1399" s="28">
        <v>45413</v>
      </c>
      <c r="L1399" s="121" t="s">
        <v>1543</v>
      </c>
      <c r="M1399" s="94" t="s">
        <v>235</v>
      </c>
      <c r="N1399" s="94" t="s">
        <v>2480</v>
      </c>
      <c r="O1399" s="94" t="s">
        <v>235</v>
      </c>
      <c r="P1399" s="30" t="s">
        <v>235</v>
      </c>
      <c r="Q1399" s="20"/>
      <c r="R1399" s="30" t="s">
        <v>235</v>
      </c>
      <c r="S1399" s="21">
        <v>45259</v>
      </c>
      <c r="T1399" s="20">
        <v>45278</v>
      </c>
      <c r="U1399" s="21">
        <v>45288</v>
      </c>
      <c r="V1399" s="29" t="s">
        <v>240</v>
      </c>
      <c r="W1399" s="23"/>
      <c r="X1399" s="27" t="s">
        <v>45</v>
      </c>
      <c r="Y1399" s="13"/>
    </row>
    <row r="1400" spans="1:25">
      <c r="A1400" s="24">
        <v>45316</v>
      </c>
      <c r="B1400" s="25" t="s">
        <v>1620</v>
      </c>
      <c r="C1400" s="26">
        <v>116227</v>
      </c>
      <c r="D1400" s="27" t="s">
        <v>42</v>
      </c>
      <c r="E1400" s="202" t="s">
        <v>354</v>
      </c>
      <c r="F1400" s="27" t="s">
        <v>1336</v>
      </c>
      <c r="G1400" s="27" t="s">
        <v>31</v>
      </c>
      <c r="H1400" s="27" t="s">
        <v>32</v>
      </c>
      <c r="I1400" s="27" t="s">
        <v>33</v>
      </c>
      <c r="J1400" s="36">
        <v>45260</v>
      </c>
      <c r="K1400" s="28">
        <v>45413</v>
      </c>
      <c r="L1400" s="121" t="s">
        <v>1543</v>
      </c>
      <c r="M1400" s="94" t="s">
        <v>235</v>
      </c>
      <c r="N1400" s="94" t="s">
        <v>2480</v>
      </c>
      <c r="O1400" s="94" t="s">
        <v>235</v>
      </c>
      <c r="P1400" s="30" t="s">
        <v>235</v>
      </c>
      <c r="Q1400" s="30" t="s">
        <v>235</v>
      </c>
      <c r="R1400" s="30" t="s">
        <v>235</v>
      </c>
      <c r="S1400" s="21">
        <v>45259</v>
      </c>
      <c r="T1400" s="20">
        <v>45278</v>
      </c>
      <c r="U1400" s="21">
        <v>45288</v>
      </c>
      <c r="V1400" s="29" t="s">
        <v>240</v>
      </c>
      <c r="W1400" s="23"/>
      <c r="X1400" s="27" t="s">
        <v>45</v>
      </c>
      <c r="Y1400" s="13"/>
    </row>
    <row r="1401" spans="1:25">
      <c r="A1401" s="24">
        <v>45307</v>
      </c>
      <c r="B1401" s="25" t="s">
        <v>1590</v>
      </c>
      <c r="C1401" s="26">
        <v>111551</v>
      </c>
      <c r="D1401" s="27" t="s">
        <v>42</v>
      </c>
      <c r="E1401" s="201" t="s">
        <v>354</v>
      </c>
      <c r="F1401" s="27" t="s">
        <v>1336</v>
      </c>
      <c r="G1401" s="27" t="s">
        <v>31</v>
      </c>
      <c r="H1401" s="27" t="s">
        <v>32</v>
      </c>
      <c r="I1401" s="27" t="s">
        <v>33</v>
      </c>
      <c r="J1401" s="36">
        <v>45260</v>
      </c>
      <c r="K1401" s="28">
        <v>45413</v>
      </c>
      <c r="L1401" s="121" t="s">
        <v>1543</v>
      </c>
      <c r="M1401" s="94" t="s">
        <v>235</v>
      </c>
      <c r="N1401" s="94" t="s">
        <v>2480</v>
      </c>
      <c r="O1401" s="94" t="s">
        <v>235</v>
      </c>
      <c r="P1401" s="30" t="s">
        <v>235</v>
      </c>
      <c r="Q1401" s="30" t="s">
        <v>235</v>
      </c>
      <c r="R1401" s="30" t="s">
        <v>235</v>
      </c>
      <c r="S1401" s="21">
        <v>45259</v>
      </c>
      <c r="T1401" s="20">
        <v>45278</v>
      </c>
      <c r="U1401" s="21">
        <v>45288</v>
      </c>
      <c r="V1401" s="29" t="s">
        <v>240</v>
      </c>
      <c r="W1401" s="23"/>
      <c r="X1401" s="27" t="s">
        <v>45</v>
      </c>
      <c r="Y1401" s="13" t="s">
        <v>503</v>
      </c>
    </row>
    <row r="1402" spans="1:25" ht="51">
      <c r="A1402" s="24">
        <v>45298</v>
      </c>
      <c r="B1402" s="25" t="s">
        <v>2489</v>
      </c>
      <c r="C1402" s="26">
        <v>128511</v>
      </c>
      <c r="D1402" s="27" t="s">
        <v>42</v>
      </c>
      <c r="E1402" s="27" t="s">
        <v>354</v>
      </c>
      <c r="F1402" s="27" t="s">
        <v>1336</v>
      </c>
      <c r="G1402" s="27" t="s">
        <v>31</v>
      </c>
      <c r="H1402" s="27" t="s">
        <v>32</v>
      </c>
      <c r="I1402" s="27" t="s">
        <v>33</v>
      </c>
      <c r="J1402" s="36">
        <v>45260</v>
      </c>
      <c r="K1402" s="28">
        <v>45413</v>
      </c>
      <c r="L1402" s="121" t="s">
        <v>1551</v>
      </c>
      <c r="M1402" s="94" t="s">
        <v>235</v>
      </c>
      <c r="N1402" s="94" t="s">
        <v>2480</v>
      </c>
      <c r="O1402" s="94" t="s">
        <v>235</v>
      </c>
      <c r="P1402" s="30"/>
      <c r="Q1402" s="20"/>
      <c r="R1402" s="23"/>
      <c r="S1402" s="21">
        <v>45260</v>
      </c>
      <c r="T1402" s="20">
        <v>45275</v>
      </c>
      <c r="U1402" s="21">
        <v>45288</v>
      </c>
      <c r="V1402" s="29" t="s">
        <v>240</v>
      </c>
      <c r="W1402" s="23"/>
      <c r="X1402" s="27" t="s">
        <v>45</v>
      </c>
      <c r="Y1402" s="13" t="s">
        <v>2490</v>
      </c>
    </row>
    <row r="1403" spans="1:25">
      <c r="A1403" s="24">
        <v>45298</v>
      </c>
      <c r="B1403" s="25" t="s">
        <v>1621</v>
      </c>
      <c r="C1403" s="26">
        <v>633402</v>
      </c>
      <c r="D1403" s="27" t="s">
        <v>42</v>
      </c>
      <c r="E1403" s="27" t="s">
        <v>589</v>
      </c>
      <c r="F1403" s="27" t="s">
        <v>1336</v>
      </c>
      <c r="G1403" s="27" t="s">
        <v>31</v>
      </c>
      <c r="H1403" s="27" t="s">
        <v>32</v>
      </c>
      <c r="I1403" s="27" t="s">
        <v>33</v>
      </c>
      <c r="J1403" s="36">
        <v>45260</v>
      </c>
      <c r="K1403" s="28">
        <v>45413</v>
      </c>
      <c r="L1403" s="121" t="s">
        <v>1543</v>
      </c>
      <c r="M1403" s="94" t="s">
        <v>235</v>
      </c>
      <c r="N1403" s="94" t="s">
        <v>2480</v>
      </c>
      <c r="O1403" s="94" t="s">
        <v>235</v>
      </c>
      <c r="P1403" s="30" t="s">
        <v>235</v>
      </c>
      <c r="Q1403" s="20"/>
      <c r="R1403" s="30" t="s">
        <v>235</v>
      </c>
      <c r="S1403" s="21">
        <v>45259</v>
      </c>
      <c r="T1403" s="20">
        <v>45278</v>
      </c>
      <c r="U1403" s="21">
        <v>45288</v>
      </c>
      <c r="V1403" s="29" t="s">
        <v>240</v>
      </c>
      <c r="W1403" s="23"/>
      <c r="X1403" s="27" t="s">
        <v>45</v>
      </c>
      <c r="Y1403" s="13"/>
    </row>
    <row r="1404" spans="1:25">
      <c r="A1404" s="24">
        <v>45298</v>
      </c>
      <c r="B1404" s="25" t="s">
        <v>960</v>
      </c>
      <c r="C1404" s="26">
        <v>633363</v>
      </c>
      <c r="D1404" s="27" t="s">
        <v>42</v>
      </c>
      <c r="E1404" s="27" t="s">
        <v>354</v>
      </c>
      <c r="F1404" s="27" t="s">
        <v>1336</v>
      </c>
      <c r="G1404" s="27" t="s">
        <v>31</v>
      </c>
      <c r="H1404" s="27" t="s">
        <v>32</v>
      </c>
      <c r="I1404" s="27" t="s">
        <v>33</v>
      </c>
      <c r="J1404" s="36">
        <v>45260</v>
      </c>
      <c r="K1404" s="28">
        <v>45413</v>
      </c>
      <c r="L1404" s="121" t="s">
        <v>1543</v>
      </c>
      <c r="M1404" s="94" t="s">
        <v>235</v>
      </c>
      <c r="N1404" s="94" t="s">
        <v>2480</v>
      </c>
      <c r="O1404" s="94" t="s">
        <v>235</v>
      </c>
      <c r="P1404" s="30" t="s">
        <v>235</v>
      </c>
      <c r="Q1404" s="20"/>
      <c r="R1404" s="30" t="s">
        <v>235</v>
      </c>
      <c r="S1404" s="21">
        <v>45259</v>
      </c>
      <c r="T1404" s="20">
        <v>45278</v>
      </c>
      <c r="U1404" s="21">
        <v>45288</v>
      </c>
      <c r="V1404" s="29" t="s">
        <v>240</v>
      </c>
      <c r="W1404" s="23"/>
      <c r="X1404" s="27" t="s">
        <v>45</v>
      </c>
      <c r="Y1404" s="13"/>
    </row>
    <row r="1405" spans="1:25" ht="51">
      <c r="A1405" s="24">
        <v>45298</v>
      </c>
      <c r="B1405" s="25" t="s">
        <v>1597</v>
      </c>
      <c r="C1405" s="26">
        <v>633343</v>
      </c>
      <c r="D1405" s="27" t="s">
        <v>42</v>
      </c>
      <c r="E1405" s="27" t="s">
        <v>354</v>
      </c>
      <c r="F1405" s="27" t="s">
        <v>1336</v>
      </c>
      <c r="G1405" s="27" t="s">
        <v>31</v>
      </c>
      <c r="H1405" s="27" t="s">
        <v>32</v>
      </c>
      <c r="I1405" s="27" t="s">
        <v>33</v>
      </c>
      <c r="J1405" s="36">
        <v>45260</v>
      </c>
      <c r="K1405" s="28">
        <v>45413</v>
      </c>
      <c r="L1405" s="121" t="s">
        <v>1551</v>
      </c>
      <c r="M1405" s="94" t="s">
        <v>235</v>
      </c>
      <c r="N1405" s="94" t="s">
        <v>2480</v>
      </c>
      <c r="O1405" s="94" t="s">
        <v>235</v>
      </c>
      <c r="P1405" s="30"/>
      <c r="Q1405" s="20"/>
      <c r="R1405" s="23"/>
      <c r="S1405" s="21">
        <v>45260</v>
      </c>
      <c r="T1405" s="20">
        <v>45275</v>
      </c>
      <c r="U1405" s="21">
        <v>45288</v>
      </c>
      <c r="V1405" s="29" t="s">
        <v>240</v>
      </c>
      <c r="W1405" s="23"/>
      <c r="X1405" s="27" t="s">
        <v>45</v>
      </c>
      <c r="Y1405" s="13" t="s">
        <v>2491</v>
      </c>
    </row>
    <row r="1406" spans="1:25" ht="51">
      <c r="A1406" s="24">
        <v>45298</v>
      </c>
      <c r="B1406" s="25" t="s">
        <v>1570</v>
      </c>
      <c r="C1406" s="26">
        <v>633354</v>
      </c>
      <c r="D1406" s="27" t="s">
        <v>42</v>
      </c>
      <c r="E1406" s="27" t="s">
        <v>354</v>
      </c>
      <c r="F1406" s="27" t="s">
        <v>1336</v>
      </c>
      <c r="G1406" s="27" t="s">
        <v>31</v>
      </c>
      <c r="H1406" s="27" t="s">
        <v>32</v>
      </c>
      <c r="I1406" s="27" t="s">
        <v>33</v>
      </c>
      <c r="J1406" s="36">
        <v>45260</v>
      </c>
      <c r="K1406" s="28">
        <v>45413</v>
      </c>
      <c r="L1406" s="121" t="s">
        <v>1551</v>
      </c>
      <c r="M1406" s="94" t="s">
        <v>235</v>
      </c>
      <c r="N1406" s="94" t="s">
        <v>2480</v>
      </c>
      <c r="O1406" s="94" t="s">
        <v>235</v>
      </c>
      <c r="P1406" s="30"/>
      <c r="Q1406" s="20"/>
      <c r="R1406" s="23"/>
      <c r="S1406" s="21">
        <v>45260</v>
      </c>
      <c r="T1406" s="20">
        <v>45275</v>
      </c>
      <c r="U1406" s="21">
        <v>45288</v>
      </c>
      <c r="V1406" s="29" t="s">
        <v>240</v>
      </c>
      <c r="W1406" s="23"/>
      <c r="X1406" s="27" t="s">
        <v>45</v>
      </c>
      <c r="Y1406" s="13" t="s">
        <v>2491</v>
      </c>
    </row>
    <row r="1407" spans="1:25" ht="51">
      <c r="A1407" s="24">
        <v>45298</v>
      </c>
      <c r="B1407" s="25" t="s">
        <v>926</v>
      </c>
      <c r="C1407" s="26">
        <v>633387</v>
      </c>
      <c r="D1407" s="27" t="s">
        <v>42</v>
      </c>
      <c r="E1407" s="27" t="s">
        <v>589</v>
      </c>
      <c r="F1407" s="27" t="s">
        <v>502</v>
      </c>
      <c r="G1407" s="27" t="s">
        <v>31</v>
      </c>
      <c r="H1407" s="27" t="s">
        <v>32</v>
      </c>
      <c r="I1407" s="27" t="s">
        <v>33</v>
      </c>
      <c r="J1407" s="36">
        <v>45260</v>
      </c>
      <c r="K1407" s="28">
        <v>45413</v>
      </c>
      <c r="L1407" s="121" t="s">
        <v>1551</v>
      </c>
      <c r="M1407" s="94" t="s">
        <v>235</v>
      </c>
      <c r="N1407" s="94" t="s">
        <v>2480</v>
      </c>
      <c r="O1407" s="94" t="s">
        <v>235</v>
      </c>
      <c r="P1407" s="30"/>
      <c r="Q1407" s="20"/>
      <c r="R1407" s="23"/>
      <c r="S1407" s="21">
        <v>45260</v>
      </c>
      <c r="T1407" s="20">
        <v>45275</v>
      </c>
      <c r="U1407" s="21">
        <v>45288</v>
      </c>
      <c r="V1407" s="29" t="s">
        <v>240</v>
      </c>
      <c r="W1407" s="23"/>
      <c r="X1407" s="27" t="s">
        <v>45</v>
      </c>
      <c r="Y1407" s="13" t="s">
        <v>2490</v>
      </c>
    </row>
    <row r="1408" spans="1:25" ht="76.5">
      <c r="A1408" s="24">
        <v>45300</v>
      </c>
      <c r="B1408" s="25" t="s">
        <v>1466</v>
      </c>
      <c r="C1408" s="26">
        <v>108976</v>
      </c>
      <c r="D1408" s="27" t="s">
        <v>42</v>
      </c>
      <c r="E1408" s="27" t="s">
        <v>354</v>
      </c>
      <c r="F1408" s="27" t="s">
        <v>1336</v>
      </c>
      <c r="G1408" s="27" t="s">
        <v>31</v>
      </c>
      <c r="H1408" s="27" t="s">
        <v>32</v>
      </c>
      <c r="I1408" s="27" t="s">
        <v>33</v>
      </c>
      <c r="J1408" s="36">
        <v>45260</v>
      </c>
      <c r="K1408" s="28">
        <v>45413</v>
      </c>
      <c r="L1408" s="121" t="s">
        <v>1605</v>
      </c>
      <c r="M1408" s="94" t="s">
        <v>235</v>
      </c>
      <c r="N1408" s="101" t="s">
        <v>270</v>
      </c>
      <c r="O1408" s="94" t="s">
        <v>235</v>
      </c>
      <c r="P1408" s="30"/>
      <c r="Q1408" s="20"/>
      <c r="R1408" s="23"/>
      <c r="S1408" s="21">
        <v>45254</v>
      </c>
      <c r="T1408" s="20">
        <v>45278</v>
      </c>
      <c r="U1408" s="21">
        <v>45288</v>
      </c>
      <c r="V1408" s="29" t="s">
        <v>240</v>
      </c>
      <c r="W1408" s="23"/>
      <c r="X1408" s="27" t="s">
        <v>45</v>
      </c>
      <c r="Y1408" s="13" t="s">
        <v>2492</v>
      </c>
    </row>
    <row r="1409" spans="1:25" ht="63.75">
      <c r="A1409" s="24">
        <v>45298</v>
      </c>
      <c r="B1409" s="25" t="s">
        <v>1592</v>
      </c>
      <c r="C1409" s="26">
        <v>121117</v>
      </c>
      <c r="D1409" s="27" t="s">
        <v>42</v>
      </c>
      <c r="E1409" s="27" t="s">
        <v>354</v>
      </c>
      <c r="F1409" s="27" t="s">
        <v>1336</v>
      </c>
      <c r="G1409" s="27" t="s">
        <v>31</v>
      </c>
      <c r="H1409" s="27" t="s">
        <v>32</v>
      </c>
      <c r="I1409" s="27" t="s">
        <v>33</v>
      </c>
      <c r="J1409" s="36">
        <v>45260</v>
      </c>
      <c r="K1409" s="28">
        <v>45413</v>
      </c>
      <c r="L1409" s="121" t="s">
        <v>1605</v>
      </c>
      <c r="M1409" s="94" t="s">
        <v>235</v>
      </c>
      <c r="N1409" s="94" t="s">
        <v>270</v>
      </c>
      <c r="O1409" s="94" t="s">
        <v>235</v>
      </c>
      <c r="P1409" s="30"/>
      <c r="Q1409" s="20"/>
      <c r="R1409" s="23"/>
      <c r="S1409" s="21">
        <v>45254</v>
      </c>
      <c r="T1409" s="20">
        <v>45278</v>
      </c>
      <c r="U1409" s="21">
        <v>45288</v>
      </c>
      <c r="V1409" s="29" t="s">
        <v>240</v>
      </c>
      <c r="W1409" s="23"/>
      <c r="X1409" s="27" t="s">
        <v>45</v>
      </c>
      <c r="Y1409" s="13" t="s">
        <v>2493</v>
      </c>
    </row>
    <row r="1410" spans="1:25" ht="63.75">
      <c r="A1410" s="24">
        <v>45298</v>
      </c>
      <c r="B1410" s="25" t="s">
        <v>353</v>
      </c>
      <c r="C1410" s="26">
        <v>127642</v>
      </c>
      <c r="D1410" s="27" t="s">
        <v>42</v>
      </c>
      <c r="E1410" s="27" t="s">
        <v>354</v>
      </c>
      <c r="F1410" s="27" t="s">
        <v>1336</v>
      </c>
      <c r="G1410" s="27" t="s">
        <v>31</v>
      </c>
      <c r="H1410" s="27" t="s">
        <v>32</v>
      </c>
      <c r="I1410" s="27" t="s">
        <v>33</v>
      </c>
      <c r="J1410" s="36">
        <v>45260</v>
      </c>
      <c r="K1410" s="28">
        <v>45413</v>
      </c>
      <c r="L1410" s="121" t="s">
        <v>1605</v>
      </c>
      <c r="M1410" s="94" t="s">
        <v>235</v>
      </c>
      <c r="N1410" s="94" t="s">
        <v>270</v>
      </c>
      <c r="O1410" s="94" t="s">
        <v>235</v>
      </c>
      <c r="P1410" s="30"/>
      <c r="Q1410" s="20"/>
      <c r="R1410" s="23"/>
      <c r="S1410" s="21">
        <v>45254</v>
      </c>
      <c r="T1410" s="20">
        <v>45278</v>
      </c>
      <c r="U1410" s="21">
        <v>45288</v>
      </c>
      <c r="V1410" s="29" t="s">
        <v>240</v>
      </c>
      <c r="W1410" s="23"/>
      <c r="X1410" s="27" t="s">
        <v>45</v>
      </c>
      <c r="Y1410" s="13" t="s">
        <v>2494</v>
      </c>
    </row>
    <row r="1411" spans="1:25" ht="63.75">
      <c r="A1411" s="24">
        <v>45298</v>
      </c>
      <c r="B1411" s="25" t="s">
        <v>1599</v>
      </c>
      <c r="C1411" s="26">
        <v>633348</v>
      </c>
      <c r="D1411" s="27" t="s">
        <v>42</v>
      </c>
      <c r="E1411" s="27" t="s">
        <v>2495</v>
      </c>
      <c r="F1411" s="27" t="s">
        <v>2495</v>
      </c>
      <c r="G1411" s="27" t="s">
        <v>31</v>
      </c>
      <c r="H1411" s="27" t="s">
        <v>32</v>
      </c>
      <c r="I1411" s="27" t="s">
        <v>33</v>
      </c>
      <c r="J1411" s="36">
        <v>45260</v>
      </c>
      <c r="K1411" s="28">
        <v>45413</v>
      </c>
      <c r="L1411" s="121" t="s">
        <v>1605</v>
      </c>
      <c r="M1411" s="94" t="s">
        <v>235</v>
      </c>
      <c r="N1411" s="94" t="s">
        <v>270</v>
      </c>
      <c r="O1411" s="94" t="s">
        <v>235</v>
      </c>
      <c r="P1411" s="30"/>
      <c r="Q1411" s="20"/>
      <c r="R1411" s="23"/>
      <c r="S1411" s="21">
        <v>45254</v>
      </c>
      <c r="T1411" s="20">
        <v>45278</v>
      </c>
      <c r="U1411" s="21">
        <v>45288</v>
      </c>
      <c r="V1411" s="29" t="s">
        <v>240</v>
      </c>
      <c r="W1411" s="23"/>
      <c r="X1411" s="27" t="s">
        <v>45</v>
      </c>
      <c r="Y1411" s="13" t="s">
        <v>2496</v>
      </c>
    </row>
    <row r="1412" spans="1:25" ht="51">
      <c r="A1412" s="24">
        <v>45298</v>
      </c>
      <c r="B1412" s="25" t="s">
        <v>958</v>
      </c>
      <c r="C1412" s="26">
        <v>633383</v>
      </c>
      <c r="D1412" s="27" t="s">
        <v>42</v>
      </c>
      <c r="E1412" s="27" t="s">
        <v>589</v>
      </c>
      <c r="F1412" s="27" t="s">
        <v>502</v>
      </c>
      <c r="G1412" s="27" t="s">
        <v>31</v>
      </c>
      <c r="H1412" s="27" t="s">
        <v>32</v>
      </c>
      <c r="I1412" s="27" t="s">
        <v>33</v>
      </c>
      <c r="J1412" s="36">
        <v>45260</v>
      </c>
      <c r="K1412" s="28">
        <v>45413</v>
      </c>
      <c r="L1412" s="121" t="s">
        <v>1605</v>
      </c>
      <c r="M1412" s="94" t="s">
        <v>235</v>
      </c>
      <c r="N1412" s="94" t="s">
        <v>270</v>
      </c>
      <c r="O1412" s="94" t="s">
        <v>235</v>
      </c>
      <c r="P1412" s="30"/>
      <c r="Q1412" s="20"/>
      <c r="R1412" s="23"/>
      <c r="S1412" s="21">
        <v>45254</v>
      </c>
      <c r="T1412" s="20">
        <v>45278</v>
      </c>
      <c r="U1412" s="21">
        <v>45288</v>
      </c>
      <c r="V1412" s="29" t="s">
        <v>240</v>
      </c>
      <c r="W1412" s="23"/>
      <c r="X1412" s="27" t="s">
        <v>45</v>
      </c>
      <c r="Y1412" s="13" t="s">
        <v>2497</v>
      </c>
    </row>
    <row r="1413" spans="1:25">
      <c r="A1413" s="24">
        <v>45295</v>
      </c>
      <c r="B1413" s="25" t="s">
        <v>2498</v>
      </c>
      <c r="C1413" s="26">
        <v>29662</v>
      </c>
      <c r="D1413" s="27" t="s">
        <v>42</v>
      </c>
      <c r="E1413" s="27" t="s">
        <v>494</v>
      </c>
      <c r="F1413" s="27" t="s">
        <v>220</v>
      </c>
      <c r="G1413" s="27" t="s">
        <v>31</v>
      </c>
      <c r="H1413" s="27" t="s">
        <v>32</v>
      </c>
      <c r="I1413" s="27" t="s">
        <v>33</v>
      </c>
      <c r="J1413" s="36">
        <v>45260</v>
      </c>
      <c r="K1413" s="28">
        <v>45413</v>
      </c>
      <c r="L1413" s="121" t="s">
        <v>1605</v>
      </c>
      <c r="M1413" s="94" t="s">
        <v>1627</v>
      </c>
      <c r="N1413" s="94" t="s">
        <v>1628</v>
      </c>
      <c r="O1413" s="94" t="s">
        <v>235</v>
      </c>
      <c r="P1413" s="30">
        <v>45243</v>
      </c>
      <c r="Q1413" s="20">
        <v>45244</v>
      </c>
      <c r="R1413" s="23"/>
      <c r="S1413" s="21">
        <v>45254</v>
      </c>
      <c r="T1413" s="20" t="s">
        <v>2499</v>
      </c>
      <c r="U1413" s="21">
        <v>45272</v>
      </c>
      <c r="V1413" s="29" t="s">
        <v>240</v>
      </c>
      <c r="W1413" s="23"/>
      <c r="X1413" s="27" t="s">
        <v>39</v>
      </c>
      <c r="Y1413" s="13" t="s">
        <v>2482</v>
      </c>
    </row>
    <row r="1414" spans="1:25">
      <c r="A1414" s="24">
        <v>45298</v>
      </c>
      <c r="B1414" s="25" t="s">
        <v>1565</v>
      </c>
      <c r="C1414" s="26">
        <v>633329</v>
      </c>
      <c r="D1414" s="27" t="s">
        <v>42</v>
      </c>
      <c r="E1414" s="27" t="s">
        <v>354</v>
      </c>
      <c r="F1414" s="27" t="s">
        <v>1336</v>
      </c>
      <c r="G1414" s="27" t="s">
        <v>31</v>
      </c>
      <c r="H1414" s="27" t="s">
        <v>32</v>
      </c>
      <c r="I1414" s="27" t="s">
        <v>33</v>
      </c>
      <c r="J1414" s="36">
        <v>45260</v>
      </c>
      <c r="K1414" s="28">
        <v>45413</v>
      </c>
      <c r="L1414" s="121" t="s">
        <v>1543</v>
      </c>
      <c r="M1414" s="94" t="s">
        <v>235</v>
      </c>
      <c r="N1414" s="94" t="s">
        <v>2480</v>
      </c>
      <c r="O1414" s="94" t="s">
        <v>235</v>
      </c>
      <c r="P1414" s="30" t="s">
        <v>235</v>
      </c>
      <c r="Q1414" s="20"/>
      <c r="R1414" s="30" t="s">
        <v>235</v>
      </c>
      <c r="S1414" s="21">
        <v>45259</v>
      </c>
      <c r="T1414" s="20">
        <v>45278</v>
      </c>
      <c r="U1414" s="21">
        <v>45288</v>
      </c>
      <c r="V1414" s="29" t="s">
        <v>240</v>
      </c>
      <c r="W1414" s="23"/>
      <c r="X1414" s="27" t="s">
        <v>45</v>
      </c>
      <c r="Y1414" s="13"/>
    </row>
    <row r="1415" spans="1:25" ht="51">
      <c r="A1415" s="24">
        <v>45323</v>
      </c>
      <c r="B1415" s="207" t="s">
        <v>2123</v>
      </c>
      <c r="C1415" s="26">
        <v>60425</v>
      </c>
      <c r="D1415" s="27" t="s">
        <v>227</v>
      </c>
      <c r="E1415" s="27" t="s">
        <v>1576</v>
      </c>
      <c r="F1415" s="27" t="s">
        <v>363</v>
      </c>
      <c r="G1415" s="27" t="s">
        <v>31</v>
      </c>
      <c r="H1415" s="27" t="s">
        <v>32</v>
      </c>
      <c r="I1415" s="27" t="s">
        <v>33</v>
      </c>
      <c r="J1415" s="28">
        <v>45289</v>
      </c>
      <c r="K1415" s="28">
        <v>45474</v>
      </c>
      <c r="L1415" s="121" t="s">
        <v>1551</v>
      </c>
      <c r="M1415" s="94" t="s">
        <v>235</v>
      </c>
      <c r="N1415" s="94" t="s">
        <v>2500</v>
      </c>
      <c r="O1415" s="94" t="s">
        <v>235</v>
      </c>
      <c r="P1415" s="30"/>
      <c r="Q1415" s="20"/>
      <c r="R1415" s="23"/>
      <c r="S1415" s="21"/>
      <c r="T1415" s="20"/>
      <c r="U1415" s="21"/>
      <c r="V1415" s="29" t="s">
        <v>235</v>
      </c>
      <c r="W1415" s="23"/>
      <c r="X1415" s="27" t="s">
        <v>39</v>
      </c>
      <c r="Y1415" s="13" t="s">
        <v>2501</v>
      </c>
    </row>
    <row r="1416" spans="1:25" ht="25.5">
      <c r="A1416" s="24">
        <v>45298</v>
      </c>
      <c r="B1416" s="112" t="s">
        <v>2502</v>
      </c>
      <c r="C1416" s="26">
        <v>126657</v>
      </c>
      <c r="D1416" s="27" t="s">
        <v>42</v>
      </c>
      <c r="E1416" s="27" t="s">
        <v>70</v>
      </c>
      <c r="F1416" s="27" t="s">
        <v>71</v>
      </c>
      <c r="G1416" s="27" t="s">
        <v>31</v>
      </c>
      <c r="H1416" s="27" t="s">
        <v>32</v>
      </c>
      <c r="I1416" s="27" t="s">
        <v>33</v>
      </c>
      <c r="J1416" s="36">
        <v>45260</v>
      </c>
      <c r="K1416" s="28">
        <v>45444</v>
      </c>
      <c r="L1416" s="121" t="s">
        <v>1551</v>
      </c>
      <c r="M1416" s="94" t="s">
        <v>235</v>
      </c>
      <c r="N1416" s="94" t="s">
        <v>72</v>
      </c>
      <c r="O1416" s="94" t="s">
        <v>235</v>
      </c>
      <c r="P1416" s="30"/>
      <c r="Q1416" s="20"/>
      <c r="R1416" s="23"/>
      <c r="S1416" s="21">
        <v>45260</v>
      </c>
      <c r="T1416" s="20"/>
      <c r="U1416" s="21">
        <v>45261</v>
      </c>
      <c r="V1416" s="29" t="s">
        <v>240</v>
      </c>
      <c r="W1416" s="23"/>
      <c r="X1416" s="27" t="s">
        <v>39</v>
      </c>
      <c r="Y1416" s="49" t="s">
        <v>2503</v>
      </c>
    </row>
    <row r="1417" spans="1:25" ht="25.5">
      <c r="A1417" s="24">
        <v>45296</v>
      </c>
      <c r="B1417" s="112" t="s">
        <v>1464</v>
      </c>
      <c r="C1417" s="26">
        <v>76726</v>
      </c>
      <c r="D1417" s="27" t="s">
        <v>42</v>
      </c>
      <c r="E1417" s="27" t="s">
        <v>255</v>
      </c>
      <c r="F1417" s="27" t="s">
        <v>71</v>
      </c>
      <c r="G1417" s="27" t="s">
        <v>31</v>
      </c>
      <c r="H1417" s="27" t="s">
        <v>32</v>
      </c>
      <c r="I1417" s="27" t="s">
        <v>33</v>
      </c>
      <c r="J1417" s="36">
        <v>45260</v>
      </c>
      <c r="K1417" s="28">
        <v>45413</v>
      </c>
      <c r="L1417" s="121" t="s">
        <v>1551</v>
      </c>
      <c r="M1417" s="94" t="s">
        <v>235</v>
      </c>
      <c r="N1417" s="94" t="s">
        <v>72</v>
      </c>
      <c r="O1417" s="94" t="s">
        <v>235</v>
      </c>
      <c r="P1417" s="30"/>
      <c r="Q1417" s="20"/>
      <c r="R1417" s="23"/>
      <c r="S1417" s="21">
        <v>45260</v>
      </c>
      <c r="T1417" s="20"/>
      <c r="U1417" s="21">
        <v>45656</v>
      </c>
      <c r="V1417" s="29" t="s">
        <v>240</v>
      </c>
      <c r="W1417" s="23"/>
      <c r="X1417" s="27" t="s">
        <v>45</v>
      </c>
      <c r="Y1417" s="49" t="s">
        <v>2504</v>
      </c>
    </row>
    <row r="1418" spans="1:25" ht="51">
      <c r="A1418" s="24">
        <v>45323</v>
      </c>
      <c r="B1418" s="25" t="s">
        <v>2505</v>
      </c>
      <c r="C1418" s="26">
        <v>140664</v>
      </c>
      <c r="D1418" s="27" t="s">
        <v>28</v>
      </c>
      <c r="E1418" s="27" t="s">
        <v>413</v>
      </c>
      <c r="F1418" s="27" t="s">
        <v>1362</v>
      </c>
      <c r="G1418" s="27" t="s">
        <v>31</v>
      </c>
      <c r="H1418" s="27" t="s">
        <v>32</v>
      </c>
      <c r="I1418" s="27" t="s">
        <v>33</v>
      </c>
      <c r="J1418" s="36">
        <v>45289</v>
      </c>
      <c r="K1418" s="28">
        <v>45444</v>
      </c>
      <c r="L1418" s="121" t="s">
        <v>1551</v>
      </c>
      <c r="M1418" s="94" t="s">
        <v>415</v>
      </c>
      <c r="N1418" s="94" t="s">
        <v>43</v>
      </c>
      <c r="O1418" s="94" t="s">
        <v>785</v>
      </c>
      <c r="P1418" s="30"/>
      <c r="Q1418" s="20"/>
      <c r="R1418" s="23"/>
      <c r="S1418" s="21">
        <v>45289</v>
      </c>
      <c r="T1418" s="20"/>
      <c r="U1418" s="21">
        <v>45295</v>
      </c>
      <c r="V1418" s="29" t="s">
        <v>240</v>
      </c>
      <c r="W1418" s="23"/>
      <c r="X1418" s="27" t="s">
        <v>45</v>
      </c>
      <c r="Y1418" s="13" t="s">
        <v>2506</v>
      </c>
    </row>
    <row r="1419" spans="1:25" ht="25.5">
      <c r="A1419" s="24">
        <v>45319</v>
      </c>
      <c r="B1419" s="112" t="s">
        <v>1462</v>
      </c>
      <c r="C1419" s="26">
        <v>119080</v>
      </c>
      <c r="D1419" s="27" t="s">
        <v>42</v>
      </c>
      <c r="E1419" s="27" t="s">
        <v>70</v>
      </c>
      <c r="F1419" s="27" t="s">
        <v>71</v>
      </c>
      <c r="G1419" s="27" t="s">
        <v>31</v>
      </c>
      <c r="H1419" s="27" t="s">
        <v>32</v>
      </c>
      <c r="I1419" s="27" t="s">
        <v>33</v>
      </c>
      <c r="J1419" s="36">
        <v>45260</v>
      </c>
      <c r="K1419" s="28">
        <v>45413</v>
      </c>
      <c r="L1419" s="121" t="s">
        <v>1543</v>
      </c>
      <c r="M1419" s="94" t="s">
        <v>235</v>
      </c>
      <c r="N1419" s="94" t="s">
        <v>72</v>
      </c>
      <c r="O1419" s="94" t="s">
        <v>235</v>
      </c>
      <c r="P1419" s="30" t="s">
        <v>235</v>
      </c>
      <c r="Q1419" s="30" t="s">
        <v>235</v>
      </c>
      <c r="R1419" s="30" t="s">
        <v>235</v>
      </c>
      <c r="S1419" s="21">
        <v>45259</v>
      </c>
      <c r="T1419" s="20"/>
      <c r="U1419" s="21">
        <v>45294</v>
      </c>
      <c r="V1419" s="29" t="s">
        <v>240</v>
      </c>
      <c r="W1419" s="23"/>
      <c r="X1419" s="27" t="s">
        <v>39</v>
      </c>
      <c r="Y1419" s="49" t="s">
        <v>2503</v>
      </c>
    </row>
    <row r="1420" spans="1:25" ht="25.5">
      <c r="A1420" s="24">
        <v>45299</v>
      </c>
      <c r="B1420" s="112" t="s">
        <v>1051</v>
      </c>
      <c r="C1420" s="26">
        <v>97692</v>
      </c>
      <c r="D1420" s="27" t="s">
        <v>42</v>
      </c>
      <c r="E1420" s="27" t="s">
        <v>255</v>
      </c>
      <c r="F1420" s="27" t="s">
        <v>71</v>
      </c>
      <c r="G1420" s="27" t="s">
        <v>31</v>
      </c>
      <c r="H1420" s="27" t="s">
        <v>32</v>
      </c>
      <c r="I1420" s="27" t="s">
        <v>33</v>
      </c>
      <c r="J1420" s="36">
        <v>45260</v>
      </c>
      <c r="K1420" s="28">
        <v>45413</v>
      </c>
      <c r="L1420" s="121" t="s">
        <v>1543</v>
      </c>
      <c r="M1420" s="94" t="s">
        <v>235</v>
      </c>
      <c r="N1420" s="94" t="s">
        <v>72</v>
      </c>
      <c r="O1420" s="94" t="s">
        <v>235</v>
      </c>
      <c r="P1420" s="30" t="s">
        <v>235</v>
      </c>
      <c r="Q1420" s="30" t="s">
        <v>235</v>
      </c>
      <c r="R1420" s="30" t="s">
        <v>235</v>
      </c>
      <c r="S1420" s="21">
        <v>45259</v>
      </c>
      <c r="T1420" s="20"/>
      <c r="U1420" s="21">
        <v>45295</v>
      </c>
      <c r="V1420" s="29" t="s">
        <v>240</v>
      </c>
      <c r="W1420" s="23"/>
      <c r="X1420" s="27" t="s">
        <v>45</v>
      </c>
      <c r="Y1420" s="49" t="s">
        <v>2503</v>
      </c>
    </row>
    <row r="1421" spans="1:25" ht="25.5">
      <c r="A1421" s="24">
        <v>45312</v>
      </c>
      <c r="B1421" s="112" t="s">
        <v>96</v>
      </c>
      <c r="C1421" s="26">
        <v>114965</v>
      </c>
      <c r="D1421" s="27" t="s">
        <v>42</v>
      </c>
      <c r="E1421" s="27" t="s">
        <v>255</v>
      </c>
      <c r="F1421" s="27" t="s">
        <v>71</v>
      </c>
      <c r="G1421" s="27" t="s">
        <v>31</v>
      </c>
      <c r="H1421" s="27" t="s">
        <v>32</v>
      </c>
      <c r="I1421" s="27" t="s">
        <v>33</v>
      </c>
      <c r="J1421" s="36">
        <v>45260</v>
      </c>
      <c r="K1421" s="28">
        <v>45413</v>
      </c>
      <c r="L1421" s="121" t="s">
        <v>1543</v>
      </c>
      <c r="M1421" s="94" t="s">
        <v>235</v>
      </c>
      <c r="N1421" s="94" t="s">
        <v>72</v>
      </c>
      <c r="O1421" s="94" t="s">
        <v>235</v>
      </c>
      <c r="P1421" s="30" t="s">
        <v>235</v>
      </c>
      <c r="Q1421" s="30" t="s">
        <v>235</v>
      </c>
      <c r="R1421" s="30" t="s">
        <v>235</v>
      </c>
      <c r="S1421" s="21">
        <v>45259</v>
      </c>
      <c r="T1421" s="20"/>
      <c r="U1421" s="21">
        <v>45295</v>
      </c>
      <c r="V1421" s="29" t="s">
        <v>240</v>
      </c>
      <c r="W1421" s="23"/>
      <c r="X1421" s="27" t="s">
        <v>45</v>
      </c>
      <c r="Y1421" s="49" t="s">
        <v>2503</v>
      </c>
    </row>
    <row r="1422" spans="1:25" ht="25.5">
      <c r="A1422" s="24">
        <v>45323</v>
      </c>
      <c r="B1422" s="25" t="s">
        <v>2507</v>
      </c>
      <c r="C1422" s="26">
        <v>12842</v>
      </c>
      <c r="D1422" s="27" t="s">
        <v>28</v>
      </c>
      <c r="E1422" s="27" t="s">
        <v>70</v>
      </c>
      <c r="F1422" s="27" t="s">
        <v>256</v>
      </c>
      <c r="G1422" s="27" t="s">
        <v>31</v>
      </c>
      <c r="H1422" s="27" t="s">
        <v>32</v>
      </c>
      <c r="I1422" s="27" t="s">
        <v>23</v>
      </c>
      <c r="J1422" s="36">
        <v>45289</v>
      </c>
      <c r="K1422" s="28">
        <v>45474</v>
      </c>
      <c r="L1422" s="121" t="s">
        <v>1551</v>
      </c>
      <c r="M1422" s="94" t="s">
        <v>235</v>
      </c>
      <c r="N1422" s="94" t="s">
        <v>2174</v>
      </c>
      <c r="O1422" s="94" t="s">
        <v>235</v>
      </c>
      <c r="P1422" s="30"/>
      <c r="Q1422" s="20"/>
      <c r="R1422" s="23"/>
      <c r="S1422" s="21">
        <v>45289</v>
      </c>
      <c r="T1422" s="20"/>
      <c r="U1422" s="21">
        <v>45295</v>
      </c>
      <c r="V1422" s="29" t="s">
        <v>240</v>
      </c>
      <c r="W1422" s="23"/>
      <c r="X1422" s="27" t="s">
        <v>45</v>
      </c>
      <c r="Y1422" s="13" t="s">
        <v>2508</v>
      </c>
    </row>
    <row r="1423" spans="1:25" ht="51">
      <c r="A1423" s="24">
        <v>45323</v>
      </c>
      <c r="B1423" s="25" t="s">
        <v>1633</v>
      </c>
      <c r="C1423" s="26">
        <v>106781</v>
      </c>
      <c r="D1423" s="27" t="s">
        <v>28</v>
      </c>
      <c r="E1423" s="27" t="s">
        <v>2509</v>
      </c>
      <c r="F1423" s="27" t="s">
        <v>1362</v>
      </c>
      <c r="G1423" s="27" t="s">
        <v>31</v>
      </c>
      <c r="H1423" s="27" t="s">
        <v>32</v>
      </c>
      <c r="I1423" s="27" t="s">
        <v>33</v>
      </c>
      <c r="J1423" s="36">
        <v>45289</v>
      </c>
      <c r="K1423" s="28">
        <v>45444</v>
      </c>
      <c r="L1423" s="121" t="s">
        <v>1605</v>
      </c>
      <c r="M1423" s="94" t="s">
        <v>415</v>
      </c>
      <c r="N1423" s="94" t="s">
        <v>43</v>
      </c>
      <c r="O1423" s="94" t="s">
        <v>785</v>
      </c>
      <c r="P1423" s="30"/>
      <c r="Q1423" s="20"/>
      <c r="R1423" s="23"/>
      <c r="S1423" s="21">
        <v>45293</v>
      </c>
      <c r="T1423" s="20"/>
      <c r="U1423" s="21">
        <v>45295</v>
      </c>
      <c r="V1423" s="29" t="s">
        <v>240</v>
      </c>
      <c r="W1423" s="23"/>
      <c r="X1423" s="27" t="s">
        <v>45</v>
      </c>
      <c r="Y1423" s="13" t="s">
        <v>2510</v>
      </c>
    </row>
    <row r="1424" spans="1:25">
      <c r="A1424" s="24">
        <v>45323</v>
      </c>
      <c r="B1424" s="25" t="s">
        <v>1575</v>
      </c>
      <c r="C1424" s="26">
        <v>130657</v>
      </c>
      <c r="D1424" s="27" t="s">
        <v>28</v>
      </c>
      <c r="E1424" s="27" t="s">
        <v>1576</v>
      </c>
      <c r="F1424" s="27" t="s">
        <v>2511</v>
      </c>
      <c r="G1424" s="27" t="s">
        <v>31</v>
      </c>
      <c r="H1424" s="27" t="s">
        <v>32</v>
      </c>
      <c r="I1424" s="27" t="s">
        <v>33</v>
      </c>
      <c r="J1424" s="36">
        <v>45289</v>
      </c>
      <c r="K1424" s="28">
        <v>45444</v>
      </c>
      <c r="L1424" s="121" t="s">
        <v>1605</v>
      </c>
      <c r="N1424" s="94" t="s">
        <v>388</v>
      </c>
      <c r="P1424" s="30">
        <v>45278</v>
      </c>
      <c r="Q1424" s="20">
        <v>45279</v>
      </c>
      <c r="R1424" s="23"/>
      <c r="S1424" s="21">
        <v>45293</v>
      </c>
      <c r="T1424" s="20"/>
      <c r="U1424" s="21">
        <v>45294</v>
      </c>
      <c r="V1424" s="29" t="s">
        <v>240</v>
      </c>
      <c r="W1424" s="23"/>
      <c r="X1424" s="27" t="s">
        <v>39</v>
      </c>
      <c r="Y1424" s="13" t="s">
        <v>2512</v>
      </c>
    </row>
    <row r="1425" spans="1:25" ht="25.5">
      <c r="A1425" s="24">
        <v>45323</v>
      </c>
      <c r="B1425" s="25" t="s">
        <v>2513</v>
      </c>
      <c r="C1425" s="26">
        <v>140556</v>
      </c>
      <c r="D1425" s="27" t="s">
        <v>28</v>
      </c>
      <c r="E1425" s="27" t="s">
        <v>255</v>
      </c>
      <c r="F1425" s="27" t="s">
        <v>71</v>
      </c>
      <c r="G1425" s="27" t="s">
        <v>31</v>
      </c>
      <c r="H1425" s="27" t="s">
        <v>32</v>
      </c>
      <c r="I1425" s="27" t="s">
        <v>33</v>
      </c>
      <c r="J1425" s="36">
        <v>45289</v>
      </c>
      <c r="K1425" s="28">
        <v>45444</v>
      </c>
      <c r="L1425" s="121" t="s">
        <v>1605</v>
      </c>
      <c r="N1425" s="94" t="s">
        <v>72</v>
      </c>
      <c r="P1425" s="30"/>
      <c r="Q1425" s="20"/>
      <c r="R1425" s="23"/>
      <c r="S1425" s="21">
        <v>45293</v>
      </c>
      <c r="T1425" s="20"/>
      <c r="U1425" s="21">
        <v>45294</v>
      </c>
      <c r="V1425" s="29" t="s">
        <v>240</v>
      </c>
      <c r="W1425" s="23"/>
      <c r="X1425" s="27" t="s">
        <v>45</v>
      </c>
      <c r="Y1425" s="13" t="s">
        <v>2514</v>
      </c>
    </row>
    <row r="1426" spans="1:25" ht="25.5">
      <c r="A1426" s="24">
        <v>45323</v>
      </c>
      <c r="B1426" s="25" t="s">
        <v>322</v>
      </c>
      <c r="C1426" s="26">
        <v>115084</v>
      </c>
      <c r="D1426" s="27" t="s">
        <v>28</v>
      </c>
      <c r="E1426" s="27" t="s">
        <v>243</v>
      </c>
      <c r="F1426" s="27" t="s">
        <v>244</v>
      </c>
      <c r="G1426" s="27" t="s">
        <v>31</v>
      </c>
      <c r="H1426" s="27" t="s">
        <v>32</v>
      </c>
      <c r="I1426" s="27" t="s">
        <v>33</v>
      </c>
      <c r="J1426" s="36">
        <v>45289</v>
      </c>
      <c r="K1426" s="28">
        <v>45444</v>
      </c>
      <c r="L1426" s="121" t="s">
        <v>1551</v>
      </c>
      <c r="M1426" s="94" t="s">
        <v>246</v>
      </c>
      <c r="N1426" s="94" t="s">
        <v>247</v>
      </c>
      <c r="O1426" s="94" t="s">
        <v>235</v>
      </c>
      <c r="P1426" s="30"/>
      <c r="Q1426" s="20"/>
      <c r="R1426" s="23"/>
      <c r="S1426" s="21">
        <v>45289</v>
      </c>
      <c r="T1426" s="20"/>
      <c r="U1426" s="21">
        <v>45300</v>
      </c>
      <c r="V1426" s="29" t="s">
        <v>240</v>
      </c>
      <c r="W1426" s="23"/>
      <c r="X1426" s="27" t="s">
        <v>45</v>
      </c>
      <c r="Y1426" s="13" t="s">
        <v>2515</v>
      </c>
    </row>
    <row r="1427" spans="1:25" ht="25.5">
      <c r="A1427" s="24">
        <v>45323</v>
      </c>
      <c r="B1427" s="25" t="s">
        <v>2516</v>
      </c>
      <c r="C1427" s="26">
        <v>138373</v>
      </c>
      <c r="D1427" s="27" t="s">
        <v>28</v>
      </c>
      <c r="E1427" s="27" t="s">
        <v>255</v>
      </c>
      <c r="F1427" s="27" t="s">
        <v>256</v>
      </c>
      <c r="G1427" s="27" t="s">
        <v>31</v>
      </c>
      <c r="H1427" s="27" t="s">
        <v>32</v>
      </c>
      <c r="I1427" s="27" t="s">
        <v>33</v>
      </c>
      <c r="J1427" s="36">
        <v>45289</v>
      </c>
      <c r="K1427" s="28">
        <v>45444</v>
      </c>
      <c r="L1427" s="121" t="s">
        <v>1551</v>
      </c>
      <c r="M1427" s="94" t="s">
        <v>235</v>
      </c>
      <c r="N1427" s="94" t="s">
        <v>113</v>
      </c>
      <c r="O1427" s="94" t="s">
        <v>235</v>
      </c>
      <c r="P1427" s="30"/>
      <c r="Q1427" s="20"/>
      <c r="R1427" s="23"/>
      <c r="S1427" s="21">
        <v>45289</v>
      </c>
      <c r="T1427" s="20"/>
      <c r="U1427" s="21">
        <v>45300</v>
      </c>
      <c r="V1427" s="29" t="s">
        <v>240</v>
      </c>
      <c r="W1427" s="23"/>
      <c r="X1427" s="27" t="s">
        <v>45</v>
      </c>
      <c r="Y1427" s="13" t="s">
        <v>2517</v>
      </c>
    </row>
    <row r="1428" spans="1:25" ht="25.5">
      <c r="A1428" s="24">
        <v>45323</v>
      </c>
      <c r="B1428" s="25" t="s">
        <v>474</v>
      </c>
      <c r="C1428" s="193">
        <v>126663</v>
      </c>
      <c r="D1428" s="27" t="s">
        <v>28</v>
      </c>
      <c r="E1428" s="27" t="s">
        <v>1068</v>
      </c>
      <c r="F1428" s="27" t="s">
        <v>148</v>
      </c>
      <c r="G1428" s="27" t="s">
        <v>31</v>
      </c>
      <c r="H1428" s="27" t="s">
        <v>32</v>
      </c>
      <c r="I1428" s="27" t="s">
        <v>33</v>
      </c>
      <c r="J1428" s="36">
        <v>45289</v>
      </c>
      <c r="K1428" s="28">
        <v>45474</v>
      </c>
      <c r="L1428" s="121" t="s">
        <v>1543</v>
      </c>
      <c r="M1428" s="94" t="s">
        <v>250</v>
      </c>
      <c r="N1428" s="94" t="s">
        <v>98</v>
      </c>
      <c r="O1428" s="94" t="s">
        <v>235</v>
      </c>
      <c r="P1428" s="30" t="s">
        <v>235</v>
      </c>
      <c r="Q1428" s="30" t="s">
        <v>235</v>
      </c>
      <c r="R1428" s="30" t="s">
        <v>235</v>
      </c>
      <c r="S1428" s="21">
        <v>45289</v>
      </c>
      <c r="T1428" s="20"/>
      <c r="U1428" s="21">
        <v>45300</v>
      </c>
      <c r="V1428" s="29" t="s">
        <v>240</v>
      </c>
      <c r="W1428" s="23"/>
      <c r="X1428" s="27" t="s">
        <v>39</v>
      </c>
      <c r="Y1428" s="13" t="s">
        <v>252</v>
      </c>
    </row>
    <row r="1429" spans="1:25" ht="89.25">
      <c r="A1429" s="24">
        <v>45323</v>
      </c>
      <c r="B1429" s="25" t="s">
        <v>2518</v>
      </c>
      <c r="C1429" s="26">
        <v>138215</v>
      </c>
      <c r="D1429" s="27" t="s">
        <v>28</v>
      </c>
      <c r="E1429" s="27" t="s">
        <v>413</v>
      </c>
      <c r="F1429" s="27" t="s">
        <v>1362</v>
      </c>
      <c r="G1429" s="27" t="s">
        <v>31</v>
      </c>
      <c r="H1429" s="27" t="s">
        <v>32</v>
      </c>
      <c r="I1429" s="27" t="s">
        <v>33</v>
      </c>
      <c r="J1429" s="36">
        <v>45289</v>
      </c>
      <c r="K1429" s="28">
        <v>45444</v>
      </c>
      <c r="L1429" s="121" t="s">
        <v>1543</v>
      </c>
      <c r="M1429" s="94" t="s">
        <v>415</v>
      </c>
      <c r="N1429" s="94" t="s">
        <v>43</v>
      </c>
      <c r="O1429" s="94" t="s">
        <v>416</v>
      </c>
      <c r="P1429" s="30" t="s">
        <v>235</v>
      </c>
      <c r="Q1429" s="30" t="s">
        <v>235</v>
      </c>
      <c r="R1429" s="30" t="s">
        <v>235</v>
      </c>
      <c r="S1429" s="21">
        <v>45287</v>
      </c>
      <c r="T1429" s="20"/>
      <c r="U1429" s="21">
        <v>45295</v>
      </c>
      <c r="V1429" s="29" t="s">
        <v>240</v>
      </c>
      <c r="W1429" s="23"/>
      <c r="X1429" s="27" t="s">
        <v>45</v>
      </c>
      <c r="Y1429" s="13" t="s">
        <v>2519</v>
      </c>
    </row>
    <row r="1430" spans="1:25">
      <c r="A1430" s="24">
        <v>45323</v>
      </c>
      <c r="B1430" s="25" t="s">
        <v>1548</v>
      </c>
      <c r="C1430" s="26">
        <v>110843</v>
      </c>
      <c r="D1430" s="27" t="s">
        <v>28</v>
      </c>
      <c r="E1430" s="27" t="s">
        <v>255</v>
      </c>
      <c r="F1430" s="27" t="s">
        <v>256</v>
      </c>
      <c r="G1430" s="27" t="s">
        <v>31</v>
      </c>
      <c r="H1430" s="27" t="s">
        <v>32</v>
      </c>
      <c r="I1430" s="27" t="s">
        <v>33</v>
      </c>
      <c r="J1430" s="36">
        <v>45289</v>
      </c>
      <c r="K1430" s="28">
        <v>45444</v>
      </c>
      <c r="L1430" s="121" t="s">
        <v>1543</v>
      </c>
      <c r="M1430" s="94" t="s">
        <v>2520</v>
      </c>
      <c r="N1430" s="94" t="s">
        <v>2521</v>
      </c>
      <c r="O1430" s="94" t="s">
        <v>235</v>
      </c>
      <c r="P1430" s="30" t="s">
        <v>235</v>
      </c>
      <c r="Q1430" s="30" t="s">
        <v>235</v>
      </c>
      <c r="R1430" s="30" t="s">
        <v>235</v>
      </c>
      <c r="S1430" s="21">
        <v>45287</v>
      </c>
      <c r="T1430" s="20"/>
      <c r="U1430" s="21">
        <v>45295</v>
      </c>
      <c r="V1430" s="29" t="s">
        <v>240</v>
      </c>
      <c r="W1430" s="23"/>
      <c r="X1430" s="27" t="s">
        <v>45</v>
      </c>
      <c r="Y1430" s="13" t="s">
        <v>2522</v>
      </c>
    </row>
    <row r="1431" spans="1:25" ht="25.5">
      <c r="A1431" s="24">
        <v>45323</v>
      </c>
      <c r="B1431" s="25" t="s">
        <v>254</v>
      </c>
      <c r="C1431" s="26">
        <v>121222</v>
      </c>
      <c r="D1431" s="27" t="s">
        <v>28</v>
      </c>
      <c r="E1431" s="27" t="s">
        <v>255</v>
      </c>
      <c r="F1431" s="27" t="s">
        <v>256</v>
      </c>
      <c r="G1431" s="27" t="s">
        <v>31</v>
      </c>
      <c r="H1431" s="27" t="s">
        <v>32</v>
      </c>
      <c r="I1431" s="27" t="s">
        <v>33</v>
      </c>
      <c r="J1431" s="36">
        <v>45289</v>
      </c>
      <c r="K1431" s="28">
        <v>45444</v>
      </c>
      <c r="L1431" s="121" t="s">
        <v>1543</v>
      </c>
      <c r="M1431" s="94" t="s">
        <v>235</v>
      </c>
      <c r="N1431" s="94" t="s">
        <v>113</v>
      </c>
      <c r="O1431" s="94" t="s">
        <v>235</v>
      </c>
      <c r="P1431" s="30" t="s">
        <v>235</v>
      </c>
      <c r="Q1431" s="30" t="s">
        <v>235</v>
      </c>
      <c r="R1431" s="30" t="s">
        <v>235</v>
      </c>
      <c r="S1431" s="21">
        <v>45287</v>
      </c>
      <c r="T1431" s="20"/>
      <c r="U1431" s="21">
        <v>45300</v>
      </c>
      <c r="V1431" s="29" t="s">
        <v>240</v>
      </c>
      <c r="W1431" s="23"/>
      <c r="X1431" s="27" t="s">
        <v>45</v>
      </c>
      <c r="Y1431" s="13" t="s">
        <v>2523</v>
      </c>
    </row>
    <row r="1432" spans="1:25" ht="51">
      <c r="A1432" s="24">
        <v>45261</v>
      </c>
      <c r="B1432" s="112" t="s">
        <v>278</v>
      </c>
      <c r="C1432" s="193" t="s">
        <v>279</v>
      </c>
      <c r="D1432" s="27" t="s">
        <v>76</v>
      </c>
      <c r="E1432" s="27" t="s">
        <v>280</v>
      </c>
      <c r="F1432" s="27" t="s">
        <v>30</v>
      </c>
      <c r="G1432" s="27" t="s">
        <v>31</v>
      </c>
      <c r="H1432" s="27"/>
      <c r="I1432" s="27" t="s">
        <v>281</v>
      </c>
      <c r="J1432" s="36">
        <v>45230</v>
      </c>
      <c r="K1432" s="28">
        <v>45383</v>
      </c>
      <c r="L1432" s="121" t="s">
        <v>1543</v>
      </c>
      <c r="M1432" s="94" t="s">
        <v>282</v>
      </c>
      <c r="N1432" s="94" t="s">
        <v>283</v>
      </c>
      <c r="O1432" s="94" t="s">
        <v>284</v>
      </c>
      <c r="P1432" s="30">
        <v>45211</v>
      </c>
      <c r="Q1432" s="20">
        <v>45212</v>
      </c>
      <c r="R1432" s="23" t="s">
        <v>239</v>
      </c>
      <c r="S1432" s="21">
        <v>45229</v>
      </c>
      <c r="T1432" s="20">
        <v>45244</v>
      </c>
      <c r="U1432" s="21">
        <v>45300</v>
      </c>
      <c r="V1432" s="29" t="s">
        <v>240</v>
      </c>
      <c r="W1432" s="23"/>
      <c r="X1432" s="27" t="s">
        <v>39</v>
      </c>
      <c r="Y1432" s="13" t="s">
        <v>2524</v>
      </c>
    </row>
    <row r="1433" spans="1:25" ht="25.5">
      <c r="A1433" s="24">
        <v>45323</v>
      </c>
      <c r="B1433" s="25" t="s">
        <v>1608</v>
      </c>
      <c r="C1433" s="26">
        <v>6484</v>
      </c>
      <c r="D1433" s="27" t="s">
        <v>28</v>
      </c>
      <c r="E1433" s="27" t="s">
        <v>255</v>
      </c>
      <c r="F1433" s="27" t="s">
        <v>71</v>
      </c>
      <c r="G1433" s="27" t="s">
        <v>31</v>
      </c>
      <c r="H1433" s="27" t="s">
        <v>32</v>
      </c>
      <c r="I1433" s="27" t="s">
        <v>33</v>
      </c>
      <c r="J1433" s="36">
        <v>45289</v>
      </c>
      <c r="K1433" s="28">
        <v>45444</v>
      </c>
      <c r="L1433" s="121" t="s">
        <v>1605</v>
      </c>
      <c r="N1433" s="94" t="s">
        <v>72</v>
      </c>
      <c r="P1433" s="30"/>
      <c r="Q1433" s="20"/>
      <c r="R1433" s="23"/>
      <c r="S1433" s="21">
        <v>45293</v>
      </c>
      <c r="T1433" s="20"/>
      <c r="U1433" s="21">
        <v>45294</v>
      </c>
      <c r="V1433" s="29" t="s">
        <v>240</v>
      </c>
      <c r="W1433" s="23"/>
      <c r="X1433" s="27" t="s">
        <v>45</v>
      </c>
      <c r="Y1433" s="13" t="s">
        <v>2525</v>
      </c>
    </row>
    <row r="1434" spans="1:25" ht="25.5">
      <c r="A1434" s="24">
        <v>45323</v>
      </c>
      <c r="B1434" s="25" t="s">
        <v>293</v>
      </c>
      <c r="C1434" s="26">
        <v>127477</v>
      </c>
      <c r="D1434" s="27" t="s">
        <v>28</v>
      </c>
      <c r="E1434" s="27" t="s">
        <v>1686</v>
      </c>
      <c r="F1434" s="27" t="s">
        <v>256</v>
      </c>
      <c r="G1434" s="27" t="s">
        <v>31</v>
      </c>
      <c r="H1434" s="27" t="s">
        <v>32</v>
      </c>
      <c r="I1434" s="27" t="s">
        <v>33</v>
      </c>
      <c r="J1434" s="36">
        <v>45289</v>
      </c>
      <c r="K1434" s="28">
        <v>45444</v>
      </c>
      <c r="L1434" s="121" t="s">
        <v>1605</v>
      </c>
      <c r="N1434" s="94" t="s">
        <v>113</v>
      </c>
      <c r="P1434" s="30"/>
      <c r="Q1434" s="20"/>
      <c r="R1434" s="23"/>
      <c r="S1434" s="21">
        <v>45293</v>
      </c>
      <c r="T1434" s="20"/>
      <c r="U1434" s="21">
        <v>45300</v>
      </c>
      <c r="V1434" s="29" t="s">
        <v>485</v>
      </c>
      <c r="W1434" s="23"/>
      <c r="X1434" s="27" t="s">
        <v>45</v>
      </c>
      <c r="Y1434" s="13" t="s">
        <v>2526</v>
      </c>
    </row>
    <row r="1435" spans="1:25" ht="25.5">
      <c r="A1435" s="24">
        <v>45323</v>
      </c>
      <c r="B1435" s="25" t="s">
        <v>2527</v>
      </c>
      <c r="C1435" s="26">
        <v>138249</v>
      </c>
      <c r="D1435" s="27" t="s">
        <v>28</v>
      </c>
      <c r="E1435" s="27" t="s">
        <v>604</v>
      </c>
      <c r="F1435" s="27" t="s">
        <v>256</v>
      </c>
      <c r="G1435" s="27" t="s">
        <v>31</v>
      </c>
      <c r="H1435" s="27" t="s">
        <v>32</v>
      </c>
      <c r="I1435" s="27" t="s">
        <v>33</v>
      </c>
      <c r="J1435" s="36">
        <v>45289</v>
      </c>
      <c r="K1435" s="28">
        <v>45444</v>
      </c>
      <c r="L1435" s="121" t="s">
        <v>1605</v>
      </c>
      <c r="N1435" s="94" t="s">
        <v>113</v>
      </c>
      <c r="P1435" s="30"/>
      <c r="Q1435" s="20"/>
      <c r="R1435" s="23"/>
      <c r="S1435" s="21">
        <v>45293</v>
      </c>
      <c r="T1435" s="20"/>
      <c r="U1435" s="21">
        <v>45300</v>
      </c>
      <c r="V1435" s="29" t="s">
        <v>240</v>
      </c>
      <c r="W1435" s="23"/>
      <c r="X1435" s="27" t="s">
        <v>45</v>
      </c>
      <c r="Y1435" s="13" t="s">
        <v>2526</v>
      </c>
    </row>
    <row r="1436" spans="1:25" ht="25.5">
      <c r="A1436" s="24">
        <v>45323</v>
      </c>
      <c r="B1436" s="25" t="s">
        <v>910</v>
      </c>
      <c r="C1436" s="26">
        <v>109187</v>
      </c>
      <c r="D1436" s="27" t="s">
        <v>28</v>
      </c>
      <c r="E1436" s="27" t="s">
        <v>147</v>
      </c>
      <c r="F1436" s="27" t="s">
        <v>455</v>
      </c>
      <c r="G1436" s="27" t="s">
        <v>31</v>
      </c>
      <c r="H1436" s="27" t="s">
        <v>32</v>
      </c>
      <c r="I1436" s="27" t="s">
        <v>33</v>
      </c>
      <c r="J1436" s="36">
        <v>45289</v>
      </c>
      <c r="K1436" s="28">
        <v>45444</v>
      </c>
      <c r="L1436" s="121" t="s">
        <v>1551</v>
      </c>
      <c r="M1436" s="94" t="s">
        <v>304</v>
      </c>
      <c r="N1436" s="94" t="s">
        <v>149</v>
      </c>
      <c r="O1436" s="94" t="s">
        <v>235</v>
      </c>
      <c r="P1436" s="30"/>
      <c r="Q1436" s="20"/>
      <c r="R1436" s="23"/>
      <c r="S1436" s="21">
        <v>45289</v>
      </c>
      <c r="T1436" s="20"/>
      <c r="U1436" s="21">
        <v>45302</v>
      </c>
      <c r="V1436" s="29" t="s">
        <v>240</v>
      </c>
      <c r="W1436" s="23"/>
      <c r="X1436" s="27" t="s">
        <v>45</v>
      </c>
      <c r="Y1436" s="13" t="s">
        <v>2476</v>
      </c>
    </row>
    <row r="1437" spans="1:25" ht="25.5">
      <c r="A1437" s="24">
        <v>45323</v>
      </c>
      <c r="B1437" s="25" t="s">
        <v>298</v>
      </c>
      <c r="C1437" s="26">
        <v>634471</v>
      </c>
      <c r="D1437" s="27" t="s">
        <v>28</v>
      </c>
      <c r="E1437" s="27" t="s">
        <v>274</v>
      </c>
      <c r="F1437" s="27" t="s">
        <v>1770</v>
      </c>
      <c r="G1437" s="27" t="s">
        <v>31</v>
      </c>
      <c r="H1437" s="27" t="s">
        <v>32</v>
      </c>
      <c r="I1437" s="27" t="s">
        <v>33</v>
      </c>
      <c r="J1437" s="36">
        <v>45289</v>
      </c>
      <c r="K1437" s="28">
        <v>45444</v>
      </c>
      <c r="L1437" s="121" t="s">
        <v>1551</v>
      </c>
      <c r="M1437" s="94" t="s">
        <v>2464</v>
      </c>
      <c r="N1437" s="94" t="s">
        <v>2465</v>
      </c>
      <c r="O1437" s="94" t="s">
        <v>2466</v>
      </c>
      <c r="P1437" s="30"/>
      <c r="Q1437" s="20"/>
      <c r="R1437" s="23"/>
      <c r="S1437" s="21">
        <v>45289</v>
      </c>
      <c r="T1437" s="20"/>
      <c r="U1437" s="21">
        <v>45302</v>
      </c>
      <c r="V1437" s="29" t="s">
        <v>240</v>
      </c>
      <c r="W1437" s="23"/>
      <c r="X1437" s="27" t="s">
        <v>45</v>
      </c>
      <c r="Y1437" s="13" t="s">
        <v>2467</v>
      </c>
    </row>
    <row r="1438" spans="1:25" ht="25.5">
      <c r="A1438" s="24">
        <v>45323</v>
      </c>
      <c r="B1438" s="25" t="s">
        <v>301</v>
      </c>
      <c r="C1438" s="26">
        <v>634481</v>
      </c>
      <c r="D1438" s="27" t="s">
        <v>28</v>
      </c>
      <c r="E1438" s="27" t="s">
        <v>274</v>
      </c>
      <c r="F1438" s="27" t="s">
        <v>1770</v>
      </c>
      <c r="G1438" s="27" t="s">
        <v>31</v>
      </c>
      <c r="H1438" s="27" t="s">
        <v>32</v>
      </c>
      <c r="I1438" s="27" t="s">
        <v>33</v>
      </c>
      <c r="J1438" s="36">
        <v>45289</v>
      </c>
      <c r="K1438" s="28">
        <v>45444</v>
      </c>
      <c r="L1438" s="121" t="s">
        <v>1551</v>
      </c>
      <c r="M1438" s="94" t="s">
        <v>2464</v>
      </c>
      <c r="N1438" s="94" t="s">
        <v>2465</v>
      </c>
      <c r="O1438" s="94" t="s">
        <v>2466</v>
      </c>
      <c r="P1438" s="30"/>
      <c r="Q1438" s="20"/>
      <c r="R1438" s="23"/>
      <c r="S1438" s="21">
        <v>45289</v>
      </c>
      <c r="T1438" s="20"/>
      <c r="U1438" s="21">
        <v>45302</v>
      </c>
      <c r="V1438" s="29" t="s">
        <v>240</v>
      </c>
      <c r="W1438" s="23"/>
      <c r="X1438" s="27" t="s">
        <v>45</v>
      </c>
      <c r="Y1438" s="13" t="s">
        <v>2467</v>
      </c>
    </row>
    <row r="1439" spans="1:25" ht="25.5">
      <c r="A1439" s="24">
        <v>45323</v>
      </c>
      <c r="B1439" s="25" t="s">
        <v>302</v>
      </c>
      <c r="C1439" s="26">
        <v>115173</v>
      </c>
      <c r="D1439" s="27" t="s">
        <v>28</v>
      </c>
      <c r="E1439" s="27" t="s">
        <v>147</v>
      </c>
      <c r="F1439" s="27" t="s">
        <v>148</v>
      </c>
      <c r="G1439" s="27" t="s">
        <v>31</v>
      </c>
      <c r="H1439" s="27" t="s">
        <v>32</v>
      </c>
      <c r="I1439" s="27" t="s">
        <v>33</v>
      </c>
      <c r="J1439" s="36">
        <v>45289</v>
      </c>
      <c r="K1439" s="28">
        <v>45444</v>
      </c>
      <c r="L1439" s="121" t="s">
        <v>1551</v>
      </c>
      <c r="M1439" s="94" t="s">
        <v>304</v>
      </c>
      <c r="N1439" s="94" t="s">
        <v>149</v>
      </c>
      <c r="O1439" s="94" t="s">
        <v>235</v>
      </c>
      <c r="P1439" s="30"/>
      <c r="Q1439" s="20"/>
      <c r="R1439" s="23"/>
      <c r="S1439" s="21">
        <v>45289</v>
      </c>
      <c r="T1439" s="20"/>
      <c r="U1439" s="21">
        <v>45303</v>
      </c>
      <c r="V1439" s="29" t="s">
        <v>240</v>
      </c>
      <c r="W1439" s="23"/>
      <c r="X1439" s="27" t="s">
        <v>39</v>
      </c>
      <c r="Y1439" s="13" t="s">
        <v>1928</v>
      </c>
    </row>
    <row r="1440" spans="1:25" ht="38.25">
      <c r="A1440" s="24">
        <v>45323</v>
      </c>
      <c r="B1440" s="25" t="s">
        <v>1160</v>
      </c>
      <c r="C1440" s="26">
        <v>9264</v>
      </c>
      <c r="D1440" s="27" t="s">
        <v>28</v>
      </c>
      <c r="E1440" s="27" t="s">
        <v>255</v>
      </c>
      <c r="F1440" s="27" t="s">
        <v>71</v>
      </c>
      <c r="G1440" s="27" t="s">
        <v>31</v>
      </c>
      <c r="H1440" s="27" t="s">
        <v>32</v>
      </c>
      <c r="I1440" s="27" t="s">
        <v>33</v>
      </c>
      <c r="J1440" s="36">
        <v>45289</v>
      </c>
      <c r="K1440" s="28">
        <v>45444</v>
      </c>
      <c r="L1440" s="121" t="s">
        <v>1551</v>
      </c>
      <c r="M1440" s="94" t="s">
        <v>235</v>
      </c>
      <c r="N1440" s="94" t="s">
        <v>72</v>
      </c>
      <c r="O1440" s="94" t="s">
        <v>235</v>
      </c>
      <c r="P1440" s="30"/>
      <c r="Q1440" s="20"/>
      <c r="R1440" s="23"/>
      <c r="S1440" s="21">
        <v>45289</v>
      </c>
      <c r="T1440" s="20"/>
      <c r="U1440" s="21">
        <v>45290</v>
      </c>
      <c r="V1440" s="29" t="s">
        <v>240</v>
      </c>
      <c r="W1440" s="23"/>
      <c r="X1440" s="27" t="s">
        <v>45</v>
      </c>
      <c r="Y1440" s="13" t="s">
        <v>2528</v>
      </c>
    </row>
    <row r="1441" spans="1:25" ht="38.25">
      <c r="A1441" s="24">
        <v>45323</v>
      </c>
      <c r="B1441" s="25" t="s">
        <v>1545</v>
      </c>
      <c r="C1441" s="26">
        <v>103175</v>
      </c>
      <c r="D1441" s="27" t="s">
        <v>28</v>
      </c>
      <c r="E1441" s="27" t="s">
        <v>255</v>
      </c>
      <c r="F1441" s="27" t="s">
        <v>71</v>
      </c>
      <c r="G1441" s="27" t="s">
        <v>31</v>
      </c>
      <c r="H1441" s="27" t="s">
        <v>32</v>
      </c>
      <c r="I1441" s="27" t="s">
        <v>33</v>
      </c>
      <c r="J1441" s="36">
        <v>45289</v>
      </c>
      <c r="K1441" s="28">
        <v>45444</v>
      </c>
      <c r="L1441" s="121" t="s">
        <v>1551</v>
      </c>
      <c r="M1441" s="94" t="s">
        <v>235</v>
      </c>
      <c r="N1441" s="94" t="s">
        <v>72</v>
      </c>
      <c r="O1441" s="94" t="s">
        <v>235</v>
      </c>
      <c r="P1441" s="30"/>
      <c r="Q1441" s="20"/>
      <c r="R1441" s="23"/>
      <c r="S1441" s="21">
        <v>45289</v>
      </c>
      <c r="T1441" s="20"/>
      <c r="U1441" s="21">
        <v>45290</v>
      </c>
      <c r="V1441" s="29" t="s">
        <v>240</v>
      </c>
      <c r="W1441" s="23"/>
      <c r="X1441" s="27" t="s">
        <v>45</v>
      </c>
      <c r="Y1441" s="13" t="s">
        <v>2528</v>
      </c>
    </row>
    <row r="1442" spans="1:25">
      <c r="A1442" s="24">
        <v>45323</v>
      </c>
      <c r="B1442" s="25" t="s">
        <v>299</v>
      </c>
      <c r="C1442" s="26">
        <v>634478</v>
      </c>
      <c r="D1442" s="27" t="s">
        <v>28</v>
      </c>
      <c r="E1442" s="27" t="s">
        <v>1528</v>
      </c>
      <c r="F1442" s="27" t="s">
        <v>1770</v>
      </c>
      <c r="G1442" s="27" t="s">
        <v>31</v>
      </c>
      <c r="H1442" s="27" t="s">
        <v>32</v>
      </c>
      <c r="I1442" s="27" t="s">
        <v>33</v>
      </c>
      <c r="J1442" s="36">
        <v>45289</v>
      </c>
      <c r="K1442" s="28">
        <v>45444</v>
      </c>
      <c r="L1442" s="121" t="s">
        <v>1605</v>
      </c>
      <c r="N1442" s="94" t="s">
        <v>2465</v>
      </c>
      <c r="P1442" s="30"/>
      <c r="Q1442" s="20"/>
      <c r="R1442" s="23"/>
      <c r="S1442" s="21">
        <v>45293</v>
      </c>
      <c r="T1442" s="20"/>
      <c r="U1442" s="21">
        <v>45302</v>
      </c>
      <c r="V1442" s="29" t="s">
        <v>240</v>
      </c>
      <c r="W1442" s="23"/>
      <c r="X1442" s="27" t="s">
        <v>45</v>
      </c>
      <c r="Y1442" s="13" t="s">
        <v>2529</v>
      </c>
    </row>
    <row r="1443" spans="1:25" ht="25.5">
      <c r="A1443" s="24">
        <v>45323</v>
      </c>
      <c r="B1443" s="25" t="s">
        <v>1614</v>
      </c>
      <c r="C1443" s="26">
        <v>132561</v>
      </c>
      <c r="D1443" s="27" t="s">
        <v>28</v>
      </c>
      <c r="E1443" s="27" t="s">
        <v>255</v>
      </c>
      <c r="F1443" s="27" t="s">
        <v>71</v>
      </c>
      <c r="G1443" s="27" t="s">
        <v>31</v>
      </c>
      <c r="H1443" s="27" t="s">
        <v>32</v>
      </c>
      <c r="I1443" s="27" t="s">
        <v>33</v>
      </c>
      <c r="J1443" s="36">
        <v>45289</v>
      </c>
      <c r="K1443" s="28">
        <v>45444</v>
      </c>
      <c r="L1443" s="121" t="s">
        <v>1551</v>
      </c>
      <c r="M1443" s="94" t="s">
        <v>235</v>
      </c>
      <c r="N1443" s="94" t="s">
        <v>72</v>
      </c>
      <c r="O1443" s="94" t="s">
        <v>235</v>
      </c>
      <c r="P1443" s="30"/>
      <c r="Q1443" s="20"/>
      <c r="R1443" s="23"/>
      <c r="S1443" s="21">
        <v>45289</v>
      </c>
      <c r="T1443" s="20"/>
      <c r="U1443" s="21">
        <v>45290</v>
      </c>
      <c r="V1443" s="29" t="s">
        <v>240</v>
      </c>
      <c r="W1443" s="23"/>
      <c r="X1443" s="27" t="s">
        <v>45</v>
      </c>
      <c r="Y1443" s="13" t="s">
        <v>2530</v>
      </c>
    </row>
    <row r="1444" spans="1:25" ht="25.5">
      <c r="A1444" s="24">
        <v>45323</v>
      </c>
      <c r="B1444" s="25" t="s">
        <v>312</v>
      </c>
      <c r="C1444" s="26">
        <v>110852</v>
      </c>
      <c r="D1444" s="27" t="s">
        <v>28</v>
      </c>
      <c r="E1444" s="27" t="s">
        <v>255</v>
      </c>
      <c r="F1444" s="27" t="s">
        <v>71</v>
      </c>
      <c r="G1444" s="27" t="s">
        <v>31</v>
      </c>
      <c r="H1444" s="27" t="s">
        <v>32</v>
      </c>
      <c r="I1444" s="27" t="s">
        <v>33</v>
      </c>
      <c r="J1444" s="36">
        <v>45289</v>
      </c>
      <c r="K1444" s="28">
        <v>45444</v>
      </c>
      <c r="L1444" s="121" t="s">
        <v>1605</v>
      </c>
      <c r="N1444" s="94" t="s">
        <v>72</v>
      </c>
      <c r="P1444" s="30"/>
      <c r="Q1444" s="20"/>
      <c r="R1444" s="23"/>
      <c r="S1444" s="21">
        <v>45293</v>
      </c>
      <c r="T1444" s="20"/>
      <c r="U1444" s="21">
        <v>45302</v>
      </c>
      <c r="V1444" s="29" t="s">
        <v>240</v>
      </c>
      <c r="W1444" s="23"/>
      <c r="X1444" s="27" t="s">
        <v>45</v>
      </c>
      <c r="Y1444" s="13" t="s">
        <v>2525</v>
      </c>
    </row>
    <row r="1445" spans="1:25">
      <c r="A1445" s="24">
        <v>45323</v>
      </c>
      <c r="B1445" s="25" t="s">
        <v>294</v>
      </c>
      <c r="C1445" s="26">
        <v>634008</v>
      </c>
      <c r="D1445" s="27" t="s">
        <v>28</v>
      </c>
      <c r="E1445" s="27" t="s">
        <v>1528</v>
      </c>
      <c r="F1445" s="27" t="s">
        <v>1770</v>
      </c>
      <c r="G1445" s="27" t="s">
        <v>31</v>
      </c>
      <c r="H1445" s="27" t="s">
        <v>32</v>
      </c>
      <c r="I1445" s="27" t="s">
        <v>33</v>
      </c>
      <c r="J1445" s="36">
        <v>45289</v>
      </c>
      <c r="K1445" s="28">
        <v>45444</v>
      </c>
      <c r="L1445" s="121" t="s">
        <v>1605</v>
      </c>
      <c r="N1445" s="94" t="s">
        <v>2465</v>
      </c>
      <c r="P1445" s="30"/>
      <c r="Q1445" s="20"/>
      <c r="R1445" s="23"/>
      <c r="S1445" s="21">
        <v>45293</v>
      </c>
      <c r="T1445" s="20"/>
      <c r="U1445" s="21">
        <v>45302</v>
      </c>
      <c r="V1445" s="29" t="s">
        <v>240</v>
      </c>
      <c r="W1445" s="23"/>
      <c r="X1445" s="27" t="s">
        <v>45</v>
      </c>
      <c r="Y1445" s="13" t="s">
        <v>2529</v>
      </c>
    </row>
    <row r="1446" spans="1:25">
      <c r="A1446" s="24">
        <v>45323</v>
      </c>
      <c r="B1446" s="25" t="s">
        <v>1806</v>
      </c>
      <c r="C1446" s="26">
        <v>113233</v>
      </c>
      <c r="D1446" s="27" t="s">
        <v>28</v>
      </c>
      <c r="E1446" s="27" t="s">
        <v>1576</v>
      </c>
      <c r="F1446" s="27" t="s">
        <v>363</v>
      </c>
      <c r="G1446" s="27" t="s">
        <v>31</v>
      </c>
      <c r="H1446" s="27" t="s">
        <v>32</v>
      </c>
      <c r="I1446" s="27" t="s">
        <v>33</v>
      </c>
      <c r="J1446" s="36">
        <v>45289</v>
      </c>
      <c r="K1446" s="28">
        <v>45444</v>
      </c>
      <c r="L1446" s="121" t="s">
        <v>1605</v>
      </c>
      <c r="N1446" s="94" t="s">
        <v>2500</v>
      </c>
      <c r="P1446" s="30"/>
      <c r="Q1446" s="20"/>
      <c r="R1446" s="23"/>
      <c r="S1446" s="21">
        <v>45293</v>
      </c>
      <c r="T1446" s="20"/>
      <c r="U1446" s="21">
        <v>45304</v>
      </c>
      <c r="V1446" s="29" t="s">
        <v>240</v>
      </c>
      <c r="W1446" s="23"/>
      <c r="X1446" s="27" t="s">
        <v>39</v>
      </c>
      <c r="Y1446" s="13" t="s">
        <v>2531</v>
      </c>
    </row>
    <row r="1447" spans="1:25" ht="51">
      <c r="A1447" s="24">
        <v>45261</v>
      </c>
      <c r="B1447" s="25" t="s">
        <v>1284</v>
      </c>
      <c r="C1447" s="26">
        <v>106976</v>
      </c>
      <c r="D1447" s="27" t="s">
        <v>42</v>
      </c>
      <c r="E1447" s="27" t="s">
        <v>147</v>
      </c>
      <c r="F1447" s="27"/>
      <c r="G1447" s="27" t="s">
        <v>31</v>
      </c>
      <c r="H1447" s="27" t="s">
        <v>32</v>
      </c>
      <c r="I1447" s="27" t="s">
        <v>33</v>
      </c>
      <c r="J1447" s="36">
        <v>45230</v>
      </c>
      <c r="K1447" s="28">
        <v>45383</v>
      </c>
      <c r="L1447" s="121" t="s">
        <v>2167</v>
      </c>
      <c r="M1447" s="94" t="s">
        <v>1937</v>
      </c>
      <c r="N1447" s="94" t="s">
        <v>1938</v>
      </c>
      <c r="O1447" s="94" t="s">
        <v>2211</v>
      </c>
      <c r="P1447" s="30">
        <v>45205</v>
      </c>
      <c r="Q1447" s="20">
        <v>45212</v>
      </c>
      <c r="R1447" s="23" t="s">
        <v>239</v>
      </c>
      <c r="S1447" s="21">
        <v>45231</v>
      </c>
      <c r="T1447" s="20">
        <v>45278</v>
      </c>
      <c r="U1447" s="21">
        <v>45301</v>
      </c>
      <c r="V1447" s="29" t="s">
        <v>485</v>
      </c>
      <c r="W1447" s="23" t="s">
        <v>775</v>
      </c>
      <c r="X1447" s="27" t="s">
        <v>45</v>
      </c>
      <c r="Y1447" s="13" t="s">
        <v>2532</v>
      </c>
    </row>
    <row r="1448" spans="1:25" ht="25.5">
      <c r="A1448" s="24">
        <v>45261</v>
      </c>
      <c r="B1448" s="137" t="s">
        <v>2533</v>
      </c>
      <c r="C1448" s="26">
        <v>135884</v>
      </c>
      <c r="D1448" s="27" t="s">
        <v>42</v>
      </c>
      <c r="E1448" s="27" t="s">
        <v>2279</v>
      </c>
      <c r="F1448" s="27" t="s">
        <v>440</v>
      </c>
      <c r="G1448" s="27" t="s">
        <v>31</v>
      </c>
      <c r="H1448" s="27" t="s">
        <v>32</v>
      </c>
      <c r="I1448" s="27" t="s">
        <v>33</v>
      </c>
      <c r="J1448" s="36">
        <v>45230</v>
      </c>
      <c r="K1448" s="28">
        <v>45383</v>
      </c>
      <c r="L1448" s="121" t="s">
        <v>2167</v>
      </c>
      <c r="M1448" s="94" t="s">
        <v>2435</v>
      </c>
      <c r="N1448" s="94" t="s">
        <v>2436</v>
      </c>
      <c r="O1448" s="94" t="s">
        <v>2437</v>
      </c>
      <c r="P1448" s="30">
        <v>45219</v>
      </c>
      <c r="Q1448" s="20">
        <v>45229</v>
      </c>
      <c r="R1448" s="23" t="s">
        <v>239</v>
      </c>
      <c r="S1448" s="21">
        <v>45231</v>
      </c>
      <c r="T1448" s="20" t="s">
        <v>235</v>
      </c>
      <c r="U1448" s="21">
        <v>45255</v>
      </c>
      <c r="V1448" s="29" t="s">
        <v>485</v>
      </c>
      <c r="W1448" s="23" t="s">
        <v>775</v>
      </c>
      <c r="X1448" s="27" t="s">
        <v>39</v>
      </c>
      <c r="Y1448" s="13"/>
    </row>
    <row r="1449" spans="1:25" ht="25.5">
      <c r="A1449" s="24">
        <v>45261</v>
      </c>
      <c r="B1449" s="25" t="s">
        <v>1369</v>
      </c>
      <c r="C1449" s="26">
        <v>127023</v>
      </c>
      <c r="D1449" s="27" t="s">
        <v>42</v>
      </c>
      <c r="E1449" s="27" t="s">
        <v>377</v>
      </c>
      <c r="F1449" s="27"/>
      <c r="G1449" s="27" t="s">
        <v>31</v>
      </c>
      <c r="H1449" s="27" t="s">
        <v>32</v>
      </c>
      <c r="I1449" s="27" t="s">
        <v>33</v>
      </c>
      <c r="J1449" s="36">
        <v>45230</v>
      </c>
      <c r="K1449" s="28">
        <v>45383</v>
      </c>
      <c r="L1449" s="121" t="s">
        <v>2167</v>
      </c>
      <c r="M1449" s="94" t="s">
        <v>415</v>
      </c>
      <c r="N1449" s="94" t="s">
        <v>43</v>
      </c>
      <c r="P1449" s="30"/>
      <c r="Q1449" s="20"/>
      <c r="R1449" s="23"/>
      <c r="S1449" s="21">
        <v>45231</v>
      </c>
      <c r="T1449" s="20" t="s">
        <v>235</v>
      </c>
      <c r="U1449" s="21">
        <v>45233</v>
      </c>
      <c r="V1449" s="29" t="s">
        <v>485</v>
      </c>
      <c r="W1449" s="23" t="s">
        <v>775</v>
      </c>
      <c r="X1449" s="27" t="s">
        <v>45</v>
      </c>
      <c r="Y1449" s="13"/>
    </row>
    <row r="1450" spans="1:25" ht="25.5">
      <c r="A1450" s="24">
        <v>45297</v>
      </c>
      <c r="B1450" s="25" t="s">
        <v>1497</v>
      </c>
      <c r="C1450" s="26">
        <v>78242</v>
      </c>
      <c r="D1450" s="27" t="s">
        <v>42</v>
      </c>
      <c r="E1450" s="27" t="s">
        <v>255</v>
      </c>
      <c r="F1450" s="27" t="s">
        <v>71</v>
      </c>
      <c r="G1450" s="27" t="s">
        <v>31</v>
      </c>
      <c r="H1450" s="27" t="s">
        <v>32</v>
      </c>
      <c r="I1450" s="27" t="s">
        <v>33</v>
      </c>
      <c r="J1450" s="36">
        <v>45260</v>
      </c>
      <c r="K1450" s="28">
        <v>45413</v>
      </c>
      <c r="L1450" s="121" t="s">
        <v>2167</v>
      </c>
      <c r="N1450" s="94" t="s">
        <v>72</v>
      </c>
      <c r="P1450" s="30" t="s">
        <v>235</v>
      </c>
      <c r="Q1450" s="20" t="s">
        <v>235</v>
      </c>
      <c r="R1450" s="23" t="s">
        <v>235</v>
      </c>
      <c r="S1450" s="21">
        <v>45260</v>
      </c>
      <c r="T1450" s="20" t="s">
        <v>235</v>
      </c>
      <c r="U1450" s="21">
        <v>45260</v>
      </c>
      <c r="V1450" s="29" t="s">
        <v>485</v>
      </c>
      <c r="W1450" s="23" t="s">
        <v>775</v>
      </c>
      <c r="X1450" s="27" t="s">
        <v>45</v>
      </c>
      <c r="Y1450" s="13" t="s">
        <v>2534</v>
      </c>
    </row>
    <row r="1451" spans="1:25" ht="25.5">
      <c r="A1451" s="24">
        <v>45302</v>
      </c>
      <c r="B1451" s="25" t="s">
        <v>924</v>
      </c>
      <c r="C1451" s="26">
        <v>109793</v>
      </c>
      <c r="D1451" s="27" t="s">
        <v>42</v>
      </c>
      <c r="E1451" s="27" t="s">
        <v>354</v>
      </c>
      <c r="F1451" s="27" t="s">
        <v>1336</v>
      </c>
      <c r="G1451" s="27" t="s">
        <v>31</v>
      </c>
      <c r="H1451" s="27" t="s">
        <v>32</v>
      </c>
      <c r="I1451" s="27" t="s">
        <v>33</v>
      </c>
      <c r="J1451" s="36">
        <v>45260</v>
      </c>
      <c r="K1451" s="28">
        <v>45413</v>
      </c>
      <c r="L1451" s="121" t="s">
        <v>2167</v>
      </c>
      <c r="N1451" s="94" t="s">
        <v>2480</v>
      </c>
      <c r="P1451" s="30" t="s">
        <v>235</v>
      </c>
      <c r="Q1451" s="20" t="s">
        <v>235</v>
      </c>
      <c r="R1451" s="23" t="s">
        <v>235</v>
      </c>
      <c r="S1451" s="21">
        <v>45260</v>
      </c>
      <c r="T1451" s="20">
        <v>45278</v>
      </c>
      <c r="U1451" s="21">
        <v>45288</v>
      </c>
      <c r="V1451" s="29" t="s">
        <v>485</v>
      </c>
      <c r="W1451" s="23" t="s">
        <v>775</v>
      </c>
      <c r="X1451" s="27" t="s">
        <v>45</v>
      </c>
      <c r="Y1451" s="13" t="s">
        <v>2535</v>
      </c>
    </row>
    <row r="1452" spans="1:25" ht="25.5">
      <c r="A1452" s="24">
        <v>45306</v>
      </c>
      <c r="B1452" s="25" t="s">
        <v>90</v>
      </c>
      <c r="C1452" s="26">
        <v>110431</v>
      </c>
      <c r="D1452" s="27" t="s">
        <v>42</v>
      </c>
      <c r="E1452" s="27" t="s">
        <v>377</v>
      </c>
      <c r="F1452" s="27" t="s">
        <v>662</v>
      </c>
      <c r="G1452" s="27" t="s">
        <v>31</v>
      </c>
      <c r="H1452" s="27" t="s">
        <v>32</v>
      </c>
      <c r="I1452" s="27" t="s">
        <v>33</v>
      </c>
      <c r="J1452" s="36">
        <v>45260</v>
      </c>
      <c r="K1452" s="28">
        <v>45413</v>
      </c>
      <c r="L1452" s="121" t="s">
        <v>2167</v>
      </c>
      <c r="N1452" s="94" t="s">
        <v>91</v>
      </c>
      <c r="P1452" s="30" t="s">
        <v>235</v>
      </c>
      <c r="Q1452" s="20" t="s">
        <v>235</v>
      </c>
      <c r="R1452" s="23" t="s">
        <v>235</v>
      </c>
      <c r="S1452" s="21">
        <v>45260</v>
      </c>
      <c r="T1452" s="20">
        <v>45278</v>
      </c>
      <c r="U1452" s="21">
        <v>45262</v>
      </c>
      <c r="V1452" s="29" t="s">
        <v>485</v>
      </c>
      <c r="W1452" s="23" t="s">
        <v>775</v>
      </c>
      <c r="X1452" s="27" t="s">
        <v>45</v>
      </c>
      <c r="Y1452" s="13" t="s">
        <v>2536</v>
      </c>
    </row>
    <row r="1453" spans="1:25" ht="25.5">
      <c r="A1453" s="24">
        <v>45309</v>
      </c>
      <c r="B1453" s="25" t="s">
        <v>1457</v>
      </c>
      <c r="C1453" s="26">
        <v>114416</v>
      </c>
      <c r="D1453" s="27" t="s">
        <v>42</v>
      </c>
      <c r="E1453" s="27" t="s">
        <v>215</v>
      </c>
      <c r="F1453" s="27" t="s">
        <v>358</v>
      </c>
      <c r="G1453" s="27" t="s">
        <v>31</v>
      </c>
      <c r="H1453" s="27" t="s">
        <v>32</v>
      </c>
      <c r="I1453" s="27" t="s">
        <v>33</v>
      </c>
      <c r="J1453" s="36">
        <v>45260</v>
      </c>
      <c r="K1453" s="28">
        <v>45413</v>
      </c>
      <c r="L1453" s="121" t="s">
        <v>2167</v>
      </c>
      <c r="M1453" s="94" t="s">
        <v>368</v>
      </c>
      <c r="P1453" s="30" t="s">
        <v>235</v>
      </c>
      <c r="Q1453" s="20" t="s">
        <v>235</v>
      </c>
      <c r="R1453" s="23" t="s">
        <v>235</v>
      </c>
      <c r="S1453" s="21"/>
      <c r="T1453" s="20">
        <v>45278</v>
      </c>
      <c r="U1453" s="21">
        <v>45299</v>
      </c>
      <c r="V1453" s="29" t="s">
        <v>485</v>
      </c>
      <c r="W1453" s="23" t="s">
        <v>775</v>
      </c>
      <c r="X1453" s="27" t="s">
        <v>39</v>
      </c>
      <c r="Y1453" s="13" t="s">
        <v>2537</v>
      </c>
    </row>
    <row r="1454" spans="1:25" ht="25.5">
      <c r="A1454" s="24">
        <v>45311</v>
      </c>
      <c r="B1454" s="25" t="s">
        <v>2538</v>
      </c>
      <c r="C1454" s="26">
        <v>114834</v>
      </c>
      <c r="D1454" s="27" t="s">
        <v>42</v>
      </c>
      <c r="E1454" s="27" t="s">
        <v>413</v>
      </c>
      <c r="F1454" s="27" t="s">
        <v>662</v>
      </c>
      <c r="G1454" s="27" t="s">
        <v>31</v>
      </c>
      <c r="H1454" s="27" t="s">
        <v>32</v>
      </c>
      <c r="I1454" s="27" t="s">
        <v>33</v>
      </c>
      <c r="J1454" s="36">
        <v>45260</v>
      </c>
      <c r="K1454" s="28">
        <v>45413</v>
      </c>
      <c r="L1454" s="121" t="s">
        <v>2167</v>
      </c>
      <c r="M1454" s="94" t="s">
        <v>415</v>
      </c>
      <c r="N1454" s="94" t="s">
        <v>43</v>
      </c>
      <c r="P1454" s="30" t="s">
        <v>235</v>
      </c>
      <c r="Q1454" s="20" t="s">
        <v>235</v>
      </c>
      <c r="R1454" s="23" t="s">
        <v>235</v>
      </c>
      <c r="S1454" s="21">
        <v>45260</v>
      </c>
      <c r="T1454" s="20" t="s">
        <v>235</v>
      </c>
      <c r="U1454" s="21">
        <v>45262</v>
      </c>
      <c r="V1454" s="29" t="s">
        <v>485</v>
      </c>
      <c r="W1454" s="23" t="s">
        <v>775</v>
      </c>
      <c r="X1454" s="27" t="s">
        <v>45</v>
      </c>
      <c r="Y1454" s="13" t="s">
        <v>2539</v>
      </c>
    </row>
    <row r="1455" spans="1:25" ht="25.5">
      <c r="A1455" s="24">
        <v>45315</v>
      </c>
      <c r="B1455" s="25" t="s">
        <v>1618</v>
      </c>
      <c r="C1455" s="26">
        <v>115869</v>
      </c>
      <c r="D1455" s="27" t="s">
        <v>42</v>
      </c>
      <c r="E1455" s="27" t="s">
        <v>354</v>
      </c>
      <c r="F1455" s="27" t="s">
        <v>1336</v>
      </c>
      <c r="G1455" s="27" t="s">
        <v>31</v>
      </c>
      <c r="H1455" s="27" t="s">
        <v>32</v>
      </c>
      <c r="I1455" s="27" t="s">
        <v>33</v>
      </c>
      <c r="J1455" s="36">
        <v>45260</v>
      </c>
      <c r="K1455" s="28">
        <v>45413</v>
      </c>
      <c r="L1455" s="121" t="s">
        <v>2167</v>
      </c>
      <c r="N1455" s="94" t="s">
        <v>2480</v>
      </c>
      <c r="P1455" s="30" t="s">
        <v>235</v>
      </c>
      <c r="Q1455" s="20" t="s">
        <v>235</v>
      </c>
      <c r="R1455" s="23" t="s">
        <v>235</v>
      </c>
      <c r="S1455" s="21">
        <v>45260</v>
      </c>
      <c r="T1455" s="20">
        <v>45278</v>
      </c>
      <c r="U1455" s="21"/>
      <c r="V1455" s="29" t="s">
        <v>485</v>
      </c>
      <c r="W1455" s="23" t="s">
        <v>775</v>
      </c>
      <c r="X1455" s="27" t="s">
        <v>45</v>
      </c>
      <c r="Y1455" s="13" t="s">
        <v>2540</v>
      </c>
    </row>
    <row r="1456" spans="1:25" ht="25.5">
      <c r="A1456" s="24">
        <v>45320</v>
      </c>
      <c r="B1456" s="25" t="s">
        <v>1479</v>
      </c>
      <c r="C1456" s="26">
        <v>120059</v>
      </c>
      <c r="D1456" s="27" t="s">
        <v>42</v>
      </c>
      <c r="E1456" s="27" t="s">
        <v>255</v>
      </c>
      <c r="F1456" s="27" t="s">
        <v>256</v>
      </c>
      <c r="G1456" s="27" t="s">
        <v>31</v>
      </c>
      <c r="H1456" s="27" t="s">
        <v>32</v>
      </c>
      <c r="I1456" s="27" t="s">
        <v>33</v>
      </c>
      <c r="J1456" s="36">
        <v>45260</v>
      </c>
      <c r="K1456" s="28">
        <v>45413</v>
      </c>
      <c r="L1456" s="121" t="s">
        <v>2167</v>
      </c>
      <c r="M1456" s="94" t="s">
        <v>1765</v>
      </c>
      <c r="N1456" s="94" t="s">
        <v>1237</v>
      </c>
      <c r="P1456" s="30" t="s">
        <v>235</v>
      </c>
      <c r="Q1456" s="20" t="s">
        <v>235</v>
      </c>
      <c r="R1456" s="23" t="s">
        <v>235</v>
      </c>
      <c r="S1456" s="21">
        <v>45260</v>
      </c>
      <c r="T1456" s="20" t="s">
        <v>235</v>
      </c>
      <c r="U1456" s="21">
        <v>45261</v>
      </c>
      <c r="V1456" s="29" t="s">
        <v>485</v>
      </c>
      <c r="W1456" s="23" t="s">
        <v>775</v>
      </c>
      <c r="X1456" s="27" t="s">
        <v>45</v>
      </c>
      <c r="Y1456" s="13" t="s">
        <v>2541</v>
      </c>
    </row>
    <row r="1457" spans="1:25" ht="25.5">
      <c r="A1457" s="24">
        <v>45298</v>
      </c>
      <c r="B1457" s="25" t="s">
        <v>1499</v>
      </c>
      <c r="C1457" s="26">
        <v>120592</v>
      </c>
      <c r="D1457" s="27" t="s">
        <v>42</v>
      </c>
      <c r="E1457" s="27" t="s">
        <v>255</v>
      </c>
      <c r="F1457" s="27" t="s">
        <v>256</v>
      </c>
      <c r="G1457" s="27" t="s">
        <v>31</v>
      </c>
      <c r="H1457" s="27" t="s">
        <v>32</v>
      </c>
      <c r="I1457" s="27" t="s">
        <v>33</v>
      </c>
      <c r="J1457" s="36">
        <v>45260</v>
      </c>
      <c r="K1457" s="28">
        <v>45413</v>
      </c>
      <c r="L1457" s="121" t="s">
        <v>2167</v>
      </c>
      <c r="N1457" s="94" t="s">
        <v>2174</v>
      </c>
      <c r="P1457" s="30" t="s">
        <v>235</v>
      </c>
      <c r="Q1457" s="20" t="s">
        <v>235</v>
      </c>
      <c r="R1457" s="23" t="s">
        <v>235</v>
      </c>
      <c r="S1457" s="21">
        <v>45260</v>
      </c>
      <c r="T1457" s="20" t="s">
        <v>235</v>
      </c>
      <c r="U1457" s="21">
        <v>45261</v>
      </c>
      <c r="V1457" s="29" t="s">
        <v>485</v>
      </c>
      <c r="W1457" s="23" t="s">
        <v>775</v>
      </c>
      <c r="X1457" s="27" t="s">
        <v>45</v>
      </c>
      <c r="Y1457" s="13" t="s">
        <v>2541</v>
      </c>
    </row>
    <row r="1458" spans="1:25" ht="25.5">
      <c r="A1458" s="24">
        <v>45298</v>
      </c>
      <c r="B1458" s="25" t="s">
        <v>1459</v>
      </c>
      <c r="C1458" s="26">
        <v>126248</v>
      </c>
      <c r="D1458" s="27" t="s">
        <v>42</v>
      </c>
      <c r="E1458" s="27" t="s">
        <v>255</v>
      </c>
      <c r="F1458" s="27" t="s">
        <v>256</v>
      </c>
      <c r="G1458" s="27" t="s">
        <v>31</v>
      </c>
      <c r="H1458" s="27" t="s">
        <v>32</v>
      </c>
      <c r="I1458" s="27" t="s">
        <v>33</v>
      </c>
      <c r="J1458" s="36">
        <v>45260</v>
      </c>
      <c r="K1458" s="28">
        <v>45413</v>
      </c>
      <c r="L1458" s="121" t="s">
        <v>2167</v>
      </c>
      <c r="N1458" s="94" t="s">
        <v>113</v>
      </c>
      <c r="P1458" s="30" t="s">
        <v>235</v>
      </c>
      <c r="Q1458" s="20" t="s">
        <v>235</v>
      </c>
      <c r="R1458" s="23" t="s">
        <v>235</v>
      </c>
      <c r="S1458" s="21">
        <v>45260</v>
      </c>
      <c r="T1458" s="20" t="s">
        <v>235</v>
      </c>
      <c r="U1458" s="21">
        <v>45266</v>
      </c>
      <c r="V1458" s="29" t="s">
        <v>485</v>
      </c>
      <c r="W1458" s="23" t="s">
        <v>775</v>
      </c>
      <c r="X1458" s="27" t="s">
        <v>45</v>
      </c>
      <c r="Y1458" s="13" t="s">
        <v>2542</v>
      </c>
    </row>
    <row r="1459" spans="1:25" ht="25.5">
      <c r="A1459" s="24">
        <v>45298</v>
      </c>
      <c r="B1459" s="25" t="s">
        <v>1500</v>
      </c>
      <c r="C1459" s="26">
        <v>128867</v>
      </c>
      <c r="D1459" s="27" t="s">
        <v>42</v>
      </c>
      <c r="E1459" s="27" t="s">
        <v>255</v>
      </c>
      <c r="F1459" s="27" t="s">
        <v>256</v>
      </c>
      <c r="G1459" s="27" t="s">
        <v>31</v>
      </c>
      <c r="H1459" s="27" t="s">
        <v>32</v>
      </c>
      <c r="I1459" s="27" t="s">
        <v>33</v>
      </c>
      <c r="J1459" s="36">
        <v>45260</v>
      </c>
      <c r="K1459" s="28">
        <v>45413</v>
      </c>
      <c r="L1459" s="121" t="s">
        <v>2167</v>
      </c>
      <c r="N1459" s="94" t="s">
        <v>113</v>
      </c>
      <c r="P1459" s="30" t="s">
        <v>235</v>
      </c>
      <c r="Q1459" s="20" t="s">
        <v>235</v>
      </c>
      <c r="R1459" s="23" t="s">
        <v>235</v>
      </c>
      <c r="S1459" s="21">
        <v>45260</v>
      </c>
      <c r="T1459" s="20" t="s">
        <v>235</v>
      </c>
      <c r="U1459" s="21">
        <v>45266</v>
      </c>
      <c r="V1459" s="29" t="s">
        <v>485</v>
      </c>
      <c r="W1459" s="23" t="s">
        <v>775</v>
      </c>
      <c r="X1459" s="27" t="s">
        <v>45</v>
      </c>
      <c r="Y1459" s="13" t="s">
        <v>61</v>
      </c>
    </row>
    <row r="1460" spans="1:25" ht="25.5">
      <c r="A1460" s="24">
        <v>45298</v>
      </c>
      <c r="B1460" s="25" t="s">
        <v>1030</v>
      </c>
      <c r="C1460" s="26">
        <v>130659</v>
      </c>
      <c r="D1460" s="27" t="s">
        <v>42</v>
      </c>
      <c r="E1460" s="27" t="s">
        <v>1576</v>
      </c>
      <c r="F1460" s="27" t="s">
        <v>387</v>
      </c>
      <c r="G1460" s="27" t="s">
        <v>31</v>
      </c>
      <c r="H1460" s="27" t="s">
        <v>32</v>
      </c>
      <c r="I1460" s="27" t="s">
        <v>33</v>
      </c>
      <c r="J1460" s="36">
        <v>45260</v>
      </c>
      <c r="K1460" s="28">
        <v>45444</v>
      </c>
      <c r="L1460" s="121" t="s">
        <v>2167</v>
      </c>
      <c r="N1460" s="94" t="s">
        <v>388</v>
      </c>
      <c r="P1460" s="30" t="s">
        <v>235</v>
      </c>
      <c r="Q1460" s="20" t="s">
        <v>235</v>
      </c>
      <c r="R1460" s="23" t="s">
        <v>235</v>
      </c>
      <c r="S1460" s="21">
        <v>45260</v>
      </c>
      <c r="T1460" s="20" t="s">
        <v>235</v>
      </c>
      <c r="U1460" s="21">
        <v>45261</v>
      </c>
      <c r="V1460" s="29" t="s">
        <v>485</v>
      </c>
      <c r="W1460" s="23" t="s">
        <v>775</v>
      </c>
      <c r="X1460" s="27" t="s">
        <v>39</v>
      </c>
      <c r="Y1460" s="13"/>
    </row>
    <row r="1461" spans="1:25" ht="25.5">
      <c r="A1461" s="24">
        <v>45298</v>
      </c>
      <c r="B1461" s="25" t="s">
        <v>1994</v>
      </c>
      <c r="C1461" s="26">
        <v>134023</v>
      </c>
      <c r="D1461" s="27" t="s">
        <v>42</v>
      </c>
      <c r="E1461" s="27" t="s">
        <v>354</v>
      </c>
      <c r="F1461" s="27" t="s">
        <v>1336</v>
      </c>
      <c r="G1461" s="27" t="s">
        <v>31</v>
      </c>
      <c r="H1461" s="27" t="s">
        <v>32</v>
      </c>
      <c r="I1461" s="27" t="s">
        <v>33</v>
      </c>
      <c r="J1461" s="36">
        <v>45260</v>
      </c>
      <c r="K1461" s="28">
        <v>45413</v>
      </c>
      <c r="L1461" s="121" t="s">
        <v>2167</v>
      </c>
      <c r="N1461" s="94" t="s">
        <v>2480</v>
      </c>
      <c r="P1461" s="30" t="s">
        <v>235</v>
      </c>
      <c r="Q1461" s="20" t="s">
        <v>235</v>
      </c>
      <c r="R1461" s="23" t="s">
        <v>235</v>
      </c>
      <c r="S1461" s="21">
        <v>45260</v>
      </c>
      <c r="T1461" s="20">
        <v>45278</v>
      </c>
      <c r="U1461" s="21">
        <v>45288</v>
      </c>
      <c r="V1461" s="29" t="s">
        <v>485</v>
      </c>
      <c r="W1461" s="23" t="s">
        <v>775</v>
      </c>
      <c r="X1461" s="27" t="s">
        <v>45</v>
      </c>
      <c r="Y1461" s="13" t="s">
        <v>2535</v>
      </c>
    </row>
    <row r="1462" spans="1:25" ht="25.5">
      <c r="A1462" s="24">
        <v>45298</v>
      </c>
      <c r="B1462" s="25" t="s">
        <v>2543</v>
      </c>
      <c r="C1462" s="26">
        <v>135957</v>
      </c>
      <c r="D1462" s="27" t="s">
        <v>42</v>
      </c>
      <c r="E1462" s="27" t="s">
        <v>1743</v>
      </c>
      <c r="F1462" s="27" t="s">
        <v>2316</v>
      </c>
      <c r="G1462" s="27" t="s">
        <v>31</v>
      </c>
      <c r="H1462" s="27" t="s">
        <v>32</v>
      </c>
      <c r="I1462" s="27" t="s">
        <v>33</v>
      </c>
      <c r="J1462" s="36">
        <v>45260</v>
      </c>
      <c r="K1462" s="28">
        <v>45413</v>
      </c>
      <c r="L1462" s="121" t="s">
        <v>2167</v>
      </c>
      <c r="M1462" s="94" t="s">
        <v>2544</v>
      </c>
      <c r="N1462" s="94" t="s">
        <v>2545</v>
      </c>
      <c r="P1462" s="30">
        <v>45246</v>
      </c>
      <c r="Q1462" s="20">
        <v>45246</v>
      </c>
      <c r="R1462" s="23" t="s">
        <v>239</v>
      </c>
      <c r="S1462" s="21">
        <v>45260</v>
      </c>
      <c r="T1462" s="20" t="s">
        <v>235</v>
      </c>
      <c r="U1462" s="21">
        <v>45266</v>
      </c>
      <c r="V1462" s="29" t="s">
        <v>485</v>
      </c>
      <c r="W1462" s="23" t="s">
        <v>775</v>
      </c>
      <c r="X1462" s="27" t="s">
        <v>45</v>
      </c>
      <c r="Y1462" s="13"/>
    </row>
    <row r="1463" spans="1:25" ht="25.5">
      <c r="A1463" s="24">
        <v>45298</v>
      </c>
      <c r="B1463" s="25" t="s">
        <v>2546</v>
      </c>
      <c r="C1463" s="26">
        <v>137836</v>
      </c>
      <c r="D1463" s="27" t="s">
        <v>42</v>
      </c>
      <c r="E1463" s="27" t="s">
        <v>413</v>
      </c>
      <c r="F1463" s="27" t="s">
        <v>1362</v>
      </c>
      <c r="G1463" s="27" t="s">
        <v>31</v>
      </c>
      <c r="H1463" s="27" t="s">
        <v>32</v>
      </c>
      <c r="I1463" s="27" t="s">
        <v>33</v>
      </c>
      <c r="J1463" s="36">
        <v>45260</v>
      </c>
      <c r="K1463" s="28">
        <v>45413</v>
      </c>
      <c r="L1463" s="121" t="s">
        <v>2167</v>
      </c>
      <c r="M1463" s="94" t="s">
        <v>415</v>
      </c>
      <c r="N1463" s="94" t="s">
        <v>43</v>
      </c>
      <c r="P1463" s="30" t="s">
        <v>235</v>
      </c>
      <c r="Q1463" s="20" t="s">
        <v>235</v>
      </c>
      <c r="R1463" s="23" t="s">
        <v>235</v>
      </c>
      <c r="S1463" s="21">
        <v>45260</v>
      </c>
      <c r="T1463" s="20" t="s">
        <v>235</v>
      </c>
      <c r="U1463" s="21">
        <v>45262</v>
      </c>
      <c r="V1463" s="29" t="s">
        <v>485</v>
      </c>
      <c r="W1463" s="23" t="s">
        <v>775</v>
      </c>
      <c r="X1463" s="27" t="s">
        <v>45</v>
      </c>
      <c r="Y1463" s="13"/>
    </row>
    <row r="1464" spans="1:25" ht="25.5">
      <c r="A1464" s="24">
        <v>45298</v>
      </c>
      <c r="B1464" s="25" t="s">
        <v>1595</v>
      </c>
      <c r="C1464" s="26">
        <v>633327</v>
      </c>
      <c r="D1464" s="27" t="s">
        <v>42</v>
      </c>
      <c r="E1464" s="27" t="s">
        <v>354</v>
      </c>
      <c r="F1464" s="27" t="s">
        <v>1336</v>
      </c>
      <c r="G1464" s="27" t="s">
        <v>31</v>
      </c>
      <c r="H1464" s="27" t="s">
        <v>32</v>
      </c>
      <c r="I1464" s="27" t="s">
        <v>33</v>
      </c>
      <c r="J1464" s="36">
        <v>45260</v>
      </c>
      <c r="K1464" s="28">
        <v>45413</v>
      </c>
      <c r="L1464" s="121" t="s">
        <v>2167</v>
      </c>
      <c r="N1464" s="94" t="s">
        <v>2480</v>
      </c>
      <c r="P1464" s="30" t="s">
        <v>235</v>
      </c>
      <c r="Q1464" s="20" t="s">
        <v>235</v>
      </c>
      <c r="R1464" s="23" t="s">
        <v>235</v>
      </c>
      <c r="S1464" s="21">
        <v>45260</v>
      </c>
      <c r="T1464" s="20">
        <v>45278</v>
      </c>
      <c r="U1464" s="21">
        <v>45288</v>
      </c>
      <c r="V1464" s="29" t="s">
        <v>485</v>
      </c>
      <c r="W1464" s="23" t="s">
        <v>775</v>
      </c>
      <c r="X1464" s="27" t="s">
        <v>45</v>
      </c>
      <c r="Y1464" s="13" t="s">
        <v>2535</v>
      </c>
    </row>
    <row r="1465" spans="1:25" ht="25.5">
      <c r="A1465" s="24">
        <v>45298</v>
      </c>
      <c r="B1465" s="25" t="s">
        <v>2547</v>
      </c>
      <c r="C1465" s="26">
        <v>633344</v>
      </c>
      <c r="D1465" s="27" t="s">
        <v>42</v>
      </c>
      <c r="E1465" s="27" t="s">
        <v>354</v>
      </c>
      <c r="F1465" s="27" t="s">
        <v>1336</v>
      </c>
      <c r="G1465" s="27" t="s">
        <v>31</v>
      </c>
      <c r="H1465" s="27" t="s">
        <v>32</v>
      </c>
      <c r="I1465" s="27" t="s">
        <v>33</v>
      </c>
      <c r="J1465" s="36">
        <v>45260</v>
      </c>
      <c r="K1465" s="28">
        <v>45413</v>
      </c>
      <c r="L1465" s="121" t="s">
        <v>2167</v>
      </c>
      <c r="N1465" s="94" t="s">
        <v>2480</v>
      </c>
      <c r="P1465" s="30" t="s">
        <v>235</v>
      </c>
      <c r="Q1465" s="20" t="s">
        <v>235</v>
      </c>
      <c r="R1465" s="23" t="s">
        <v>235</v>
      </c>
      <c r="S1465" s="21">
        <v>45260</v>
      </c>
      <c r="T1465" s="20">
        <v>45278</v>
      </c>
      <c r="U1465" s="21">
        <v>45288</v>
      </c>
      <c r="V1465" s="29" t="s">
        <v>485</v>
      </c>
      <c r="W1465" s="23" t="s">
        <v>775</v>
      </c>
      <c r="X1465" s="27" t="s">
        <v>45</v>
      </c>
      <c r="Y1465" s="13" t="s">
        <v>2535</v>
      </c>
    </row>
    <row r="1466" spans="1:25" ht="25.5">
      <c r="A1466" s="24">
        <v>45298</v>
      </c>
      <c r="B1466" s="25" t="s">
        <v>928</v>
      </c>
      <c r="C1466" s="26">
        <v>633394</v>
      </c>
      <c r="D1466" s="27" t="s">
        <v>42</v>
      </c>
      <c r="E1466" s="27" t="s">
        <v>354</v>
      </c>
      <c r="F1466" s="27" t="s">
        <v>1336</v>
      </c>
      <c r="G1466" s="27" t="s">
        <v>31</v>
      </c>
      <c r="H1466" s="27" t="s">
        <v>32</v>
      </c>
      <c r="I1466" s="27" t="s">
        <v>33</v>
      </c>
      <c r="J1466" s="36">
        <v>45260</v>
      </c>
      <c r="K1466" s="28">
        <v>45413</v>
      </c>
      <c r="L1466" s="121" t="s">
        <v>2167</v>
      </c>
      <c r="N1466" s="94" t="s">
        <v>2480</v>
      </c>
      <c r="P1466" s="30" t="s">
        <v>235</v>
      </c>
      <c r="Q1466" s="20" t="s">
        <v>235</v>
      </c>
      <c r="R1466" s="23" t="s">
        <v>235</v>
      </c>
      <c r="S1466" s="21">
        <v>45260</v>
      </c>
      <c r="T1466" s="20">
        <v>45278</v>
      </c>
      <c r="U1466" s="21">
        <v>45288</v>
      </c>
      <c r="V1466" s="29" t="s">
        <v>485</v>
      </c>
      <c r="W1466" s="23" t="s">
        <v>775</v>
      </c>
      <c r="X1466" s="27" t="s">
        <v>45</v>
      </c>
      <c r="Y1466" s="13" t="s">
        <v>2535</v>
      </c>
    </row>
    <row r="1467" spans="1:25" ht="25.5">
      <c r="A1467" s="24">
        <v>45298</v>
      </c>
      <c r="B1467" s="25" t="s">
        <v>1537</v>
      </c>
      <c r="C1467" s="26">
        <v>634470</v>
      </c>
      <c r="D1467" s="27" t="s">
        <v>42</v>
      </c>
      <c r="E1467" s="27" t="s">
        <v>274</v>
      </c>
      <c r="F1467" s="27" t="s">
        <v>1770</v>
      </c>
      <c r="G1467" s="27" t="s">
        <v>31</v>
      </c>
      <c r="H1467" s="27" t="s">
        <v>32</v>
      </c>
      <c r="I1467" s="27" t="s">
        <v>33</v>
      </c>
      <c r="J1467" s="36">
        <v>45260</v>
      </c>
      <c r="K1467" s="28">
        <v>45413</v>
      </c>
      <c r="L1467" s="121" t="s">
        <v>2167</v>
      </c>
      <c r="M1467" s="94" t="s">
        <v>2464</v>
      </c>
      <c r="N1467" s="94" t="s">
        <v>2465</v>
      </c>
      <c r="P1467" s="30" t="s">
        <v>235</v>
      </c>
      <c r="Q1467" s="20" t="s">
        <v>235</v>
      </c>
      <c r="R1467" s="23" t="s">
        <v>235</v>
      </c>
      <c r="S1467" s="21">
        <v>45260</v>
      </c>
      <c r="T1467" s="20" t="s">
        <v>235</v>
      </c>
      <c r="U1467" s="21">
        <v>45266</v>
      </c>
      <c r="V1467" s="29" t="s">
        <v>485</v>
      </c>
      <c r="W1467" s="23" t="s">
        <v>775</v>
      </c>
      <c r="X1467" s="27" t="s">
        <v>45</v>
      </c>
      <c r="Y1467" s="13" t="s">
        <v>2548</v>
      </c>
    </row>
    <row r="1468" spans="1:25" ht="25.5">
      <c r="A1468" s="24">
        <v>45298</v>
      </c>
      <c r="B1468" s="25" t="s">
        <v>1531</v>
      </c>
      <c r="C1468" s="26">
        <v>634476</v>
      </c>
      <c r="D1468" s="27" t="s">
        <v>42</v>
      </c>
      <c r="E1468" s="27" t="s">
        <v>274</v>
      </c>
      <c r="F1468" s="27" t="s">
        <v>1770</v>
      </c>
      <c r="G1468" s="27" t="s">
        <v>31</v>
      </c>
      <c r="H1468" s="27" t="s">
        <v>32</v>
      </c>
      <c r="I1468" s="27" t="s">
        <v>33</v>
      </c>
      <c r="J1468" s="36">
        <v>45260</v>
      </c>
      <c r="K1468" s="28">
        <v>45413</v>
      </c>
      <c r="L1468" s="121" t="s">
        <v>2167</v>
      </c>
      <c r="M1468" s="94" t="s">
        <v>2464</v>
      </c>
      <c r="N1468" s="94" t="s">
        <v>2465</v>
      </c>
      <c r="P1468" s="30" t="s">
        <v>235</v>
      </c>
      <c r="Q1468" s="20" t="s">
        <v>235</v>
      </c>
      <c r="R1468" s="23" t="s">
        <v>235</v>
      </c>
      <c r="S1468" s="21">
        <v>45260</v>
      </c>
      <c r="T1468" s="20" t="s">
        <v>235</v>
      </c>
      <c r="U1468" s="21">
        <v>45266</v>
      </c>
      <c r="V1468" s="29" t="s">
        <v>485</v>
      </c>
      <c r="W1468" s="23" t="s">
        <v>775</v>
      </c>
      <c r="X1468" s="27" t="s">
        <v>45</v>
      </c>
      <c r="Y1468" s="13" t="s">
        <v>2548</v>
      </c>
    </row>
    <row r="1469" spans="1:25" ht="25.5">
      <c r="A1469" s="24">
        <v>45298</v>
      </c>
      <c r="B1469" s="25" t="s">
        <v>1536</v>
      </c>
      <c r="C1469" s="26">
        <v>634482</v>
      </c>
      <c r="D1469" s="27" t="s">
        <v>42</v>
      </c>
      <c r="E1469" s="27" t="s">
        <v>274</v>
      </c>
      <c r="F1469" s="27" t="s">
        <v>1770</v>
      </c>
      <c r="G1469" s="27" t="s">
        <v>31</v>
      </c>
      <c r="H1469" s="27" t="s">
        <v>32</v>
      </c>
      <c r="I1469" s="27" t="s">
        <v>33</v>
      </c>
      <c r="J1469" s="36">
        <v>45260</v>
      </c>
      <c r="K1469" s="28">
        <v>45413</v>
      </c>
      <c r="L1469" s="121" t="s">
        <v>2167</v>
      </c>
      <c r="M1469" s="94" t="s">
        <v>2464</v>
      </c>
      <c r="N1469" s="94" t="s">
        <v>2465</v>
      </c>
      <c r="P1469" s="30" t="s">
        <v>235</v>
      </c>
      <c r="Q1469" s="20" t="s">
        <v>235</v>
      </c>
      <c r="R1469" s="23" t="s">
        <v>235</v>
      </c>
      <c r="S1469" s="21">
        <v>45260</v>
      </c>
      <c r="T1469" s="20" t="s">
        <v>235</v>
      </c>
      <c r="U1469" s="21">
        <v>45266</v>
      </c>
      <c r="V1469" s="29" t="s">
        <v>485</v>
      </c>
      <c r="W1469" s="23" t="s">
        <v>775</v>
      </c>
      <c r="X1469" s="27" t="s">
        <v>45</v>
      </c>
      <c r="Y1469" s="13" t="s">
        <v>2548</v>
      </c>
    </row>
    <row r="1470" spans="1:25" ht="25.5">
      <c r="A1470" s="24">
        <v>45298</v>
      </c>
      <c r="B1470" s="25" t="s">
        <v>1473</v>
      </c>
      <c r="C1470" s="26">
        <v>90021</v>
      </c>
      <c r="D1470" s="27" t="s">
        <v>28</v>
      </c>
      <c r="E1470" s="27" t="s">
        <v>494</v>
      </c>
      <c r="F1470" s="27" t="s">
        <v>220</v>
      </c>
      <c r="G1470" s="27" t="s">
        <v>31</v>
      </c>
      <c r="H1470" s="27" t="s">
        <v>32</v>
      </c>
      <c r="I1470" s="27" t="s">
        <v>33</v>
      </c>
      <c r="J1470" s="36">
        <v>45260</v>
      </c>
      <c r="K1470" s="28">
        <v>45413</v>
      </c>
      <c r="L1470" s="121" t="s">
        <v>2167</v>
      </c>
      <c r="N1470" s="94" t="s">
        <v>464</v>
      </c>
      <c r="P1470" s="30" t="s">
        <v>235</v>
      </c>
      <c r="Q1470" s="20" t="s">
        <v>235</v>
      </c>
      <c r="R1470" s="23" t="s">
        <v>235</v>
      </c>
      <c r="S1470" s="21">
        <v>45260</v>
      </c>
      <c r="T1470" s="20" t="s">
        <v>235</v>
      </c>
      <c r="U1470" s="21">
        <v>45262</v>
      </c>
      <c r="V1470" s="29" t="s">
        <v>485</v>
      </c>
      <c r="W1470" s="23" t="s">
        <v>775</v>
      </c>
      <c r="X1470" s="27" t="s">
        <v>39</v>
      </c>
      <c r="Y1470" s="13"/>
    </row>
    <row r="1471" spans="1:25">
      <c r="A1471" s="24">
        <v>45323</v>
      </c>
      <c r="B1471" s="25" t="s">
        <v>242</v>
      </c>
      <c r="C1471" s="26">
        <v>14888</v>
      </c>
      <c r="D1471" s="27" t="s">
        <v>28</v>
      </c>
      <c r="E1471" s="27" t="s">
        <v>243</v>
      </c>
      <c r="F1471" s="27" t="s">
        <v>244</v>
      </c>
      <c r="G1471" s="27" t="s">
        <v>31</v>
      </c>
      <c r="H1471" s="27" t="s">
        <v>32</v>
      </c>
      <c r="I1471" s="27" t="s">
        <v>33</v>
      </c>
      <c r="J1471" s="36">
        <v>45289</v>
      </c>
      <c r="K1471" s="28">
        <v>45444</v>
      </c>
      <c r="L1471" s="121" t="s">
        <v>2167</v>
      </c>
      <c r="M1471" s="94" t="s">
        <v>246</v>
      </c>
      <c r="N1471" s="94" t="s">
        <v>247</v>
      </c>
      <c r="O1471" s="101"/>
      <c r="P1471" s="30" t="s">
        <v>235</v>
      </c>
      <c r="Q1471" s="20" t="s">
        <v>235</v>
      </c>
      <c r="R1471" s="23" t="s">
        <v>235</v>
      </c>
      <c r="S1471" s="21">
        <v>45272</v>
      </c>
      <c r="T1471" s="20" t="s">
        <v>235</v>
      </c>
      <c r="U1471" s="21">
        <v>45274</v>
      </c>
      <c r="V1471" s="29" t="s">
        <v>240</v>
      </c>
      <c r="W1471" s="23"/>
      <c r="X1471" s="27" t="s">
        <v>45</v>
      </c>
      <c r="Y1471" s="13"/>
    </row>
    <row r="1472" spans="1:25" ht="25.5">
      <c r="A1472" s="24">
        <v>45323</v>
      </c>
      <c r="B1472" s="25" t="s">
        <v>1559</v>
      </c>
      <c r="C1472" s="26">
        <v>103179</v>
      </c>
      <c r="D1472" s="27" t="s">
        <v>28</v>
      </c>
      <c r="E1472" s="27" t="s">
        <v>255</v>
      </c>
      <c r="F1472" s="27" t="s">
        <v>71</v>
      </c>
      <c r="G1472" s="27" t="s">
        <v>31</v>
      </c>
      <c r="H1472" s="27" t="s">
        <v>32</v>
      </c>
      <c r="I1472" s="27" t="s">
        <v>33</v>
      </c>
      <c r="J1472" s="36">
        <v>45289</v>
      </c>
      <c r="K1472" s="28">
        <v>45444</v>
      </c>
      <c r="L1472" s="121" t="s">
        <v>2167</v>
      </c>
      <c r="N1472" s="94" t="s">
        <v>72</v>
      </c>
      <c r="P1472" s="30" t="s">
        <v>235</v>
      </c>
      <c r="Q1472" s="20" t="s">
        <v>235</v>
      </c>
      <c r="R1472" s="23" t="s">
        <v>235</v>
      </c>
      <c r="S1472" s="21">
        <v>45272</v>
      </c>
      <c r="T1472" s="20" t="s">
        <v>235</v>
      </c>
      <c r="U1472" s="21">
        <v>45274</v>
      </c>
      <c r="V1472" s="29" t="s">
        <v>240</v>
      </c>
      <c r="W1472" s="23"/>
      <c r="X1472" s="27" t="s">
        <v>45</v>
      </c>
      <c r="Y1472" s="13"/>
    </row>
    <row r="1473" spans="1:25">
      <c r="A1473" s="24">
        <v>45323</v>
      </c>
      <c r="B1473" s="25" t="s">
        <v>321</v>
      </c>
      <c r="C1473" s="26">
        <v>110462</v>
      </c>
      <c r="D1473" s="27" t="s">
        <v>28</v>
      </c>
      <c r="E1473" s="27" t="s">
        <v>243</v>
      </c>
      <c r="F1473" s="27" t="s">
        <v>244</v>
      </c>
      <c r="G1473" s="27" t="s">
        <v>31</v>
      </c>
      <c r="H1473" s="27" t="s">
        <v>32</v>
      </c>
      <c r="I1473" s="27" t="s">
        <v>33</v>
      </c>
      <c r="J1473" s="36">
        <v>45289</v>
      </c>
      <c r="K1473" s="28">
        <v>45444</v>
      </c>
      <c r="L1473" s="121" t="s">
        <v>2167</v>
      </c>
      <c r="M1473" s="94" t="s">
        <v>246</v>
      </c>
      <c r="N1473" s="94" t="s">
        <v>247</v>
      </c>
      <c r="O1473" s="101"/>
      <c r="P1473" s="30" t="s">
        <v>235</v>
      </c>
      <c r="Q1473" s="20" t="s">
        <v>235</v>
      </c>
      <c r="R1473" s="23" t="s">
        <v>235</v>
      </c>
      <c r="S1473" s="21">
        <v>45272</v>
      </c>
      <c r="T1473" s="20" t="s">
        <v>235</v>
      </c>
      <c r="U1473" s="21">
        <v>45274</v>
      </c>
      <c r="V1473" s="29" t="s">
        <v>240</v>
      </c>
      <c r="W1473" s="23"/>
      <c r="X1473" s="27" t="s">
        <v>45</v>
      </c>
      <c r="Y1473" s="13"/>
    </row>
    <row r="1474" spans="1:25">
      <c r="A1474" s="24">
        <v>45323</v>
      </c>
      <c r="B1474" s="25" t="s">
        <v>341</v>
      </c>
      <c r="C1474" s="26">
        <v>115459</v>
      </c>
      <c r="D1474" s="27" t="s">
        <v>28</v>
      </c>
      <c r="E1474" s="27" t="s">
        <v>1068</v>
      </c>
      <c r="F1474" s="27" t="s">
        <v>148</v>
      </c>
      <c r="G1474" s="27" t="s">
        <v>31</v>
      </c>
      <c r="H1474" s="27" t="s">
        <v>32</v>
      </c>
      <c r="I1474" s="27" t="s">
        <v>33</v>
      </c>
      <c r="J1474" s="36">
        <v>45289</v>
      </c>
      <c r="K1474" s="28">
        <v>45444</v>
      </c>
      <c r="L1474" s="121" t="s">
        <v>2167</v>
      </c>
      <c r="M1474" s="94" t="s">
        <v>304</v>
      </c>
      <c r="N1474" s="94" t="s">
        <v>149</v>
      </c>
      <c r="P1474" s="30" t="s">
        <v>235</v>
      </c>
      <c r="Q1474" s="20" t="s">
        <v>235</v>
      </c>
      <c r="R1474" s="23" t="s">
        <v>235</v>
      </c>
      <c r="S1474" s="21">
        <v>45272</v>
      </c>
      <c r="T1474" s="20" t="s">
        <v>235</v>
      </c>
      <c r="U1474" s="21">
        <v>45280</v>
      </c>
      <c r="V1474" s="29" t="s">
        <v>240</v>
      </c>
      <c r="W1474" s="23"/>
      <c r="X1474" s="27" t="s">
        <v>39</v>
      </c>
      <c r="Y1474" s="13"/>
    </row>
    <row r="1475" spans="1:25">
      <c r="A1475" s="24">
        <v>45323</v>
      </c>
      <c r="B1475" s="25" t="s">
        <v>1555</v>
      </c>
      <c r="C1475" s="26">
        <v>120728</v>
      </c>
      <c r="D1475" s="27" t="s">
        <v>28</v>
      </c>
      <c r="E1475" s="27" t="s">
        <v>377</v>
      </c>
      <c r="F1475" s="27" t="s">
        <v>662</v>
      </c>
      <c r="G1475" s="27" t="s">
        <v>31</v>
      </c>
      <c r="H1475" s="27" t="s">
        <v>32</v>
      </c>
      <c r="I1475" s="27" t="s">
        <v>33</v>
      </c>
      <c r="J1475" s="36">
        <v>45289</v>
      </c>
      <c r="K1475" s="28">
        <v>45444</v>
      </c>
      <c r="L1475" s="121" t="s">
        <v>2167</v>
      </c>
      <c r="N1475" s="94" t="s">
        <v>91</v>
      </c>
      <c r="P1475" s="30" t="s">
        <v>235</v>
      </c>
      <c r="Q1475" s="20" t="s">
        <v>235</v>
      </c>
      <c r="R1475" s="23" t="s">
        <v>235</v>
      </c>
      <c r="S1475" s="21">
        <v>45272</v>
      </c>
      <c r="T1475" s="20" t="s">
        <v>235</v>
      </c>
      <c r="U1475" s="21">
        <v>45273</v>
      </c>
      <c r="V1475" s="29" t="s">
        <v>240</v>
      </c>
      <c r="W1475" s="23"/>
      <c r="X1475" s="27" t="s">
        <v>45</v>
      </c>
      <c r="Y1475" s="13"/>
    </row>
    <row r="1476" spans="1:25">
      <c r="A1476" s="24">
        <v>45323</v>
      </c>
      <c r="B1476" s="25" t="s">
        <v>1655</v>
      </c>
      <c r="C1476" s="26">
        <v>134736</v>
      </c>
      <c r="D1476" s="27" t="s">
        <v>28</v>
      </c>
      <c r="E1476" s="27" t="s">
        <v>377</v>
      </c>
      <c r="F1476" s="27" t="s">
        <v>662</v>
      </c>
      <c r="G1476" s="27" t="s">
        <v>31</v>
      </c>
      <c r="H1476" s="27" t="s">
        <v>32</v>
      </c>
      <c r="I1476" s="27" t="s">
        <v>33</v>
      </c>
      <c r="J1476" s="36">
        <v>45289</v>
      </c>
      <c r="K1476" s="28">
        <v>45444</v>
      </c>
      <c r="L1476" s="121" t="s">
        <v>2167</v>
      </c>
      <c r="P1476" s="30">
        <v>45266</v>
      </c>
      <c r="Q1476" s="20">
        <v>45266</v>
      </c>
      <c r="R1476" s="23" t="s">
        <v>239</v>
      </c>
      <c r="S1476" s="21">
        <v>45272</v>
      </c>
      <c r="T1476" s="20">
        <v>45289</v>
      </c>
      <c r="U1476" s="21">
        <v>45296</v>
      </c>
      <c r="V1476" s="29" t="s">
        <v>240</v>
      </c>
      <c r="W1476" s="23"/>
      <c r="X1476" s="27" t="s">
        <v>45</v>
      </c>
      <c r="Y1476" s="13"/>
    </row>
    <row r="1477" spans="1:25" ht="25.5">
      <c r="A1477" s="24">
        <v>45323</v>
      </c>
      <c r="B1477" s="25" t="s">
        <v>2549</v>
      </c>
      <c r="C1477" s="26">
        <v>136772</v>
      </c>
      <c r="D1477" s="27" t="s">
        <v>28</v>
      </c>
      <c r="E1477" s="27" t="s">
        <v>70</v>
      </c>
      <c r="F1477" s="27" t="s">
        <v>387</v>
      </c>
      <c r="G1477" s="27" t="s">
        <v>31</v>
      </c>
      <c r="H1477" s="27" t="s">
        <v>32</v>
      </c>
      <c r="I1477" s="27" t="s">
        <v>33</v>
      </c>
      <c r="J1477" s="36">
        <v>45289</v>
      </c>
      <c r="K1477" s="28">
        <v>45444</v>
      </c>
      <c r="L1477" s="121" t="s">
        <v>2167</v>
      </c>
      <c r="M1477" s="94" t="s">
        <v>415</v>
      </c>
      <c r="N1477" s="94" t="s">
        <v>43</v>
      </c>
      <c r="P1477" s="30" t="s">
        <v>235</v>
      </c>
      <c r="Q1477" s="20" t="s">
        <v>235</v>
      </c>
      <c r="R1477" s="23" t="s">
        <v>235</v>
      </c>
      <c r="S1477" s="21">
        <v>45272</v>
      </c>
      <c r="T1477" s="20" t="s">
        <v>235</v>
      </c>
      <c r="U1477" s="21">
        <v>45273</v>
      </c>
      <c r="V1477" s="29" t="s">
        <v>240</v>
      </c>
      <c r="W1477" s="23"/>
      <c r="X1477" s="27" t="s">
        <v>39</v>
      </c>
      <c r="Y1477" s="13"/>
    </row>
    <row r="1478" spans="1:25" ht="25.5">
      <c r="A1478" s="24">
        <v>45323</v>
      </c>
      <c r="B1478" s="25" t="s">
        <v>185</v>
      </c>
      <c r="C1478" s="26">
        <v>138509</v>
      </c>
      <c r="D1478" s="27" t="s">
        <v>28</v>
      </c>
      <c r="E1478" s="27" t="s">
        <v>255</v>
      </c>
      <c r="F1478" s="27" t="s">
        <v>256</v>
      </c>
      <c r="G1478" s="27" t="s">
        <v>31</v>
      </c>
      <c r="H1478" s="27" t="s">
        <v>32</v>
      </c>
      <c r="I1478" s="27" t="s">
        <v>33</v>
      </c>
      <c r="J1478" s="36">
        <v>45289</v>
      </c>
      <c r="K1478" s="28">
        <v>45444</v>
      </c>
      <c r="L1478" s="121" t="s">
        <v>2167</v>
      </c>
      <c r="N1478" s="94" t="s">
        <v>113</v>
      </c>
      <c r="P1478" s="30" t="s">
        <v>235</v>
      </c>
      <c r="Q1478" s="20" t="s">
        <v>235</v>
      </c>
      <c r="R1478" s="23" t="s">
        <v>235</v>
      </c>
      <c r="S1478" s="21">
        <v>45272</v>
      </c>
      <c r="T1478" s="20" t="s">
        <v>235</v>
      </c>
      <c r="U1478" s="21">
        <v>45272</v>
      </c>
      <c r="V1478" s="29" t="s">
        <v>240</v>
      </c>
      <c r="W1478" s="23"/>
      <c r="X1478" s="27" t="s">
        <v>45</v>
      </c>
      <c r="Y1478" s="13" t="s">
        <v>2523</v>
      </c>
    </row>
    <row r="1479" spans="1:25" ht="25.5">
      <c r="A1479" s="24">
        <v>45323</v>
      </c>
      <c r="B1479" s="25" t="s">
        <v>2550</v>
      </c>
      <c r="C1479" s="26">
        <v>140711</v>
      </c>
      <c r="D1479" s="27" t="s">
        <v>28</v>
      </c>
      <c r="E1479" s="27" t="s">
        <v>413</v>
      </c>
      <c r="F1479" s="27" t="s">
        <v>1362</v>
      </c>
      <c r="G1479" s="27" t="s">
        <v>31</v>
      </c>
      <c r="H1479" s="27" t="s">
        <v>32</v>
      </c>
      <c r="I1479" s="27" t="s">
        <v>33</v>
      </c>
      <c r="J1479" s="36">
        <v>45289</v>
      </c>
      <c r="K1479" s="28">
        <v>45444</v>
      </c>
      <c r="L1479" s="121" t="s">
        <v>2167</v>
      </c>
      <c r="M1479" s="94" t="s">
        <v>415</v>
      </c>
      <c r="N1479" s="94" t="s">
        <v>43</v>
      </c>
      <c r="P1479" s="30" t="s">
        <v>235</v>
      </c>
      <c r="Q1479" s="20" t="s">
        <v>235</v>
      </c>
      <c r="R1479" s="23" t="s">
        <v>235</v>
      </c>
      <c r="S1479" s="21">
        <v>45272</v>
      </c>
      <c r="T1479" s="20" t="s">
        <v>235</v>
      </c>
      <c r="U1479" s="21">
        <v>45272</v>
      </c>
      <c r="V1479" s="29" t="s">
        <v>240</v>
      </c>
      <c r="W1479" s="23"/>
      <c r="X1479" s="27" t="s">
        <v>45</v>
      </c>
      <c r="Y1479" s="13"/>
    </row>
    <row r="1480" spans="1:25">
      <c r="A1480" s="24">
        <v>45323</v>
      </c>
      <c r="B1480" s="25" t="s">
        <v>325</v>
      </c>
      <c r="C1480" s="26">
        <v>634475</v>
      </c>
      <c r="D1480" s="27" t="s">
        <v>28</v>
      </c>
      <c r="E1480" s="27" t="s">
        <v>274</v>
      </c>
      <c r="F1480" s="27" t="s">
        <v>1770</v>
      </c>
      <c r="G1480" s="27" t="s">
        <v>31</v>
      </c>
      <c r="H1480" s="27" t="s">
        <v>32</v>
      </c>
      <c r="I1480" s="27" t="s">
        <v>33</v>
      </c>
      <c r="J1480" s="36">
        <v>45289</v>
      </c>
      <c r="K1480" s="28">
        <v>45444</v>
      </c>
      <c r="L1480" s="121" t="s">
        <v>2167</v>
      </c>
      <c r="M1480" s="94" t="s">
        <v>2464</v>
      </c>
      <c r="N1480" s="94" t="s">
        <v>2465</v>
      </c>
      <c r="P1480" s="30" t="s">
        <v>235</v>
      </c>
      <c r="Q1480" s="20" t="s">
        <v>235</v>
      </c>
      <c r="R1480" s="23" t="s">
        <v>235</v>
      </c>
      <c r="S1480" s="21">
        <v>45272</v>
      </c>
      <c r="T1480" s="20" t="s">
        <v>235</v>
      </c>
      <c r="U1480" s="21">
        <v>45280</v>
      </c>
      <c r="V1480" s="29" t="s">
        <v>240</v>
      </c>
      <c r="W1480" s="23"/>
      <c r="X1480" s="27" t="s">
        <v>45</v>
      </c>
      <c r="Y1480" s="13"/>
    </row>
    <row r="1481" spans="1:25">
      <c r="A1481" s="24">
        <v>45323</v>
      </c>
      <c r="B1481" s="206" t="s">
        <v>488</v>
      </c>
      <c r="C1481" s="26">
        <v>40825</v>
      </c>
      <c r="D1481" s="27" t="s">
        <v>227</v>
      </c>
      <c r="E1481" s="27" t="s">
        <v>147</v>
      </c>
      <c r="F1481" s="27" t="s">
        <v>148</v>
      </c>
      <c r="G1481" s="27" t="s">
        <v>31</v>
      </c>
      <c r="H1481" s="27" t="s">
        <v>32</v>
      </c>
      <c r="I1481" s="27" t="s">
        <v>33</v>
      </c>
      <c r="J1481" s="36">
        <v>45289</v>
      </c>
      <c r="K1481" s="28">
        <v>45505</v>
      </c>
      <c r="L1481" s="121" t="s">
        <v>2167</v>
      </c>
      <c r="M1481" s="94" t="s">
        <v>304</v>
      </c>
      <c r="N1481" s="94" t="s">
        <v>149</v>
      </c>
      <c r="P1481" s="30" t="s">
        <v>235</v>
      </c>
      <c r="Q1481" s="20" t="s">
        <v>235</v>
      </c>
      <c r="R1481" s="23" t="s">
        <v>235</v>
      </c>
      <c r="S1481" s="21">
        <v>45272</v>
      </c>
      <c r="T1481" s="20" t="s">
        <v>235</v>
      </c>
      <c r="U1481" s="21">
        <v>45279</v>
      </c>
      <c r="V1481" s="29" t="s">
        <v>240</v>
      </c>
      <c r="W1481" s="23"/>
      <c r="X1481" s="27" t="s">
        <v>39</v>
      </c>
      <c r="Y1481" s="13"/>
    </row>
    <row r="1482" spans="1:25" ht="25.5">
      <c r="A1482" s="24">
        <v>45261</v>
      </c>
      <c r="B1482" s="137" t="s">
        <v>2551</v>
      </c>
      <c r="C1482" s="26">
        <v>135902</v>
      </c>
      <c r="D1482" s="27" t="s">
        <v>42</v>
      </c>
      <c r="E1482" s="27" t="s">
        <v>589</v>
      </c>
      <c r="F1482" s="27" t="s">
        <v>2552</v>
      </c>
      <c r="G1482" s="27" t="s">
        <v>31</v>
      </c>
      <c r="H1482" s="27" t="s">
        <v>32</v>
      </c>
      <c r="I1482" s="27" t="s">
        <v>33</v>
      </c>
      <c r="J1482" s="36">
        <v>45230</v>
      </c>
      <c r="K1482" s="28">
        <v>45383</v>
      </c>
      <c r="L1482" s="121" t="s">
        <v>2167</v>
      </c>
      <c r="M1482" s="94" t="s">
        <v>2435</v>
      </c>
      <c r="N1482" s="94" t="s">
        <v>2436</v>
      </c>
      <c r="O1482" s="94" t="s">
        <v>2437</v>
      </c>
      <c r="P1482" s="30">
        <v>45219</v>
      </c>
      <c r="Q1482" s="198">
        <v>45247</v>
      </c>
      <c r="R1482" s="23" t="s">
        <v>239</v>
      </c>
      <c r="S1482" s="21">
        <v>45260</v>
      </c>
      <c r="T1482" s="20">
        <v>45268</v>
      </c>
      <c r="U1482" s="21">
        <v>45274</v>
      </c>
      <c r="V1482" s="29" t="s">
        <v>485</v>
      </c>
      <c r="W1482" s="23" t="s">
        <v>775</v>
      </c>
      <c r="X1482" s="27" t="s">
        <v>39</v>
      </c>
      <c r="Y1482" s="13" t="s">
        <v>2553</v>
      </c>
    </row>
    <row r="1483" spans="1:25" ht="25.5">
      <c r="A1483" s="24">
        <v>45323</v>
      </c>
      <c r="B1483" s="25" t="s">
        <v>300</v>
      </c>
      <c r="C1483" s="26">
        <v>634477</v>
      </c>
      <c r="D1483" s="27" t="s">
        <v>28</v>
      </c>
      <c r="E1483" s="27" t="s">
        <v>274</v>
      </c>
      <c r="F1483" s="27" t="s">
        <v>1770</v>
      </c>
      <c r="G1483" s="27" t="s">
        <v>31</v>
      </c>
      <c r="H1483" s="27" t="s">
        <v>32</v>
      </c>
      <c r="I1483" s="27" t="s">
        <v>33</v>
      </c>
      <c r="J1483" s="36">
        <v>45289</v>
      </c>
      <c r="K1483" s="28">
        <v>45444</v>
      </c>
      <c r="L1483" s="121" t="s">
        <v>1543</v>
      </c>
      <c r="M1483" s="94" t="s">
        <v>2464</v>
      </c>
      <c r="N1483" s="94" t="s">
        <v>2465</v>
      </c>
      <c r="O1483" s="94" t="s">
        <v>2466</v>
      </c>
      <c r="P1483" s="30" t="s">
        <v>235</v>
      </c>
      <c r="Q1483" s="30" t="s">
        <v>235</v>
      </c>
      <c r="R1483" s="30" t="s">
        <v>235</v>
      </c>
      <c r="S1483" s="21">
        <v>45287</v>
      </c>
      <c r="T1483" s="20" t="s">
        <v>235</v>
      </c>
      <c r="U1483" s="21">
        <v>45302</v>
      </c>
      <c r="V1483" s="29" t="s">
        <v>240</v>
      </c>
      <c r="W1483" s="23"/>
      <c r="X1483" s="27" t="s">
        <v>45</v>
      </c>
      <c r="Y1483" s="13" t="s">
        <v>277</v>
      </c>
    </row>
    <row r="1484" spans="1:25" ht="25.5">
      <c r="A1484" s="24">
        <v>45323</v>
      </c>
      <c r="B1484" s="25" t="s">
        <v>307</v>
      </c>
      <c r="C1484" s="26">
        <v>3083</v>
      </c>
      <c r="D1484" s="27" t="s">
        <v>28</v>
      </c>
      <c r="E1484" s="27" t="s">
        <v>287</v>
      </c>
      <c r="F1484" s="27" t="s">
        <v>244</v>
      </c>
      <c r="G1484" s="27" t="s">
        <v>31</v>
      </c>
      <c r="H1484" s="27" t="s">
        <v>32</v>
      </c>
      <c r="I1484" s="27" t="s">
        <v>33</v>
      </c>
      <c r="J1484" s="36">
        <v>45289</v>
      </c>
      <c r="K1484" s="28">
        <v>45444</v>
      </c>
      <c r="L1484" s="121" t="s">
        <v>1543</v>
      </c>
      <c r="M1484" s="94" t="s">
        <v>2554</v>
      </c>
      <c r="N1484" s="94" t="s">
        <v>2555</v>
      </c>
      <c r="O1484" s="94" t="s">
        <v>2556</v>
      </c>
      <c r="P1484" s="30">
        <v>45278</v>
      </c>
      <c r="Q1484" s="20">
        <v>45279</v>
      </c>
      <c r="R1484" s="23" t="s">
        <v>239</v>
      </c>
      <c r="S1484" s="21">
        <v>45287</v>
      </c>
      <c r="T1484" s="20" t="s">
        <v>235</v>
      </c>
      <c r="U1484" s="21">
        <v>45301</v>
      </c>
      <c r="V1484" s="29" t="s">
        <v>240</v>
      </c>
      <c r="W1484" s="23"/>
      <c r="X1484" s="27" t="s">
        <v>45</v>
      </c>
      <c r="Y1484" s="13" t="s">
        <v>2557</v>
      </c>
    </row>
    <row r="1485" spans="1:25" ht="25.5">
      <c r="A1485" s="24">
        <v>45323</v>
      </c>
      <c r="B1485" s="25" t="s">
        <v>1558</v>
      </c>
      <c r="C1485" s="26">
        <v>28494</v>
      </c>
      <c r="D1485" s="27" t="s">
        <v>28</v>
      </c>
      <c r="E1485" s="27" t="s">
        <v>255</v>
      </c>
      <c r="F1485" s="27" t="s">
        <v>71</v>
      </c>
      <c r="G1485" s="27" t="s">
        <v>31</v>
      </c>
      <c r="H1485" s="27" t="s">
        <v>32</v>
      </c>
      <c r="I1485" s="27" t="s">
        <v>33</v>
      </c>
      <c r="J1485" s="36">
        <v>45289</v>
      </c>
      <c r="K1485" s="28">
        <v>45444</v>
      </c>
      <c r="L1485" s="121" t="s">
        <v>1543</v>
      </c>
      <c r="M1485" s="94" t="s">
        <v>235</v>
      </c>
      <c r="N1485" s="94" t="s">
        <v>72</v>
      </c>
      <c r="O1485" s="94" t="s">
        <v>235</v>
      </c>
      <c r="P1485" s="30" t="s">
        <v>235</v>
      </c>
      <c r="Q1485" s="20" t="s">
        <v>235</v>
      </c>
      <c r="R1485" s="20" t="s">
        <v>235</v>
      </c>
      <c r="S1485" s="21">
        <v>45287</v>
      </c>
      <c r="T1485" s="20" t="s">
        <v>235</v>
      </c>
      <c r="U1485" s="21">
        <v>45303</v>
      </c>
      <c r="V1485" s="29" t="s">
        <v>240</v>
      </c>
      <c r="W1485" s="23"/>
      <c r="X1485" s="27" t="s">
        <v>45</v>
      </c>
      <c r="Y1485" s="13" t="s">
        <v>89</v>
      </c>
    </row>
    <row r="1486" spans="1:25" ht="25.5">
      <c r="A1486" s="24">
        <v>45323</v>
      </c>
      <c r="B1486" s="25" t="s">
        <v>1610</v>
      </c>
      <c r="C1486" s="26">
        <v>106688</v>
      </c>
      <c r="D1486" s="27" t="s">
        <v>28</v>
      </c>
      <c r="E1486" s="27" t="s">
        <v>255</v>
      </c>
      <c r="F1486" s="27" t="s">
        <v>71</v>
      </c>
      <c r="G1486" s="27" t="s">
        <v>31</v>
      </c>
      <c r="H1486" s="27" t="s">
        <v>32</v>
      </c>
      <c r="I1486" s="27" t="s">
        <v>33</v>
      </c>
      <c r="J1486" s="36">
        <v>45289</v>
      </c>
      <c r="K1486" s="28">
        <v>45444</v>
      </c>
      <c r="L1486" s="121" t="s">
        <v>1543</v>
      </c>
      <c r="M1486" s="94" t="s">
        <v>235</v>
      </c>
      <c r="N1486" s="94" t="s">
        <v>72</v>
      </c>
      <c r="O1486" s="94" t="s">
        <v>235</v>
      </c>
      <c r="P1486" s="30" t="s">
        <v>235</v>
      </c>
      <c r="Q1486" s="20" t="s">
        <v>235</v>
      </c>
      <c r="R1486" s="20" t="s">
        <v>235</v>
      </c>
      <c r="S1486" s="21">
        <v>45287</v>
      </c>
      <c r="T1486" s="20" t="s">
        <v>235</v>
      </c>
      <c r="U1486" s="21">
        <v>45303</v>
      </c>
      <c r="V1486" s="29" t="s">
        <v>240</v>
      </c>
      <c r="W1486" s="23"/>
      <c r="X1486" s="27" t="s">
        <v>45</v>
      </c>
      <c r="Y1486" s="13" t="s">
        <v>89</v>
      </c>
    </row>
    <row r="1487" spans="1:25" ht="25.5">
      <c r="A1487" s="24">
        <v>45323</v>
      </c>
      <c r="B1487" s="25" t="s">
        <v>2558</v>
      </c>
      <c r="C1487" s="193">
        <v>137597</v>
      </c>
      <c r="D1487" s="27" t="s">
        <v>28</v>
      </c>
      <c r="E1487" s="27" t="s">
        <v>70</v>
      </c>
      <c r="F1487" s="27" t="s">
        <v>71</v>
      </c>
      <c r="G1487" s="27" t="s">
        <v>31</v>
      </c>
      <c r="H1487" s="27" t="s">
        <v>32</v>
      </c>
      <c r="I1487" s="27" t="s">
        <v>33</v>
      </c>
      <c r="J1487" s="36">
        <v>45289</v>
      </c>
      <c r="K1487" s="28">
        <v>45444</v>
      </c>
      <c r="L1487" s="121" t="s">
        <v>1543</v>
      </c>
      <c r="M1487" s="94" t="s">
        <v>235</v>
      </c>
      <c r="N1487" s="94" t="s">
        <v>72</v>
      </c>
      <c r="O1487" s="94" t="s">
        <v>235</v>
      </c>
      <c r="P1487" s="30" t="s">
        <v>235</v>
      </c>
      <c r="Q1487" s="20" t="s">
        <v>235</v>
      </c>
      <c r="R1487" s="20" t="s">
        <v>235</v>
      </c>
      <c r="S1487" s="21">
        <v>45287</v>
      </c>
      <c r="T1487" s="20" t="s">
        <v>235</v>
      </c>
      <c r="U1487" s="21">
        <v>45303</v>
      </c>
      <c r="V1487" s="29" t="s">
        <v>240</v>
      </c>
      <c r="W1487" s="23"/>
      <c r="X1487" s="27" t="s">
        <v>39</v>
      </c>
      <c r="Y1487" s="13" t="s">
        <v>89</v>
      </c>
    </row>
    <row r="1488" spans="1:25" ht="25.5">
      <c r="A1488" s="24">
        <v>45323</v>
      </c>
      <c r="B1488" s="25" t="s">
        <v>1159</v>
      </c>
      <c r="C1488" s="26">
        <v>633880</v>
      </c>
      <c r="D1488" s="27" t="s">
        <v>28</v>
      </c>
      <c r="E1488" s="27" t="s">
        <v>255</v>
      </c>
      <c r="F1488" s="27" t="s">
        <v>71</v>
      </c>
      <c r="G1488" s="27" t="s">
        <v>31</v>
      </c>
      <c r="H1488" s="27" t="s">
        <v>32</v>
      </c>
      <c r="I1488" s="27" t="s">
        <v>33</v>
      </c>
      <c r="J1488" s="36">
        <v>45289</v>
      </c>
      <c r="K1488" s="28">
        <v>45444</v>
      </c>
      <c r="L1488" s="121" t="s">
        <v>1543</v>
      </c>
      <c r="M1488" s="94" t="s">
        <v>235</v>
      </c>
      <c r="N1488" s="94" t="s">
        <v>72</v>
      </c>
      <c r="O1488" s="94" t="s">
        <v>235</v>
      </c>
      <c r="P1488" s="30" t="s">
        <v>235</v>
      </c>
      <c r="Q1488" s="20" t="s">
        <v>235</v>
      </c>
      <c r="R1488" s="20" t="s">
        <v>235</v>
      </c>
      <c r="S1488" s="21">
        <v>45287</v>
      </c>
      <c r="T1488" s="20" t="s">
        <v>235</v>
      </c>
      <c r="U1488" s="21">
        <v>45303</v>
      </c>
      <c r="V1488" s="29" t="s">
        <v>240</v>
      </c>
      <c r="W1488" s="23"/>
      <c r="X1488" s="27" t="s">
        <v>45</v>
      </c>
      <c r="Y1488" s="13" t="s">
        <v>89</v>
      </c>
    </row>
    <row r="1489" spans="1:25" ht="25.5">
      <c r="A1489" s="24">
        <v>45323</v>
      </c>
      <c r="B1489" s="25" t="s">
        <v>1648</v>
      </c>
      <c r="C1489" s="26">
        <v>132016</v>
      </c>
      <c r="D1489" s="27" t="s">
        <v>28</v>
      </c>
      <c r="E1489" s="27" t="s">
        <v>147</v>
      </c>
      <c r="F1489" s="27" t="s">
        <v>148</v>
      </c>
      <c r="G1489" s="27" t="s">
        <v>31</v>
      </c>
      <c r="H1489" s="27" t="s">
        <v>32</v>
      </c>
      <c r="I1489" s="27" t="s">
        <v>33</v>
      </c>
      <c r="J1489" s="36">
        <v>45289</v>
      </c>
      <c r="K1489" s="28">
        <v>45444</v>
      </c>
      <c r="L1489" s="121" t="s">
        <v>1551</v>
      </c>
      <c r="M1489" s="94" t="s">
        <v>304</v>
      </c>
      <c r="N1489" s="94" t="s">
        <v>149</v>
      </c>
      <c r="O1489" s="94" t="s">
        <v>235</v>
      </c>
      <c r="P1489" s="30"/>
      <c r="Q1489" s="20"/>
      <c r="R1489" s="23"/>
      <c r="S1489" s="21">
        <v>45289</v>
      </c>
      <c r="T1489" s="20">
        <v>45306</v>
      </c>
      <c r="U1489" s="21">
        <v>45308</v>
      </c>
      <c r="V1489" s="29" t="s">
        <v>240</v>
      </c>
      <c r="W1489" s="23"/>
      <c r="X1489" s="27" t="s">
        <v>39</v>
      </c>
      <c r="Y1489" s="13" t="s">
        <v>1928</v>
      </c>
    </row>
    <row r="1490" spans="1:25" ht="63.75">
      <c r="A1490" s="24">
        <v>45323</v>
      </c>
      <c r="B1490" s="25" t="s">
        <v>434</v>
      </c>
      <c r="C1490" s="193">
        <v>112865</v>
      </c>
      <c r="D1490" s="27" t="s">
        <v>28</v>
      </c>
      <c r="E1490" s="27" t="s">
        <v>287</v>
      </c>
      <c r="F1490" s="27" t="s">
        <v>288</v>
      </c>
      <c r="G1490" s="27" t="s">
        <v>31</v>
      </c>
      <c r="H1490" s="27" t="s">
        <v>32</v>
      </c>
      <c r="I1490" s="27" t="s">
        <v>33</v>
      </c>
      <c r="J1490" s="36">
        <v>45289</v>
      </c>
      <c r="K1490" s="28">
        <v>45444</v>
      </c>
      <c r="L1490" s="121" t="s">
        <v>1543</v>
      </c>
      <c r="M1490" s="94" t="s">
        <v>435</v>
      </c>
      <c r="N1490" s="94" t="s">
        <v>1641</v>
      </c>
      <c r="O1490" s="94" t="s">
        <v>235</v>
      </c>
      <c r="P1490" s="30">
        <v>45278</v>
      </c>
      <c r="Q1490" s="20">
        <v>45279</v>
      </c>
      <c r="R1490" s="23" t="s">
        <v>239</v>
      </c>
      <c r="S1490" s="21">
        <v>45287</v>
      </c>
      <c r="T1490" s="20" t="s">
        <v>235</v>
      </c>
      <c r="U1490" s="21">
        <v>45306</v>
      </c>
      <c r="V1490" s="29" t="s">
        <v>240</v>
      </c>
      <c r="W1490" s="23"/>
      <c r="X1490" s="27" t="s">
        <v>39</v>
      </c>
      <c r="Y1490" s="13" t="s">
        <v>2559</v>
      </c>
    </row>
    <row r="1491" spans="1:25" ht="25.5">
      <c r="A1491" s="24">
        <v>45352</v>
      </c>
      <c r="B1491" s="25" t="s">
        <v>2560</v>
      </c>
      <c r="C1491" s="26">
        <v>124914</v>
      </c>
      <c r="D1491" s="27" t="s">
        <v>42</v>
      </c>
      <c r="E1491" s="27" t="s">
        <v>1301</v>
      </c>
      <c r="F1491" s="27" t="s">
        <v>1336</v>
      </c>
      <c r="G1491" s="27" t="s">
        <v>31</v>
      </c>
      <c r="H1491" s="27" t="s">
        <v>32</v>
      </c>
      <c r="I1491" s="27" t="s">
        <v>33</v>
      </c>
      <c r="J1491" s="28">
        <v>45322</v>
      </c>
      <c r="K1491" s="28">
        <v>45474</v>
      </c>
      <c r="L1491" s="121" t="s">
        <v>1543</v>
      </c>
      <c r="P1491" s="30" t="s">
        <v>235</v>
      </c>
      <c r="Q1491" s="20"/>
      <c r="R1491" s="23"/>
      <c r="S1491" s="21"/>
      <c r="T1491" s="20"/>
      <c r="U1491" s="21"/>
      <c r="V1491" s="29" t="s">
        <v>235</v>
      </c>
      <c r="W1491" s="23"/>
      <c r="X1491" s="27" t="s">
        <v>45</v>
      </c>
      <c r="Y1491" s="13" t="s">
        <v>2561</v>
      </c>
    </row>
    <row r="1492" spans="1:25" ht="25.5">
      <c r="A1492" s="24">
        <v>45323</v>
      </c>
      <c r="B1492" s="25" t="s">
        <v>342</v>
      </c>
      <c r="C1492" s="26">
        <v>614415</v>
      </c>
      <c r="D1492" s="27" t="s">
        <v>42</v>
      </c>
      <c r="E1492" s="27" t="s">
        <v>29</v>
      </c>
      <c r="F1492" s="27" t="s">
        <v>212</v>
      </c>
      <c r="G1492" s="27" t="s">
        <v>31</v>
      </c>
      <c r="H1492" s="27" t="s">
        <v>32</v>
      </c>
      <c r="I1492" s="27" t="s">
        <v>33</v>
      </c>
      <c r="J1492" s="36">
        <v>45289</v>
      </c>
      <c r="K1492" s="28">
        <v>45474</v>
      </c>
      <c r="L1492" s="121" t="s">
        <v>1605</v>
      </c>
      <c r="M1492" s="94" t="s">
        <v>1660</v>
      </c>
      <c r="N1492" s="94" t="s">
        <v>345</v>
      </c>
      <c r="O1492" s="94" t="s">
        <v>346</v>
      </c>
      <c r="P1492" s="30">
        <v>45278</v>
      </c>
      <c r="Q1492" s="20">
        <v>45279</v>
      </c>
      <c r="R1492" s="23"/>
      <c r="S1492" s="21">
        <v>45293</v>
      </c>
      <c r="T1492" s="20">
        <v>45313</v>
      </c>
      <c r="U1492" s="21">
        <v>45315</v>
      </c>
      <c r="V1492" s="29" t="s">
        <v>240</v>
      </c>
      <c r="W1492" s="23"/>
      <c r="X1492" s="27" t="s">
        <v>39</v>
      </c>
      <c r="Y1492" s="13" t="s">
        <v>2562</v>
      </c>
    </row>
    <row r="1493" spans="1:25" ht="38.25">
      <c r="A1493" s="24">
        <v>45292</v>
      </c>
      <c r="B1493" s="25" t="s">
        <v>2563</v>
      </c>
      <c r="C1493" s="193">
        <v>120272</v>
      </c>
      <c r="D1493" s="27" t="s">
        <v>42</v>
      </c>
      <c r="E1493" s="27" t="s">
        <v>2279</v>
      </c>
      <c r="F1493" s="27" t="s">
        <v>2010</v>
      </c>
      <c r="G1493" s="27" t="s">
        <v>31</v>
      </c>
      <c r="H1493" s="27" t="s">
        <v>32</v>
      </c>
      <c r="I1493" s="27" t="s">
        <v>23</v>
      </c>
      <c r="J1493" s="27"/>
      <c r="K1493" s="28">
        <v>45413</v>
      </c>
      <c r="L1493" s="121" t="s">
        <v>1543</v>
      </c>
      <c r="M1493" s="94" t="s">
        <v>2564</v>
      </c>
      <c r="N1493" s="94" t="s">
        <v>2565</v>
      </c>
      <c r="O1493" s="94" t="s">
        <v>235</v>
      </c>
      <c r="P1493" s="30">
        <v>45295</v>
      </c>
      <c r="Q1493" s="20" t="s">
        <v>235</v>
      </c>
      <c r="R1493" s="23" t="s">
        <v>239</v>
      </c>
      <c r="S1493" s="21">
        <v>45301</v>
      </c>
      <c r="T1493" s="20">
        <v>45316</v>
      </c>
      <c r="U1493" s="21">
        <v>45317</v>
      </c>
      <c r="V1493" s="29" t="s">
        <v>240</v>
      </c>
      <c r="W1493" s="23"/>
      <c r="X1493" s="27" t="s">
        <v>39</v>
      </c>
      <c r="Y1493" s="13" t="s">
        <v>2566</v>
      </c>
    </row>
    <row r="1494" spans="1:25">
      <c r="A1494" s="24">
        <v>45292</v>
      </c>
      <c r="B1494" s="25" t="s">
        <v>2567</v>
      </c>
      <c r="C1494" s="26">
        <v>137580</v>
      </c>
      <c r="D1494" s="27" t="s">
        <v>42</v>
      </c>
      <c r="E1494" s="27" t="s">
        <v>1068</v>
      </c>
      <c r="F1494" s="27" t="s">
        <v>148</v>
      </c>
      <c r="G1494" s="27" t="s">
        <v>31</v>
      </c>
      <c r="H1494" s="27" t="s">
        <v>32</v>
      </c>
      <c r="I1494" s="27" t="s">
        <v>33</v>
      </c>
      <c r="J1494" s="28" t="s">
        <v>85</v>
      </c>
      <c r="K1494" s="28">
        <v>45474</v>
      </c>
      <c r="L1494" s="121" t="s">
        <v>2167</v>
      </c>
      <c r="M1494" s="94" t="s">
        <v>304</v>
      </c>
      <c r="N1494" s="94" t="s">
        <v>149</v>
      </c>
      <c r="P1494" s="30">
        <v>45295</v>
      </c>
      <c r="Q1494" s="20">
        <v>45304</v>
      </c>
      <c r="R1494" s="23" t="s">
        <v>239</v>
      </c>
      <c r="S1494" s="21">
        <v>45313</v>
      </c>
      <c r="T1494" s="20"/>
      <c r="U1494" s="21">
        <v>45318</v>
      </c>
      <c r="V1494" s="29" t="s">
        <v>240</v>
      </c>
      <c r="W1494" s="23"/>
      <c r="X1494" s="27" t="s">
        <v>39</v>
      </c>
      <c r="Y1494" s="13"/>
    </row>
    <row r="1495" spans="1:25" ht="25.5">
      <c r="A1495" s="24">
        <v>45352</v>
      </c>
      <c r="B1495" s="25" t="s">
        <v>1691</v>
      </c>
      <c r="C1495" s="26">
        <v>133185</v>
      </c>
      <c r="D1495" s="27" t="s">
        <v>42</v>
      </c>
      <c r="E1495" s="27" t="s">
        <v>413</v>
      </c>
      <c r="F1495" s="27" t="s">
        <v>1362</v>
      </c>
      <c r="G1495" s="27" t="s">
        <v>31</v>
      </c>
      <c r="H1495" s="27" t="s">
        <v>32</v>
      </c>
      <c r="I1495" s="27" t="s">
        <v>33</v>
      </c>
      <c r="J1495" s="28">
        <v>45322</v>
      </c>
      <c r="K1495" s="28">
        <v>45474</v>
      </c>
      <c r="L1495" s="121" t="s">
        <v>2167</v>
      </c>
      <c r="N1495" s="94" t="s">
        <v>43</v>
      </c>
      <c r="P1495" s="30"/>
      <c r="Q1495" s="20"/>
      <c r="R1495" s="23"/>
      <c r="S1495" s="21">
        <v>45313</v>
      </c>
      <c r="T1495" s="20"/>
      <c r="U1495" s="21">
        <v>45315</v>
      </c>
      <c r="V1495" s="29" t="s">
        <v>240</v>
      </c>
      <c r="W1495" s="23"/>
      <c r="X1495" s="27" t="s">
        <v>45</v>
      </c>
      <c r="Y1495" s="13"/>
    </row>
    <row r="1496" spans="1:25">
      <c r="A1496" s="24">
        <v>45352</v>
      </c>
      <c r="B1496" s="25" t="s">
        <v>1692</v>
      </c>
      <c r="C1496" s="26">
        <v>134474</v>
      </c>
      <c r="D1496" s="27" t="s">
        <v>42</v>
      </c>
      <c r="E1496" s="27" t="s">
        <v>2009</v>
      </c>
      <c r="F1496" s="27" t="s">
        <v>2010</v>
      </c>
      <c r="G1496" s="27" t="s">
        <v>31</v>
      </c>
      <c r="H1496" s="27" t="s">
        <v>32</v>
      </c>
      <c r="I1496" s="27" t="s">
        <v>33</v>
      </c>
      <c r="J1496" s="28">
        <v>45322</v>
      </c>
      <c r="K1496" s="28">
        <v>45474</v>
      </c>
      <c r="L1496" s="121" t="s">
        <v>2167</v>
      </c>
      <c r="M1496" s="94" t="s">
        <v>1694</v>
      </c>
      <c r="N1496" s="94" t="s">
        <v>2144</v>
      </c>
      <c r="P1496" s="30"/>
      <c r="Q1496" s="20"/>
      <c r="R1496" s="23"/>
      <c r="S1496" s="21">
        <v>45313</v>
      </c>
      <c r="T1496" s="20"/>
      <c r="U1496" s="21">
        <v>45315</v>
      </c>
      <c r="V1496" s="29" t="s">
        <v>240</v>
      </c>
      <c r="W1496" s="23"/>
      <c r="X1496" s="27" t="s">
        <v>45</v>
      </c>
      <c r="Y1496" s="13"/>
    </row>
    <row r="1497" spans="1:25">
      <c r="A1497" s="24">
        <v>45352</v>
      </c>
      <c r="B1497" s="25" t="s">
        <v>1716</v>
      </c>
      <c r="C1497" s="26">
        <v>134898</v>
      </c>
      <c r="D1497" s="27" t="s">
        <v>42</v>
      </c>
      <c r="E1497" s="27" t="s">
        <v>377</v>
      </c>
      <c r="F1497" s="27" t="s">
        <v>662</v>
      </c>
      <c r="G1497" s="27" t="s">
        <v>31</v>
      </c>
      <c r="H1497" s="27" t="s">
        <v>32</v>
      </c>
      <c r="I1497" s="27" t="s">
        <v>33</v>
      </c>
      <c r="J1497" s="28">
        <v>45322</v>
      </c>
      <c r="K1497" s="28">
        <v>45474</v>
      </c>
      <c r="L1497" s="121" t="s">
        <v>2167</v>
      </c>
      <c r="M1497" s="94" t="s">
        <v>1717</v>
      </c>
      <c r="N1497" s="94" t="s">
        <v>1718</v>
      </c>
      <c r="P1497" s="30"/>
      <c r="Q1497" s="20"/>
      <c r="R1497" s="23"/>
      <c r="S1497" s="21">
        <v>45313</v>
      </c>
      <c r="T1497" s="20"/>
      <c r="U1497" s="21">
        <v>45316</v>
      </c>
      <c r="V1497" s="29" t="s">
        <v>240</v>
      </c>
      <c r="W1497" s="23"/>
      <c r="X1497" s="27" t="s">
        <v>45</v>
      </c>
      <c r="Y1497" s="13"/>
    </row>
    <row r="1498" spans="1:25">
      <c r="A1498" s="24">
        <v>45352</v>
      </c>
      <c r="B1498" s="25" t="s">
        <v>2568</v>
      </c>
      <c r="C1498" s="26">
        <v>138791</v>
      </c>
      <c r="D1498" s="27" t="s">
        <v>42</v>
      </c>
      <c r="E1498" s="27" t="s">
        <v>377</v>
      </c>
      <c r="F1498" s="27" t="s">
        <v>662</v>
      </c>
      <c r="G1498" s="27" t="s">
        <v>31</v>
      </c>
      <c r="H1498" s="27" t="s">
        <v>32</v>
      </c>
      <c r="I1498" s="27" t="s">
        <v>33</v>
      </c>
      <c r="J1498" s="28">
        <v>45322</v>
      </c>
      <c r="K1498" s="28">
        <v>45474</v>
      </c>
      <c r="L1498" s="121" t="s">
        <v>2167</v>
      </c>
      <c r="N1498" s="94" t="s">
        <v>2569</v>
      </c>
      <c r="P1498" s="30"/>
      <c r="Q1498" s="20"/>
      <c r="R1498" s="23"/>
      <c r="S1498" s="21">
        <v>45313</v>
      </c>
      <c r="T1498" s="20"/>
      <c r="U1498" s="21">
        <v>45317</v>
      </c>
      <c r="V1498" s="29" t="s">
        <v>240</v>
      </c>
      <c r="W1498" s="23"/>
      <c r="X1498" s="27" t="s">
        <v>45</v>
      </c>
      <c r="Y1498" s="13"/>
    </row>
    <row r="1499" spans="1:25" ht="25.5">
      <c r="A1499" s="24">
        <v>45352</v>
      </c>
      <c r="B1499" s="25" t="s">
        <v>2570</v>
      </c>
      <c r="C1499" s="26">
        <v>138860</v>
      </c>
      <c r="D1499" s="27" t="s">
        <v>42</v>
      </c>
      <c r="E1499" s="27" t="s">
        <v>255</v>
      </c>
      <c r="F1499" s="27" t="s">
        <v>256</v>
      </c>
      <c r="G1499" s="27" t="s">
        <v>31</v>
      </c>
      <c r="H1499" s="27" t="s">
        <v>32</v>
      </c>
      <c r="I1499" s="27" t="s">
        <v>33</v>
      </c>
      <c r="J1499" s="28">
        <v>45322</v>
      </c>
      <c r="K1499" s="28">
        <v>45474</v>
      </c>
      <c r="L1499" s="121" t="s">
        <v>2167</v>
      </c>
      <c r="N1499" s="94" t="s">
        <v>113</v>
      </c>
      <c r="P1499" s="30"/>
      <c r="Q1499" s="20"/>
      <c r="R1499" s="23"/>
      <c r="S1499" s="21">
        <v>45314</v>
      </c>
      <c r="T1499" s="20"/>
      <c r="U1499" s="21">
        <v>45317</v>
      </c>
      <c r="V1499" s="29" t="s">
        <v>240</v>
      </c>
      <c r="W1499" s="23"/>
      <c r="X1499" s="27" t="s">
        <v>45</v>
      </c>
      <c r="Y1499" s="13" t="s">
        <v>2523</v>
      </c>
    </row>
    <row r="1500" spans="1:25" ht="25.5">
      <c r="A1500" s="24">
        <v>45352</v>
      </c>
      <c r="B1500" s="25" t="s">
        <v>2571</v>
      </c>
      <c r="C1500" s="26">
        <v>138893</v>
      </c>
      <c r="D1500" s="27" t="s">
        <v>42</v>
      </c>
      <c r="E1500" s="27" t="s">
        <v>377</v>
      </c>
      <c r="F1500" s="27" t="s">
        <v>662</v>
      </c>
      <c r="G1500" s="27" t="s">
        <v>31</v>
      </c>
      <c r="H1500" s="27" t="s">
        <v>32</v>
      </c>
      <c r="I1500" s="27" t="s">
        <v>33</v>
      </c>
      <c r="J1500" s="28">
        <v>45322</v>
      </c>
      <c r="K1500" s="28">
        <v>45474</v>
      </c>
      <c r="L1500" s="121" t="s">
        <v>2167</v>
      </c>
      <c r="N1500" s="94" t="s">
        <v>113</v>
      </c>
      <c r="P1500" s="30"/>
      <c r="Q1500" s="20"/>
      <c r="R1500" s="23"/>
      <c r="S1500" s="21">
        <v>45314</v>
      </c>
      <c r="T1500" s="20"/>
      <c r="U1500" s="21">
        <v>45315</v>
      </c>
      <c r="V1500" s="29" t="s">
        <v>240</v>
      </c>
      <c r="W1500" s="23"/>
      <c r="X1500" s="27" t="s">
        <v>45</v>
      </c>
      <c r="Y1500" s="13" t="s">
        <v>2523</v>
      </c>
    </row>
    <row r="1501" spans="1:25" ht="25.5">
      <c r="A1501" s="24">
        <v>45352</v>
      </c>
      <c r="B1501" s="25" t="s">
        <v>2572</v>
      </c>
      <c r="C1501" s="26">
        <v>138959</v>
      </c>
      <c r="D1501" s="27" t="s">
        <v>42</v>
      </c>
      <c r="E1501" s="27" t="s">
        <v>255</v>
      </c>
      <c r="F1501" s="27" t="s">
        <v>256</v>
      </c>
      <c r="G1501" s="27" t="s">
        <v>31</v>
      </c>
      <c r="H1501" s="27" t="s">
        <v>32</v>
      </c>
      <c r="I1501" s="27" t="s">
        <v>33</v>
      </c>
      <c r="J1501" s="28">
        <v>45322</v>
      </c>
      <c r="K1501" s="28">
        <v>45474</v>
      </c>
      <c r="L1501" s="121" t="s">
        <v>2167</v>
      </c>
      <c r="N1501" s="94" t="s">
        <v>113</v>
      </c>
      <c r="P1501" s="30"/>
      <c r="Q1501" s="20"/>
      <c r="R1501" s="23"/>
      <c r="S1501" s="21">
        <v>45314</v>
      </c>
      <c r="T1501" s="20"/>
      <c r="U1501" s="21">
        <v>45317</v>
      </c>
      <c r="V1501" s="29" t="s">
        <v>240</v>
      </c>
      <c r="W1501" s="23"/>
      <c r="X1501" s="27" t="s">
        <v>45</v>
      </c>
      <c r="Y1501" s="13" t="s">
        <v>2523</v>
      </c>
    </row>
    <row r="1502" spans="1:25" ht="25.5">
      <c r="A1502" s="24">
        <v>45352</v>
      </c>
      <c r="B1502" s="25" t="s">
        <v>2573</v>
      </c>
      <c r="C1502" s="26">
        <v>139114</v>
      </c>
      <c r="D1502" s="27" t="s">
        <v>42</v>
      </c>
      <c r="E1502" s="27" t="s">
        <v>255</v>
      </c>
      <c r="F1502" s="27" t="s">
        <v>71</v>
      </c>
      <c r="G1502" s="27" t="s">
        <v>31</v>
      </c>
      <c r="H1502" s="27" t="s">
        <v>32</v>
      </c>
      <c r="I1502" s="27" t="s">
        <v>33</v>
      </c>
      <c r="J1502" s="28">
        <v>45322</v>
      </c>
      <c r="K1502" s="28">
        <v>45474</v>
      </c>
      <c r="L1502" s="121" t="s">
        <v>2167</v>
      </c>
      <c r="N1502" s="94" t="s">
        <v>72</v>
      </c>
      <c r="P1502" s="30"/>
      <c r="Q1502" s="20"/>
      <c r="R1502" s="23"/>
      <c r="S1502" s="21">
        <v>45314</v>
      </c>
      <c r="T1502" s="20"/>
      <c r="U1502" s="21">
        <v>45315</v>
      </c>
      <c r="V1502" s="29" t="s">
        <v>240</v>
      </c>
      <c r="W1502" s="23"/>
      <c r="X1502" s="27" t="s">
        <v>45</v>
      </c>
      <c r="Y1502" s="13"/>
    </row>
    <row r="1503" spans="1:25" ht="25.5">
      <c r="A1503" s="24">
        <v>45352</v>
      </c>
      <c r="B1503" s="25" t="s">
        <v>452</v>
      </c>
      <c r="C1503" s="26">
        <v>615193</v>
      </c>
      <c r="D1503" s="27" t="s">
        <v>42</v>
      </c>
      <c r="E1503" s="27" t="s">
        <v>255</v>
      </c>
      <c r="F1503" s="27" t="s">
        <v>71</v>
      </c>
      <c r="G1503" s="27" t="s">
        <v>31</v>
      </c>
      <c r="H1503" s="27" t="s">
        <v>32</v>
      </c>
      <c r="I1503" s="27" t="s">
        <v>33</v>
      </c>
      <c r="J1503" s="28">
        <v>45322</v>
      </c>
      <c r="K1503" s="28">
        <v>45474</v>
      </c>
      <c r="L1503" s="121" t="s">
        <v>2167</v>
      </c>
      <c r="N1503" s="94" t="s">
        <v>72</v>
      </c>
      <c r="P1503" s="30"/>
      <c r="Q1503" s="20"/>
      <c r="R1503" s="23"/>
      <c r="S1503" s="21">
        <v>45314</v>
      </c>
      <c r="T1503" s="20"/>
      <c r="U1503" s="21">
        <v>45315</v>
      </c>
      <c r="V1503" s="29" t="s">
        <v>240</v>
      </c>
      <c r="W1503" s="23"/>
      <c r="X1503" s="27" t="s">
        <v>45</v>
      </c>
      <c r="Y1503" s="13"/>
    </row>
    <row r="1504" spans="1:25" ht="25.5">
      <c r="A1504" s="24">
        <v>45352</v>
      </c>
      <c r="B1504" s="25" t="s">
        <v>453</v>
      </c>
      <c r="C1504" s="26">
        <v>615202</v>
      </c>
      <c r="D1504" s="27" t="s">
        <v>42</v>
      </c>
      <c r="E1504" s="27" t="s">
        <v>70</v>
      </c>
      <c r="F1504" s="27" t="s">
        <v>71</v>
      </c>
      <c r="G1504" s="27" t="s">
        <v>31</v>
      </c>
      <c r="H1504" s="27" t="s">
        <v>32</v>
      </c>
      <c r="I1504" s="27" t="s">
        <v>33</v>
      </c>
      <c r="J1504" s="28">
        <v>45322</v>
      </c>
      <c r="K1504" s="28">
        <v>45505</v>
      </c>
      <c r="L1504" s="121" t="s">
        <v>2167</v>
      </c>
      <c r="N1504" s="94" t="s">
        <v>72</v>
      </c>
      <c r="P1504" s="30"/>
      <c r="Q1504" s="20"/>
      <c r="R1504" s="23"/>
      <c r="S1504" s="21">
        <v>45314</v>
      </c>
      <c r="T1504" s="20"/>
      <c r="U1504" s="21">
        <v>45315</v>
      </c>
      <c r="V1504" s="29" t="s">
        <v>240</v>
      </c>
      <c r="W1504" s="23"/>
      <c r="X1504" s="27" t="s">
        <v>39</v>
      </c>
      <c r="Y1504" s="13"/>
    </row>
    <row r="1505" spans="1:25">
      <c r="A1505" s="24">
        <v>45352</v>
      </c>
      <c r="B1505" s="25" t="s">
        <v>421</v>
      </c>
      <c r="C1505" s="26">
        <v>632443</v>
      </c>
      <c r="D1505" s="27" t="s">
        <v>42</v>
      </c>
      <c r="E1505" s="27" t="s">
        <v>1068</v>
      </c>
      <c r="F1505" s="27" t="s">
        <v>148</v>
      </c>
      <c r="G1505" s="27" t="s">
        <v>31</v>
      </c>
      <c r="H1505" s="27" t="s">
        <v>32</v>
      </c>
      <c r="I1505" s="27" t="s">
        <v>33</v>
      </c>
      <c r="J1505" s="28">
        <v>45322</v>
      </c>
      <c r="K1505" s="28">
        <v>45474</v>
      </c>
      <c r="L1505" s="121" t="s">
        <v>2167</v>
      </c>
      <c r="N1505" s="94" t="s">
        <v>149</v>
      </c>
      <c r="P1505" s="30"/>
      <c r="Q1505" s="20"/>
      <c r="R1505" s="23"/>
      <c r="S1505" s="21">
        <v>45314</v>
      </c>
      <c r="T1505" s="20"/>
      <c r="U1505" s="21">
        <v>45315</v>
      </c>
      <c r="V1505" s="29" t="s">
        <v>240</v>
      </c>
      <c r="W1505" s="23"/>
      <c r="X1505" s="27" t="s">
        <v>39</v>
      </c>
      <c r="Y1505" s="13"/>
    </row>
    <row r="1506" spans="1:25" ht="25.5">
      <c r="A1506" s="24">
        <v>45352</v>
      </c>
      <c r="B1506" s="25" t="s">
        <v>391</v>
      </c>
      <c r="C1506" s="26">
        <v>111404</v>
      </c>
      <c r="D1506" s="27" t="s">
        <v>28</v>
      </c>
      <c r="E1506" s="27" t="s">
        <v>70</v>
      </c>
      <c r="F1506" s="27" t="s">
        <v>71</v>
      </c>
      <c r="G1506" s="27" t="s">
        <v>31</v>
      </c>
      <c r="H1506" s="27" t="s">
        <v>32</v>
      </c>
      <c r="I1506" s="27" t="s">
        <v>33</v>
      </c>
      <c r="J1506" s="28">
        <v>45322</v>
      </c>
      <c r="K1506" s="28">
        <v>45505</v>
      </c>
      <c r="L1506" s="121" t="s">
        <v>2167</v>
      </c>
      <c r="N1506" s="94" t="s">
        <v>72</v>
      </c>
      <c r="P1506" s="30"/>
      <c r="Q1506" s="20"/>
      <c r="R1506" s="23"/>
      <c r="S1506" s="21">
        <v>45314</v>
      </c>
      <c r="T1506" s="20"/>
      <c r="U1506" s="21">
        <v>45315</v>
      </c>
      <c r="V1506" s="29" t="s">
        <v>240</v>
      </c>
      <c r="W1506" s="23"/>
      <c r="X1506" s="27" t="s">
        <v>39</v>
      </c>
      <c r="Y1506" s="13"/>
    </row>
    <row r="1507" spans="1:25" ht="25.5">
      <c r="A1507" s="24">
        <v>45352</v>
      </c>
      <c r="B1507" s="25" t="s">
        <v>406</v>
      </c>
      <c r="C1507" s="26">
        <v>128050</v>
      </c>
      <c r="D1507" s="27" t="s">
        <v>42</v>
      </c>
      <c r="E1507" s="27" t="s">
        <v>377</v>
      </c>
      <c r="F1507" s="27" t="s">
        <v>662</v>
      </c>
      <c r="G1507" s="27" t="s">
        <v>31</v>
      </c>
      <c r="H1507" s="27" t="s">
        <v>32</v>
      </c>
      <c r="I1507" s="27" t="s">
        <v>33</v>
      </c>
      <c r="J1507" s="28">
        <v>45322</v>
      </c>
      <c r="K1507" s="28">
        <v>45474</v>
      </c>
      <c r="L1507" s="121" t="s">
        <v>1551</v>
      </c>
      <c r="M1507" s="94" t="s">
        <v>235</v>
      </c>
      <c r="N1507" s="94" t="s">
        <v>388</v>
      </c>
      <c r="O1507" s="94" t="s">
        <v>235</v>
      </c>
      <c r="P1507" s="30"/>
      <c r="Q1507" s="20"/>
      <c r="R1507" s="23"/>
      <c r="S1507" s="21">
        <v>45320</v>
      </c>
      <c r="T1507" s="20"/>
      <c r="U1507" s="21">
        <v>45321</v>
      </c>
      <c r="V1507" s="29" t="s">
        <v>240</v>
      </c>
      <c r="W1507" s="23"/>
      <c r="X1507" s="27" t="s">
        <v>45</v>
      </c>
      <c r="Y1507" s="13" t="s">
        <v>2574</v>
      </c>
    </row>
    <row r="1508" spans="1:25">
      <c r="A1508" s="24">
        <v>45352</v>
      </c>
      <c r="B1508" s="25" t="s">
        <v>2575</v>
      </c>
      <c r="C1508" s="26">
        <v>136799</v>
      </c>
      <c r="D1508" s="27" t="s">
        <v>42</v>
      </c>
      <c r="E1508" s="27" t="s">
        <v>70</v>
      </c>
      <c r="F1508" s="27" t="s">
        <v>387</v>
      </c>
      <c r="G1508" s="27" t="s">
        <v>31</v>
      </c>
      <c r="H1508" s="27" t="s">
        <v>32</v>
      </c>
      <c r="I1508" s="27" t="s">
        <v>33</v>
      </c>
      <c r="J1508" s="28">
        <v>45322</v>
      </c>
      <c r="K1508" s="28">
        <v>45474</v>
      </c>
      <c r="L1508" s="121" t="s">
        <v>1551</v>
      </c>
      <c r="M1508" s="94" t="s">
        <v>235</v>
      </c>
      <c r="N1508" s="94" t="s">
        <v>388</v>
      </c>
      <c r="O1508" s="94" t="s">
        <v>235</v>
      </c>
      <c r="P1508" s="30"/>
      <c r="Q1508" s="20"/>
      <c r="R1508" s="23"/>
      <c r="S1508" s="21">
        <v>45320</v>
      </c>
      <c r="T1508" s="20"/>
      <c r="U1508" s="21">
        <v>45321</v>
      </c>
      <c r="V1508" s="29" t="s">
        <v>240</v>
      </c>
      <c r="W1508" s="23"/>
      <c r="X1508" s="27" t="s">
        <v>39</v>
      </c>
      <c r="Y1508" s="13" t="s">
        <v>2576</v>
      </c>
    </row>
    <row r="1509" spans="1:25">
      <c r="A1509" s="24">
        <v>45375</v>
      </c>
      <c r="B1509" s="25" t="s">
        <v>324</v>
      </c>
      <c r="C1509" s="26">
        <v>101779</v>
      </c>
      <c r="D1509" s="27" t="s">
        <v>76</v>
      </c>
      <c r="E1509" s="27" t="s">
        <v>147</v>
      </c>
      <c r="F1509" s="27" t="s">
        <v>148</v>
      </c>
      <c r="G1509" s="27" t="s">
        <v>31</v>
      </c>
      <c r="H1509" s="27" t="s">
        <v>32</v>
      </c>
      <c r="I1509" s="27" t="s">
        <v>33</v>
      </c>
      <c r="J1509" s="28">
        <v>45322</v>
      </c>
      <c r="K1509" s="28">
        <v>45505</v>
      </c>
      <c r="L1509" s="121" t="s">
        <v>1551</v>
      </c>
      <c r="M1509" s="94" t="s">
        <v>304</v>
      </c>
      <c r="N1509" s="94" t="s">
        <v>149</v>
      </c>
      <c r="O1509" s="94" t="s">
        <v>235</v>
      </c>
      <c r="P1509" s="30"/>
      <c r="Q1509" s="20"/>
      <c r="R1509" s="23"/>
      <c r="S1509" s="21">
        <v>45320</v>
      </c>
      <c r="T1509" s="20"/>
      <c r="U1509" s="21">
        <v>45321</v>
      </c>
      <c r="V1509" s="29" t="s">
        <v>240</v>
      </c>
      <c r="W1509" s="23"/>
      <c r="X1509" s="27" t="s">
        <v>39</v>
      </c>
      <c r="Y1509" s="13" t="s">
        <v>1723</v>
      </c>
    </row>
    <row r="1510" spans="1:25" ht="51">
      <c r="A1510" s="24">
        <v>45352</v>
      </c>
      <c r="B1510" s="25" t="s">
        <v>1689</v>
      </c>
      <c r="C1510" s="26">
        <v>133097</v>
      </c>
      <c r="D1510" s="27" t="s">
        <v>42</v>
      </c>
      <c r="E1510" s="27" t="s">
        <v>413</v>
      </c>
      <c r="F1510" s="27" t="s">
        <v>1362</v>
      </c>
      <c r="G1510" s="27" t="s">
        <v>31</v>
      </c>
      <c r="H1510" s="27" t="s">
        <v>32</v>
      </c>
      <c r="I1510" s="27" t="s">
        <v>33</v>
      </c>
      <c r="J1510" s="28">
        <v>45322</v>
      </c>
      <c r="K1510" s="28">
        <v>45474</v>
      </c>
      <c r="L1510" s="121" t="s">
        <v>1551</v>
      </c>
      <c r="M1510" s="94" t="s">
        <v>415</v>
      </c>
      <c r="N1510" s="94" t="s">
        <v>43</v>
      </c>
      <c r="O1510" s="94" t="s">
        <v>785</v>
      </c>
      <c r="P1510" s="30"/>
      <c r="Q1510" s="20"/>
      <c r="R1510" s="23"/>
      <c r="S1510" s="21">
        <v>45320</v>
      </c>
      <c r="T1510" s="20"/>
      <c r="U1510" s="21">
        <v>45322</v>
      </c>
      <c r="V1510" s="29" t="s">
        <v>240</v>
      </c>
      <c r="W1510" s="23"/>
      <c r="X1510" s="27" t="s">
        <v>45</v>
      </c>
      <c r="Y1510" s="13" t="s">
        <v>2237</v>
      </c>
    </row>
    <row r="1511" spans="1:25" ht="25.5">
      <c r="A1511" s="24">
        <v>45352</v>
      </c>
      <c r="B1511" s="25" t="s">
        <v>399</v>
      </c>
      <c r="C1511" s="26">
        <v>103398</v>
      </c>
      <c r="D1511" s="27" t="s">
        <v>42</v>
      </c>
      <c r="E1511" s="27" t="s">
        <v>1686</v>
      </c>
      <c r="F1511" s="27" t="s">
        <v>71</v>
      </c>
      <c r="G1511" s="27" t="s">
        <v>31</v>
      </c>
      <c r="H1511" s="27" t="s">
        <v>32</v>
      </c>
      <c r="I1511" s="27" t="s">
        <v>33</v>
      </c>
      <c r="J1511" s="28">
        <v>45322</v>
      </c>
      <c r="K1511" s="28">
        <v>45474</v>
      </c>
      <c r="L1511" s="121" t="s">
        <v>1605</v>
      </c>
      <c r="N1511" s="94" t="s">
        <v>72</v>
      </c>
      <c r="P1511" s="30"/>
      <c r="Q1511" s="20"/>
      <c r="R1511" s="23"/>
      <c r="S1511" s="21">
        <v>45322</v>
      </c>
      <c r="T1511" s="20"/>
      <c r="U1511" s="21">
        <v>45322</v>
      </c>
      <c r="V1511" s="29" t="s">
        <v>240</v>
      </c>
      <c r="W1511" s="23"/>
      <c r="X1511" s="27" t="s">
        <v>45</v>
      </c>
      <c r="Y1511" s="13" t="s">
        <v>2577</v>
      </c>
    </row>
    <row r="1512" spans="1:25" ht="25.5">
      <c r="A1512" s="24">
        <v>45352</v>
      </c>
      <c r="B1512" s="25" t="s">
        <v>389</v>
      </c>
      <c r="C1512" s="26">
        <v>106825</v>
      </c>
      <c r="D1512" s="27" t="s">
        <v>42</v>
      </c>
      <c r="E1512" s="27" t="s">
        <v>255</v>
      </c>
      <c r="F1512" s="27" t="s">
        <v>71</v>
      </c>
      <c r="G1512" s="27" t="s">
        <v>31</v>
      </c>
      <c r="H1512" s="27" t="s">
        <v>32</v>
      </c>
      <c r="I1512" s="27" t="s">
        <v>33</v>
      </c>
      <c r="J1512" s="28">
        <v>45322</v>
      </c>
      <c r="K1512" s="28">
        <v>45474</v>
      </c>
      <c r="L1512" s="121" t="s">
        <v>1605</v>
      </c>
      <c r="N1512" s="94" t="s">
        <v>72</v>
      </c>
      <c r="P1512" s="30"/>
      <c r="Q1512" s="20"/>
      <c r="R1512" s="23"/>
      <c r="S1512" s="21">
        <v>45322</v>
      </c>
      <c r="T1512" s="20"/>
      <c r="U1512" s="21">
        <v>45322</v>
      </c>
      <c r="V1512" s="29" t="s">
        <v>240</v>
      </c>
      <c r="W1512" s="23"/>
      <c r="X1512" s="27" t="s">
        <v>45</v>
      </c>
      <c r="Y1512" s="13" t="s">
        <v>2577</v>
      </c>
    </row>
    <row r="1513" spans="1:25" ht="25.5">
      <c r="A1513" s="24">
        <v>45352</v>
      </c>
      <c r="B1513" s="25" t="s">
        <v>393</v>
      </c>
      <c r="C1513" s="26">
        <v>110886</v>
      </c>
      <c r="D1513" s="27" t="s">
        <v>42</v>
      </c>
      <c r="E1513" s="27" t="s">
        <v>255</v>
      </c>
      <c r="F1513" s="27" t="s">
        <v>71</v>
      </c>
      <c r="G1513" s="27" t="s">
        <v>31</v>
      </c>
      <c r="H1513" s="27" t="s">
        <v>32</v>
      </c>
      <c r="I1513" s="27" t="s">
        <v>33</v>
      </c>
      <c r="J1513" s="28">
        <v>45322</v>
      </c>
      <c r="K1513" s="28">
        <v>45474</v>
      </c>
      <c r="L1513" s="121" t="s">
        <v>1605</v>
      </c>
      <c r="N1513" s="94" t="s">
        <v>72</v>
      </c>
      <c r="P1513" s="30"/>
      <c r="Q1513" s="20"/>
      <c r="R1513" s="23"/>
      <c r="S1513" s="21">
        <v>45322</v>
      </c>
      <c r="T1513" s="20"/>
      <c r="U1513" s="21">
        <v>45322</v>
      </c>
      <c r="V1513" s="29" t="s">
        <v>240</v>
      </c>
      <c r="W1513" s="23"/>
      <c r="X1513" s="27" t="s">
        <v>45</v>
      </c>
      <c r="Y1513" s="13" t="s">
        <v>2577</v>
      </c>
    </row>
    <row r="1514" spans="1:25" ht="25.5">
      <c r="A1514" s="24">
        <v>45352</v>
      </c>
      <c r="B1514" s="25" t="s">
        <v>2578</v>
      </c>
      <c r="C1514" s="26">
        <v>115501</v>
      </c>
      <c r="D1514" s="27" t="s">
        <v>42</v>
      </c>
      <c r="E1514" s="27" t="s">
        <v>255</v>
      </c>
      <c r="F1514" s="27" t="s">
        <v>71</v>
      </c>
      <c r="G1514" s="27" t="s">
        <v>31</v>
      </c>
      <c r="H1514" s="27" t="s">
        <v>32</v>
      </c>
      <c r="I1514" s="27" t="s">
        <v>33</v>
      </c>
      <c r="J1514" s="28">
        <v>45322</v>
      </c>
      <c r="K1514" s="28">
        <v>45474</v>
      </c>
      <c r="L1514" s="121" t="s">
        <v>1605</v>
      </c>
      <c r="N1514" s="94" t="s">
        <v>72</v>
      </c>
      <c r="P1514" s="30"/>
      <c r="Q1514" s="20"/>
      <c r="R1514" s="23"/>
      <c r="S1514" s="21">
        <v>45322</v>
      </c>
      <c r="T1514" s="20"/>
      <c r="U1514" s="21">
        <v>45322</v>
      </c>
      <c r="V1514" s="29" t="s">
        <v>240</v>
      </c>
      <c r="W1514" s="23"/>
      <c r="X1514" s="27" t="s">
        <v>45</v>
      </c>
      <c r="Y1514" s="13" t="s">
        <v>2577</v>
      </c>
    </row>
    <row r="1515" spans="1:25" ht="25.5">
      <c r="A1515" s="24">
        <v>45352</v>
      </c>
      <c r="B1515" s="25" t="s">
        <v>468</v>
      </c>
      <c r="C1515" s="26">
        <v>115579</v>
      </c>
      <c r="D1515" s="27" t="s">
        <v>42</v>
      </c>
      <c r="E1515" s="27" t="s">
        <v>255</v>
      </c>
      <c r="F1515" s="27" t="s">
        <v>71</v>
      </c>
      <c r="G1515" s="27" t="s">
        <v>31</v>
      </c>
      <c r="H1515" s="27" t="s">
        <v>32</v>
      </c>
      <c r="I1515" s="27" t="s">
        <v>33</v>
      </c>
      <c r="J1515" s="28">
        <v>45322</v>
      </c>
      <c r="K1515" s="28">
        <v>45474</v>
      </c>
      <c r="L1515" s="121" t="s">
        <v>1605</v>
      </c>
      <c r="N1515" s="94" t="s">
        <v>72</v>
      </c>
      <c r="P1515" s="30"/>
      <c r="Q1515" s="20"/>
      <c r="R1515" s="23"/>
      <c r="S1515" s="21">
        <v>45322</v>
      </c>
      <c r="T1515" s="20"/>
      <c r="U1515" s="21">
        <v>45322</v>
      </c>
      <c r="V1515" s="29" t="s">
        <v>240</v>
      </c>
      <c r="W1515" s="23"/>
      <c r="X1515" s="27" t="s">
        <v>45</v>
      </c>
      <c r="Y1515" s="13" t="s">
        <v>2577</v>
      </c>
    </row>
    <row r="1516" spans="1:25" ht="89.25">
      <c r="A1516" s="24">
        <v>45352</v>
      </c>
      <c r="B1516" s="25" t="s">
        <v>412</v>
      </c>
      <c r="C1516" s="26">
        <v>115360</v>
      </c>
      <c r="D1516" s="27" t="s">
        <v>42</v>
      </c>
      <c r="E1516" s="27" t="s">
        <v>413</v>
      </c>
      <c r="F1516" s="27" t="s">
        <v>1362</v>
      </c>
      <c r="G1516" s="27" t="s">
        <v>31</v>
      </c>
      <c r="H1516" s="27" t="s">
        <v>32</v>
      </c>
      <c r="I1516" s="27" t="s">
        <v>33</v>
      </c>
      <c r="J1516" s="28">
        <v>45322</v>
      </c>
      <c r="K1516" s="28">
        <v>45474</v>
      </c>
      <c r="L1516" s="121" t="s">
        <v>1605</v>
      </c>
      <c r="M1516" s="94" t="s">
        <v>415</v>
      </c>
      <c r="N1516" s="94" t="s">
        <v>43</v>
      </c>
      <c r="O1516" s="94" t="s">
        <v>416</v>
      </c>
      <c r="P1516" s="30"/>
      <c r="Q1516" s="20"/>
      <c r="R1516" s="23"/>
      <c r="S1516" s="21">
        <v>45322</v>
      </c>
      <c r="T1516" s="20"/>
      <c r="U1516" s="21">
        <v>45323</v>
      </c>
      <c r="V1516" s="29" t="s">
        <v>240</v>
      </c>
      <c r="W1516" s="23"/>
      <c r="X1516" s="27" t="s">
        <v>45</v>
      </c>
      <c r="Y1516" s="13" t="s">
        <v>2194</v>
      </c>
    </row>
    <row r="1517" spans="1:25">
      <c r="A1517" s="24">
        <v>45352</v>
      </c>
      <c r="B1517" s="25" t="s">
        <v>2579</v>
      </c>
      <c r="C1517" s="26">
        <v>115757</v>
      </c>
      <c r="D1517" s="27" t="s">
        <v>42</v>
      </c>
      <c r="E1517" s="27" t="s">
        <v>255</v>
      </c>
      <c r="F1517" s="27" t="s">
        <v>256</v>
      </c>
      <c r="G1517" s="27" t="s">
        <v>31</v>
      </c>
      <c r="H1517" s="27" t="s">
        <v>32</v>
      </c>
      <c r="I1517" s="27" t="s">
        <v>33</v>
      </c>
      <c r="J1517" s="28">
        <v>45322</v>
      </c>
      <c r="K1517" s="28">
        <v>45474</v>
      </c>
      <c r="L1517" s="121" t="s">
        <v>1605</v>
      </c>
      <c r="N1517" s="94" t="s">
        <v>2327</v>
      </c>
      <c r="P1517" s="30"/>
      <c r="Q1517" s="20"/>
      <c r="R1517" s="23"/>
      <c r="S1517" s="21">
        <v>45322</v>
      </c>
      <c r="T1517" s="20"/>
      <c r="U1517" s="21">
        <v>45322</v>
      </c>
      <c r="V1517" s="29" t="s">
        <v>240</v>
      </c>
      <c r="W1517" s="23"/>
      <c r="X1517" s="27" t="s">
        <v>45</v>
      </c>
      <c r="Y1517" s="13" t="s">
        <v>2577</v>
      </c>
    </row>
    <row r="1518" spans="1:25">
      <c r="A1518" s="24">
        <v>45352</v>
      </c>
      <c r="B1518" s="25" t="s">
        <v>438</v>
      </c>
      <c r="C1518" s="26">
        <v>127945</v>
      </c>
      <c r="D1518" s="27" t="s">
        <v>42</v>
      </c>
      <c r="E1518" s="27" t="s">
        <v>2009</v>
      </c>
      <c r="F1518" s="27" t="s">
        <v>2580</v>
      </c>
      <c r="G1518" s="27" t="s">
        <v>31</v>
      </c>
      <c r="H1518" s="27" t="s">
        <v>32</v>
      </c>
      <c r="I1518" s="27" t="s">
        <v>33</v>
      </c>
      <c r="J1518" s="28">
        <v>45322</v>
      </c>
      <c r="K1518" s="28">
        <v>45474</v>
      </c>
      <c r="L1518" s="121" t="s">
        <v>1543</v>
      </c>
      <c r="M1518" s="94" t="s">
        <v>2581</v>
      </c>
      <c r="N1518" s="94" t="s">
        <v>2582</v>
      </c>
      <c r="P1518" s="30">
        <v>45308</v>
      </c>
      <c r="Q1518" s="20">
        <v>45313</v>
      </c>
      <c r="R1518" s="23" t="s">
        <v>239</v>
      </c>
      <c r="S1518" s="21" t="s">
        <v>235</v>
      </c>
      <c r="T1518" s="21" t="s">
        <v>235</v>
      </c>
      <c r="U1518" s="21">
        <v>45314</v>
      </c>
      <c r="V1518" s="29" t="s">
        <v>485</v>
      </c>
      <c r="W1518" s="23"/>
      <c r="X1518" s="27" t="s">
        <v>45</v>
      </c>
      <c r="Y1518" s="13"/>
    </row>
    <row r="1519" spans="1:25" ht="89.25">
      <c r="A1519" s="24">
        <v>45352</v>
      </c>
      <c r="B1519" s="25" t="s">
        <v>420</v>
      </c>
      <c r="C1519" s="26">
        <v>121370</v>
      </c>
      <c r="D1519" s="27" t="s">
        <v>42</v>
      </c>
      <c r="E1519" s="27" t="s">
        <v>413</v>
      </c>
      <c r="F1519" s="27" t="s">
        <v>1362</v>
      </c>
      <c r="G1519" s="27" t="s">
        <v>31</v>
      </c>
      <c r="H1519" s="27" t="s">
        <v>32</v>
      </c>
      <c r="I1519" s="27" t="s">
        <v>33</v>
      </c>
      <c r="J1519" s="28">
        <v>45322</v>
      </c>
      <c r="K1519" s="28">
        <v>45474</v>
      </c>
      <c r="L1519" s="121" t="s">
        <v>1543</v>
      </c>
      <c r="M1519" s="94" t="s">
        <v>415</v>
      </c>
      <c r="N1519" s="94" t="s">
        <v>43</v>
      </c>
      <c r="O1519" s="94" t="s">
        <v>416</v>
      </c>
      <c r="P1519" s="30" t="s">
        <v>235</v>
      </c>
      <c r="Q1519" s="30" t="s">
        <v>235</v>
      </c>
      <c r="R1519" s="30" t="s">
        <v>235</v>
      </c>
      <c r="S1519" s="21">
        <v>45321</v>
      </c>
      <c r="T1519" s="21" t="s">
        <v>235</v>
      </c>
      <c r="U1519" s="21">
        <v>45323</v>
      </c>
      <c r="V1519" s="29" t="s">
        <v>240</v>
      </c>
      <c r="W1519" s="23"/>
      <c r="X1519" s="27" t="s">
        <v>45</v>
      </c>
      <c r="Y1519" s="13"/>
    </row>
    <row r="1520" spans="1:25">
      <c r="A1520" s="24">
        <v>45352</v>
      </c>
      <c r="B1520" s="25" t="s">
        <v>361</v>
      </c>
      <c r="C1520" s="193">
        <v>119858</v>
      </c>
      <c r="D1520" s="27" t="s">
        <v>42</v>
      </c>
      <c r="E1520" s="27" t="s">
        <v>70</v>
      </c>
      <c r="F1520" s="27" t="s">
        <v>387</v>
      </c>
      <c r="G1520" s="27" t="s">
        <v>31</v>
      </c>
      <c r="H1520" s="27" t="s">
        <v>32</v>
      </c>
      <c r="I1520" s="27" t="s">
        <v>33</v>
      </c>
      <c r="J1520" s="28">
        <v>45322</v>
      </c>
      <c r="K1520" s="28">
        <v>45474</v>
      </c>
      <c r="L1520" s="121" t="s">
        <v>1543</v>
      </c>
      <c r="M1520" s="94" t="s">
        <v>235</v>
      </c>
      <c r="N1520" s="94" t="s">
        <v>2174</v>
      </c>
      <c r="O1520" s="94" t="s">
        <v>235</v>
      </c>
      <c r="P1520" s="30" t="s">
        <v>235</v>
      </c>
      <c r="Q1520" s="30" t="s">
        <v>235</v>
      </c>
      <c r="R1520" s="30" t="s">
        <v>235</v>
      </c>
      <c r="S1520" s="21">
        <v>45321</v>
      </c>
      <c r="T1520" s="20" t="s">
        <v>235</v>
      </c>
      <c r="U1520" s="21">
        <v>45322</v>
      </c>
      <c r="V1520" s="29" t="s">
        <v>240</v>
      </c>
      <c r="W1520" s="23"/>
      <c r="X1520" s="27" t="s">
        <v>39</v>
      </c>
      <c r="Y1520" s="13" t="s">
        <v>2583</v>
      </c>
    </row>
    <row r="1521" spans="1:25">
      <c r="A1521" s="24">
        <v>45352</v>
      </c>
      <c r="B1521" s="25" t="s">
        <v>419</v>
      </c>
      <c r="C1521" s="26">
        <v>121583</v>
      </c>
      <c r="D1521" s="27" t="s">
        <v>42</v>
      </c>
      <c r="E1521" s="27" t="s">
        <v>255</v>
      </c>
      <c r="F1521" s="27" t="s">
        <v>256</v>
      </c>
      <c r="G1521" s="27" t="s">
        <v>31</v>
      </c>
      <c r="H1521" s="27" t="s">
        <v>32</v>
      </c>
      <c r="I1521" s="27" t="s">
        <v>33</v>
      </c>
      <c r="J1521" s="28">
        <v>45322</v>
      </c>
      <c r="K1521" s="28">
        <v>45474</v>
      </c>
      <c r="L1521" s="121" t="s">
        <v>1543</v>
      </c>
      <c r="M1521" s="94" t="s">
        <v>235</v>
      </c>
      <c r="N1521" s="94" t="s">
        <v>2174</v>
      </c>
      <c r="O1521" s="94" t="s">
        <v>235</v>
      </c>
      <c r="P1521" s="30" t="s">
        <v>235</v>
      </c>
      <c r="Q1521" s="30" t="s">
        <v>235</v>
      </c>
      <c r="R1521" s="30" t="s">
        <v>235</v>
      </c>
      <c r="S1521" s="21">
        <v>45321</v>
      </c>
      <c r="T1521" s="20" t="s">
        <v>235</v>
      </c>
      <c r="U1521" s="21">
        <v>45322</v>
      </c>
      <c r="V1521" s="29" t="s">
        <v>240</v>
      </c>
      <c r="W1521" s="23"/>
      <c r="X1521" s="27" t="s">
        <v>45</v>
      </c>
      <c r="Y1521" s="13" t="s">
        <v>2583</v>
      </c>
    </row>
    <row r="1522" spans="1:25" ht="25.5">
      <c r="A1522" s="24">
        <v>45352</v>
      </c>
      <c r="B1522" s="25" t="s">
        <v>1707</v>
      </c>
      <c r="C1522" s="26">
        <v>133170</v>
      </c>
      <c r="D1522" s="27" t="s">
        <v>42</v>
      </c>
      <c r="E1522" s="27" t="s">
        <v>255</v>
      </c>
      <c r="F1522" s="27" t="s">
        <v>71</v>
      </c>
      <c r="G1522" s="27" t="s">
        <v>31</v>
      </c>
      <c r="H1522" s="27" t="s">
        <v>32</v>
      </c>
      <c r="I1522" s="27" t="s">
        <v>33</v>
      </c>
      <c r="J1522" s="28">
        <v>45322</v>
      </c>
      <c r="K1522" s="28">
        <v>45474</v>
      </c>
      <c r="L1522" s="121" t="s">
        <v>1551</v>
      </c>
      <c r="M1522" s="94" t="s">
        <v>235</v>
      </c>
      <c r="N1522" s="94" t="s">
        <v>72</v>
      </c>
      <c r="O1522" s="94" t="s">
        <v>235</v>
      </c>
      <c r="P1522" s="30"/>
      <c r="Q1522" s="20"/>
      <c r="R1522" s="23"/>
      <c r="S1522" s="21">
        <v>45320</v>
      </c>
      <c r="T1522" s="20"/>
      <c r="U1522" s="21">
        <v>45323</v>
      </c>
      <c r="V1522" s="29" t="s">
        <v>240</v>
      </c>
      <c r="W1522" s="23"/>
      <c r="X1522" s="27" t="s">
        <v>45</v>
      </c>
      <c r="Y1522" s="13" t="s">
        <v>2238</v>
      </c>
    </row>
    <row r="1523" spans="1:25" ht="25.5">
      <c r="A1523" s="24">
        <v>45352</v>
      </c>
      <c r="B1523" s="25" t="s">
        <v>431</v>
      </c>
      <c r="C1523" s="26">
        <v>128098</v>
      </c>
      <c r="D1523" s="27" t="s">
        <v>42</v>
      </c>
      <c r="E1523" s="27" t="s">
        <v>255</v>
      </c>
      <c r="F1523" s="27" t="s">
        <v>71</v>
      </c>
      <c r="G1523" s="27" t="s">
        <v>31</v>
      </c>
      <c r="H1523" s="27" t="s">
        <v>32</v>
      </c>
      <c r="I1523" s="27" t="s">
        <v>33</v>
      </c>
      <c r="J1523" s="28">
        <v>45322</v>
      </c>
      <c r="K1523" s="28">
        <v>45474</v>
      </c>
      <c r="L1523" s="121" t="s">
        <v>1551</v>
      </c>
      <c r="M1523" s="94" t="s">
        <v>235</v>
      </c>
      <c r="N1523" s="94" t="s">
        <v>72</v>
      </c>
      <c r="O1523" s="94" t="s">
        <v>235</v>
      </c>
      <c r="P1523" s="30"/>
      <c r="Q1523" s="20"/>
      <c r="R1523" s="23"/>
      <c r="S1523" s="21">
        <v>45320</v>
      </c>
      <c r="T1523" s="20"/>
      <c r="U1523" s="21">
        <v>45323</v>
      </c>
      <c r="V1523" s="29" t="s">
        <v>240</v>
      </c>
      <c r="W1523" s="23"/>
      <c r="X1523" s="27" t="s">
        <v>45</v>
      </c>
      <c r="Y1523" s="13" t="s">
        <v>2584</v>
      </c>
    </row>
    <row r="1524" spans="1:25" ht="25.5">
      <c r="A1524" s="24">
        <v>45352</v>
      </c>
      <c r="B1524" s="25" t="s">
        <v>446</v>
      </c>
      <c r="C1524" s="26">
        <v>128099</v>
      </c>
      <c r="D1524" s="27" t="s">
        <v>42</v>
      </c>
      <c r="E1524" s="27" t="s">
        <v>255</v>
      </c>
      <c r="F1524" s="27" t="s">
        <v>71</v>
      </c>
      <c r="G1524" s="27" t="s">
        <v>31</v>
      </c>
      <c r="H1524" s="27" t="s">
        <v>32</v>
      </c>
      <c r="I1524" s="27" t="s">
        <v>33</v>
      </c>
      <c r="J1524" s="28">
        <v>45322</v>
      </c>
      <c r="K1524" s="28">
        <v>45474</v>
      </c>
      <c r="L1524" s="121" t="s">
        <v>1551</v>
      </c>
      <c r="M1524" s="94" t="s">
        <v>235</v>
      </c>
      <c r="N1524" s="94" t="s">
        <v>72</v>
      </c>
      <c r="O1524" s="94" t="s">
        <v>235</v>
      </c>
      <c r="P1524" s="30"/>
      <c r="Q1524" s="20"/>
      <c r="R1524" s="23"/>
      <c r="S1524" s="21">
        <v>45320</v>
      </c>
      <c r="T1524" s="20"/>
      <c r="U1524" s="21">
        <v>45323</v>
      </c>
      <c r="V1524" s="29" t="s">
        <v>240</v>
      </c>
      <c r="W1524" s="23"/>
      <c r="X1524" s="27" t="s">
        <v>45</v>
      </c>
      <c r="Y1524" s="13" t="s">
        <v>2585</v>
      </c>
    </row>
    <row r="1525" spans="1:25" ht="25.5">
      <c r="A1525" s="24">
        <v>45352</v>
      </c>
      <c r="B1525" s="25" t="s">
        <v>432</v>
      </c>
      <c r="C1525" s="26">
        <v>128187</v>
      </c>
      <c r="D1525" s="27" t="s">
        <v>42</v>
      </c>
      <c r="E1525" s="27" t="s">
        <v>255</v>
      </c>
      <c r="F1525" s="27" t="s">
        <v>71</v>
      </c>
      <c r="G1525" s="27" t="s">
        <v>31</v>
      </c>
      <c r="H1525" s="27" t="s">
        <v>32</v>
      </c>
      <c r="I1525" s="27" t="s">
        <v>33</v>
      </c>
      <c r="J1525" s="28">
        <v>45322</v>
      </c>
      <c r="K1525" s="28">
        <v>45474</v>
      </c>
      <c r="L1525" s="121" t="s">
        <v>1551</v>
      </c>
      <c r="M1525" s="94" t="s">
        <v>235</v>
      </c>
      <c r="N1525" s="94" t="s">
        <v>72</v>
      </c>
      <c r="O1525" s="94" t="s">
        <v>235</v>
      </c>
      <c r="P1525" s="30"/>
      <c r="Q1525" s="20"/>
      <c r="R1525" s="23"/>
      <c r="S1525" s="21">
        <v>45320</v>
      </c>
      <c r="T1525" s="20"/>
      <c r="U1525" s="21">
        <v>45323</v>
      </c>
      <c r="V1525" s="29" t="s">
        <v>240</v>
      </c>
      <c r="W1525" s="23"/>
      <c r="X1525" s="27" t="s">
        <v>45</v>
      </c>
      <c r="Y1525" s="13" t="s">
        <v>2238</v>
      </c>
    </row>
    <row r="1526" spans="1:25" ht="25.5">
      <c r="A1526" s="24">
        <v>45352</v>
      </c>
      <c r="B1526" s="25" t="s">
        <v>447</v>
      </c>
      <c r="C1526" s="26">
        <v>128231</v>
      </c>
      <c r="D1526" s="27" t="s">
        <v>42</v>
      </c>
      <c r="E1526" s="27" t="s">
        <v>255</v>
      </c>
      <c r="F1526" s="27" t="s">
        <v>71</v>
      </c>
      <c r="G1526" s="27" t="s">
        <v>31</v>
      </c>
      <c r="H1526" s="27" t="s">
        <v>32</v>
      </c>
      <c r="I1526" s="27" t="s">
        <v>33</v>
      </c>
      <c r="J1526" s="28">
        <v>45322</v>
      </c>
      <c r="K1526" s="28">
        <v>45474</v>
      </c>
      <c r="L1526" s="121" t="s">
        <v>1551</v>
      </c>
      <c r="M1526" s="94" t="s">
        <v>235</v>
      </c>
      <c r="N1526" s="94" t="s">
        <v>72</v>
      </c>
      <c r="O1526" s="94" t="s">
        <v>235</v>
      </c>
      <c r="P1526" s="30"/>
      <c r="Q1526" s="20"/>
      <c r="R1526" s="23"/>
      <c r="S1526" s="21">
        <v>45320</v>
      </c>
      <c r="T1526" s="20"/>
      <c r="U1526" s="21">
        <v>45323</v>
      </c>
      <c r="V1526" s="29" t="s">
        <v>240</v>
      </c>
      <c r="W1526" s="23"/>
      <c r="X1526" s="27" t="s">
        <v>45</v>
      </c>
      <c r="Y1526" s="13" t="s">
        <v>2238</v>
      </c>
    </row>
    <row r="1527" spans="1:25" ht="25.5">
      <c r="A1527" s="24">
        <v>45352</v>
      </c>
      <c r="B1527" s="25" t="s">
        <v>403</v>
      </c>
      <c r="C1527" s="26">
        <v>128281</v>
      </c>
      <c r="D1527" s="27" t="s">
        <v>42</v>
      </c>
      <c r="E1527" s="27" t="s">
        <v>255</v>
      </c>
      <c r="F1527" s="27" t="s">
        <v>71</v>
      </c>
      <c r="G1527" s="27" t="s">
        <v>31</v>
      </c>
      <c r="H1527" s="27" t="s">
        <v>32</v>
      </c>
      <c r="I1527" s="27" t="s">
        <v>33</v>
      </c>
      <c r="J1527" s="28">
        <v>45322</v>
      </c>
      <c r="K1527" s="28">
        <v>45474</v>
      </c>
      <c r="L1527" s="121" t="s">
        <v>1551</v>
      </c>
      <c r="M1527" s="94" t="s">
        <v>235</v>
      </c>
      <c r="N1527" s="94" t="s">
        <v>72</v>
      </c>
      <c r="O1527" s="94" t="s">
        <v>235</v>
      </c>
      <c r="P1527" s="30"/>
      <c r="Q1527" s="20"/>
      <c r="R1527" s="23"/>
      <c r="S1527" s="21">
        <v>45320</v>
      </c>
      <c r="T1527" s="20"/>
      <c r="U1527" s="21">
        <v>45323</v>
      </c>
      <c r="V1527" s="29" t="s">
        <v>240</v>
      </c>
      <c r="W1527" s="23"/>
      <c r="X1527" s="27" t="s">
        <v>45</v>
      </c>
      <c r="Y1527" s="13" t="s">
        <v>2238</v>
      </c>
    </row>
    <row r="1528" spans="1:25" ht="25.5">
      <c r="A1528" s="24">
        <v>45352</v>
      </c>
      <c r="B1528" s="25" t="s">
        <v>404</v>
      </c>
      <c r="C1528" s="26">
        <v>128404</v>
      </c>
      <c r="D1528" s="27" t="s">
        <v>42</v>
      </c>
      <c r="E1528" s="27" t="s">
        <v>255</v>
      </c>
      <c r="F1528" s="27" t="s">
        <v>71</v>
      </c>
      <c r="G1528" s="27" t="s">
        <v>31</v>
      </c>
      <c r="H1528" s="27" t="s">
        <v>32</v>
      </c>
      <c r="I1528" s="27" t="s">
        <v>33</v>
      </c>
      <c r="J1528" s="28">
        <v>45322</v>
      </c>
      <c r="K1528" s="28">
        <v>45474</v>
      </c>
      <c r="L1528" s="121" t="s">
        <v>1551</v>
      </c>
      <c r="M1528" s="94" t="s">
        <v>235</v>
      </c>
      <c r="N1528" s="94" t="s">
        <v>72</v>
      </c>
      <c r="O1528" s="94" t="s">
        <v>235</v>
      </c>
      <c r="P1528" s="30"/>
      <c r="Q1528" s="20"/>
      <c r="R1528" s="23"/>
      <c r="S1528" s="21">
        <v>45320</v>
      </c>
      <c r="T1528" s="20"/>
      <c r="U1528" s="21">
        <v>45323</v>
      </c>
      <c r="V1528" s="29" t="s">
        <v>240</v>
      </c>
      <c r="W1528" s="23"/>
      <c r="X1528" s="27" t="s">
        <v>45</v>
      </c>
      <c r="Y1528" s="13" t="s">
        <v>2238</v>
      </c>
    </row>
    <row r="1529" spans="1:25">
      <c r="A1529" s="24">
        <v>45352</v>
      </c>
      <c r="B1529" s="25" t="s">
        <v>1703</v>
      </c>
      <c r="C1529" s="193">
        <v>131737</v>
      </c>
      <c r="D1529" s="27" t="s">
        <v>42</v>
      </c>
      <c r="E1529" s="27" t="s">
        <v>255</v>
      </c>
      <c r="F1529" s="27" t="s">
        <v>71</v>
      </c>
      <c r="G1529" s="27" t="s">
        <v>31</v>
      </c>
      <c r="H1529" s="27" t="s">
        <v>32</v>
      </c>
      <c r="I1529" s="27" t="s">
        <v>33</v>
      </c>
      <c r="J1529" s="28">
        <v>45322</v>
      </c>
      <c r="K1529" s="28">
        <v>45474</v>
      </c>
      <c r="L1529" s="121" t="s">
        <v>1543</v>
      </c>
      <c r="M1529" s="94" t="s">
        <v>1236</v>
      </c>
      <c r="N1529" s="94" t="s">
        <v>2586</v>
      </c>
      <c r="O1529" s="94" t="s">
        <v>235</v>
      </c>
      <c r="P1529" s="30" t="s">
        <v>235</v>
      </c>
      <c r="Q1529" s="30" t="s">
        <v>235</v>
      </c>
      <c r="R1529" s="30" t="s">
        <v>235</v>
      </c>
      <c r="S1529" s="21">
        <v>45321</v>
      </c>
      <c r="T1529" s="20" t="s">
        <v>235</v>
      </c>
      <c r="U1529" s="21">
        <v>45323</v>
      </c>
      <c r="V1529" s="29" t="s">
        <v>240</v>
      </c>
      <c r="W1529" s="23"/>
      <c r="X1529" s="27" t="s">
        <v>39</v>
      </c>
      <c r="Y1529" s="13" t="s">
        <v>2587</v>
      </c>
    </row>
    <row r="1530" spans="1:25">
      <c r="A1530" s="24">
        <v>45352</v>
      </c>
      <c r="B1530" s="25" t="s">
        <v>2588</v>
      </c>
      <c r="C1530" s="193">
        <v>119570</v>
      </c>
      <c r="D1530" s="27" t="s">
        <v>42</v>
      </c>
      <c r="E1530" s="27" t="s">
        <v>70</v>
      </c>
      <c r="F1530" s="27" t="s">
        <v>363</v>
      </c>
      <c r="G1530" s="27" t="s">
        <v>31</v>
      </c>
      <c r="H1530" s="27" t="s">
        <v>32</v>
      </c>
      <c r="I1530" s="27" t="s">
        <v>33</v>
      </c>
      <c r="J1530" s="28">
        <v>45322</v>
      </c>
      <c r="K1530" s="28">
        <v>45474</v>
      </c>
      <c r="L1530" s="121" t="s">
        <v>1543</v>
      </c>
      <c r="M1530" s="94" t="s">
        <v>235</v>
      </c>
      <c r="N1530" s="94" t="s">
        <v>2174</v>
      </c>
      <c r="O1530" s="94" t="s">
        <v>235</v>
      </c>
      <c r="P1530" s="30" t="s">
        <v>235</v>
      </c>
      <c r="Q1530" s="30" t="s">
        <v>235</v>
      </c>
      <c r="R1530" s="30" t="s">
        <v>235</v>
      </c>
      <c r="S1530" s="21">
        <v>45321</v>
      </c>
      <c r="T1530" s="20" t="s">
        <v>235</v>
      </c>
      <c r="U1530" s="20">
        <v>45322</v>
      </c>
      <c r="V1530" s="29" t="s">
        <v>240</v>
      </c>
      <c r="W1530" s="23"/>
      <c r="X1530" s="27" t="s">
        <v>39</v>
      </c>
      <c r="Y1530" s="13" t="s">
        <v>2583</v>
      </c>
    </row>
    <row r="1531" spans="1:25">
      <c r="A1531" s="24">
        <v>45352</v>
      </c>
      <c r="B1531" s="25" t="s">
        <v>381</v>
      </c>
      <c r="C1531" s="26">
        <v>127952</v>
      </c>
      <c r="D1531" s="27" t="s">
        <v>42</v>
      </c>
      <c r="E1531" s="27" t="s">
        <v>255</v>
      </c>
      <c r="F1531" s="27" t="s">
        <v>256</v>
      </c>
      <c r="G1531" s="27" t="s">
        <v>31</v>
      </c>
      <c r="H1531" s="27" t="s">
        <v>32</v>
      </c>
      <c r="I1531" s="27" t="s">
        <v>33</v>
      </c>
      <c r="J1531" s="28">
        <v>45322</v>
      </c>
      <c r="K1531" s="28">
        <v>45474</v>
      </c>
      <c r="L1531" s="121" t="s">
        <v>1543</v>
      </c>
      <c r="M1531" s="94" t="s">
        <v>1236</v>
      </c>
      <c r="N1531" s="94" t="s">
        <v>2586</v>
      </c>
      <c r="O1531" s="94" t="s">
        <v>235</v>
      </c>
      <c r="P1531" s="30" t="s">
        <v>235</v>
      </c>
      <c r="Q1531" s="30" t="s">
        <v>235</v>
      </c>
      <c r="R1531" s="30" t="s">
        <v>235</v>
      </c>
      <c r="S1531" s="21">
        <v>45321</v>
      </c>
      <c r="T1531" s="20" t="s">
        <v>235</v>
      </c>
      <c r="U1531" s="21">
        <v>45323</v>
      </c>
      <c r="V1531" s="29" t="s">
        <v>240</v>
      </c>
      <c r="W1531" s="23"/>
      <c r="X1531" s="27" t="s">
        <v>45</v>
      </c>
      <c r="Y1531" s="13" t="s">
        <v>2587</v>
      </c>
    </row>
    <row r="1532" spans="1:25">
      <c r="A1532" s="24">
        <v>45352</v>
      </c>
      <c r="B1532" s="25" t="s">
        <v>462</v>
      </c>
      <c r="C1532" s="26">
        <v>127680</v>
      </c>
      <c r="D1532" s="27" t="s">
        <v>42</v>
      </c>
      <c r="E1532" s="27" t="s">
        <v>463</v>
      </c>
      <c r="F1532" s="27" t="s">
        <v>262</v>
      </c>
      <c r="G1532" s="27" t="s">
        <v>31</v>
      </c>
      <c r="H1532" s="27" t="s">
        <v>32</v>
      </c>
      <c r="I1532" s="27" t="s">
        <v>33</v>
      </c>
      <c r="J1532" s="28">
        <v>45322</v>
      </c>
      <c r="K1532" s="28">
        <v>45474</v>
      </c>
      <c r="L1532" s="121" t="s">
        <v>1543</v>
      </c>
      <c r="M1532" s="94" t="s">
        <v>235</v>
      </c>
      <c r="N1532" s="94" t="s">
        <v>464</v>
      </c>
      <c r="O1532" s="94" t="s">
        <v>235</v>
      </c>
      <c r="P1532" s="30" t="s">
        <v>235</v>
      </c>
      <c r="Q1532" s="30" t="s">
        <v>235</v>
      </c>
      <c r="R1532" s="30" t="s">
        <v>235</v>
      </c>
      <c r="S1532" s="21">
        <v>45321</v>
      </c>
      <c r="T1532" s="20" t="s">
        <v>235</v>
      </c>
      <c r="U1532" s="21">
        <v>45323</v>
      </c>
      <c r="V1532" s="29" t="s">
        <v>240</v>
      </c>
      <c r="W1532" s="23"/>
      <c r="X1532" s="27" t="s">
        <v>45</v>
      </c>
      <c r="Y1532" s="13" t="s">
        <v>835</v>
      </c>
    </row>
    <row r="1533" spans="1:25" ht="25.5">
      <c r="A1533" s="24">
        <v>45323</v>
      </c>
      <c r="B1533" s="25" t="s">
        <v>2589</v>
      </c>
      <c r="C1533" s="26">
        <v>129470</v>
      </c>
      <c r="D1533" s="27" t="s">
        <v>42</v>
      </c>
      <c r="E1533" s="27"/>
      <c r="F1533" s="27"/>
      <c r="G1533" s="27" t="s">
        <v>31</v>
      </c>
      <c r="H1533" s="27" t="s">
        <v>32</v>
      </c>
      <c r="I1533" s="27" t="s">
        <v>33</v>
      </c>
      <c r="J1533" s="209" t="s">
        <v>85</v>
      </c>
      <c r="K1533" s="28">
        <v>45444</v>
      </c>
      <c r="L1533" s="121" t="s">
        <v>1543</v>
      </c>
      <c r="M1533" s="94" t="s">
        <v>235</v>
      </c>
      <c r="N1533" s="94" t="s">
        <v>388</v>
      </c>
      <c r="O1533" s="94" t="s">
        <v>235</v>
      </c>
      <c r="P1533" s="30" t="s">
        <v>235</v>
      </c>
      <c r="Q1533" s="30" t="s">
        <v>235</v>
      </c>
      <c r="R1533" s="30" t="s">
        <v>235</v>
      </c>
      <c r="S1533" s="21">
        <v>45322</v>
      </c>
      <c r="T1533" s="20" t="s">
        <v>235</v>
      </c>
      <c r="U1533" s="21">
        <v>45324</v>
      </c>
      <c r="V1533" s="29" t="s">
        <v>240</v>
      </c>
      <c r="W1533" s="23"/>
      <c r="X1533" s="27" t="s">
        <v>45</v>
      </c>
      <c r="Y1533" s="13"/>
    </row>
    <row r="1534" spans="1:25" ht="51">
      <c r="A1534" s="24">
        <v>45352</v>
      </c>
      <c r="B1534" s="25" t="s">
        <v>376</v>
      </c>
      <c r="C1534" s="26">
        <v>129714</v>
      </c>
      <c r="D1534" s="27" t="s">
        <v>42</v>
      </c>
      <c r="E1534" s="27" t="s">
        <v>377</v>
      </c>
      <c r="F1534" s="27" t="s">
        <v>662</v>
      </c>
      <c r="G1534" s="27" t="s">
        <v>31</v>
      </c>
      <c r="H1534" s="27" t="s">
        <v>32</v>
      </c>
      <c r="I1534" s="27" t="s">
        <v>33</v>
      </c>
      <c r="J1534" s="28">
        <v>45322</v>
      </c>
      <c r="K1534" s="28">
        <v>45474</v>
      </c>
      <c r="L1534" s="121" t="s">
        <v>1551</v>
      </c>
      <c r="M1534" s="94" t="s">
        <v>379</v>
      </c>
      <c r="N1534" s="94" t="s">
        <v>380</v>
      </c>
      <c r="O1534" s="94" t="s">
        <v>235</v>
      </c>
      <c r="P1534" s="30">
        <v>45302</v>
      </c>
      <c r="Q1534" s="20">
        <v>45302</v>
      </c>
      <c r="R1534" s="23" t="s">
        <v>239</v>
      </c>
      <c r="S1534" s="21">
        <v>45320</v>
      </c>
      <c r="T1534" s="20"/>
      <c r="U1534" s="21">
        <v>45324</v>
      </c>
      <c r="V1534" s="29" t="s">
        <v>240</v>
      </c>
      <c r="W1534" s="23"/>
      <c r="X1534" s="27" t="s">
        <v>45</v>
      </c>
      <c r="Y1534" s="13" t="s">
        <v>2590</v>
      </c>
    </row>
    <row r="1535" spans="1:25" ht="25.5">
      <c r="A1535" s="24">
        <v>45352</v>
      </c>
      <c r="B1535" s="137" t="s">
        <v>1721</v>
      </c>
      <c r="C1535" s="26">
        <v>131987</v>
      </c>
      <c r="D1535" s="27" t="s">
        <v>42</v>
      </c>
      <c r="E1535" s="27" t="s">
        <v>287</v>
      </c>
      <c r="F1535" s="27" t="s">
        <v>288</v>
      </c>
      <c r="G1535" s="27" t="s">
        <v>31</v>
      </c>
      <c r="H1535" s="27" t="s">
        <v>32</v>
      </c>
      <c r="I1535" s="27" t="s">
        <v>33</v>
      </c>
      <c r="J1535" s="28">
        <v>45322</v>
      </c>
      <c r="K1535" s="28">
        <v>45505</v>
      </c>
      <c r="L1535" s="121" t="s">
        <v>1551</v>
      </c>
      <c r="M1535" s="94" t="s">
        <v>250</v>
      </c>
      <c r="N1535" s="94" t="s">
        <v>98</v>
      </c>
      <c r="O1535" s="94" t="s">
        <v>235</v>
      </c>
      <c r="P1535" s="30"/>
      <c r="Q1535" s="20"/>
      <c r="R1535" s="23"/>
      <c r="S1535" s="21">
        <v>45321</v>
      </c>
      <c r="T1535" s="20"/>
      <c r="U1535" s="21">
        <v>45324</v>
      </c>
      <c r="V1535" s="29" t="s">
        <v>240</v>
      </c>
      <c r="W1535" s="23"/>
      <c r="X1535" s="27" t="s">
        <v>39</v>
      </c>
      <c r="Y1535" s="13" t="s">
        <v>1722</v>
      </c>
    </row>
    <row r="1536" spans="1:25" ht="25.5">
      <c r="A1536" s="24">
        <v>45352</v>
      </c>
      <c r="B1536" s="25" t="s">
        <v>472</v>
      </c>
      <c r="C1536" s="26">
        <v>109815</v>
      </c>
      <c r="D1536" s="27" t="s">
        <v>42</v>
      </c>
      <c r="E1536" s="27"/>
      <c r="F1536" s="27"/>
      <c r="G1536" s="27" t="s">
        <v>31</v>
      </c>
      <c r="H1536" s="27" t="s">
        <v>32</v>
      </c>
      <c r="I1536" s="27" t="s">
        <v>33</v>
      </c>
      <c r="J1536" s="28">
        <v>45322</v>
      </c>
      <c r="K1536" s="28">
        <v>45474</v>
      </c>
      <c r="L1536" s="121" t="s">
        <v>1605</v>
      </c>
      <c r="M1536" s="94" t="s">
        <v>250</v>
      </c>
      <c r="N1536" s="94" t="s">
        <v>98</v>
      </c>
      <c r="P1536" s="30"/>
      <c r="Q1536" s="20"/>
      <c r="R1536" s="23"/>
      <c r="S1536" s="21">
        <v>45321</v>
      </c>
      <c r="T1536" s="20"/>
      <c r="U1536" s="21">
        <v>45325</v>
      </c>
      <c r="V1536" s="29" t="s">
        <v>240</v>
      </c>
      <c r="W1536" s="23"/>
      <c r="X1536" s="27" t="s">
        <v>45</v>
      </c>
      <c r="Y1536" s="13" t="s">
        <v>2591</v>
      </c>
    </row>
    <row r="1537" spans="1:25">
      <c r="A1537" s="24">
        <v>45352</v>
      </c>
      <c r="B1537" s="25" t="s">
        <v>469</v>
      </c>
      <c r="C1537" s="26">
        <v>111426</v>
      </c>
      <c r="D1537" s="27" t="s">
        <v>42</v>
      </c>
      <c r="E1537" s="27" t="s">
        <v>1068</v>
      </c>
      <c r="F1537" s="27" t="s">
        <v>148</v>
      </c>
      <c r="G1537" s="27" t="s">
        <v>31</v>
      </c>
      <c r="H1537" s="27" t="s">
        <v>32</v>
      </c>
      <c r="I1537" s="27" t="s">
        <v>33</v>
      </c>
      <c r="J1537" s="28">
        <v>45322</v>
      </c>
      <c r="K1537" s="28">
        <v>45474</v>
      </c>
      <c r="L1537" s="121" t="s">
        <v>1605</v>
      </c>
      <c r="M1537" s="94" t="s">
        <v>304</v>
      </c>
      <c r="N1537" s="94" t="s">
        <v>149</v>
      </c>
      <c r="P1537" s="30"/>
      <c r="Q1537" s="20"/>
      <c r="R1537" s="23"/>
      <c r="S1537" s="21">
        <v>45322</v>
      </c>
      <c r="T1537" s="20"/>
      <c r="U1537" s="21">
        <v>45325</v>
      </c>
      <c r="V1537" s="29" t="s">
        <v>240</v>
      </c>
      <c r="W1537" s="23"/>
      <c r="X1537" s="27" t="s">
        <v>39</v>
      </c>
      <c r="Y1537" s="13" t="s">
        <v>2592</v>
      </c>
    </row>
    <row r="1538" spans="1:25">
      <c r="A1538" s="24">
        <v>45352</v>
      </c>
      <c r="B1538" s="25" t="s">
        <v>1683</v>
      </c>
      <c r="C1538" s="26">
        <v>115744</v>
      </c>
      <c r="D1538" s="27" t="s">
        <v>42</v>
      </c>
      <c r="E1538" s="27" t="s">
        <v>377</v>
      </c>
      <c r="F1538" s="27" t="s">
        <v>662</v>
      </c>
      <c r="G1538" s="27" t="s">
        <v>31</v>
      </c>
      <c r="H1538" s="27" t="s">
        <v>32</v>
      </c>
      <c r="I1538" s="27" t="s">
        <v>33</v>
      </c>
      <c r="J1538" s="28">
        <v>45322</v>
      </c>
      <c r="K1538" s="28">
        <v>45474</v>
      </c>
      <c r="L1538" s="121" t="s">
        <v>1605</v>
      </c>
      <c r="N1538" s="94" t="s">
        <v>91</v>
      </c>
      <c r="P1538" s="30"/>
      <c r="Q1538" s="20"/>
      <c r="R1538" s="23"/>
      <c r="S1538" s="21">
        <v>45322</v>
      </c>
      <c r="T1538" s="20"/>
      <c r="U1538" s="21">
        <v>45325</v>
      </c>
      <c r="V1538" s="29" t="s">
        <v>240</v>
      </c>
      <c r="W1538" s="23"/>
      <c r="X1538" s="27" t="s">
        <v>45</v>
      </c>
      <c r="Y1538" s="13" t="s">
        <v>2593</v>
      </c>
    </row>
    <row r="1539" spans="1:25">
      <c r="A1539" s="24">
        <v>45352</v>
      </c>
      <c r="B1539" s="25" t="s">
        <v>425</v>
      </c>
      <c r="C1539" s="26">
        <v>121291</v>
      </c>
      <c r="D1539" s="27" t="s">
        <v>42</v>
      </c>
      <c r="E1539" s="27" t="s">
        <v>255</v>
      </c>
      <c r="F1539" s="27" t="s">
        <v>256</v>
      </c>
      <c r="G1539" s="27" t="s">
        <v>31</v>
      </c>
      <c r="H1539" s="27" t="s">
        <v>32</v>
      </c>
      <c r="I1539" s="27" t="s">
        <v>33</v>
      </c>
      <c r="J1539" s="28">
        <v>45322</v>
      </c>
      <c r="K1539" s="28">
        <v>45474</v>
      </c>
      <c r="L1539" s="121" t="s">
        <v>1605</v>
      </c>
      <c r="M1539" s="94" t="s">
        <v>1236</v>
      </c>
      <c r="N1539" s="94" t="s">
        <v>1237</v>
      </c>
      <c r="P1539" s="30"/>
      <c r="Q1539" s="20"/>
      <c r="R1539" s="23"/>
      <c r="S1539" s="21">
        <v>45322</v>
      </c>
      <c r="T1539" s="20"/>
      <c r="U1539" s="21">
        <v>45323</v>
      </c>
      <c r="V1539" s="29" t="s">
        <v>240</v>
      </c>
      <c r="W1539" s="23"/>
      <c r="X1539" s="27" t="s">
        <v>45</v>
      </c>
      <c r="Y1539" s="13" t="s">
        <v>2577</v>
      </c>
    </row>
    <row r="1540" spans="1:25" ht="25.5">
      <c r="A1540" s="24">
        <v>45323</v>
      </c>
      <c r="B1540" s="25" t="s">
        <v>226</v>
      </c>
      <c r="C1540" s="26">
        <v>634122</v>
      </c>
      <c r="D1540" s="27" t="s">
        <v>42</v>
      </c>
      <c r="E1540" s="27" t="s">
        <v>70</v>
      </c>
      <c r="F1540" s="27" t="s">
        <v>71</v>
      </c>
      <c r="G1540" s="27" t="s">
        <v>31</v>
      </c>
      <c r="H1540" s="27" t="s">
        <v>32</v>
      </c>
      <c r="I1540" s="27" t="s">
        <v>33</v>
      </c>
      <c r="J1540" s="209" t="s">
        <v>85</v>
      </c>
      <c r="K1540" s="28">
        <v>45474</v>
      </c>
      <c r="L1540" s="121" t="s">
        <v>1605</v>
      </c>
      <c r="N1540" s="94" t="s">
        <v>72</v>
      </c>
      <c r="P1540" s="30"/>
      <c r="Q1540" s="20"/>
      <c r="R1540" s="23"/>
      <c r="S1540" s="21">
        <v>45323</v>
      </c>
      <c r="T1540" s="20"/>
      <c r="U1540" s="21">
        <v>45323</v>
      </c>
      <c r="V1540" s="29" t="s">
        <v>240</v>
      </c>
      <c r="W1540" s="23"/>
      <c r="X1540" s="27" t="s">
        <v>39</v>
      </c>
      <c r="Y1540" s="13"/>
    </row>
    <row r="1541" spans="1:25" ht="25.5">
      <c r="A1541" s="24">
        <v>45352</v>
      </c>
      <c r="B1541" s="25" t="s">
        <v>444</v>
      </c>
      <c r="C1541" s="26">
        <v>128042</v>
      </c>
      <c r="D1541" s="27" t="s">
        <v>42</v>
      </c>
      <c r="E1541" s="27" t="s">
        <v>255</v>
      </c>
      <c r="F1541" s="27" t="s">
        <v>256</v>
      </c>
      <c r="G1541" s="27" t="s">
        <v>31</v>
      </c>
      <c r="H1541" s="27" t="s">
        <v>32</v>
      </c>
      <c r="I1541" s="27" t="s">
        <v>33</v>
      </c>
      <c r="J1541" s="28">
        <v>45322</v>
      </c>
      <c r="K1541" s="28">
        <v>45474</v>
      </c>
      <c r="L1541" s="121" t="s">
        <v>1551</v>
      </c>
      <c r="M1541" s="94" t="s">
        <v>235</v>
      </c>
      <c r="N1541" s="94" t="s">
        <v>113</v>
      </c>
      <c r="O1541" s="94" t="s">
        <v>235</v>
      </c>
      <c r="P1541" s="30"/>
      <c r="Q1541" s="20"/>
      <c r="R1541" s="23"/>
      <c r="S1541" s="21">
        <v>45320</v>
      </c>
      <c r="T1541" s="20"/>
      <c r="U1541" s="21">
        <v>45329</v>
      </c>
      <c r="V1541" s="29" t="s">
        <v>240</v>
      </c>
      <c r="W1541" s="23"/>
      <c r="X1541" s="27" t="s">
        <v>45</v>
      </c>
      <c r="Y1541" s="13" t="s">
        <v>2517</v>
      </c>
    </row>
    <row r="1542" spans="1:25" ht="25.5">
      <c r="A1542" s="24">
        <v>45352</v>
      </c>
      <c r="B1542" s="25" t="s">
        <v>1729</v>
      </c>
      <c r="C1542" s="26">
        <v>121753</v>
      </c>
      <c r="D1542" s="27" t="s">
        <v>42</v>
      </c>
      <c r="E1542" s="27" t="s">
        <v>255</v>
      </c>
      <c r="F1542" s="27" t="s">
        <v>256</v>
      </c>
      <c r="G1542" s="27" t="s">
        <v>31</v>
      </c>
      <c r="H1542" s="27" t="s">
        <v>32</v>
      </c>
      <c r="I1542" s="27" t="s">
        <v>33</v>
      </c>
      <c r="J1542" s="28">
        <v>45322</v>
      </c>
      <c r="K1542" s="28">
        <v>45474</v>
      </c>
      <c r="L1542" s="121" t="s">
        <v>1543</v>
      </c>
      <c r="M1542" s="94" t="s">
        <v>235</v>
      </c>
      <c r="N1542" s="94" t="s">
        <v>113</v>
      </c>
      <c r="O1542" s="94" t="s">
        <v>235</v>
      </c>
      <c r="P1542" s="30" t="s">
        <v>235</v>
      </c>
      <c r="Q1542" s="30" t="s">
        <v>235</v>
      </c>
      <c r="R1542" s="30" t="s">
        <v>235</v>
      </c>
      <c r="S1542" s="21">
        <v>45321</v>
      </c>
      <c r="T1542" s="20" t="s">
        <v>235</v>
      </c>
      <c r="U1542" s="21">
        <v>45329</v>
      </c>
      <c r="V1542" s="29" t="s">
        <v>240</v>
      </c>
      <c r="W1542" s="23"/>
      <c r="X1542" s="27" t="s">
        <v>45</v>
      </c>
      <c r="Y1542" s="13" t="s">
        <v>2594</v>
      </c>
    </row>
    <row r="1543" spans="1:25" ht="25.5">
      <c r="A1543" s="24">
        <v>45352</v>
      </c>
      <c r="B1543" s="25" t="s">
        <v>2595</v>
      </c>
      <c r="C1543" s="26">
        <v>136808</v>
      </c>
      <c r="D1543" s="27" t="s">
        <v>42</v>
      </c>
      <c r="E1543" s="27" t="s">
        <v>362</v>
      </c>
      <c r="F1543" s="27" t="s">
        <v>387</v>
      </c>
      <c r="G1543" s="27" t="s">
        <v>31</v>
      </c>
      <c r="H1543" s="27" t="s">
        <v>32</v>
      </c>
      <c r="I1543" s="27" t="s">
        <v>33</v>
      </c>
      <c r="J1543" s="28">
        <v>45322</v>
      </c>
      <c r="K1543" s="28">
        <v>45474</v>
      </c>
      <c r="L1543" s="121" t="s">
        <v>1551</v>
      </c>
      <c r="M1543" s="94" t="s">
        <v>235</v>
      </c>
      <c r="N1543" s="94" t="s">
        <v>113</v>
      </c>
      <c r="O1543" s="94" t="s">
        <v>235</v>
      </c>
      <c r="P1543" s="30"/>
      <c r="Q1543" s="20"/>
      <c r="R1543" s="23"/>
      <c r="S1543" s="21">
        <v>45320</v>
      </c>
      <c r="T1543" s="20"/>
      <c r="U1543" s="21">
        <v>45329</v>
      </c>
      <c r="V1543" s="29" t="s">
        <v>240</v>
      </c>
      <c r="W1543" s="23"/>
      <c r="X1543" s="27" t="s">
        <v>39</v>
      </c>
      <c r="Y1543" s="13" t="s">
        <v>2523</v>
      </c>
    </row>
    <row r="1544" spans="1:25" ht="25.5">
      <c r="A1544" s="24">
        <v>45352</v>
      </c>
      <c r="B1544" s="25" t="s">
        <v>1730</v>
      </c>
      <c r="C1544" s="26">
        <v>115759</v>
      </c>
      <c r="D1544" s="27" t="s">
        <v>42</v>
      </c>
      <c r="E1544" s="27" t="s">
        <v>255</v>
      </c>
      <c r="F1544" s="27" t="s">
        <v>879</v>
      </c>
      <c r="G1544" s="27" t="s">
        <v>31</v>
      </c>
      <c r="H1544" s="27" t="s">
        <v>32</v>
      </c>
      <c r="I1544" s="27" t="s">
        <v>33</v>
      </c>
      <c r="J1544" s="28">
        <v>45322</v>
      </c>
      <c r="K1544" s="28">
        <v>45474</v>
      </c>
      <c r="L1544" s="121" t="s">
        <v>1605</v>
      </c>
      <c r="N1544" s="94" t="s">
        <v>113</v>
      </c>
      <c r="P1544" s="30"/>
      <c r="Q1544" s="20"/>
      <c r="R1544" s="23"/>
      <c r="S1544" s="21">
        <v>45322</v>
      </c>
      <c r="T1544" s="20"/>
      <c r="U1544" s="21">
        <v>45329</v>
      </c>
      <c r="V1544" s="29" t="s">
        <v>240</v>
      </c>
      <c r="W1544" s="23"/>
      <c r="X1544" s="27" t="s">
        <v>45</v>
      </c>
      <c r="Y1544" s="13" t="s">
        <v>2596</v>
      </c>
    </row>
    <row r="1545" spans="1:25" ht="25.5">
      <c r="A1545" s="24">
        <v>45352</v>
      </c>
      <c r="B1545" s="137" t="s">
        <v>2597</v>
      </c>
      <c r="C1545" s="26">
        <v>96934</v>
      </c>
      <c r="D1545" s="27" t="s">
        <v>42</v>
      </c>
      <c r="E1545" s="27" t="s">
        <v>370</v>
      </c>
      <c r="F1545" s="27" t="s">
        <v>212</v>
      </c>
      <c r="G1545" s="27" t="s">
        <v>31</v>
      </c>
      <c r="H1545" s="27" t="s">
        <v>32</v>
      </c>
      <c r="I1545" s="27" t="s">
        <v>33</v>
      </c>
      <c r="J1545" s="28">
        <v>45322</v>
      </c>
      <c r="K1545" s="28">
        <v>45474</v>
      </c>
      <c r="L1545" s="121" t="s">
        <v>1605</v>
      </c>
      <c r="M1545" s="94" t="s">
        <v>1124</v>
      </c>
      <c r="N1545" s="94" t="s">
        <v>2598</v>
      </c>
      <c r="O1545" s="94" t="s">
        <v>2437</v>
      </c>
      <c r="P1545" s="30">
        <v>45313</v>
      </c>
      <c r="Q1545" s="20">
        <v>45316</v>
      </c>
      <c r="R1545" s="23"/>
      <c r="S1545" s="21">
        <v>45322</v>
      </c>
      <c r="T1545" s="20"/>
      <c r="U1545" s="21">
        <v>45330</v>
      </c>
      <c r="V1545" s="29" t="s">
        <v>240</v>
      </c>
      <c r="W1545" s="23"/>
      <c r="X1545" s="27" t="s">
        <v>39</v>
      </c>
      <c r="Y1545" s="13"/>
    </row>
    <row r="1546" spans="1:25" ht="51">
      <c r="A1546" s="24">
        <v>45323</v>
      </c>
      <c r="B1546" s="25" t="s">
        <v>2599</v>
      </c>
      <c r="C1546" s="26">
        <v>114684</v>
      </c>
      <c r="D1546" s="27" t="s">
        <v>28</v>
      </c>
      <c r="E1546" s="27" t="s">
        <v>70</v>
      </c>
      <c r="F1546" s="27" t="s">
        <v>71</v>
      </c>
      <c r="G1546" s="27" t="s">
        <v>31</v>
      </c>
      <c r="H1546" s="27" t="s">
        <v>32</v>
      </c>
      <c r="I1546" s="27" t="s">
        <v>33</v>
      </c>
      <c r="J1546" s="210" t="s">
        <v>85</v>
      </c>
      <c r="K1546" s="28">
        <v>45444</v>
      </c>
      <c r="L1546" s="121" t="s">
        <v>1551</v>
      </c>
      <c r="M1546" s="94" t="s">
        <v>235</v>
      </c>
      <c r="N1546" s="94" t="s">
        <v>2600</v>
      </c>
      <c r="O1546" s="94" t="s">
        <v>235</v>
      </c>
      <c r="P1546" s="30"/>
      <c r="Q1546" s="20"/>
      <c r="R1546" s="23"/>
      <c r="S1546" s="21">
        <v>45329</v>
      </c>
      <c r="T1546" s="20"/>
      <c r="U1546" s="20">
        <v>45329</v>
      </c>
      <c r="V1546" s="29" t="s">
        <v>240</v>
      </c>
      <c r="W1546" s="23"/>
      <c r="X1546" s="27" t="s">
        <v>39</v>
      </c>
      <c r="Y1546" s="13" t="s">
        <v>89</v>
      </c>
    </row>
    <row r="1547" spans="1:25" ht="38.25">
      <c r="A1547" s="24">
        <v>45323</v>
      </c>
      <c r="B1547" s="25" t="s">
        <v>2601</v>
      </c>
      <c r="C1547" s="26">
        <v>139943</v>
      </c>
      <c r="D1547" s="27" t="s">
        <v>28</v>
      </c>
      <c r="E1547" s="27" t="s">
        <v>2602</v>
      </c>
      <c r="F1547" s="27" t="s">
        <v>1362</v>
      </c>
      <c r="G1547" s="27" t="s">
        <v>31</v>
      </c>
      <c r="H1547" s="27" t="s">
        <v>32</v>
      </c>
      <c r="I1547" s="27" t="s">
        <v>33</v>
      </c>
      <c r="J1547" s="36">
        <v>45289</v>
      </c>
      <c r="K1547" s="28">
        <v>45444</v>
      </c>
      <c r="L1547" s="121" t="s">
        <v>1543</v>
      </c>
      <c r="M1547" s="94" t="s">
        <v>235</v>
      </c>
      <c r="N1547" s="94" t="s">
        <v>2603</v>
      </c>
      <c r="O1547" s="94" t="s">
        <v>235</v>
      </c>
      <c r="P1547" s="30">
        <v>45278</v>
      </c>
      <c r="Q1547" s="20">
        <v>45293</v>
      </c>
      <c r="R1547" s="23" t="s">
        <v>239</v>
      </c>
      <c r="S1547" s="21">
        <v>45294</v>
      </c>
      <c r="T1547" s="20">
        <v>45296</v>
      </c>
      <c r="U1547" s="21">
        <v>45328</v>
      </c>
      <c r="V1547" s="29" t="s">
        <v>240</v>
      </c>
      <c r="W1547" s="23"/>
      <c r="X1547" s="27" t="s">
        <v>45</v>
      </c>
      <c r="Y1547" s="13" t="s">
        <v>2604</v>
      </c>
    </row>
    <row r="1548" spans="1:25">
      <c r="A1548" s="24">
        <v>45352</v>
      </c>
      <c r="B1548" s="25" t="s">
        <v>366</v>
      </c>
      <c r="C1548" s="26">
        <v>127800</v>
      </c>
      <c r="D1548" s="27" t="s">
        <v>42</v>
      </c>
      <c r="E1548" s="27" t="s">
        <v>330</v>
      </c>
      <c r="F1548" s="27" t="s">
        <v>1336</v>
      </c>
      <c r="G1548" s="27" t="s">
        <v>31</v>
      </c>
      <c r="H1548" s="27" t="s">
        <v>32</v>
      </c>
      <c r="I1548" s="27" t="s">
        <v>33</v>
      </c>
      <c r="J1548" s="28">
        <v>45322</v>
      </c>
      <c r="K1548" s="28">
        <v>45474</v>
      </c>
      <c r="L1548" s="121" t="s">
        <v>1543</v>
      </c>
      <c r="M1548" s="94" t="s">
        <v>235</v>
      </c>
      <c r="N1548" s="94" t="s">
        <v>235</v>
      </c>
      <c r="O1548" s="94" t="s">
        <v>235</v>
      </c>
      <c r="P1548" s="30" t="s">
        <v>235</v>
      </c>
      <c r="Q1548" s="30" t="s">
        <v>235</v>
      </c>
      <c r="R1548" s="30" t="s">
        <v>235</v>
      </c>
      <c r="S1548" s="30" t="s">
        <v>235</v>
      </c>
      <c r="T1548" s="30" t="s">
        <v>235</v>
      </c>
      <c r="U1548" s="21">
        <v>45329</v>
      </c>
      <c r="V1548" s="29" t="s">
        <v>240</v>
      </c>
      <c r="W1548" s="23"/>
      <c r="X1548" s="27" t="s">
        <v>45</v>
      </c>
      <c r="Y1548" s="13" t="s">
        <v>2605</v>
      </c>
    </row>
    <row r="1549" spans="1:25">
      <c r="A1549" s="24">
        <v>45352</v>
      </c>
      <c r="B1549" s="25" t="s">
        <v>423</v>
      </c>
      <c r="C1549" s="193">
        <v>121052</v>
      </c>
      <c r="D1549" s="27" t="s">
        <v>42</v>
      </c>
      <c r="E1549" s="27" t="s">
        <v>147</v>
      </c>
      <c r="F1549" s="27" t="s">
        <v>148</v>
      </c>
      <c r="G1549" s="27" t="s">
        <v>31</v>
      </c>
      <c r="H1549" s="27" t="s">
        <v>32</v>
      </c>
      <c r="I1549" s="27" t="s">
        <v>33</v>
      </c>
      <c r="J1549" s="28">
        <v>45322</v>
      </c>
      <c r="K1549" s="28">
        <v>45474</v>
      </c>
      <c r="L1549" s="121" t="s">
        <v>1543</v>
      </c>
      <c r="M1549" s="94" t="s">
        <v>2606</v>
      </c>
      <c r="N1549" s="94" t="s">
        <v>149</v>
      </c>
      <c r="O1549" s="94" t="s">
        <v>235</v>
      </c>
      <c r="P1549" s="30" t="s">
        <v>235</v>
      </c>
      <c r="Q1549" s="30" t="s">
        <v>235</v>
      </c>
      <c r="R1549" s="30" t="s">
        <v>235</v>
      </c>
      <c r="S1549" s="21">
        <v>45321</v>
      </c>
      <c r="T1549" s="30" t="s">
        <v>235</v>
      </c>
      <c r="U1549" s="21">
        <v>45328</v>
      </c>
      <c r="V1549" s="29" t="s">
        <v>240</v>
      </c>
      <c r="W1549" s="23"/>
      <c r="X1549" s="27" t="s">
        <v>39</v>
      </c>
      <c r="Y1549" s="13" t="s">
        <v>2607</v>
      </c>
    </row>
    <row r="1550" spans="1:25" ht="25.5">
      <c r="A1550" s="24">
        <v>45375</v>
      </c>
      <c r="B1550" s="25" t="s">
        <v>384</v>
      </c>
      <c r="C1550" s="193">
        <v>103767</v>
      </c>
      <c r="D1550" s="27" t="s">
        <v>42</v>
      </c>
      <c r="E1550" s="27" t="s">
        <v>362</v>
      </c>
      <c r="F1550" s="27" t="s">
        <v>363</v>
      </c>
      <c r="G1550" s="27" t="s">
        <v>31</v>
      </c>
      <c r="H1550" s="27" t="s">
        <v>32</v>
      </c>
      <c r="I1550" s="27" t="s">
        <v>33</v>
      </c>
      <c r="J1550" s="28">
        <v>45322</v>
      </c>
      <c r="K1550" s="28">
        <v>45474</v>
      </c>
      <c r="L1550" s="121" t="s">
        <v>1543</v>
      </c>
      <c r="M1550" s="94" t="s">
        <v>250</v>
      </c>
      <c r="N1550" s="94" t="s">
        <v>98</v>
      </c>
      <c r="O1550" s="94" t="s">
        <v>235</v>
      </c>
      <c r="P1550" s="30" t="s">
        <v>235</v>
      </c>
      <c r="Q1550" s="30" t="s">
        <v>235</v>
      </c>
      <c r="R1550" s="30" t="s">
        <v>235</v>
      </c>
      <c r="S1550" s="21">
        <v>45321</v>
      </c>
      <c r="T1550" s="30" t="s">
        <v>235</v>
      </c>
      <c r="U1550" s="21">
        <v>45324</v>
      </c>
      <c r="V1550" s="29" t="s">
        <v>240</v>
      </c>
      <c r="W1550" s="23"/>
      <c r="X1550" s="27" t="s">
        <v>39</v>
      </c>
      <c r="Y1550" s="13" t="s">
        <v>2608</v>
      </c>
    </row>
    <row r="1551" spans="1:25" ht="25.5">
      <c r="A1551" s="24">
        <v>45375</v>
      </c>
      <c r="B1551" s="25" t="s">
        <v>405</v>
      </c>
      <c r="C1551" s="193">
        <v>104404</v>
      </c>
      <c r="D1551" s="27" t="s">
        <v>28</v>
      </c>
      <c r="E1551" s="27" t="s">
        <v>77</v>
      </c>
      <c r="F1551" s="27" t="s">
        <v>78</v>
      </c>
      <c r="G1551" s="27" t="s">
        <v>31</v>
      </c>
      <c r="H1551" s="27" t="s">
        <v>32</v>
      </c>
      <c r="I1551" s="27" t="s">
        <v>23</v>
      </c>
      <c r="J1551" s="28">
        <v>45322</v>
      </c>
      <c r="K1551" s="28">
        <v>45474</v>
      </c>
      <c r="L1551" s="121" t="s">
        <v>1543</v>
      </c>
      <c r="M1551" s="94" t="s">
        <v>250</v>
      </c>
      <c r="N1551" s="94" t="s">
        <v>98</v>
      </c>
      <c r="O1551" s="94" t="s">
        <v>235</v>
      </c>
      <c r="P1551" s="30" t="s">
        <v>235</v>
      </c>
      <c r="Q1551" s="30" t="s">
        <v>235</v>
      </c>
      <c r="R1551" s="30" t="s">
        <v>235</v>
      </c>
      <c r="S1551" s="21">
        <v>45321</v>
      </c>
      <c r="T1551" s="30" t="s">
        <v>235</v>
      </c>
      <c r="U1551" s="21">
        <v>45324</v>
      </c>
      <c r="V1551" s="29" t="s">
        <v>240</v>
      </c>
      <c r="W1551" s="23"/>
      <c r="X1551" s="27" t="s">
        <v>39</v>
      </c>
      <c r="Y1551" s="13" t="s">
        <v>2608</v>
      </c>
    </row>
    <row r="1552" spans="1:25" ht="25.5">
      <c r="A1552" s="24">
        <v>45352</v>
      </c>
      <c r="B1552" s="25" t="s">
        <v>433</v>
      </c>
      <c r="C1552" s="26">
        <v>128188</v>
      </c>
      <c r="D1552" s="27" t="s">
        <v>42</v>
      </c>
      <c r="E1552" s="27" t="s">
        <v>255</v>
      </c>
      <c r="F1552" s="27" t="s">
        <v>71</v>
      </c>
      <c r="G1552" s="27" t="s">
        <v>31</v>
      </c>
      <c r="H1552" s="27" t="s">
        <v>32</v>
      </c>
      <c r="I1552" s="27" t="s">
        <v>33</v>
      </c>
      <c r="J1552" s="28">
        <v>45322</v>
      </c>
      <c r="K1552" s="28">
        <v>45474</v>
      </c>
      <c r="L1552" s="121" t="s">
        <v>1551</v>
      </c>
      <c r="M1552" s="94" t="s">
        <v>235</v>
      </c>
      <c r="N1552" s="94" t="s">
        <v>72</v>
      </c>
      <c r="O1552" s="94" t="s">
        <v>235</v>
      </c>
      <c r="P1552" s="30"/>
      <c r="Q1552" s="20"/>
      <c r="R1552" s="23"/>
      <c r="S1552" s="21">
        <v>45320</v>
      </c>
      <c r="T1552" s="20">
        <v>45334</v>
      </c>
      <c r="U1552" s="21">
        <v>45335</v>
      </c>
      <c r="V1552" s="29" t="s">
        <v>240</v>
      </c>
      <c r="W1552" s="23"/>
      <c r="X1552" s="27" t="s">
        <v>45</v>
      </c>
      <c r="Y1552" s="13" t="s">
        <v>2238</v>
      </c>
    </row>
    <row r="1553" spans="1:25" ht="25.5">
      <c r="A1553" s="24">
        <v>45352</v>
      </c>
      <c r="B1553" s="25" t="s">
        <v>2609</v>
      </c>
      <c r="C1553" s="26">
        <v>135959</v>
      </c>
      <c r="D1553" s="27" t="s">
        <v>42</v>
      </c>
      <c r="E1553" s="27" t="s">
        <v>1301</v>
      </c>
      <c r="F1553" s="27" t="s">
        <v>1336</v>
      </c>
      <c r="G1553" s="27" t="s">
        <v>31</v>
      </c>
      <c r="H1553" s="27" t="s">
        <v>32</v>
      </c>
      <c r="I1553" s="27" t="s">
        <v>33</v>
      </c>
      <c r="J1553" s="28">
        <v>45322</v>
      </c>
      <c r="K1553" s="28">
        <v>45474</v>
      </c>
      <c r="L1553" s="121" t="s">
        <v>2167</v>
      </c>
      <c r="M1553" s="94" t="s">
        <v>2317</v>
      </c>
      <c r="N1553" s="94" t="s">
        <v>2318</v>
      </c>
      <c r="P1553" s="30">
        <v>45313</v>
      </c>
      <c r="Q1553" s="20">
        <v>45316</v>
      </c>
      <c r="R1553" s="23" t="s">
        <v>239</v>
      </c>
      <c r="S1553" s="21">
        <v>45316</v>
      </c>
      <c r="T1553" s="20"/>
      <c r="U1553" s="21">
        <v>45321</v>
      </c>
      <c r="V1553" s="29" t="s">
        <v>240</v>
      </c>
      <c r="W1553" s="23"/>
      <c r="X1553" s="27" t="s">
        <v>45</v>
      </c>
      <c r="Y1553" s="13"/>
    </row>
    <row r="1554" spans="1:25" ht="38.25">
      <c r="A1554" s="24">
        <v>45352</v>
      </c>
      <c r="B1554" s="25" t="s">
        <v>2610</v>
      </c>
      <c r="C1554" s="26">
        <v>136792</v>
      </c>
      <c r="D1554" s="27" t="s">
        <v>42</v>
      </c>
      <c r="E1554" s="27" t="s">
        <v>644</v>
      </c>
      <c r="F1554" s="27" t="s">
        <v>645</v>
      </c>
      <c r="G1554" s="27" t="s">
        <v>31</v>
      </c>
      <c r="H1554" s="27" t="s">
        <v>32</v>
      </c>
      <c r="I1554" s="27" t="s">
        <v>33</v>
      </c>
      <c r="J1554" s="28">
        <v>45322</v>
      </c>
      <c r="K1554" s="28">
        <v>45474</v>
      </c>
      <c r="L1554" s="121" t="s">
        <v>1551</v>
      </c>
      <c r="M1554" s="94" t="s">
        <v>2139</v>
      </c>
      <c r="N1554" s="94" t="s">
        <v>2140</v>
      </c>
      <c r="O1554" s="94" t="s">
        <v>235</v>
      </c>
      <c r="P1554" s="30">
        <v>45302</v>
      </c>
      <c r="Q1554" s="20">
        <v>45306</v>
      </c>
      <c r="R1554" s="23" t="s">
        <v>239</v>
      </c>
      <c r="S1554" s="21">
        <v>45320</v>
      </c>
      <c r="T1554" s="20">
        <v>45334</v>
      </c>
      <c r="U1554" s="21">
        <v>45336</v>
      </c>
      <c r="V1554" s="29" t="s">
        <v>240</v>
      </c>
      <c r="W1554" s="23"/>
      <c r="X1554" s="27" t="s">
        <v>39</v>
      </c>
      <c r="Y1554" s="13" t="s">
        <v>2611</v>
      </c>
    </row>
    <row r="1555" spans="1:25" ht="25.5">
      <c r="A1555" s="24">
        <v>45352</v>
      </c>
      <c r="B1555" s="25" t="s">
        <v>470</v>
      </c>
      <c r="C1555" s="26">
        <v>115733</v>
      </c>
      <c r="D1555" s="27" t="s">
        <v>42</v>
      </c>
      <c r="E1555" s="27" t="s">
        <v>147</v>
      </c>
      <c r="F1555" s="27" t="s">
        <v>148</v>
      </c>
      <c r="G1555" s="27" t="s">
        <v>31</v>
      </c>
      <c r="H1555" s="27" t="s">
        <v>32</v>
      </c>
      <c r="I1555" s="27" t="s">
        <v>33</v>
      </c>
      <c r="J1555" s="28">
        <v>45322</v>
      </c>
      <c r="K1555" s="28">
        <v>45474</v>
      </c>
      <c r="L1555" s="121" t="s">
        <v>1605</v>
      </c>
      <c r="M1555" s="94" t="s">
        <v>1725</v>
      </c>
      <c r="N1555" s="94" t="s">
        <v>1726</v>
      </c>
      <c r="P1555" s="30">
        <v>45321</v>
      </c>
      <c r="Q1555" s="20">
        <v>45322</v>
      </c>
      <c r="R1555" s="120"/>
      <c r="S1555" s="21"/>
      <c r="T1555" s="20"/>
      <c r="U1555" s="21">
        <v>45338</v>
      </c>
      <c r="V1555" s="29" t="s">
        <v>240</v>
      </c>
      <c r="W1555" s="23"/>
      <c r="X1555" s="27" t="s">
        <v>39</v>
      </c>
      <c r="Y1555" s="13" t="s">
        <v>2033</v>
      </c>
    </row>
    <row r="1556" spans="1:25" ht="25.5">
      <c r="A1556" s="24">
        <v>45383</v>
      </c>
      <c r="B1556" s="25" t="s">
        <v>553</v>
      </c>
      <c r="C1556" s="26">
        <v>121932</v>
      </c>
      <c r="D1556" s="27" t="s">
        <v>42</v>
      </c>
      <c r="E1556" s="27" t="s">
        <v>255</v>
      </c>
      <c r="F1556" s="27" t="s">
        <v>256</v>
      </c>
      <c r="G1556" s="27" t="s">
        <v>31</v>
      </c>
      <c r="H1556" s="27" t="s">
        <v>32</v>
      </c>
      <c r="I1556" s="27" t="s">
        <v>33</v>
      </c>
      <c r="J1556" s="208">
        <v>45351</v>
      </c>
      <c r="K1556" s="28">
        <v>45505</v>
      </c>
      <c r="L1556" s="121" t="s">
        <v>1551</v>
      </c>
      <c r="M1556" s="94" t="s">
        <v>235</v>
      </c>
      <c r="N1556" s="94" t="s">
        <v>2612</v>
      </c>
      <c r="O1556" s="94" t="s">
        <v>235</v>
      </c>
      <c r="P1556" s="30" t="s">
        <v>235</v>
      </c>
      <c r="Q1556" s="20" t="s">
        <v>235</v>
      </c>
      <c r="R1556" s="23" t="s">
        <v>235</v>
      </c>
      <c r="S1556" s="21" t="s">
        <v>235</v>
      </c>
      <c r="T1556" s="20"/>
      <c r="U1556" s="21">
        <v>45343</v>
      </c>
      <c r="V1556" s="29" t="s">
        <v>240</v>
      </c>
      <c r="W1556" s="23"/>
      <c r="X1556" s="27" t="s">
        <v>45</v>
      </c>
      <c r="Y1556" s="13" t="s">
        <v>2613</v>
      </c>
    </row>
    <row r="1557" spans="1:25">
      <c r="A1557" s="24">
        <v>45383</v>
      </c>
      <c r="B1557" s="25" t="s">
        <v>2614</v>
      </c>
      <c r="C1557" s="26">
        <v>631459</v>
      </c>
      <c r="D1557" s="27" t="s">
        <v>42</v>
      </c>
      <c r="E1557" s="27" t="s">
        <v>724</v>
      </c>
      <c r="F1557" s="27" t="s">
        <v>736</v>
      </c>
      <c r="G1557" s="27" t="s">
        <v>31</v>
      </c>
      <c r="H1557" s="27" t="s">
        <v>32</v>
      </c>
      <c r="I1557" s="27" t="s">
        <v>33</v>
      </c>
      <c r="J1557" s="208">
        <v>45351</v>
      </c>
      <c r="K1557" s="28">
        <v>45505</v>
      </c>
      <c r="L1557" s="121" t="s">
        <v>2167</v>
      </c>
      <c r="P1557" s="30">
        <v>45336</v>
      </c>
      <c r="Q1557" s="20"/>
      <c r="R1557" s="23"/>
      <c r="S1557" s="21"/>
      <c r="T1557" s="20"/>
      <c r="U1557" s="21"/>
      <c r="V1557" s="29" t="s">
        <v>235</v>
      </c>
      <c r="W1557" s="23"/>
      <c r="X1557" s="27" t="s">
        <v>45</v>
      </c>
      <c r="Y1557" s="13" t="s">
        <v>2615</v>
      </c>
    </row>
    <row r="1558" spans="1:25" ht="25.5">
      <c r="A1558" s="24">
        <v>45352</v>
      </c>
      <c r="B1558" s="25" t="s">
        <v>400</v>
      </c>
      <c r="C1558" s="26">
        <v>128014</v>
      </c>
      <c r="D1558" s="27" t="s">
        <v>42</v>
      </c>
      <c r="E1558" s="27" t="s">
        <v>255</v>
      </c>
      <c r="F1558" s="27" t="s">
        <v>71</v>
      </c>
      <c r="G1558" s="27" t="s">
        <v>31</v>
      </c>
      <c r="H1558" s="27" t="s">
        <v>32</v>
      </c>
      <c r="I1558" s="27" t="s">
        <v>33</v>
      </c>
      <c r="J1558" s="28">
        <v>45322</v>
      </c>
      <c r="K1558" s="28">
        <v>45474</v>
      </c>
      <c r="L1558" s="121" t="s">
        <v>1543</v>
      </c>
      <c r="M1558" s="94" t="s">
        <v>235</v>
      </c>
      <c r="N1558" s="94" t="s">
        <v>2616</v>
      </c>
      <c r="O1558" s="94" t="s">
        <v>235</v>
      </c>
      <c r="P1558" s="30" t="s">
        <v>235</v>
      </c>
      <c r="Q1558" s="30" t="s">
        <v>235</v>
      </c>
      <c r="R1558" s="30" t="s">
        <v>235</v>
      </c>
      <c r="S1558" s="21">
        <v>45321</v>
      </c>
      <c r="T1558" s="20">
        <v>45327</v>
      </c>
      <c r="U1558" s="21">
        <v>45338</v>
      </c>
      <c r="V1558" s="29" t="s">
        <v>240</v>
      </c>
      <c r="W1558" s="23"/>
      <c r="X1558" s="27" t="s">
        <v>45</v>
      </c>
      <c r="Y1558" s="13" t="s">
        <v>89</v>
      </c>
    </row>
    <row r="1559" spans="1:25" ht="25.5">
      <c r="A1559" s="24">
        <v>45352</v>
      </c>
      <c r="B1559" s="25" t="s">
        <v>428</v>
      </c>
      <c r="C1559" s="26">
        <v>128011</v>
      </c>
      <c r="D1559" s="27" t="s">
        <v>42</v>
      </c>
      <c r="E1559" s="27" t="s">
        <v>255</v>
      </c>
      <c r="F1559" s="27" t="s">
        <v>71</v>
      </c>
      <c r="G1559" s="27" t="s">
        <v>31</v>
      </c>
      <c r="H1559" s="27" t="s">
        <v>32</v>
      </c>
      <c r="I1559" s="27" t="s">
        <v>33</v>
      </c>
      <c r="J1559" s="28">
        <v>45322</v>
      </c>
      <c r="K1559" s="28">
        <v>45474</v>
      </c>
      <c r="L1559" s="121" t="s">
        <v>1543</v>
      </c>
      <c r="M1559" s="94" t="s">
        <v>235</v>
      </c>
      <c r="N1559" s="94" t="s">
        <v>2616</v>
      </c>
      <c r="O1559" s="94" t="s">
        <v>235</v>
      </c>
      <c r="P1559" s="30" t="s">
        <v>235</v>
      </c>
      <c r="Q1559" s="30" t="s">
        <v>235</v>
      </c>
      <c r="R1559" s="30" t="s">
        <v>235</v>
      </c>
      <c r="S1559" s="21">
        <v>45321</v>
      </c>
      <c r="T1559" s="20">
        <v>45327</v>
      </c>
      <c r="U1559" s="21">
        <v>45338</v>
      </c>
      <c r="V1559" s="29" t="s">
        <v>240</v>
      </c>
      <c r="W1559" s="23"/>
      <c r="X1559" s="27" t="s">
        <v>45</v>
      </c>
      <c r="Y1559" s="13" t="s">
        <v>89</v>
      </c>
    </row>
    <row r="1560" spans="1:25" ht="25.5">
      <c r="A1560" s="24">
        <v>45352</v>
      </c>
      <c r="B1560" s="25" t="s">
        <v>401</v>
      </c>
      <c r="C1560" s="26">
        <v>128015</v>
      </c>
      <c r="D1560" s="27" t="s">
        <v>42</v>
      </c>
      <c r="E1560" s="27" t="s">
        <v>255</v>
      </c>
      <c r="F1560" s="27" t="s">
        <v>71</v>
      </c>
      <c r="G1560" s="27" t="s">
        <v>31</v>
      </c>
      <c r="H1560" s="27" t="s">
        <v>32</v>
      </c>
      <c r="I1560" s="27" t="s">
        <v>33</v>
      </c>
      <c r="J1560" s="28">
        <v>45322</v>
      </c>
      <c r="K1560" s="28">
        <v>45474</v>
      </c>
      <c r="L1560" s="121" t="s">
        <v>1543</v>
      </c>
      <c r="M1560" s="94" t="s">
        <v>235</v>
      </c>
      <c r="N1560" s="94" t="s">
        <v>2616</v>
      </c>
      <c r="O1560" s="94" t="s">
        <v>235</v>
      </c>
      <c r="P1560" s="30" t="s">
        <v>235</v>
      </c>
      <c r="Q1560" s="30" t="s">
        <v>235</v>
      </c>
      <c r="R1560" s="30" t="s">
        <v>235</v>
      </c>
      <c r="S1560" s="21">
        <v>45321</v>
      </c>
      <c r="T1560" s="20">
        <v>45327</v>
      </c>
      <c r="U1560" s="21">
        <v>45338</v>
      </c>
      <c r="V1560" s="29" t="s">
        <v>240</v>
      </c>
      <c r="W1560" s="23"/>
      <c r="X1560" s="27" t="s">
        <v>45</v>
      </c>
      <c r="Y1560" s="13" t="s">
        <v>89</v>
      </c>
    </row>
    <row r="1561" spans="1:25" ht="25.5">
      <c r="A1561" s="24">
        <v>45352</v>
      </c>
      <c r="B1561" s="25" t="s">
        <v>430</v>
      </c>
      <c r="C1561" s="26">
        <v>128035</v>
      </c>
      <c r="D1561" s="27" t="s">
        <v>42</v>
      </c>
      <c r="E1561" s="27" t="s">
        <v>255</v>
      </c>
      <c r="F1561" s="27" t="s">
        <v>71</v>
      </c>
      <c r="G1561" s="27" t="s">
        <v>31</v>
      </c>
      <c r="H1561" s="27" t="s">
        <v>32</v>
      </c>
      <c r="I1561" s="27" t="s">
        <v>33</v>
      </c>
      <c r="J1561" s="28">
        <v>45322</v>
      </c>
      <c r="K1561" s="28">
        <v>45474</v>
      </c>
      <c r="L1561" s="121" t="s">
        <v>1543</v>
      </c>
      <c r="M1561" s="94" t="s">
        <v>235</v>
      </c>
      <c r="N1561" s="94" t="s">
        <v>2616</v>
      </c>
      <c r="O1561" s="94" t="s">
        <v>235</v>
      </c>
      <c r="P1561" s="30" t="s">
        <v>235</v>
      </c>
      <c r="Q1561" s="30" t="s">
        <v>235</v>
      </c>
      <c r="R1561" s="30" t="s">
        <v>235</v>
      </c>
      <c r="S1561" s="21">
        <v>45321</v>
      </c>
      <c r="T1561" s="20">
        <v>45327</v>
      </c>
      <c r="U1561" s="21">
        <v>45338</v>
      </c>
      <c r="V1561" s="29" t="s">
        <v>240</v>
      </c>
      <c r="W1561" s="23" t="s">
        <v>2617</v>
      </c>
      <c r="X1561" s="27" t="s">
        <v>45</v>
      </c>
      <c r="Y1561" s="13" t="s">
        <v>89</v>
      </c>
    </row>
    <row r="1562" spans="1:25" ht="25.5">
      <c r="A1562" s="24">
        <v>45352</v>
      </c>
      <c r="B1562" s="25" t="s">
        <v>478</v>
      </c>
      <c r="C1562" s="26">
        <v>93994</v>
      </c>
      <c r="D1562" s="27" t="s">
        <v>42</v>
      </c>
      <c r="E1562" s="27" t="s">
        <v>479</v>
      </c>
      <c r="F1562" s="27" t="s">
        <v>440</v>
      </c>
      <c r="G1562" s="27" t="s">
        <v>31</v>
      </c>
      <c r="H1562" s="27" t="s">
        <v>32</v>
      </c>
      <c r="I1562" s="27" t="s">
        <v>33</v>
      </c>
      <c r="J1562" s="28">
        <v>45322</v>
      </c>
      <c r="K1562" s="28">
        <v>45474</v>
      </c>
      <c r="L1562" s="121" t="s">
        <v>1605</v>
      </c>
      <c r="M1562" s="94" t="s">
        <v>1739</v>
      </c>
      <c r="N1562" s="94" t="s">
        <v>2618</v>
      </c>
      <c r="O1562" s="94" t="s">
        <v>235</v>
      </c>
      <c r="P1562" s="30">
        <v>45313</v>
      </c>
      <c r="Q1562" s="30">
        <v>45313</v>
      </c>
      <c r="R1562" s="23"/>
      <c r="S1562" s="21">
        <v>45322</v>
      </c>
      <c r="T1562" s="20">
        <v>45342</v>
      </c>
      <c r="U1562" s="21">
        <v>45344</v>
      </c>
      <c r="V1562" s="29" t="s">
        <v>240</v>
      </c>
      <c r="W1562" s="23"/>
      <c r="X1562" s="27" t="s">
        <v>39</v>
      </c>
      <c r="Y1562" s="13"/>
    </row>
    <row r="1563" spans="1:25" ht="153">
      <c r="A1563" s="24">
        <v>45352</v>
      </c>
      <c r="B1563" s="25" t="s">
        <v>356</v>
      </c>
      <c r="C1563" s="26">
        <v>110847</v>
      </c>
      <c r="D1563" s="27" t="s">
        <v>42</v>
      </c>
      <c r="E1563" s="27" t="s">
        <v>377</v>
      </c>
      <c r="F1563" s="27" t="s">
        <v>662</v>
      </c>
      <c r="G1563" s="27" t="s">
        <v>31</v>
      </c>
      <c r="H1563" s="27" t="s">
        <v>32</v>
      </c>
      <c r="I1563" s="27" t="s">
        <v>33</v>
      </c>
      <c r="J1563" s="28">
        <v>45322</v>
      </c>
      <c r="K1563" s="28">
        <v>45474</v>
      </c>
      <c r="L1563" s="121" t="s">
        <v>1605</v>
      </c>
      <c r="M1563" s="94" t="s">
        <v>1509</v>
      </c>
      <c r="N1563" s="94" t="s">
        <v>1510</v>
      </c>
      <c r="O1563" s="94" t="s">
        <v>235</v>
      </c>
      <c r="P1563" s="30">
        <v>45334</v>
      </c>
      <c r="Q1563" s="20">
        <v>45343</v>
      </c>
      <c r="R1563" s="23" t="s">
        <v>239</v>
      </c>
      <c r="S1563" s="21">
        <v>45343</v>
      </c>
      <c r="T1563" s="20"/>
      <c r="U1563" s="21">
        <v>45348</v>
      </c>
      <c r="V1563" s="29" t="s">
        <v>240</v>
      </c>
      <c r="W1563" s="23"/>
      <c r="X1563" s="27" t="s">
        <v>45</v>
      </c>
      <c r="Y1563" s="13" t="s">
        <v>2619</v>
      </c>
    </row>
    <row r="1564" spans="1:25" ht="51">
      <c r="A1564" s="28">
        <v>45658</v>
      </c>
      <c r="B1564" s="25" t="s">
        <v>2620</v>
      </c>
      <c r="C1564" s="26">
        <v>137766</v>
      </c>
      <c r="D1564" s="27" t="s">
        <v>28</v>
      </c>
      <c r="E1564" s="27" t="s">
        <v>243</v>
      </c>
      <c r="F1564" s="27" t="s">
        <v>244</v>
      </c>
      <c r="G1564" s="27" t="s">
        <v>31</v>
      </c>
      <c r="H1564" s="27" t="s">
        <v>32</v>
      </c>
      <c r="I1564" s="27" t="s">
        <v>33</v>
      </c>
      <c r="J1564" s="210" t="s">
        <v>85</v>
      </c>
      <c r="K1564" s="28">
        <v>45413</v>
      </c>
      <c r="L1564" s="121" t="s">
        <v>1551</v>
      </c>
      <c r="M1564" s="94" t="s">
        <v>2621</v>
      </c>
      <c r="N1564" s="94" t="s">
        <v>2622</v>
      </c>
      <c r="O1564" s="94" t="s">
        <v>2623</v>
      </c>
      <c r="P1564" s="30"/>
      <c r="Q1564" s="20"/>
      <c r="R1564" s="23"/>
      <c r="S1564" s="21">
        <v>45343</v>
      </c>
      <c r="T1564" s="20"/>
      <c r="U1564" s="21">
        <v>45350</v>
      </c>
      <c r="V1564" s="29" t="s">
        <v>240</v>
      </c>
      <c r="W1564" s="23"/>
      <c r="X1564" s="27" t="s">
        <v>45</v>
      </c>
      <c r="Y1564" s="13" t="s">
        <v>2624</v>
      </c>
    </row>
    <row r="1565" spans="1:25" ht="25.5">
      <c r="A1565" s="24">
        <v>45383</v>
      </c>
      <c r="B1565" s="25" t="s">
        <v>509</v>
      </c>
      <c r="C1565" s="26">
        <v>128350</v>
      </c>
      <c r="D1565" s="27" t="s">
        <v>42</v>
      </c>
      <c r="E1565" s="27" t="s">
        <v>255</v>
      </c>
      <c r="F1565" s="27" t="s">
        <v>255</v>
      </c>
      <c r="G1565" s="27" t="s">
        <v>31</v>
      </c>
      <c r="H1565" s="27" t="s">
        <v>32</v>
      </c>
      <c r="I1565" s="27" t="s">
        <v>33</v>
      </c>
      <c r="J1565" s="208">
        <v>45351</v>
      </c>
      <c r="K1565" s="28">
        <v>45505</v>
      </c>
      <c r="L1565" s="121" t="s">
        <v>1551</v>
      </c>
      <c r="M1565" s="94" t="s">
        <v>1236</v>
      </c>
      <c r="N1565" s="94" t="s">
        <v>1389</v>
      </c>
      <c r="O1565" s="94" t="s">
        <v>235</v>
      </c>
      <c r="P1565" s="30" t="s">
        <v>235</v>
      </c>
      <c r="Q1565" s="20" t="s">
        <v>235</v>
      </c>
      <c r="R1565" s="23" t="s">
        <v>235</v>
      </c>
      <c r="S1565" s="21">
        <v>45350</v>
      </c>
      <c r="T1565" s="20"/>
      <c r="U1565" s="21">
        <v>45350</v>
      </c>
      <c r="V1565" s="29" t="s">
        <v>240</v>
      </c>
      <c r="W1565" s="23"/>
      <c r="X1565" s="27" t="s">
        <v>45</v>
      </c>
      <c r="Y1565" s="13" t="s">
        <v>2625</v>
      </c>
    </row>
    <row r="1566" spans="1:25" ht="51">
      <c r="A1566" s="24">
        <v>45383</v>
      </c>
      <c r="B1566" s="25" t="s">
        <v>1809</v>
      </c>
      <c r="C1566" s="26">
        <v>135422</v>
      </c>
      <c r="D1566" s="27" t="s">
        <v>42</v>
      </c>
      <c r="E1566" s="27" t="s">
        <v>413</v>
      </c>
      <c r="F1566" s="27" t="s">
        <v>1362</v>
      </c>
      <c r="G1566" s="27" t="s">
        <v>31</v>
      </c>
      <c r="H1566" s="27" t="s">
        <v>32</v>
      </c>
      <c r="I1566" s="27" t="s">
        <v>33</v>
      </c>
      <c r="J1566" s="208">
        <v>45351</v>
      </c>
      <c r="K1566" s="28">
        <v>45505</v>
      </c>
      <c r="L1566" s="121" t="s">
        <v>1551</v>
      </c>
      <c r="M1566" s="94" t="s">
        <v>415</v>
      </c>
      <c r="N1566" s="94" t="s">
        <v>785</v>
      </c>
      <c r="O1566" s="94" t="s">
        <v>43</v>
      </c>
      <c r="P1566" s="30" t="s">
        <v>235</v>
      </c>
      <c r="Q1566" s="20" t="s">
        <v>235</v>
      </c>
      <c r="R1566" s="23" t="s">
        <v>235</v>
      </c>
      <c r="S1566" s="21">
        <v>45350</v>
      </c>
      <c r="T1566" s="20"/>
      <c r="U1566" s="21">
        <v>45350</v>
      </c>
      <c r="V1566" s="29" t="s">
        <v>240</v>
      </c>
      <c r="W1566" s="23"/>
      <c r="X1566" s="27" t="s">
        <v>45</v>
      </c>
      <c r="Y1566" s="13" t="s">
        <v>2626</v>
      </c>
    </row>
    <row r="1567" spans="1:25" ht="51">
      <c r="A1567" s="24">
        <v>45383</v>
      </c>
      <c r="B1567" s="25" t="s">
        <v>48</v>
      </c>
      <c r="C1567" s="26">
        <v>139352</v>
      </c>
      <c r="D1567" s="27" t="s">
        <v>42</v>
      </c>
      <c r="E1567" s="27" t="s">
        <v>413</v>
      </c>
      <c r="F1567" s="27" t="s">
        <v>1362</v>
      </c>
      <c r="G1567" s="27" t="s">
        <v>31</v>
      </c>
      <c r="H1567" s="27" t="s">
        <v>32</v>
      </c>
      <c r="I1567" s="27" t="s">
        <v>33</v>
      </c>
      <c r="J1567" s="208">
        <v>45351</v>
      </c>
      <c r="K1567" s="28">
        <v>45505</v>
      </c>
      <c r="L1567" s="121" t="s">
        <v>1551</v>
      </c>
      <c r="M1567" s="94" t="s">
        <v>415</v>
      </c>
      <c r="N1567" s="94" t="s">
        <v>43</v>
      </c>
      <c r="O1567" s="94" t="s">
        <v>785</v>
      </c>
      <c r="P1567" s="30" t="s">
        <v>235</v>
      </c>
      <c r="Q1567" s="20" t="s">
        <v>235</v>
      </c>
      <c r="R1567" s="23" t="s">
        <v>235</v>
      </c>
      <c r="S1567" s="21">
        <v>45350</v>
      </c>
      <c r="T1567" s="20"/>
      <c r="U1567" s="21">
        <v>45351</v>
      </c>
      <c r="V1567" s="29" t="s">
        <v>240</v>
      </c>
      <c r="W1567" s="23"/>
      <c r="X1567" s="27" t="s">
        <v>45</v>
      </c>
      <c r="Y1567" s="13" t="s">
        <v>2627</v>
      </c>
    </row>
    <row r="1568" spans="1:25" ht="51">
      <c r="A1568" s="24">
        <v>45383</v>
      </c>
      <c r="B1568" s="25" t="s">
        <v>2628</v>
      </c>
      <c r="C1568" s="26">
        <v>139588</v>
      </c>
      <c r="D1568" s="27" t="s">
        <v>42</v>
      </c>
      <c r="E1568" s="27" t="s">
        <v>413</v>
      </c>
      <c r="F1568" s="27" t="s">
        <v>1362</v>
      </c>
      <c r="G1568" s="27" t="s">
        <v>31</v>
      </c>
      <c r="H1568" s="27" t="s">
        <v>32</v>
      </c>
      <c r="I1568" s="27" t="s">
        <v>33</v>
      </c>
      <c r="J1568" s="208">
        <v>45351</v>
      </c>
      <c r="K1568" s="28">
        <v>45505</v>
      </c>
      <c r="L1568" s="121" t="s">
        <v>1551</v>
      </c>
      <c r="M1568" s="94" t="s">
        <v>415</v>
      </c>
      <c r="N1568" s="94" t="s">
        <v>43</v>
      </c>
      <c r="O1568" s="94" t="s">
        <v>785</v>
      </c>
      <c r="P1568" s="30" t="s">
        <v>235</v>
      </c>
      <c r="Q1568" s="20" t="s">
        <v>235</v>
      </c>
      <c r="R1568" s="23" t="s">
        <v>235</v>
      </c>
      <c r="S1568" s="21">
        <v>45350</v>
      </c>
      <c r="T1568" s="20"/>
      <c r="U1568" s="21">
        <v>45351</v>
      </c>
      <c r="V1568" s="29" t="s">
        <v>240</v>
      </c>
      <c r="W1568" s="23"/>
      <c r="X1568" s="27" t="s">
        <v>45</v>
      </c>
      <c r="Y1568" s="13" t="s">
        <v>2627</v>
      </c>
    </row>
    <row r="1569" spans="1:25" ht="25.5">
      <c r="A1569" s="24">
        <v>45383</v>
      </c>
      <c r="B1569" s="25" t="s">
        <v>519</v>
      </c>
      <c r="C1569" s="26">
        <v>79585</v>
      </c>
      <c r="D1569" s="27" t="s">
        <v>42</v>
      </c>
      <c r="E1569" s="27" t="s">
        <v>255</v>
      </c>
      <c r="F1569" s="27" t="s">
        <v>358</v>
      </c>
      <c r="G1569" s="27" t="s">
        <v>31</v>
      </c>
      <c r="H1569" s="27" t="s">
        <v>32</v>
      </c>
      <c r="I1569" s="27" t="s">
        <v>33</v>
      </c>
      <c r="J1569" s="208">
        <v>45351</v>
      </c>
      <c r="K1569" s="28">
        <v>45505</v>
      </c>
      <c r="L1569" s="121" t="s">
        <v>1551</v>
      </c>
      <c r="M1569" s="94" t="s">
        <v>235</v>
      </c>
      <c r="N1569" s="94" t="s">
        <v>72</v>
      </c>
      <c r="O1569" s="94" t="s">
        <v>235</v>
      </c>
      <c r="P1569" s="30" t="s">
        <v>235</v>
      </c>
      <c r="Q1569" s="20" t="s">
        <v>235</v>
      </c>
      <c r="R1569" s="23" t="s">
        <v>235</v>
      </c>
      <c r="S1569" s="21">
        <v>45350</v>
      </c>
      <c r="T1569" s="20"/>
      <c r="U1569" s="21">
        <v>45352</v>
      </c>
      <c r="V1569" s="29" t="s">
        <v>240</v>
      </c>
      <c r="W1569" s="23"/>
      <c r="X1569" s="27" t="s">
        <v>45</v>
      </c>
      <c r="Y1569" s="13" t="s">
        <v>2629</v>
      </c>
    </row>
    <row r="1570" spans="1:25" ht="25.5">
      <c r="A1570" s="24">
        <v>45383</v>
      </c>
      <c r="B1570" s="25" t="s">
        <v>523</v>
      </c>
      <c r="C1570" s="26">
        <v>121525</v>
      </c>
      <c r="D1570" s="27" t="s">
        <v>42</v>
      </c>
      <c r="E1570" s="27" t="s">
        <v>255</v>
      </c>
      <c r="F1570" s="27" t="s">
        <v>358</v>
      </c>
      <c r="G1570" s="27" t="s">
        <v>31</v>
      </c>
      <c r="H1570" s="27" t="s">
        <v>32</v>
      </c>
      <c r="I1570" s="27" t="s">
        <v>33</v>
      </c>
      <c r="J1570" s="208">
        <v>45351</v>
      </c>
      <c r="K1570" s="28">
        <v>45505</v>
      </c>
      <c r="L1570" s="121" t="s">
        <v>1551</v>
      </c>
      <c r="M1570" s="94" t="s">
        <v>235</v>
      </c>
      <c r="N1570" s="94" t="s">
        <v>72</v>
      </c>
      <c r="O1570" s="94" t="s">
        <v>235</v>
      </c>
      <c r="P1570" s="30" t="s">
        <v>235</v>
      </c>
      <c r="Q1570" s="20" t="s">
        <v>235</v>
      </c>
      <c r="R1570" s="23" t="s">
        <v>235</v>
      </c>
      <c r="S1570" s="21">
        <v>45350</v>
      </c>
      <c r="T1570" s="20"/>
      <c r="U1570" s="21">
        <v>45352</v>
      </c>
      <c r="V1570" s="29" t="s">
        <v>240</v>
      </c>
      <c r="W1570" s="23"/>
      <c r="X1570" s="27" t="s">
        <v>45</v>
      </c>
      <c r="Y1570" s="13" t="s">
        <v>2630</v>
      </c>
    </row>
    <row r="1571" spans="1:25" ht="25.5">
      <c r="A1571" s="24">
        <v>45383</v>
      </c>
      <c r="B1571" s="25" t="s">
        <v>2631</v>
      </c>
      <c r="C1571" s="26">
        <v>135893</v>
      </c>
      <c r="D1571" s="27" t="s">
        <v>42</v>
      </c>
      <c r="E1571" s="27" t="s">
        <v>1743</v>
      </c>
      <c r="F1571" s="27" t="s">
        <v>854</v>
      </c>
      <c r="G1571" s="27" t="s">
        <v>31</v>
      </c>
      <c r="H1571" s="27" t="s">
        <v>32</v>
      </c>
      <c r="I1571" s="27" t="s">
        <v>33</v>
      </c>
      <c r="J1571" s="208">
        <v>45351</v>
      </c>
      <c r="K1571" s="28">
        <v>45505</v>
      </c>
      <c r="L1571" s="121" t="s">
        <v>1551</v>
      </c>
      <c r="M1571" s="94" t="s">
        <v>2317</v>
      </c>
      <c r="N1571" s="94" t="s">
        <v>2318</v>
      </c>
      <c r="O1571" s="94" t="s">
        <v>2632</v>
      </c>
      <c r="P1571" s="30">
        <v>45342</v>
      </c>
      <c r="Q1571" s="20">
        <v>45344</v>
      </c>
      <c r="R1571" s="23" t="s">
        <v>239</v>
      </c>
      <c r="S1571" s="21">
        <v>45350</v>
      </c>
      <c r="T1571" s="20"/>
      <c r="U1571" s="21">
        <v>45352</v>
      </c>
      <c r="V1571" s="29" t="s">
        <v>240</v>
      </c>
      <c r="W1571" s="23"/>
      <c r="X1571" s="27" t="s">
        <v>39</v>
      </c>
      <c r="Y1571" s="49" t="s">
        <v>2633</v>
      </c>
    </row>
    <row r="1572" spans="1:25" ht="38.25">
      <c r="A1572" s="24">
        <v>45383</v>
      </c>
      <c r="B1572" s="25" t="s">
        <v>2631</v>
      </c>
      <c r="C1572" s="26">
        <v>135953</v>
      </c>
      <c r="D1572" s="27" t="s">
        <v>42</v>
      </c>
      <c r="E1572" s="27" t="s">
        <v>1743</v>
      </c>
      <c r="F1572" s="27" t="s">
        <v>2316</v>
      </c>
      <c r="G1572" s="27" t="s">
        <v>31</v>
      </c>
      <c r="H1572" s="27" t="s">
        <v>32</v>
      </c>
      <c r="I1572" s="27" t="s">
        <v>33</v>
      </c>
      <c r="J1572" s="208">
        <v>45351</v>
      </c>
      <c r="K1572" s="28">
        <v>45505</v>
      </c>
      <c r="L1572" s="121" t="s">
        <v>1551</v>
      </c>
      <c r="M1572" s="94" t="s">
        <v>2368</v>
      </c>
      <c r="N1572" s="94" t="s">
        <v>2369</v>
      </c>
      <c r="O1572" s="94" t="s">
        <v>235</v>
      </c>
      <c r="P1572" s="30">
        <v>45342</v>
      </c>
      <c r="Q1572" s="20">
        <v>45342</v>
      </c>
      <c r="R1572" s="23" t="s">
        <v>239</v>
      </c>
      <c r="S1572" s="21">
        <v>45350</v>
      </c>
      <c r="T1572" s="20"/>
      <c r="U1572" s="21">
        <v>45352</v>
      </c>
      <c r="V1572" s="29" t="s">
        <v>240</v>
      </c>
      <c r="W1572" s="23"/>
      <c r="X1572" s="27" t="s">
        <v>45</v>
      </c>
      <c r="Y1572" s="13" t="s">
        <v>2634</v>
      </c>
    </row>
    <row r="1573" spans="1:25" ht="25.5">
      <c r="A1573" s="24">
        <v>45383</v>
      </c>
      <c r="B1573" s="25" t="s">
        <v>2631</v>
      </c>
      <c r="C1573" s="26">
        <v>138601</v>
      </c>
      <c r="D1573" s="27" t="s">
        <v>42</v>
      </c>
      <c r="E1573" s="27" t="s">
        <v>2222</v>
      </c>
      <c r="F1573" s="27" t="s">
        <v>440</v>
      </c>
      <c r="G1573" s="27" t="s">
        <v>31</v>
      </c>
      <c r="H1573" s="27" t="s">
        <v>32</v>
      </c>
      <c r="I1573" s="27" t="s">
        <v>33</v>
      </c>
      <c r="J1573" s="208">
        <v>45351</v>
      </c>
      <c r="K1573" s="28">
        <v>45505</v>
      </c>
      <c r="L1573" s="121" t="s">
        <v>1551</v>
      </c>
      <c r="M1573" s="94" t="s">
        <v>2635</v>
      </c>
      <c r="N1573" s="94" t="s">
        <v>2636</v>
      </c>
      <c r="O1573" s="94" t="s">
        <v>2637</v>
      </c>
      <c r="P1573" s="30">
        <v>45342</v>
      </c>
      <c r="Q1573" s="20">
        <v>45342</v>
      </c>
      <c r="R1573" s="23" t="s">
        <v>239</v>
      </c>
      <c r="S1573" s="21">
        <v>45350</v>
      </c>
      <c r="T1573" s="20"/>
      <c r="U1573" s="21">
        <v>45352</v>
      </c>
      <c r="V1573" s="29" t="s">
        <v>240</v>
      </c>
      <c r="W1573" s="23"/>
      <c r="X1573" s="27" t="s">
        <v>39</v>
      </c>
      <c r="Y1573" s="49" t="s">
        <v>2638</v>
      </c>
    </row>
    <row r="1574" spans="1:25" ht="25.5">
      <c r="A1574" s="24">
        <v>45383</v>
      </c>
      <c r="B1574" s="25" t="s">
        <v>2631</v>
      </c>
      <c r="C1574" s="26">
        <v>138622</v>
      </c>
      <c r="D1574" s="27" t="s">
        <v>42</v>
      </c>
      <c r="E1574" s="27" t="s">
        <v>1301</v>
      </c>
      <c r="F1574" s="27" t="s">
        <v>1336</v>
      </c>
      <c r="G1574" s="27" t="s">
        <v>31</v>
      </c>
      <c r="H1574" s="27" t="s">
        <v>32</v>
      </c>
      <c r="I1574" s="27" t="s">
        <v>33</v>
      </c>
      <c r="J1574" s="208">
        <v>45351</v>
      </c>
      <c r="K1574" s="28">
        <v>45505</v>
      </c>
      <c r="L1574" s="121" t="s">
        <v>1551</v>
      </c>
      <c r="M1574" s="94" t="s">
        <v>2333</v>
      </c>
      <c r="N1574" s="94" t="s">
        <v>2334</v>
      </c>
      <c r="O1574" s="94" t="s">
        <v>235</v>
      </c>
      <c r="P1574" s="30">
        <v>45342</v>
      </c>
      <c r="Q1574" s="20">
        <v>45342</v>
      </c>
      <c r="R1574" s="23" t="s">
        <v>239</v>
      </c>
      <c r="S1574" s="21">
        <v>45350</v>
      </c>
      <c r="T1574" s="20"/>
      <c r="U1574" s="21">
        <v>45352</v>
      </c>
      <c r="V1574" s="29" t="s">
        <v>240</v>
      </c>
      <c r="W1574" s="23"/>
      <c r="X1574" s="27" t="s">
        <v>45</v>
      </c>
      <c r="Y1574" s="13" t="s">
        <v>2639</v>
      </c>
    </row>
    <row r="1575" spans="1:25" ht="25.5">
      <c r="A1575" s="24">
        <v>45383</v>
      </c>
      <c r="B1575" s="25" t="s">
        <v>2640</v>
      </c>
      <c r="C1575" s="26">
        <v>141757</v>
      </c>
      <c r="D1575" s="27" t="s">
        <v>42</v>
      </c>
      <c r="E1575" s="27" t="s">
        <v>255</v>
      </c>
      <c r="F1575" s="27" t="s">
        <v>358</v>
      </c>
      <c r="G1575" s="27" t="s">
        <v>31</v>
      </c>
      <c r="H1575" s="27" t="s">
        <v>32</v>
      </c>
      <c r="I1575" s="27" t="s">
        <v>33</v>
      </c>
      <c r="J1575" s="208">
        <v>45351</v>
      </c>
      <c r="K1575" s="28">
        <v>45505</v>
      </c>
      <c r="L1575" s="121" t="s">
        <v>1551</v>
      </c>
      <c r="M1575" s="94" t="s">
        <v>235</v>
      </c>
      <c r="N1575" s="94" t="s">
        <v>72</v>
      </c>
      <c r="O1575" s="94" t="s">
        <v>235</v>
      </c>
      <c r="P1575" s="30" t="s">
        <v>235</v>
      </c>
      <c r="Q1575" s="20" t="s">
        <v>235</v>
      </c>
      <c r="R1575" s="23" t="s">
        <v>235</v>
      </c>
      <c r="S1575" s="21">
        <v>45350</v>
      </c>
      <c r="T1575" s="20"/>
      <c r="U1575" s="21">
        <v>45352</v>
      </c>
      <c r="V1575" s="29" t="s">
        <v>240</v>
      </c>
      <c r="W1575" s="23"/>
      <c r="X1575" s="27" t="s">
        <v>45</v>
      </c>
      <c r="Y1575" s="13" t="s">
        <v>2629</v>
      </c>
    </row>
    <row r="1576" spans="1:25">
      <c r="A1576" s="24">
        <v>45383</v>
      </c>
      <c r="B1576" s="25" t="s">
        <v>47</v>
      </c>
      <c r="C1576" s="26">
        <v>121975</v>
      </c>
      <c r="D1576" s="27" t="s">
        <v>42</v>
      </c>
      <c r="E1576" s="27" t="s">
        <v>413</v>
      </c>
      <c r="F1576" s="27" t="s">
        <v>1362</v>
      </c>
      <c r="G1576" s="27" t="s">
        <v>31</v>
      </c>
      <c r="H1576" s="27" t="s">
        <v>32</v>
      </c>
      <c r="I1576" s="27" t="s">
        <v>33</v>
      </c>
      <c r="J1576" s="208">
        <v>45351</v>
      </c>
      <c r="K1576" s="28">
        <v>45505</v>
      </c>
      <c r="L1576" s="121" t="s">
        <v>2167</v>
      </c>
      <c r="M1576" s="94" t="s">
        <v>2641</v>
      </c>
      <c r="P1576" s="30" t="s">
        <v>235</v>
      </c>
      <c r="Q1576" s="20"/>
      <c r="R1576" s="23"/>
      <c r="S1576" s="21">
        <v>45336</v>
      </c>
      <c r="T1576" s="22" t="s">
        <v>235</v>
      </c>
      <c r="U1576" s="21">
        <v>45336</v>
      </c>
      <c r="V1576" s="29" t="s">
        <v>240</v>
      </c>
      <c r="W1576" s="23"/>
      <c r="X1576" s="27" t="s">
        <v>45</v>
      </c>
      <c r="Y1576" s="13"/>
    </row>
    <row r="1577" spans="1:25">
      <c r="A1577" s="24">
        <v>45383</v>
      </c>
      <c r="B1577" s="25" t="s">
        <v>525</v>
      </c>
      <c r="C1577" s="26">
        <v>128577</v>
      </c>
      <c r="D1577" s="27" t="s">
        <v>42</v>
      </c>
      <c r="E1577" s="27" t="s">
        <v>413</v>
      </c>
      <c r="F1577" s="27" t="s">
        <v>1362</v>
      </c>
      <c r="G1577" s="27" t="s">
        <v>31</v>
      </c>
      <c r="H1577" s="27" t="s">
        <v>32</v>
      </c>
      <c r="I1577" s="27" t="s">
        <v>33</v>
      </c>
      <c r="J1577" s="208">
        <v>45351</v>
      </c>
      <c r="K1577" s="28">
        <v>45505</v>
      </c>
      <c r="L1577" s="121" t="s">
        <v>2167</v>
      </c>
      <c r="M1577" s="94" t="s">
        <v>2641</v>
      </c>
      <c r="P1577" s="30" t="s">
        <v>235</v>
      </c>
      <c r="Q1577" s="20"/>
      <c r="R1577" s="23"/>
      <c r="S1577" s="21">
        <v>45336</v>
      </c>
      <c r="T1577" s="20" t="s">
        <v>235</v>
      </c>
      <c r="U1577" s="21">
        <v>45396</v>
      </c>
      <c r="V1577" s="29" t="s">
        <v>240</v>
      </c>
      <c r="W1577" s="23"/>
      <c r="X1577" s="27" t="s">
        <v>45</v>
      </c>
      <c r="Y1577" s="13"/>
    </row>
    <row r="1578" spans="1:25">
      <c r="A1578" s="24">
        <v>45383</v>
      </c>
      <c r="B1578" s="25" t="s">
        <v>2642</v>
      </c>
      <c r="C1578" s="26">
        <v>138975</v>
      </c>
      <c r="D1578" s="27" t="s">
        <v>42</v>
      </c>
      <c r="E1578" s="27" t="s">
        <v>2602</v>
      </c>
      <c r="F1578" s="27" t="s">
        <v>1362</v>
      </c>
      <c r="G1578" s="27" t="s">
        <v>31</v>
      </c>
      <c r="H1578" s="27" t="s">
        <v>32</v>
      </c>
      <c r="I1578" s="27" t="s">
        <v>33</v>
      </c>
      <c r="J1578" s="208">
        <v>45351</v>
      </c>
      <c r="K1578" s="28">
        <v>45505</v>
      </c>
      <c r="L1578" s="121" t="s">
        <v>2167</v>
      </c>
      <c r="P1578" s="30">
        <v>45336</v>
      </c>
      <c r="Q1578" s="20">
        <v>45342</v>
      </c>
      <c r="R1578" s="23" t="s">
        <v>239</v>
      </c>
      <c r="S1578" s="21">
        <v>45343</v>
      </c>
      <c r="T1578" s="20"/>
      <c r="U1578" s="21">
        <v>45349</v>
      </c>
      <c r="V1578" s="29" t="s">
        <v>240</v>
      </c>
      <c r="W1578" s="23"/>
      <c r="X1578" s="27" t="s">
        <v>45</v>
      </c>
      <c r="Y1578" s="13"/>
    </row>
    <row r="1579" spans="1:25">
      <c r="A1579" s="24">
        <v>45383</v>
      </c>
      <c r="B1579" s="25" t="s">
        <v>2643</v>
      </c>
      <c r="C1579" s="26">
        <v>139615</v>
      </c>
      <c r="D1579" s="27" t="s">
        <v>42</v>
      </c>
      <c r="E1579" s="27" t="s">
        <v>255</v>
      </c>
      <c r="F1579" s="27" t="s">
        <v>256</v>
      </c>
      <c r="G1579" s="27" t="s">
        <v>31</v>
      </c>
      <c r="H1579" s="27" t="s">
        <v>32</v>
      </c>
      <c r="I1579" s="27" t="s">
        <v>33</v>
      </c>
      <c r="J1579" s="208">
        <v>45351</v>
      </c>
      <c r="K1579" s="28">
        <v>45505</v>
      </c>
      <c r="L1579" s="121" t="s">
        <v>2167</v>
      </c>
      <c r="P1579" s="30">
        <v>45336</v>
      </c>
      <c r="Q1579" s="20">
        <v>45344</v>
      </c>
      <c r="R1579" s="23" t="s">
        <v>239</v>
      </c>
      <c r="S1579" s="21">
        <v>45345</v>
      </c>
      <c r="T1579" s="20"/>
      <c r="U1579" s="21">
        <v>45346</v>
      </c>
      <c r="V1579" s="29" t="s">
        <v>240</v>
      </c>
      <c r="W1579" s="23"/>
      <c r="X1579" s="27" t="s">
        <v>45</v>
      </c>
      <c r="Y1579" s="13" t="s">
        <v>2523</v>
      </c>
    </row>
    <row r="1580" spans="1:25">
      <c r="A1580" s="24">
        <v>45383</v>
      </c>
      <c r="B1580" s="25" t="s">
        <v>2644</v>
      </c>
      <c r="C1580" s="26">
        <v>135907</v>
      </c>
      <c r="D1580" s="27" t="s">
        <v>42</v>
      </c>
      <c r="E1580" s="27" t="s">
        <v>1301</v>
      </c>
      <c r="F1580" s="27" t="s">
        <v>1336</v>
      </c>
      <c r="G1580" s="27" t="s">
        <v>31</v>
      </c>
      <c r="H1580" s="27" t="s">
        <v>32</v>
      </c>
      <c r="I1580" s="27" t="s">
        <v>33</v>
      </c>
      <c r="J1580" s="208">
        <v>45351</v>
      </c>
      <c r="K1580" s="28">
        <v>45505</v>
      </c>
      <c r="L1580" s="121" t="s">
        <v>2167</v>
      </c>
      <c r="M1580" s="94" t="s">
        <v>2645</v>
      </c>
      <c r="P1580" s="30">
        <v>45336</v>
      </c>
      <c r="Q1580" s="20">
        <v>45336</v>
      </c>
      <c r="R1580" s="23" t="s">
        <v>239</v>
      </c>
      <c r="S1580" s="21">
        <v>45337</v>
      </c>
      <c r="T1580" s="20"/>
      <c r="U1580" s="21">
        <v>45346</v>
      </c>
      <c r="V1580" s="29" t="s">
        <v>240</v>
      </c>
      <c r="W1580" s="23"/>
      <c r="X1580" s="27" t="s">
        <v>45</v>
      </c>
      <c r="Y1580" s="13"/>
    </row>
    <row r="1581" spans="1:25">
      <c r="A1581" s="24">
        <v>45383</v>
      </c>
      <c r="B1581" s="25" t="s">
        <v>2646</v>
      </c>
      <c r="C1581" s="26">
        <v>5419</v>
      </c>
      <c r="D1581" s="27" t="s">
        <v>42</v>
      </c>
      <c r="E1581" s="27" t="s">
        <v>255</v>
      </c>
      <c r="F1581" s="27" t="s">
        <v>256</v>
      </c>
      <c r="G1581" s="27" t="s">
        <v>31</v>
      </c>
      <c r="H1581" s="27" t="s">
        <v>32</v>
      </c>
      <c r="I1581" s="27" t="s">
        <v>33</v>
      </c>
      <c r="J1581" s="208">
        <v>45351</v>
      </c>
      <c r="K1581" s="28">
        <v>45505</v>
      </c>
      <c r="L1581" s="121" t="s">
        <v>1605</v>
      </c>
      <c r="N1581" s="94" t="s">
        <v>91</v>
      </c>
      <c r="P1581" s="30"/>
      <c r="Q1581" s="20"/>
      <c r="R1581" s="23"/>
      <c r="S1581" s="21">
        <v>45352</v>
      </c>
      <c r="T1581" s="20"/>
      <c r="U1581" s="21">
        <v>45353</v>
      </c>
      <c r="V1581" s="29" t="s">
        <v>240</v>
      </c>
      <c r="W1581" s="23"/>
      <c r="X1581" s="27" t="s">
        <v>45</v>
      </c>
      <c r="Y1581" s="13"/>
    </row>
    <row r="1582" spans="1:25">
      <c r="A1582" s="24">
        <v>45383</v>
      </c>
      <c r="B1582" s="25" t="s">
        <v>1391</v>
      </c>
      <c r="C1582" s="54">
        <v>60311</v>
      </c>
      <c r="D1582" s="27" t="s">
        <v>42</v>
      </c>
      <c r="E1582" s="27" t="s">
        <v>377</v>
      </c>
      <c r="F1582" s="27" t="s">
        <v>662</v>
      </c>
      <c r="G1582" s="27" t="s">
        <v>31</v>
      </c>
      <c r="H1582" s="27" t="s">
        <v>32</v>
      </c>
      <c r="I1582" s="27" t="s">
        <v>33</v>
      </c>
      <c r="J1582" s="208">
        <v>45351</v>
      </c>
      <c r="K1582" s="28">
        <v>45505</v>
      </c>
      <c r="L1582" s="121" t="s">
        <v>1605</v>
      </c>
      <c r="P1582" s="30"/>
      <c r="Q1582" s="20"/>
      <c r="R1582" s="23"/>
      <c r="S1582" s="21">
        <v>45351</v>
      </c>
      <c r="T1582" s="20"/>
      <c r="U1582" s="21">
        <v>45352</v>
      </c>
      <c r="V1582" s="29" t="s">
        <v>240</v>
      </c>
      <c r="W1582" s="23"/>
      <c r="X1582" s="27" t="s">
        <v>45</v>
      </c>
      <c r="Y1582" s="13"/>
    </row>
    <row r="1583" spans="1:25">
      <c r="A1583" s="24">
        <v>45383</v>
      </c>
      <c r="B1583" s="25" t="s">
        <v>554</v>
      </c>
      <c r="C1583" s="54">
        <v>121931</v>
      </c>
      <c r="D1583" s="27" t="s">
        <v>42</v>
      </c>
      <c r="E1583" s="27" t="s">
        <v>255</v>
      </c>
      <c r="F1583" s="27" t="s">
        <v>256</v>
      </c>
      <c r="G1583" s="27" t="s">
        <v>31</v>
      </c>
      <c r="H1583" s="27" t="s">
        <v>32</v>
      </c>
      <c r="I1583" s="27" t="s">
        <v>33</v>
      </c>
      <c r="J1583" s="208">
        <v>45351</v>
      </c>
      <c r="K1583" s="28">
        <v>45505</v>
      </c>
      <c r="L1583" s="121" t="s">
        <v>1605</v>
      </c>
      <c r="N1583" s="94" t="s">
        <v>2327</v>
      </c>
      <c r="P1583" s="30"/>
      <c r="Q1583" s="20"/>
      <c r="R1583" s="23"/>
      <c r="S1583" s="21">
        <v>45351</v>
      </c>
      <c r="T1583" s="20"/>
      <c r="U1583" s="21">
        <v>45352</v>
      </c>
      <c r="V1583" s="29" t="s">
        <v>240</v>
      </c>
      <c r="W1583" s="23"/>
      <c r="X1583" s="27" t="s">
        <v>45</v>
      </c>
      <c r="Y1583" s="13"/>
    </row>
    <row r="1584" spans="1:25" ht="25.5">
      <c r="A1584" s="24">
        <v>45383</v>
      </c>
      <c r="B1584" s="25" t="s">
        <v>534</v>
      </c>
      <c r="C1584" s="54">
        <v>4939</v>
      </c>
      <c r="D1584" s="27" t="s">
        <v>42</v>
      </c>
      <c r="E1584" s="27" t="s">
        <v>2647</v>
      </c>
      <c r="F1584" s="27" t="s">
        <v>387</v>
      </c>
      <c r="G1584" s="27" t="s">
        <v>31</v>
      </c>
      <c r="H1584" s="27" t="s">
        <v>32</v>
      </c>
      <c r="I1584" s="27" t="s">
        <v>33</v>
      </c>
      <c r="J1584" s="28">
        <v>45351</v>
      </c>
      <c r="K1584" s="28">
        <v>45505</v>
      </c>
      <c r="L1584" s="121" t="s">
        <v>1605</v>
      </c>
      <c r="M1584" s="94" t="s">
        <v>235</v>
      </c>
      <c r="N1584" s="94" t="s">
        <v>72</v>
      </c>
      <c r="O1584" s="94" t="s">
        <v>235</v>
      </c>
      <c r="P1584" s="30" t="s">
        <v>235</v>
      </c>
      <c r="Q1584" s="30" t="s">
        <v>235</v>
      </c>
      <c r="R1584" s="30" t="s">
        <v>235</v>
      </c>
      <c r="S1584" s="21">
        <v>45351</v>
      </c>
      <c r="T1584" s="20"/>
      <c r="U1584" s="21">
        <v>45353</v>
      </c>
      <c r="V1584" s="29" t="s">
        <v>240</v>
      </c>
      <c r="W1584" s="23"/>
      <c r="X1584" s="27" t="s">
        <v>39</v>
      </c>
      <c r="Y1584" s="13"/>
    </row>
    <row r="1585" spans="1:25" ht="25.5">
      <c r="A1585" s="24">
        <v>45383</v>
      </c>
      <c r="B1585" s="25" t="s">
        <v>2648</v>
      </c>
      <c r="C1585" s="54">
        <v>128593</v>
      </c>
      <c r="D1585" s="27" t="s">
        <v>42</v>
      </c>
      <c r="E1585" s="27" t="s">
        <v>255</v>
      </c>
      <c r="F1585" s="27" t="s">
        <v>358</v>
      </c>
      <c r="G1585" s="27" t="s">
        <v>31</v>
      </c>
      <c r="H1585" s="27" t="s">
        <v>32</v>
      </c>
      <c r="I1585" s="27" t="s">
        <v>33</v>
      </c>
      <c r="J1585" s="208">
        <v>45351</v>
      </c>
      <c r="K1585" s="28">
        <v>45505</v>
      </c>
      <c r="L1585" s="121" t="s">
        <v>1605</v>
      </c>
      <c r="N1585" s="94" t="s">
        <v>72</v>
      </c>
      <c r="P1585" s="30"/>
      <c r="Q1585" s="20"/>
      <c r="R1585" s="23"/>
      <c r="S1585" s="21">
        <v>45351</v>
      </c>
      <c r="T1585" s="20"/>
      <c r="U1585" s="21">
        <v>45353</v>
      </c>
      <c r="V1585" s="29" t="s">
        <v>240</v>
      </c>
      <c r="W1585" s="23"/>
      <c r="X1585" s="27" t="s">
        <v>45</v>
      </c>
      <c r="Y1585" s="13"/>
    </row>
    <row r="1586" spans="1:25" ht="25.5">
      <c r="A1586" s="24">
        <v>45383</v>
      </c>
      <c r="B1586" s="25" t="s">
        <v>2631</v>
      </c>
      <c r="C1586" s="26">
        <v>138603</v>
      </c>
      <c r="D1586" s="27" t="s">
        <v>42</v>
      </c>
      <c r="E1586" s="27" t="s">
        <v>1301</v>
      </c>
      <c r="F1586" s="27" t="s">
        <v>1336</v>
      </c>
      <c r="G1586" s="27" t="s">
        <v>31</v>
      </c>
      <c r="H1586" s="27" t="s">
        <v>32</v>
      </c>
      <c r="I1586" s="27" t="s">
        <v>33</v>
      </c>
      <c r="J1586" s="208">
        <v>45351</v>
      </c>
      <c r="K1586" s="28">
        <v>45505</v>
      </c>
      <c r="L1586" s="121" t="s">
        <v>1605</v>
      </c>
      <c r="M1586" s="94" t="s">
        <v>2318</v>
      </c>
      <c r="N1586" s="94" t="s">
        <v>2317</v>
      </c>
      <c r="P1586" s="30">
        <v>45336</v>
      </c>
      <c r="Q1586" s="30">
        <v>45338</v>
      </c>
      <c r="R1586" s="23"/>
      <c r="S1586" s="21">
        <v>45351</v>
      </c>
      <c r="T1586" s="20"/>
      <c r="U1586" s="21">
        <v>45353</v>
      </c>
      <c r="V1586" s="29" t="s">
        <v>240</v>
      </c>
      <c r="W1586" s="23"/>
      <c r="X1586" s="27" t="s">
        <v>45</v>
      </c>
      <c r="Y1586" s="13"/>
    </row>
    <row r="1587" spans="1:25">
      <c r="A1587" s="24">
        <v>45383</v>
      </c>
      <c r="B1587" s="25" t="s">
        <v>2649</v>
      </c>
      <c r="C1587" s="26">
        <v>141736</v>
      </c>
      <c r="D1587" s="27" t="s">
        <v>42</v>
      </c>
      <c r="E1587" s="27" t="s">
        <v>377</v>
      </c>
      <c r="F1587" s="27" t="s">
        <v>662</v>
      </c>
      <c r="G1587" s="27" t="s">
        <v>31</v>
      </c>
      <c r="H1587" s="27" t="s">
        <v>32</v>
      </c>
      <c r="I1587" s="27" t="s">
        <v>33</v>
      </c>
      <c r="J1587" s="208">
        <v>45351</v>
      </c>
      <c r="K1587" s="28">
        <v>45505</v>
      </c>
      <c r="L1587" s="121" t="s">
        <v>1605</v>
      </c>
      <c r="N1587" s="94" t="s">
        <v>2650</v>
      </c>
      <c r="P1587" s="30"/>
      <c r="Q1587" s="20"/>
      <c r="R1587" s="23"/>
      <c r="S1587" s="21">
        <v>45352</v>
      </c>
      <c r="T1587" s="20"/>
      <c r="U1587" s="21">
        <v>45352</v>
      </c>
      <c r="V1587" s="29" t="s">
        <v>240</v>
      </c>
      <c r="W1587" s="23"/>
      <c r="X1587" s="27" t="s">
        <v>45</v>
      </c>
      <c r="Y1587" s="13"/>
    </row>
    <row r="1588" spans="1:25" ht="25.5">
      <c r="A1588" s="24">
        <v>45383</v>
      </c>
      <c r="B1588" s="25" t="s">
        <v>1810</v>
      </c>
      <c r="C1588" s="26">
        <v>135399</v>
      </c>
      <c r="D1588" s="27" t="s">
        <v>42</v>
      </c>
      <c r="E1588" s="27" t="s">
        <v>377</v>
      </c>
      <c r="F1588" s="27" t="s">
        <v>662</v>
      </c>
      <c r="G1588" s="27" t="s">
        <v>31</v>
      </c>
      <c r="H1588" s="27" t="s">
        <v>32</v>
      </c>
      <c r="I1588" s="27" t="s">
        <v>33</v>
      </c>
      <c r="J1588" s="208">
        <v>45351</v>
      </c>
      <c r="K1588" s="28">
        <v>45505</v>
      </c>
      <c r="L1588" s="121" t="s">
        <v>1605</v>
      </c>
      <c r="M1588" s="94" t="s">
        <v>235</v>
      </c>
      <c r="N1588" s="94" t="s">
        <v>235</v>
      </c>
      <c r="O1588" s="94" t="s">
        <v>235</v>
      </c>
      <c r="P1588" s="30">
        <v>45337</v>
      </c>
      <c r="Q1588" s="20">
        <v>45337</v>
      </c>
      <c r="R1588" s="23" t="s">
        <v>235</v>
      </c>
      <c r="S1588" s="21" t="s">
        <v>235</v>
      </c>
      <c r="T1588" s="20" t="s">
        <v>235</v>
      </c>
      <c r="U1588" s="21" t="s">
        <v>235</v>
      </c>
      <c r="V1588" s="29" t="s">
        <v>240</v>
      </c>
      <c r="W1588" s="23"/>
      <c r="X1588" s="27" t="s">
        <v>45</v>
      </c>
      <c r="Y1588" s="13" t="s">
        <v>2651</v>
      </c>
    </row>
    <row r="1589" spans="1:25" ht="38.25">
      <c r="A1589" s="24">
        <v>45383</v>
      </c>
      <c r="B1589" s="25" t="s">
        <v>493</v>
      </c>
      <c r="C1589" s="26">
        <v>99408</v>
      </c>
      <c r="D1589" s="27" t="s">
        <v>42</v>
      </c>
      <c r="E1589" s="27" t="s">
        <v>494</v>
      </c>
      <c r="F1589" s="27" t="s">
        <v>854</v>
      </c>
      <c r="G1589" s="27" t="s">
        <v>31</v>
      </c>
      <c r="H1589" s="27" t="s">
        <v>32</v>
      </c>
      <c r="I1589" s="27" t="s">
        <v>33</v>
      </c>
      <c r="J1589" s="208">
        <v>45351</v>
      </c>
      <c r="K1589" s="28">
        <v>45505</v>
      </c>
      <c r="L1589" s="121" t="s">
        <v>1551</v>
      </c>
      <c r="M1589" s="94" t="s">
        <v>235</v>
      </c>
      <c r="N1589" s="94" t="s">
        <v>464</v>
      </c>
      <c r="O1589" s="94" t="s">
        <v>235</v>
      </c>
      <c r="P1589" s="30" t="s">
        <v>235</v>
      </c>
      <c r="Q1589" s="20" t="s">
        <v>235</v>
      </c>
      <c r="R1589" s="23" t="s">
        <v>235</v>
      </c>
      <c r="S1589" s="21">
        <v>45350</v>
      </c>
      <c r="T1589" s="20"/>
      <c r="U1589" s="21">
        <v>45352</v>
      </c>
      <c r="V1589" s="29" t="s">
        <v>240</v>
      </c>
      <c r="W1589" s="23"/>
      <c r="X1589" s="27" t="s">
        <v>39</v>
      </c>
      <c r="Y1589" s="13" t="s">
        <v>2652</v>
      </c>
    </row>
    <row r="1590" spans="1:25" ht="25.5">
      <c r="A1590" s="24">
        <v>45383</v>
      </c>
      <c r="B1590" s="25" t="s">
        <v>483</v>
      </c>
      <c r="C1590" s="26">
        <v>130106</v>
      </c>
      <c r="D1590" s="27" t="s">
        <v>42</v>
      </c>
      <c r="E1590" s="27" t="s">
        <v>377</v>
      </c>
      <c r="F1590" s="27" t="s">
        <v>662</v>
      </c>
      <c r="G1590" s="27" t="s">
        <v>31</v>
      </c>
      <c r="H1590" s="27" t="s">
        <v>32</v>
      </c>
      <c r="I1590" s="27" t="s">
        <v>33</v>
      </c>
      <c r="J1590" s="208">
        <v>45351</v>
      </c>
      <c r="K1590" s="28">
        <v>45505</v>
      </c>
      <c r="L1590" s="121" t="s">
        <v>1551</v>
      </c>
      <c r="M1590" s="94" t="s">
        <v>235</v>
      </c>
      <c r="N1590" s="94" t="s">
        <v>91</v>
      </c>
      <c r="O1590" s="94" t="s">
        <v>235</v>
      </c>
      <c r="P1590" s="30" t="s">
        <v>235</v>
      </c>
      <c r="Q1590" s="20" t="s">
        <v>235</v>
      </c>
      <c r="R1590" s="23" t="s">
        <v>235</v>
      </c>
      <c r="S1590" s="21">
        <v>45350</v>
      </c>
      <c r="T1590" s="20"/>
      <c r="U1590" s="21">
        <v>45352</v>
      </c>
      <c r="V1590" s="29" t="s">
        <v>240</v>
      </c>
      <c r="W1590" s="23"/>
      <c r="X1590" s="27" t="s">
        <v>45</v>
      </c>
      <c r="Y1590" s="13" t="s">
        <v>2653</v>
      </c>
    </row>
    <row r="1591" spans="1:25" ht="38.25">
      <c r="A1591" s="24">
        <v>45383</v>
      </c>
      <c r="B1591" s="25" t="s">
        <v>2654</v>
      </c>
      <c r="C1591" s="26">
        <v>138630</v>
      </c>
      <c r="D1591" s="27" t="s">
        <v>42</v>
      </c>
      <c r="E1591" s="27" t="s">
        <v>1301</v>
      </c>
      <c r="F1591" s="27" t="s">
        <v>1336</v>
      </c>
      <c r="G1591" s="27" t="s">
        <v>31</v>
      </c>
      <c r="H1591" s="27" t="s">
        <v>32</v>
      </c>
      <c r="I1591" s="27" t="s">
        <v>33</v>
      </c>
      <c r="J1591" s="208">
        <v>45351</v>
      </c>
      <c r="K1591" s="28">
        <v>45505</v>
      </c>
      <c r="L1591" s="121" t="s">
        <v>1551</v>
      </c>
      <c r="M1591" s="94" t="s">
        <v>2655</v>
      </c>
      <c r="N1591" s="94" t="s">
        <v>2656</v>
      </c>
      <c r="O1591" s="94" t="s">
        <v>235</v>
      </c>
      <c r="P1591" s="30">
        <v>45342</v>
      </c>
      <c r="Q1591" s="20">
        <v>45342</v>
      </c>
      <c r="R1591" s="23" t="s">
        <v>239</v>
      </c>
      <c r="S1591" s="21">
        <v>45350</v>
      </c>
      <c r="T1591" s="20"/>
      <c r="U1591" s="21">
        <v>45353</v>
      </c>
      <c r="V1591" s="29" t="s">
        <v>240</v>
      </c>
      <c r="W1591" s="23"/>
      <c r="X1591" s="27" t="s">
        <v>45</v>
      </c>
      <c r="Y1591" s="13" t="s">
        <v>2657</v>
      </c>
    </row>
    <row r="1592" spans="1:25">
      <c r="A1592" s="24">
        <v>45383</v>
      </c>
      <c r="B1592" s="25" t="s">
        <v>541</v>
      </c>
      <c r="C1592" s="26">
        <v>128083</v>
      </c>
      <c r="D1592" s="27" t="s">
        <v>42</v>
      </c>
      <c r="E1592" s="27" t="s">
        <v>362</v>
      </c>
      <c r="F1592" s="27" t="s">
        <v>1145</v>
      </c>
      <c r="G1592" s="27" t="s">
        <v>31</v>
      </c>
      <c r="H1592" s="27" t="s">
        <v>32</v>
      </c>
      <c r="I1592" s="27" t="s">
        <v>33</v>
      </c>
      <c r="J1592" s="208">
        <v>45351</v>
      </c>
      <c r="K1592" s="28">
        <v>45505</v>
      </c>
      <c r="L1592" s="121" t="s">
        <v>1543</v>
      </c>
      <c r="M1592" s="94" t="s">
        <v>1236</v>
      </c>
      <c r="N1592" s="94" t="s">
        <v>1237</v>
      </c>
      <c r="O1592" s="94" t="s">
        <v>235</v>
      </c>
      <c r="P1592" s="30" t="s">
        <v>235</v>
      </c>
      <c r="Q1592" s="30" t="s">
        <v>235</v>
      </c>
      <c r="R1592" s="30" t="s">
        <v>235</v>
      </c>
      <c r="S1592" s="21">
        <v>45351</v>
      </c>
      <c r="T1592" s="20" t="s">
        <v>235</v>
      </c>
      <c r="U1592" s="21">
        <v>45352</v>
      </c>
      <c r="V1592" s="29" t="s">
        <v>240</v>
      </c>
      <c r="W1592" s="23"/>
      <c r="X1592" s="27" t="s">
        <v>39</v>
      </c>
      <c r="Y1592" s="13" t="s">
        <v>2168</v>
      </c>
    </row>
    <row r="1593" spans="1:25">
      <c r="A1593" s="24">
        <v>45383</v>
      </c>
      <c r="B1593" s="25" t="s">
        <v>538</v>
      </c>
      <c r="C1593" s="26">
        <v>122001</v>
      </c>
      <c r="D1593" s="27" t="s">
        <v>42</v>
      </c>
      <c r="E1593" s="27" t="s">
        <v>255</v>
      </c>
      <c r="F1593" s="27"/>
      <c r="G1593" s="27" t="s">
        <v>31</v>
      </c>
      <c r="H1593" s="27" t="s">
        <v>32</v>
      </c>
      <c r="I1593" s="27" t="s">
        <v>33</v>
      </c>
      <c r="J1593" s="208">
        <v>45351</v>
      </c>
      <c r="K1593" s="28">
        <v>45505</v>
      </c>
      <c r="L1593" s="121" t="s">
        <v>1543</v>
      </c>
      <c r="M1593" s="94" t="s">
        <v>1236</v>
      </c>
      <c r="N1593" s="94" t="s">
        <v>1237</v>
      </c>
      <c r="O1593" s="94" t="s">
        <v>235</v>
      </c>
      <c r="P1593" s="30" t="s">
        <v>235</v>
      </c>
      <c r="Q1593" s="30" t="s">
        <v>235</v>
      </c>
      <c r="R1593" s="30" t="s">
        <v>235</v>
      </c>
      <c r="S1593" s="21">
        <v>45351</v>
      </c>
      <c r="T1593" s="20" t="s">
        <v>235</v>
      </c>
      <c r="U1593" s="21">
        <v>45352</v>
      </c>
      <c r="V1593" s="29" t="s">
        <v>240</v>
      </c>
      <c r="W1593" s="23"/>
      <c r="X1593" s="27" t="s">
        <v>45</v>
      </c>
      <c r="Y1593" s="13" t="s">
        <v>2168</v>
      </c>
    </row>
    <row r="1594" spans="1:25">
      <c r="A1594" s="24">
        <v>45383</v>
      </c>
      <c r="B1594" s="25" t="s">
        <v>2658</v>
      </c>
      <c r="C1594" s="26">
        <v>5266</v>
      </c>
      <c r="D1594" s="27" t="s">
        <v>42</v>
      </c>
      <c r="E1594" s="27" t="s">
        <v>255</v>
      </c>
      <c r="F1594" s="27" t="s">
        <v>256</v>
      </c>
      <c r="G1594" s="27" t="s">
        <v>31</v>
      </c>
      <c r="H1594" s="27" t="s">
        <v>32</v>
      </c>
      <c r="I1594" s="27" t="s">
        <v>33</v>
      </c>
      <c r="J1594" s="208">
        <v>45351</v>
      </c>
      <c r="K1594" s="28">
        <v>45505</v>
      </c>
      <c r="L1594" s="121" t="s">
        <v>1543</v>
      </c>
      <c r="M1594" s="94" t="s">
        <v>235</v>
      </c>
      <c r="N1594" s="94" t="s">
        <v>2327</v>
      </c>
      <c r="O1594" s="94" t="s">
        <v>235</v>
      </c>
      <c r="P1594" s="30" t="s">
        <v>235</v>
      </c>
      <c r="Q1594" s="30" t="s">
        <v>235</v>
      </c>
      <c r="R1594" s="30" t="s">
        <v>235</v>
      </c>
      <c r="S1594" s="21">
        <v>45351</v>
      </c>
      <c r="T1594" s="20" t="s">
        <v>235</v>
      </c>
      <c r="U1594" s="21">
        <v>45353</v>
      </c>
      <c r="V1594" s="29" t="s">
        <v>240</v>
      </c>
      <c r="W1594" s="23"/>
      <c r="X1594" s="27" t="s">
        <v>45</v>
      </c>
      <c r="Y1594" s="13" t="s">
        <v>2522</v>
      </c>
    </row>
    <row r="1595" spans="1:25" ht="25.5">
      <c r="A1595" s="24">
        <v>45383</v>
      </c>
      <c r="B1595" s="25" t="s">
        <v>2659</v>
      </c>
      <c r="C1595" s="26">
        <v>138594</v>
      </c>
      <c r="D1595" s="27" t="s">
        <v>42</v>
      </c>
      <c r="E1595" s="27" t="s">
        <v>1301</v>
      </c>
      <c r="F1595" s="27" t="s">
        <v>1336</v>
      </c>
      <c r="G1595" s="27" t="s">
        <v>31</v>
      </c>
      <c r="H1595" s="27" t="s">
        <v>32</v>
      </c>
      <c r="I1595" s="27" t="s">
        <v>33</v>
      </c>
      <c r="J1595" s="208">
        <v>45351</v>
      </c>
      <c r="K1595" s="28">
        <v>45505</v>
      </c>
      <c r="L1595" s="121" t="s">
        <v>1543</v>
      </c>
      <c r="M1595" s="94" t="s">
        <v>2660</v>
      </c>
      <c r="N1595" s="94" t="s">
        <v>2334</v>
      </c>
      <c r="O1595" s="94" t="s">
        <v>235</v>
      </c>
      <c r="P1595" s="30">
        <v>45343</v>
      </c>
      <c r="Q1595" s="20">
        <v>45344</v>
      </c>
      <c r="R1595" s="23" t="s">
        <v>239</v>
      </c>
      <c r="S1595" s="21">
        <v>45351</v>
      </c>
      <c r="T1595" s="20" t="s">
        <v>235</v>
      </c>
      <c r="U1595" s="21">
        <v>45353</v>
      </c>
      <c r="V1595" s="29" t="s">
        <v>240</v>
      </c>
      <c r="W1595" s="23"/>
      <c r="X1595" s="27" t="s">
        <v>45</v>
      </c>
      <c r="Y1595" s="13"/>
    </row>
    <row r="1596" spans="1:25" ht="25.5">
      <c r="A1596" s="24">
        <v>45383</v>
      </c>
      <c r="B1596" s="25" t="s">
        <v>2661</v>
      </c>
      <c r="C1596" s="26">
        <v>139436</v>
      </c>
      <c r="D1596" s="27" t="s">
        <v>42</v>
      </c>
      <c r="E1596" s="27" t="s">
        <v>255</v>
      </c>
      <c r="F1596" s="27" t="s">
        <v>2662</v>
      </c>
      <c r="G1596" s="27" t="s">
        <v>31</v>
      </c>
      <c r="H1596" s="27" t="s">
        <v>32</v>
      </c>
      <c r="I1596" s="27" t="s">
        <v>33</v>
      </c>
      <c r="J1596" s="208">
        <v>45351</v>
      </c>
      <c r="K1596" s="28">
        <v>45505</v>
      </c>
      <c r="L1596" s="121" t="s">
        <v>1543</v>
      </c>
      <c r="M1596" s="94" t="s">
        <v>235</v>
      </c>
      <c r="N1596" s="94" t="s">
        <v>72</v>
      </c>
      <c r="O1596" s="94" t="s">
        <v>235</v>
      </c>
      <c r="P1596" s="30" t="s">
        <v>235</v>
      </c>
      <c r="Q1596" s="30" t="s">
        <v>235</v>
      </c>
      <c r="R1596" s="30" t="s">
        <v>235</v>
      </c>
      <c r="S1596" s="21">
        <v>45351</v>
      </c>
      <c r="T1596" s="20" t="s">
        <v>235</v>
      </c>
      <c r="U1596" s="21">
        <v>45353</v>
      </c>
      <c r="V1596" s="29" t="s">
        <v>240</v>
      </c>
      <c r="W1596" s="23"/>
      <c r="X1596" s="27" t="s">
        <v>45</v>
      </c>
      <c r="Y1596" s="13" t="s">
        <v>89</v>
      </c>
    </row>
    <row r="1597" spans="1:25" ht="25.5">
      <c r="A1597" s="24">
        <v>45383</v>
      </c>
      <c r="B1597" s="25" t="s">
        <v>533</v>
      </c>
      <c r="C1597" s="26">
        <v>121930</v>
      </c>
      <c r="D1597" s="27" t="s">
        <v>42</v>
      </c>
      <c r="E1597" s="27" t="s">
        <v>255</v>
      </c>
      <c r="F1597" s="27" t="s">
        <v>358</v>
      </c>
      <c r="G1597" s="27" t="s">
        <v>31</v>
      </c>
      <c r="H1597" s="27" t="s">
        <v>32</v>
      </c>
      <c r="I1597" s="27" t="s">
        <v>33</v>
      </c>
      <c r="J1597" s="208">
        <v>45351</v>
      </c>
      <c r="K1597" s="28">
        <v>45505</v>
      </c>
      <c r="L1597" s="121" t="s">
        <v>1543</v>
      </c>
      <c r="M1597" s="94" t="s">
        <v>235</v>
      </c>
      <c r="N1597" s="94" t="s">
        <v>72</v>
      </c>
      <c r="O1597" s="94" t="s">
        <v>235</v>
      </c>
      <c r="P1597" s="30" t="s">
        <v>235</v>
      </c>
      <c r="Q1597" s="30" t="s">
        <v>235</v>
      </c>
      <c r="R1597" s="30" t="s">
        <v>235</v>
      </c>
      <c r="S1597" s="21">
        <v>45351</v>
      </c>
      <c r="T1597" s="20" t="s">
        <v>235</v>
      </c>
      <c r="U1597" s="21">
        <v>45353</v>
      </c>
      <c r="V1597" s="29" t="s">
        <v>240</v>
      </c>
      <c r="W1597" s="23"/>
      <c r="X1597" s="27" t="s">
        <v>45</v>
      </c>
      <c r="Y1597" s="13" t="s">
        <v>89</v>
      </c>
    </row>
    <row r="1598" spans="1:25" ht="25.5">
      <c r="A1598" s="24">
        <v>45383</v>
      </c>
      <c r="B1598" s="25" t="s">
        <v>1777</v>
      </c>
      <c r="C1598" s="26">
        <v>55936</v>
      </c>
      <c r="D1598" s="27" t="s">
        <v>42</v>
      </c>
      <c r="E1598" s="27" t="s">
        <v>255</v>
      </c>
      <c r="F1598" s="27" t="s">
        <v>358</v>
      </c>
      <c r="G1598" s="27" t="s">
        <v>31</v>
      </c>
      <c r="H1598" s="27" t="s">
        <v>32</v>
      </c>
      <c r="I1598" s="27" t="s">
        <v>33</v>
      </c>
      <c r="J1598" s="208">
        <v>45351</v>
      </c>
      <c r="K1598" s="28">
        <v>45505</v>
      </c>
      <c r="L1598" s="121" t="s">
        <v>1543</v>
      </c>
      <c r="M1598" s="94" t="s">
        <v>235</v>
      </c>
      <c r="N1598" s="94" t="s">
        <v>72</v>
      </c>
      <c r="O1598" s="94" t="s">
        <v>235</v>
      </c>
      <c r="P1598" s="30" t="s">
        <v>235</v>
      </c>
      <c r="Q1598" s="30" t="s">
        <v>235</v>
      </c>
      <c r="R1598" s="30" t="s">
        <v>235</v>
      </c>
      <c r="S1598" s="21">
        <v>45351</v>
      </c>
      <c r="T1598" s="20" t="s">
        <v>235</v>
      </c>
      <c r="U1598" s="21">
        <v>45353</v>
      </c>
      <c r="V1598" s="29" t="s">
        <v>240</v>
      </c>
      <c r="W1598" s="23"/>
      <c r="X1598" s="27" t="s">
        <v>45</v>
      </c>
      <c r="Y1598" s="13" t="s">
        <v>89</v>
      </c>
    </row>
    <row r="1599" spans="1:25" ht="25.5">
      <c r="A1599" s="24">
        <v>45383</v>
      </c>
      <c r="B1599" s="25" t="s">
        <v>2631</v>
      </c>
      <c r="C1599" s="26">
        <v>135877</v>
      </c>
      <c r="D1599" s="27" t="s">
        <v>42</v>
      </c>
      <c r="E1599" s="27" t="s">
        <v>1743</v>
      </c>
      <c r="F1599" s="27" t="s">
        <v>2316</v>
      </c>
      <c r="G1599" s="27" t="s">
        <v>31</v>
      </c>
      <c r="H1599" s="27" t="s">
        <v>32</v>
      </c>
      <c r="I1599" s="27" t="s">
        <v>33</v>
      </c>
      <c r="J1599" s="208">
        <v>45351</v>
      </c>
      <c r="K1599" s="28">
        <v>45505</v>
      </c>
      <c r="L1599" s="121" t="s">
        <v>1543</v>
      </c>
      <c r="M1599" s="94" t="s">
        <v>2280</v>
      </c>
      <c r="N1599" s="94" t="s">
        <v>2281</v>
      </c>
      <c r="P1599" s="30">
        <v>45343</v>
      </c>
      <c r="Q1599" s="20">
        <v>45344</v>
      </c>
      <c r="R1599" s="23" t="s">
        <v>239</v>
      </c>
      <c r="S1599" s="21">
        <v>45351</v>
      </c>
      <c r="T1599" s="20" t="s">
        <v>235</v>
      </c>
      <c r="U1599" s="21">
        <v>45356</v>
      </c>
      <c r="V1599" s="29" t="s">
        <v>240</v>
      </c>
      <c r="W1599" s="23"/>
      <c r="X1599" s="27" t="s">
        <v>45</v>
      </c>
      <c r="Y1599" s="13"/>
    </row>
    <row r="1600" spans="1:25" ht="25.5">
      <c r="A1600" s="24">
        <v>45383</v>
      </c>
      <c r="B1600" s="25" t="s">
        <v>552</v>
      </c>
      <c r="C1600" s="26">
        <v>128591</v>
      </c>
      <c r="D1600" s="27" t="s">
        <v>42</v>
      </c>
      <c r="E1600" s="27" t="s">
        <v>255</v>
      </c>
      <c r="F1600" s="27" t="s">
        <v>256</v>
      </c>
      <c r="G1600" s="27" t="s">
        <v>31</v>
      </c>
      <c r="H1600" s="27" t="s">
        <v>32</v>
      </c>
      <c r="I1600" s="27" t="s">
        <v>33</v>
      </c>
      <c r="J1600" s="208">
        <v>45351</v>
      </c>
      <c r="K1600" s="28">
        <v>45505</v>
      </c>
      <c r="L1600" s="121" t="s">
        <v>1543</v>
      </c>
      <c r="M1600" s="94" t="s">
        <v>235</v>
      </c>
      <c r="N1600" s="94" t="s">
        <v>113</v>
      </c>
      <c r="O1600" s="94" t="s">
        <v>235</v>
      </c>
      <c r="P1600" s="30" t="s">
        <v>235</v>
      </c>
      <c r="Q1600" s="30" t="s">
        <v>235</v>
      </c>
      <c r="R1600" s="30" t="s">
        <v>235</v>
      </c>
      <c r="S1600" s="21">
        <v>45351</v>
      </c>
      <c r="T1600" s="30" t="s">
        <v>235</v>
      </c>
      <c r="U1600" s="21">
        <v>45356</v>
      </c>
      <c r="V1600" s="29" t="s">
        <v>240</v>
      </c>
      <c r="W1600" s="23"/>
      <c r="X1600" s="27" t="s">
        <v>45</v>
      </c>
      <c r="Y1600" s="13" t="s">
        <v>2523</v>
      </c>
    </row>
    <row r="1601" spans="1:25" ht="25.5">
      <c r="A1601" s="24">
        <v>45383</v>
      </c>
      <c r="B1601" s="25" t="s">
        <v>2631</v>
      </c>
      <c r="C1601" s="26">
        <v>138620</v>
      </c>
      <c r="D1601" s="27" t="s">
        <v>42</v>
      </c>
      <c r="E1601" s="27" t="s">
        <v>1301</v>
      </c>
      <c r="F1601" s="27" t="s">
        <v>1336</v>
      </c>
      <c r="G1601" s="27" t="s">
        <v>31</v>
      </c>
      <c r="H1601" s="27" t="s">
        <v>32</v>
      </c>
      <c r="I1601" s="27" t="s">
        <v>33</v>
      </c>
      <c r="J1601" s="208">
        <v>45351</v>
      </c>
      <c r="K1601" s="28">
        <v>45505</v>
      </c>
      <c r="L1601" s="121" t="s">
        <v>1543</v>
      </c>
      <c r="M1601" s="94" t="s">
        <v>2362</v>
      </c>
      <c r="N1601" s="94" t="s">
        <v>2363</v>
      </c>
      <c r="O1601" s="94" t="s">
        <v>235</v>
      </c>
      <c r="P1601" s="30">
        <v>45343</v>
      </c>
      <c r="Q1601" s="20">
        <v>45344</v>
      </c>
      <c r="R1601" s="23" t="s">
        <v>239</v>
      </c>
      <c r="S1601" s="21">
        <v>45351</v>
      </c>
      <c r="T1601" s="20" t="s">
        <v>235</v>
      </c>
      <c r="U1601" s="21">
        <v>45355</v>
      </c>
      <c r="V1601" s="29" t="s">
        <v>240</v>
      </c>
      <c r="W1601" s="23"/>
      <c r="X1601" s="27" t="s">
        <v>45</v>
      </c>
      <c r="Y1601" s="13"/>
    </row>
    <row r="1602" spans="1:25" ht="38.25">
      <c r="A1602" s="24">
        <v>45383</v>
      </c>
      <c r="B1602" s="25" t="s">
        <v>2631</v>
      </c>
      <c r="C1602" s="26">
        <v>135869</v>
      </c>
      <c r="D1602" s="27" t="s">
        <v>42</v>
      </c>
      <c r="E1602" s="27" t="s">
        <v>1301</v>
      </c>
      <c r="F1602" s="27" t="s">
        <v>1336</v>
      </c>
      <c r="G1602" s="27" t="s">
        <v>31</v>
      </c>
      <c r="H1602" s="27" t="s">
        <v>32</v>
      </c>
      <c r="I1602" s="27" t="s">
        <v>33</v>
      </c>
      <c r="J1602" s="208">
        <v>45351</v>
      </c>
      <c r="K1602" s="28">
        <v>45505</v>
      </c>
      <c r="L1602" s="121" t="s">
        <v>1551</v>
      </c>
      <c r="M1602" s="94" t="s">
        <v>2330</v>
      </c>
      <c r="N1602" s="94" t="s">
        <v>2331</v>
      </c>
      <c r="O1602" s="94" t="s">
        <v>235</v>
      </c>
      <c r="P1602" s="30">
        <v>45342</v>
      </c>
      <c r="Q1602" s="20">
        <v>45342</v>
      </c>
      <c r="R1602" s="23" t="s">
        <v>239</v>
      </c>
      <c r="S1602" s="21">
        <v>45350</v>
      </c>
      <c r="T1602" s="20"/>
      <c r="U1602" s="21">
        <v>45356</v>
      </c>
      <c r="V1602" s="29" t="s">
        <v>240</v>
      </c>
      <c r="W1602" s="23"/>
      <c r="X1602" s="27" t="s">
        <v>45</v>
      </c>
      <c r="Y1602" s="13" t="s">
        <v>2663</v>
      </c>
    </row>
    <row r="1603" spans="1:25" ht="38.25">
      <c r="A1603" s="24">
        <v>45383</v>
      </c>
      <c r="B1603" s="25" t="s">
        <v>2631</v>
      </c>
      <c r="C1603" s="26">
        <v>135968</v>
      </c>
      <c r="D1603" s="27" t="s">
        <v>42</v>
      </c>
      <c r="E1603" s="27" t="s">
        <v>1301</v>
      </c>
      <c r="F1603" s="27" t="s">
        <v>1336</v>
      </c>
      <c r="G1603" s="27" t="s">
        <v>31</v>
      </c>
      <c r="H1603" s="27" t="s">
        <v>32</v>
      </c>
      <c r="I1603" s="27" t="s">
        <v>33</v>
      </c>
      <c r="J1603" s="208">
        <v>45351</v>
      </c>
      <c r="K1603" s="28">
        <v>45505</v>
      </c>
      <c r="L1603" s="121" t="s">
        <v>1551</v>
      </c>
      <c r="M1603" s="94" t="s">
        <v>2544</v>
      </c>
      <c r="N1603" s="94" t="s">
        <v>2545</v>
      </c>
      <c r="O1603" s="94" t="s">
        <v>235</v>
      </c>
      <c r="P1603" s="30">
        <v>45342</v>
      </c>
      <c r="Q1603" s="20">
        <v>45342</v>
      </c>
      <c r="R1603" s="23" t="s">
        <v>239</v>
      </c>
      <c r="S1603" s="21">
        <v>45350</v>
      </c>
      <c r="T1603" s="20"/>
      <c r="U1603" s="21">
        <v>45356</v>
      </c>
      <c r="V1603" s="29" t="s">
        <v>240</v>
      </c>
      <c r="W1603" s="23"/>
      <c r="X1603" s="27" t="s">
        <v>45</v>
      </c>
      <c r="Y1603" s="13" t="s">
        <v>2664</v>
      </c>
    </row>
    <row r="1604" spans="1:25" ht="38.25">
      <c r="A1604" s="24">
        <v>45383</v>
      </c>
      <c r="B1604" s="25" t="s">
        <v>2631</v>
      </c>
      <c r="C1604" s="26">
        <v>138616</v>
      </c>
      <c r="D1604" s="27" t="s">
        <v>42</v>
      </c>
      <c r="E1604" s="27" t="s">
        <v>1301</v>
      </c>
      <c r="F1604" s="27" t="s">
        <v>1336</v>
      </c>
      <c r="G1604" s="27" t="s">
        <v>31</v>
      </c>
      <c r="H1604" s="27" t="s">
        <v>32</v>
      </c>
      <c r="I1604" s="27" t="s">
        <v>33</v>
      </c>
      <c r="J1604" s="208">
        <v>45351</v>
      </c>
      <c r="K1604" s="28">
        <v>45505</v>
      </c>
      <c r="L1604" s="121" t="s">
        <v>1551</v>
      </c>
      <c r="M1604" s="94" t="s">
        <v>2665</v>
      </c>
      <c r="N1604" s="94" t="s">
        <v>2666</v>
      </c>
      <c r="O1604" s="94" t="s">
        <v>235</v>
      </c>
      <c r="P1604" s="30">
        <v>45342</v>
      </c>
      <c r="Q1604" s="20">
        <v>45342</v>
      </c>
      <c r="R1604" s="23" t="s">
        <v>239</v>
      </c>
      <c r="S1604" s="21">
        <v>45350</v>
      </c>
      <c r="T1604" s="20"/>
      <c r="U1604" s="21">
        <v>45356</v>
      </c>
      <c r="V1604" s="29" t="s">
        <v>240</v>
      </c>
      <c r="W1604" s="23"/>
      <c r="X1604" s="27" t="s">
        <v>45</v>
      </c>
      <c r="Y1604" s="13" t="s">
        <v>2657</v>
      </c>
    </row>
    <row r="1605" spans="1:25" ht="38.25">
      <c r="A1605" s="24">
        <v>45383</v>
      </c>
      <c r="B1605" s="25" t="s">
        <v>2631</v>
      </c>
      <c r="C1605" s="26">
        <v>135892</v>
      </c>
      <c r="D1605" s="27" t="s">
        <v>42</v>
      </c>
      <c r="E1605" s="27" t="s">
        <v>1301</v>
      </c>
      <c r="F1605" s="27" t="s">
        <v>1336</v>
      </c>
      <c r="G1605" s="27" t="s">
        <v>31</v>
      </c>
      <c r="H1605" s="27" t="s">
        <v>32</v>
      </c>
      <c r="I1605" s="27" t="s">
        <v>33</v>
      </c>
      <c r="J1605" s="208">
        <v>45351</v>
      </c>
      <c r="K1605" s="28">
        <v>45505</v>
      </c>
      <c r="L1605" s="121" t="s">
        <v>1551</v>
      </c>
      <c r="M1605" s="94" t="s">
        <v>2317</v>
      </c>
      <c r="N1605" s="94" t="s">
        <v>2667</v>
      </c>
      <c r="O1605" s="94" t="s">
        <v>2632</v>
      </c>
      <c r="P1605" s="30">
        <v>45342</v>
      </c>
      <c r="Q1605" s="20">
        <v>45342</v>
      </c>
      <c r="R1605" s="23" t="s">
        <v>239</v>
      </c>
      <c r="S1605" s="21">
        <v>45350</v>
      </c>
      <c r="T1605" s="20"/>
      <c r="U1605" s="21">
        <v>45356</v>
      </c>
      <c r="V1605" s="29" t="s">
        <v>240</v>
      </c>
      <c r="W1605" s="23"/>
      <c r="X1605" s="27" t="s">
        <v>45</v>
      </c>
      <c r="Y1605" s="13" t="s">
        <v>2668</v>
      </c>
    </row>
    <row r="1606" spans="1:25" ht="25.5">
      <c r="A1606" s="24">
        <v>45383</v>
      </c>
      <c r="B1606" s="25" t="s">
        <v>2669</v>
      </c>
      <c r="C1606" s="26">
        <v>135868</v>
      </c>
      <c r="D1606" s="27" t="s">
        <v>42</v>
      </c>
      <c r="E1606" s="27" t="s">
        <v>1301</v>
      </c>
      <c r="F1606" s="27" t="s">
        <v>1336</v>
      </c>
      <c r="G1606" s="27" t="s">
        <v>31</v>
      </c>
      <c r="H1606" s="27" t="s">
        <v>32</v>
      </c>
      <c r="I1606" s="27" t="s">
        <v>33</v>
      </c>
      <c r="J1606" s="208">
        <v>45351</v>
      </c>
      <c r="K1606" s="28">
        <v>45505</v>
      </c>
      <c r="L1606" s="121" t="s">
        <v>1605</v>
      </c>
      <c r="M1606" s="94" t="s">
        <v>2363</v>
      </c>
      <c r="N1606" s="94" t="s">
        <v>2362</v>
      </c>
      <c r="P1606" s="30">
        <v>45336</v>
      </c>
      <c r="Q1606" s="30">
        <v>45338</v>
      </c>
      <c r="R1606" s="23"/>
      <c r="S1606" s="21">
        <v>45351</v>
      </c>
      <c r="T1606" s="20"/>
      <c r="U1606" s="21">
        <v>45356</v>
      </c>
      <c r="V1606" s="29" t="s">
        <v>240</v>
      </c>
      <c r="W1606" s="23"/>
      <c r="X1606" s="27" t="s">
        <v>45</v>
      </c>
      <c r="Y1606" s="13"/>
    </row>
    <row r="1607" spans="1:25" ht="25.5">
      <c r="A1607" s="24">
        <v>45383</v>
      </c>
      <c r="B1607" s="25" t="s">
        <v>2670</v>
      </c>
      <c r="C1607" s="26">
        <v>135936</v>
      </c>
      <c r="D1607" s="27" t="s">
        <v>42</v>
      </c>
      <c r="E1607" s="27" t="s">
        <v>2671</v>
      </c>
      <c r="F1607" s="27" t="s">
        <v>2316</v>
      </c>
      <c r="G1607" s="27" t="s">
        <v>31</v>
      </c>
      <c r="H1607" s="27" t="s">
        <v>32</v>
      </c>
      <c r="I1607" s="27" t="s">
        <v>33</v>
      </c>
      <c r="J1607" s="208">
        <v>45351</v>
      </c>
      <c r="K1607" s="28">
        <v>45505</v>
      </c>
      <c r="L1607" s="121" t="s">
        <v>1605</v>
      </c>
      <c r="M1607" s="94" t="s">
        <v>2672</v>
      </c>
      <c r="N1607" s="94" t="s">
        <v>2673</v>
      </c>
      <c r="P1607" s="30">
        <v>45336</v>
      </c>
      <c r="Q1607" s="20">
        <v>45343</v>
      </c>
      <c r="R1607" s="23"/>
      <c r="S1607" s="21">
        <v>45352</v>
      </c>
      <c r="T1607" s="20"/>
      <c r="U1607" s="21">
        <v>45356</v>
      </c>
      <c r="V1607" s="29" t="s">
        <v>240</v>
      </c>
      <c r="W1607" s="23"/>
      <c r="X1607" s="27" t="s">
        <v>45</v>
      </c>
      <c r="Y1607" s="13"/>
    </row>
    <row r="1608" spans="1:25" ht="25.5">
      <c r="A1608" s="24">
        <v>45383</v>
      </c>
      <c r="B1608" s="25" t="s">
        <v>2631</v>
      </c>
      <c r="C1608" s="26">
        <v>138627</v>
      </c>
      <c r="D1608" s="27" t="s">
        <v>42</v>
      </c>
      <c r="E1608" s="27" t="s">
        <v>2279</v>
      </c>
      <c r="F1608" s="27" t="s">
        <v>2010</v>
      </c>
      <c r="G1608" s="27" t="s">
        <v>31</v>
      </c>
      <c r="H1608" s="27" t="s">
        <v>32</v>
      </c>
      <c r="I1608" s="27" t="s">
        <v>33</v>
      </c>
      <c r="J1608" s="208">
        <v>45351</v>
      </c>
      <c r="K1608" s="28">
        <v>45505</v>
      </c>
      <c r="L1608" s="121" t="s">
        <v>1605</v>
      </c>
      <c r="M1608" s="94" t="s">
        <v>2655</v>
      </c>
      <c r="N1608" s="94" t="s">
        <v>2656</v>
      </c>
      <c r="P1608" s="30"/>
      <c r="Q1608" s="20"/>
      <c r="R1608" s="23"/>
      <c r="S1608" s="21">
        <v>45351</v>
      </c>
      <c r="T1608" s="20"/>
      <c r="U1608" s="21">
        <v>45356</v>
      </c>
      <c r="V1608" s="29" t="s">
        <v>240</v>
      </c>
      <c r="W1608" s="23"/>
      <c r="X1608" s="27" t="s">
        <v>45</v>
      </c>
      <c r="Y1608" s="13" t="s">
        <v>2674</v>
      </c>
    </row>
    <row r="1609" spans="1:25" ht="51">
      <c r="A1609" s="24">
        <v>45375</v>
      </c>
      <c r="B1609" s="25" t="s">
        <v>315</v>
      </c>
      <c r="C1609" s="26" t="s">
        <v>316</v>
      </c>
      <c r="D1609" s="27" t="s">
        <v>42</v>
      </c>
      <c r="E1609" s="27"/>
      <c r="F1609" s="27"/>
      <c r="G1609" s="27" t="s">
        <v>31</v>
      </c>
      <c r="H1609" s="27" t="s">
        <v>32</v>
      </c>
      <c r="I1609" s="27" t="s">
        <v>23</v>
      </c>
      <c r="J1609" s="28">
        <v>45322</v>
      </c>
      <c r="K1609" s="28">
        <v>45474</v>
      </c>
      <c r="L1609" s="121" t="s">
        <v>2167</v>
      </c>
      <c r="M1609" s="94" t="s">
        <v>2675</v>
      </c>
      <c r="N1609" s="94" t="s">
        <v>2676</v>
      </c>
      <c r="P1609" s="30"/>
      <c r="Q1609" s="20"/>
      <c r="R1609" s="23"/>
      <c r="S1609" s="21">
        <v>45336</v>
      </c>
      <c r="T1609" s="20" t="s">
        <v>235</v>
      </c>
      <c r="U1609" s="21">
        <v>45342</v>
      </c>
      <c r="V1609" s="29" t="s">
        <v>240</v>
      </c>
      <c r="W1609" s="23"/>
      <c r="X1609" s="27" t="s">
        <v>39</v>
      </c>
      <c r="Y1609" s="13"/>
    </row>
    <row r="1610" spans="1:25" ht="51">
      <c r="A1610" s="24">
        <v>45383</v>
      </c>
      <c r="B1610" s="25" t="s">
        <v>2677</v>
      </c>
      <c r="C1610" s="26">
        <v>40514</v>
      </c>
      <c r="D1610" s="27" t="s">
        <v>42</v>
      </c>
      <c r="E1610" s="27" t="s">
        <v>255</v>
      </c>
      <c r="F1610" s="27" t="s">
        <v>358</v>
      </c>
      <c r="G1610" s="27" t="s">
        <v>31</v>
      </c>
      <c r="H1610" s="27" t="s">
        <v>32</v>
      </c>
      <c r="I1610" s="27" t="s">
        <v>33</v>
      </c>
      <c r="J1610" s="208">
        <v>45351</v>
      </c>
      <c r="K1610" s="28">
        <v>45505</v>
      </c>
      <c r="L1610" s="121" t="s">
        <v>1551</v>
      </c>
      <c r="M1610" s="94" t="s">
        <v>235</v>
      </c>
      <c r="N1610" s="94" t="s">
        <v>72</v>
      </c>
      <c r="O1610" s="94" t="s">
        <v>235</v>
      </c>
      <c r="P1610" s="30" t="s">
        <v>235</v>
      </c>
      <c r="Q1610" s="20" t="s">
        <v>235</v>
      </c>
      <c r="R1610" s="23" t="s">
        <v>235</v>
      </c>
      <c r="S1610" s="21">
        <v>45350</v>
      </c>
      <c r="T1610" s="20"/>
      <c r="U1610" s="21" t="s">
        <v>235</v>
      </c>
      <c r="V1610" s="29" t="s">
        <v>235</v>
      </c>
      <c r="W1610" s="23"/>
      <c r="X1610" s="27" t="s">
        <v>45</v>
      </c>
      <c r="Y1610" s="13" t="s">
        <v>2678</v>
      </c>
    </row>
    <row r="1611" spans="1:25">
      <c r="A1611" s="24">
        <v>45383</v>
      </c>
      <c r="B1611" s="25" t="s">
        <v>634</v>
      </c>
      <c r="C1611" s="26">
        <v>119414</v>
      </c>
      <c r="D1611" s="27" t="s">
        <v>42</v>
      </c>
      <c r="E1611" s="27" t="s">
        <v>548</v>
      </c>
      <c r="F1611" s="27" t="s">
        <v>30</v>
      </c>
      <c r="G1611" s="27" t="s">
        <v>31</v>
      </c>
      <c r="H1611" s="27" t="s">
        <v>32</v>
      </c>
      <c r="I1611" s="27" t="s">
        <v>33</v>
      </c>
      <c r="J1611" s="208">
        <v>45351</v>
      </c>
      <c r="K1611" s="28">
        <v>45505</v>
      </c>
      <c r="L1611" s="121" t="s">
        <v>1605</v>
      </c>
      <c r="M1611" s="94" t="s">
        <v>2679</v>
      </c>
      <c r="N1611" s="94" t="s">
        <v>2680</v>
      </c>
      <c r="O1611" s="94" t="s">
        <v>235</v>
      </c>
      <c r="P1611" s="30">
        <v>45336</v>
      </c>
      <c r="Q1611" s="20">
        <v>45337</v>
      </c>
      <c r="R1611" s="23"/>
      <c r="S1611" s="21">
        <v>45352</v>
      </c>
      <c r="T1611" s="20"/>
      <c r="U1611" s="21">
        <v>45355</v>
      </c>
      <c r="V1611" s="29" t="s">
        <v>240</v>
      </c>
      <c r="W1611" s="23"/>
      <c r="X1611" s="27" t="s">
        <v>39</v>
      </c>
      <c r="Y1611" s="13"/>
    </row>
    <row r="1612" spans="1:25">
      <c r="A1612" s="24">
        <v>45383</v>
      </c>
      <c r="B1612" s="25" t="s">
        <v>558</v>
      </c>
      <c r="C1612" s="54">
        <v>111839</v>
      </c>
      <c r="D1612" s="27" t="s">
        <v>42</v>
      </c>
      <c r="E1612" s="27" t="s">
        <v>1068</v>
      </c>
      <c r="F1612" s="27" t="s">
        <v>455</v>
      </c>
      <c r="G1612" s="27" t="s">
        <v>31</v>
      </c>
      <c r="H1612" s="27" t="s">
        <v>32</v>
      </c>
      <c r="I1612" s="27" t="s">
        <v>33</v>
      </c>
      <c r="J1612" s="208">
        <v>45351</v>
      </c>
      <c r="K1612" s="28">
        <v>45505</v>
      </c>
      <c r="L1612" s="121" t="s">
        <v>1605</v>
      </c>
      <c r="M1612" s="94" t="s">
        <v>304</v>
      </c>
      <c r="N1612" s="94" t="s">
        <v>149</v>
      </c>
      <c r="P1612" s="30"/>
      <c r="Q1612" s="20"/>
      <c r="R1612" s="23"/>
      <c r="S1612" s="21">
        <v>45351</v>
      </c>
      <c r="T1612" s="20"/>
      <c r="U1612" s="21">
        <v>45356</v>
      </c>
      <c r="V1612" s="29" t="s">
        <v>240</v>
      </c>
      <c r="W1612" s="23"/>
      <c r="X1612" s="27" t="s">
        <v>45</v>
      </c>
      <c r="Y1612" s="13"/>
    </row>
    <row r="1613" spans="1:25" ht="25.5">
      <c r="A1613" s="24">
        <v>45383</v>
      </c>
      <c r="B1613" s="25" t="s">
        <v>2631</v>
      </c>
      <c r="C1613" s="26">
        <v>135967</v>
      </c>
      <c r="D1613" s="27" t="s">
        <v>42</v>
      </c>
      <c r="E1613" s="27" t="s">
        <v>2671</v>
      </c>
      <c r="F1613" s="27" t="s">
        <v>2316</v>
      </c>
      <c r="G1613" s="27" t="s">
        <v>31</v>
      </c>
      <c r="H1613" s="27" t="s">
        <v>32</v>
      </c>
      <c r="I1613" s="27" t="s">
        <v>33</v>
      </c>
      <c r="J1613" s="208">
        <v>45351</v>
      </c>
      <c r="K1613" s="28">
        <v>45505</v>
      </c>
      <c r="L1613" s="121" t="s">
        <v>1605</v>
      </c>
      <c r="M1613" s="94" t="s">
        <v>2352</v>
      </c>
      <c r="N1613" s="94" t="s">
        <v>2353</v>
      </c>
      <c r="P1613" s="30">
        <v>45336</v>
      </c>
      <c r="Q1613" s="20">
        <v>45343</v>
      </c>
      <c r="R1613" s="23"/>
      <c r="S1613" s="21">
        <v>45352</v>
      </c>
      <c r="T1613" s="20"/>
      <c r="U1613" s="21">
        <v>45356</v>
      </c>
      <c r="V1613" s="29" t="s">
        <v>240</v>
      </c>
      <c r="W1613" s="23"/>
      <c r="X1613" s="27" t="s">
        <v>45</v>
      </c>
      <c r="Y1613" s="13"/>
    </row>
    <row r="1614" spans="1:25" ht="25.5">
      <c r="A1614" s="24">
        <v>45383</v>
      </c>
      <c r="B1614" s="25" t="s">
        <v>2631</v>
      </c>
      <c r="C1614" s="26">
        <v>138611</v>
      </c>
      <c r="D1614" s="27" t="s">
        <v>42</v>
      </c>
      <c r="E1614" s="27" t="s">
        <v>1301</v>
      </c>
      <c r="F1614" s="27" t="s">
        <v>1336</v>
      </c>
      <c r="G1614" s="27" t="s">
        <v>31</v>
      </c>
      <c r="H1614" s="27" t="s">
        <v>32</v>
      </c>
      <c r="I1614" s="27" t="s">
        <v>33</v>
      </c>
      <c r="J1614" s="208">
        <v>45351</v>
      </c>
      <c r="K1614" s="28">
        <v>45505</v>
      </c>
      <c r="L1614" s="121" t="s">
        <v>1605</v>
      </c>
      <c r="M1614" s="94" t="s">
        <v>2681</v>
      </c>
      <c r="N1614" s="94" t="s">
        <v>2280</v>
      </c>
      <c r="P1614" s="30">
        <v>45336</v>
      </c>
      <c r="Q1614" s="30">
        <v>45338</v>
      </c>
      <c r="R1614" s="23"/>
      <c r="S1614" s="21">
        <v>45351</v>
      </c>
      <c r="T1614" s="20"/>
      <c r="U1614" s="21">
        <v>45356</v>
      </c>
      <c r="V1614" s="29" t="s">
        <v>240</v>
      </c>
      <c r="W1614" s="23"/>
      <c r="X1614" s="27" t="s">
        <v>45</v>
      </c>
      <c r="Y1614" s="13"/>
    </row>
    <row r="1615" spans="1:25" ht="25.5">
      <c r="A1615" s="24">
        <v>45383</v>
      </c>
      <c r="B1615" s="25" t="s">
        <v>2631</v>
      </c>
      <c r="C1615" s="26">
        <v>138615</v>
      </c>
      <c r="D1615" s="27" t="s">
        <v>42</v>
      </c>
      <c r="E1615" s="27" t="s">
        <v>1301</v>
      </c>
      <c r="F1615" s="27"/>
      <c r="G1615" s="27" t="s">
        <v>31</v>
      </c>
      <c r="H1615" s="27" t="s">
        <v>32</v>
      </c>
      <c r="I1615" s="27" t="s">
        <v>33</v>
      </c>
      <c r="J1615" s="208">
        <v>45351</v>
      </c>
      <c r="K1615" s="28">
        <v>45505</v>
      </c>
      <c r="L1615" s="121" t="s">
        <v>1605</v>
      </c>
      <c r="M1615" s="94" t="s">
        <v>2363</v>
      </c>
      <c r="N1615" s="94" t="s">
        <v>2362</v>
      </c>
      <c r="P1615" s="30">
        <v>45336</v>
      </c>
      <c r="Q1615" s="30">
        <v>45338</v>
      </c>
      <c r="R1615" s="23"/>
      <c r="S1615" s="21">
        <v>45351</v>
      </c>
      <c r="T1615" s="20"/>
      <c r="U1615" s="21">
        <v>45357</v>
      </c>
      <c r="V1615" s="29" t="s">
        <v>240</v>
      </c>
      <c r="W1615" s="23"/>
      <c r="X1615" s="27" t="s">
        <v>45</v>
      </c>
      <c r="Y1615" s="13"/>
    </row>
    <row r="1616" spans="1:25" ht="25.5">
      <c r="A1616" s="24">
        <v>45383</v>
      </c>
      <c r="B1616" s="25" t="s">
        <v>497</v>
      </c>
      <c r="C1616" s="26">
        <v>103807</v>
      </c>
      <c r="D1616" s="27" t="s">
        <v>42</v>
      </c>
      <c r="E1616" s="27" t="s">
        <v>274</v>
      </c>
      <c r="F1616" s="27" t="s">
        <v>1770</v>
      </c>
      <c r="G1616" s="27" t="s">
        <v>31</v>
      </c>
      <c r="H1616" s="27" t="s">
        <v>32</v>
      </c>
      <c r="I1616" s="27" t="s">
        <v>33</v>
      </c>
      <c r="J1616" s="208">
        <v>45351</v>
      </c>
      <c r="K1616" s="28">
        <v>45505</v>
      </c>
      <c r="L1616" s="121" t="s">
        <v>1543</v>
      </c>
      <c r="M1616" s="94" t="s">
        <v>2464</v>
      </c>
      <c r="N1616" s="94" t="s">
        <v>2465</v>
      </c>
      <c r="O1616" s="94" t="s">
        <v>2466</v>
      </c>
      <c r="P1616" s="30" t="s">
        <v>235</v>
      </c>
      <c r="Q1616" s="30" t="s">
        <v>235</v>
      </c>
      <c r="R1616" s="30" t="s">
        <v>235</v>
      </c>
      <c r="S1616" s="21">
        <v>45351</v>
      </c>
      <c r="T1616" s="20" t="s">
        <v>235</v>
      </c>
      <c r="U1616" s="21">
        <v>45357</v>
      </c>
      <c r="V1616" s="29" t="s">
        <v>240</v>
      </c>
      <c r="W1616" s="23"/>
      <c r="X1616" s="27" t="s">
        <v>45</v>
      </c>
      <c r="Y1616" s="13" t="s">
        <v>2682</v>
      </c>
    </row>
    <row r="1617" spans="1:25" ht="25.5">
      <c r="A1617" s="24">
        <v>45383</v>
      </c>
      <c r="B1617" s="25" t="s">
        <v>2683</v>
      </c>
      <c r="C1617" s="26">
        <v>135964</v>
      </c>
      <c r="D1617" s="27" t="s">
        <v>42</v>
      </c>
      <c r="E1617" s="27" t="s">
        <v>1743</v>
      </c>
      <c r="F1617" s="27" t="s">
        <v>2316</v>
      </c>
      <c r="G1617" s="27" t="s">
        <v>31</v>
      </c>
      <c r="H1617" s="27" t="s">
        <v>32</v>
      </c>
      <c r="I1617" s="27" t="s">
        <v>33</v>
      </c>
      <c r="J1617" s="208">
        <v>45351</v>
      </c>
      <c r="K1617" s="28">
        <v>45505</v>
      </c>
      <c r="L1617" s="121" t="s">
        <v>1543</v>
      </c>
      <c r="M1617" s="94" t="s">
        <v>2362</v>
      </c>
      <c r="N1617" s="94" t="s">
        <v>2363</v>
      </c>
      <c r="O1617" s="94" t="s">
        <v>235</v>
      </c>
      <c r="P1617" s="30">
        <v>45343</v>
      </c>
      <c r="Q1617" s="20">
        <v>45344</v>
      </c>
      <c r="R1617" s="23" t="s">
        <v>239</v>
      </c>
      <c r="S1617" s="21">
        <v>45351</v>
      </c>
      <c r="T1617" s="20" t="s">
        <v>235</v>
      </c>
      <c r="U1617" s="21">
        <v>45357</v>
      </c>
      <c r="V1617" s="29" t="s">
        <v>240</v>
      </c>
      <c r="W1617" s="23"/>
      <c r="X1617" s="27" t="s">
        <v>45</v>
      </c>
      <c r="Y1617" s="13"/>
    </row>
    <row r="1618" spans="1:25" ht="38.25">
      <c r="A1618" s="24">
        <v>45383</v>
      </c>
      <c r="B1618" s="25" t="s">
        <v>500</v>
      </c>
      <c r="C1618" s="26">
        <v>111250</v>
      </c>
      <c r="D1618" s="27" t="s">
        <v>42</v>
      </c>
      <c r="E1618" s="27" t="s">
        <v>274</v>
      </c>
      <c r="F1618" s="27" t="s">
        <v>1770</v>
      </c>
      <c r="G1618" s="27" t="s">
        <v>31</v>
      </c>
      <c r="H1618" s="27" t="s">
        <v>32</v>
      </c>
      <c r="I1618" s="27" t="s">
        <v>33</v>
      </c>
      <c r="J1618" s="208">
        <v>45351</v>
      </c>
      <c r="K1618" s="28">
        <v>45505</v>
      </c>
      <c r="L1618" s="121" t="s">
        <v>1551</v>
      </c>
      <c r="M1618" s="94" t="s">
        <v>2464</v>
      </c>
      <c r="N1618" s="94" t="s">
        <v>2465</v>
      </c>
      <c r="O1618" s="94" t="s">
        <v>1708</v>
      </c>
      <c r="P1618" s="30" t="s">
        <v>235</v>
      </c>
      <c r="Q1618" s="20" t="s">
        <v>235</v>
      </c>
      <c r="R1618" s="23" t="s">
        <v>235</v>
      </c>
      <c r="S1618" s="21">
        <v>45350</v>
      </c>
      <c r="T1618" s="20"/>
      <c r="U1618" s="21">
        <v>45357</v>
      </c>
      <c r="V1618" s="29" t="s">
        <v>240</v>
      </c>
      <c r="W1618" s="23" t="s">
        <v>2684</v>
      </c>
      <c r="X1618" s="27" t="s">
        <v>45</v>
      </c>
      <c r="Y1618" s="13" t="s">
        <v>2685</v>
      </c>
    </row>
    <row r="1619" spans="1:25">
      <c r="A1619" s="24">
        <v>45352</v>
      </c>
      <c r="B1619" s="25" t="s">
        <v>2686</v>
      </c>
      <c r="C1619" s="26">
        <v>40040</v>
      </c>
      <c r="D1619" s="27" t="s">
        <v>42</v>
      </c>
      <c r="E1619" s="27" t="s">
        <v>377</v>
      </c>
      <c r="F1619" s="27" t="s">
        <v>662</v>
      </c>
      <c r="G1619" s="27" t="s">
        <v>31</v>
      </c>
      <c r="H1619" s="27" t="s">
        <v>32</v>
      </c>
      <c r="I1619" s="27" t="s">
        <v>33</v>
      </c>
      <c r="J1619" s="210" t="s">
        <v>85</v>
      </c>
      <c r="K1619" s="28">
        <v>45474</v>
      </c>
      <c r="L1619" s="121" t="s">
        <v>1605</v>
      </c>
      <c r="N1619" s="94" t="s">
        <v>91</v>
      </c>
      <c r="P1619" s="30"/>
      <c r="Q1619" s="20"/>
      <c r="R1619" s="23"/>
      <c r="S1619" s="21">
        <v>45356</v>
      </c>
      <c r="T1619" s="20"/>
      <c r="U1619" s="21">
        <v>45357</v>
      </c>
      <c r="V1619" s="29" t="s">
        <v>240</v>
      </c>
      <c r="W1619" s="23"/>
      <c r="X1619" s="27" t="s">
        <v>45</v>
      </c>
      <c r="Y1619" s="13"/>
    </row>
    <row r="1620" spans="1:25" ht="89.25">
      <c r="A1620" s="24">
        <v>45383</v>
      </c>
      <c r="B1620" s="25" t="s">
        <v>2687</v>
      </c>
      <c r="C1620" s="26">
        <v>138605</v>
      </c>
      <c r="D1620" s="27" t="s">
        <v>42</v>
      </c>
      <c r="E1620" s="27" t="s">
        <v>2688</v>
      </c>
      <c r="F1620" s="27" t="s">
        <v>256</v>
      </c>
      <c r="G1620" s="27" t="s">
        <v>31</v>
      </c>
      <c r="H1620" s="27" t="s">
        <v>32</v>
      </c>
      <c r="I1620" s="27" t="s">
        <v>33</v>
      </c>
      <c r="J1620" s="208">
        <v>45351</v>
      </c>
      <c r="K1620" s="28">
        <v>45505</v>
      </c>
      <c r="L1620" s="121" t="s">
        <v>1551</v>
      </c>
      <c r="M1620" s="94" t="s">
        <v>2665</v>
      </c>
      <c r="N1620" s="94" t="s">
        <v>2666</v>
      </c>
      <c r="O1620" s="94" t="s">
        <v>235</v>
      </c>
      <c r="P1620" s="30">
        <v>45342</v>
      </c>
      <c r="Q1620" s="20">
        <v>45342</v>
      </c>
      <c r="R1620" s="23" t="s">
        <v>239</v>
      </c>
      <c r="S1620" s="21">
        <v>45350</v>
      </c>
      <c r="T1620" s="20"/>
      <c r="U1620" s="21" t="s">
        <v>235</v>
      </c>
      <c r="V1620" s="29" t="s">
        <v>235</v>
      </c>
      <c r="W1620" s="23"/>
      <c r="X1620" s="27" t="s">
        <v>45</v>
      </c>
      <c r="Y1620" s="13" t="s">
        <v>2689</v>
      </c>
    </row>
    <row r="1621" spans="1:25" ht="25.5">
      <c r="A1621" s="24">
        <v>45383</v>
      </c>
      <c r="B1621" s="25" t="s">
        <v>569</v>
      </c>
      <c r="C1621" s="26">
        <v>112854</v>
      </c>
      <c r="D1621" s="27" t="s">
        <v>42</v>
      </c>
      <c r="E1621" s="27" t="s">
        <v>1576</v>
      </c>
      <c r="F1621" s="27" t="s">
        <v>662</v>
      </c>
      <c r="G1621" s="27" t="s">
        <v>31</v>
      </c>
      <c r="H1621" s="27" t="s">
        <v>32</v>
      </c>
      <c r="I1621" s="27" t="s">
        <v>33</v>
      </c>
      <c r="J1621" s="208">
        <v>45351</v>
      </c>
      <c r="K1621" s="28">
        <v>45505</v>
      </c>
      <c r="L1621" s="121" t="s">
        <v>1551</v>
      </c>
      <c r="M1621" s="94" t="s">
        <v>235</v>
      </c>
      <c r="N1621" s="94" t="s">
        <v>2500</v>
      </c>
      <c r="O1621" s="94" t="s">
        <v>235</v>
      </c>
      <c r="P1621" s="30" t="s">
        <v>235</v>
      </c>
      <c r="Q1621" s="20" t="s">
        <v>235</v>
      </c>
      <c r="R1621" s="23" t="s">
        <v>235</v>
      </c>
      <c r="S1621" s="21">
        <v>45350</v>
      </c>
      <c r="T1621" s="20"/>
      <c r="U1621" s="21">
        <v>45360</v>
      </c>
      <c r="V1621" s="29" t="s">
        <v>240</v>
      </c>
      <c r="W1621" s="23"/>
      <c r="X1621" s="27" t="s">
        <v>45</v>
      </c>
      <c r="Y1621" s="13" t="s">
        <v>2690</v>
      </c>
    </row>
    <row r="1622" spans="1:25">
      <c r="A1622" s="24">
        <v>45383</v>
      </c>
      <c r="B1622" s="25" t="s">
        <v>2691</v>
      </c>
      <c r="C1622" s="26">
        <v>138609</v>
      </c>
      <c r="D1622" s="27" t="s">
        <v>42</v>
      </c>
      <c r="E1622" s="27" t="s">
        <v>1301</v>
      </c>
      <c r="F1622" s="27" t="s">
        <v>1336</v>
      </c>
      <c r="G1622" s="27" t="s">
        <v>31</v>
      </c>
      <c r="H1622" s="27" t="s">
        <v>32</v>
      </c>
      <c r="I1622" s="27" t="s">
        <v>33</v>
      </c>
      <c r="J1622" s="208">
        <v>45351</v>
      </c>
      <c r="K1622" s="28">
        <v>45505</v>
      </c>
      <c r="L1622" s="121" t="s">
        <v>2167</v>
      </c>
      <c r="M1622" s="94" t="s">
        <v>2645</v>
      </c>
      <c r="P1622" s="30">
        <v>45336</v>
      </c>
      <c r="Q1622" s="20">
        <v>45336</v>
      </c>
      <c r="R1622" s="23" t="s">
        <v>239</v>
      </c>
      <c r="S1622" s="21">
        <v>45350</v>
      </c>
      <c r="T1622" s="20"/>
      <c r="U1622" s="21">
        <v>45352</v>
      </c>
      <c r="V1622" s="29" t="s">
        <v>240</v>
      </c>
      <c r="W1622" s="23"/>
      <c r="X1622" s="27" t="s">
        <v>45</v>
      </c>
      <c r="Y1622" s="13"/>
    </row>
    <row r="1623" spans="1:25" ht="89.25">
      <c r="A1623" s="24">
        <v>45383</v>
      </c>
      <c r="B1623" s="25" t="s">
        <v>46</v>
      </c>
      <c r="C1623" s="26">
        <v>116123</v>
      </c>
      <c r="D1623" s="27" t="s">
        <v>42</v>
      </c>
      <c r="E1623" s="27" t="s">
        <v>413</v>
      </c>
      <c r="F1623" s="27" t="s">
        <v>1362</v>
      </c>
      <c r="G1623" s="27" t="s">
        <v>31</v>
      </c>
      <c r="H1623" s="27" t="s">
        <v>32</v>
      </c>
      <c r="I1623" s="27" t="s">
        <v>33</v>
      </c>
      <c r="J1623" s="208">
        <v>45351</v>
      </c>
      <c r="K1623" s="28">
        <v>45505</v>
      </c>
      <c r="L1623" s="121" t="s">
        <v>1543</v>
      </c>
      <c r="M1623" s="94" t="s">
        <v>2692</v>
      </c>
      <c r="N1623" s="94" t="s">
        <v>43</v>
      </c>
      <c r="O1623" s="94" t="s">
        <v>416</v>
      </c>
      <c r="P1623" s="30" t="s">
        <v>235</v>
      </c>
      <c r="Q1623" s="30" t="s">
        <v>235</v>
      </c>
      <c r="R1623" s="30" t="s">
        <v>235</v>
      </c>
      <c r="S1623" s="21">
        <v>45351</v>
      </c>
      <c r="T1623" s="20" t="s">
        <v>235</v>
      </c>
      <c r="U1623" s="21">
        <v>45363</v>
      </c>
      <c r="V1623" s="29" t="s">
        <v>240</v>
      </c>
      <c r="W1623" s="23"/>
      <c r="X1623" s="27" t="s">
        <v>45</v>
      </c>
      <c r="Y1623" s="13" t="s">
        <v>2038</v>
      </c>
    </row>
    <row r="1624" spans="1:25" ht="51">
      <c r="A1624" s="24">
        <v>45383</v>
      </c>
      <c r="B1624" s="25" t="s">
        <v>559</v>
      </c>
      <c r="C1624" s="54">
        <v>111095</v>
      </c>
      <c r="D1624" s="27" t="s">
        <v>42</v>
      </c>
      <c r="E1624" s="27" t="s">
        <v>413</v>
      </c>
      <c r="F1624" s="27" t="s">
        <v>1362</v>
      </c>
      <c r="G1624" s="27" t="s">
        <v>31</v>
      </c>
      <c r="H1624" s="27" t="s">
        <v>32</v>
      </c>
      <c r="I1624" s="27" t="s">
        <v>33</v>
      </c>
      <c r="J1624" s="208">
        <v>45351</v>
      </c>
      <c r="K1624" s="28">
        <v>45505</v>
      </c>
      <c r="L1624" s="121" t="s">
        <v>1605</v>
      </c>
      <c r="M1624" s="94" t="s">
        <v>415</v>
      </c>
      <c r="N1624" s="94" t="s">
        <v>43</v>
      </c>
      <c r="O1624" s="94" t="s">
        <v>785</v>
      </c>
      <c r="P1624" s="30"/>
      <c r="Q1624" s="20"/>
      <c r="R1624" s="23"/>
      <c r="S1624" s="21">
        <v>45351</v>
      </c>
      <c r="T1624" s="20"/>
      <c r="U1624" s="21">
        <v>45364</v>
      </c>
      <c r="V1624" s="29" t="s">
        <v>240</v>
      </c>
      <c r="W1624" s="23"/>
      <c r="X1624" s="27" t="s">
        <v>45</v>
      </c>
      <c r="Y1624" s="13"/>
    </row>
    <row r="1625" spans="1:25" ht="89.25">
      <c r="A1625" s="24">
        <v>45383</v>
      </c>
      <c r="B1625" s="25" t="s">
        <v>562</v>
      </c>
      <c r="C1625" s="54">
        <v>116143</v>
      </c>
      <c r="D1625" s="27" t="s">
        <v>42</v>
      </c>
      <c r="E1625" s="27" t="s">
        <v>413</v>
      </c>
      <c r="F1625" s="27" t="s">
        <v>1362</v>
      </c>
      <c r="G1625" s="27" t="s">
        <v>31</v>
      </c>
      <c r="H1625" s="27" t="s">
        <v>32</v>
      </c>
      <c r="I1625" s="27" t="s">
        <v>33</v>
      </c>
      <c r="J1625" s="208">
        <v>45351</v>
      </c>
      <c r="K1625" s="28">
        <v>45505</v>
      </c>
      <c r="L1625" s="121" t="s">
        <v>1605</v>
      </c>
      <c r="M1625" s="94" t="s">
        <v>415</v>
      </c>
      <c r="N1625" s="94" t="s">
        <v>43</v>
      </c>
      <c r="O1625" s="94" t="s">
        <v>416</v>
      </c>
      <c r="P1625" s="30"/>
      <c r="Q1625" s="20"/>
      <c r="R1625" s="23"/>
      <c r="S1625" s="21">
        <v>45351</v>
      </c>
      <c r="T1625" s="20"/>
      <c r="U1625" s="21">
        <v>45364</v>
      </c>
      <c r="V1625" s="29" t="s">
        <v>240</v>
      </c>
      <c r="W1625" s="23"/>
      <c r="X1625" s="27" t="s">
        <v>45</v>
      </c>
      <c r="Y1625" s="13"/>
    </row>
    <row r="1626" spans="1:25" ht="25.5">
      <c r="A1626" s="24">
        <v>45383</v>
      </c>
      <c r="B1626" s="25" t="s">
        <v>2693</v>
      </c>
      <c r="C1626" s="26">
        <v>136777</v>
      </c>
      <c r="D1626" s="27" t="s">
        <v>42</v>
      </c>
      <c r="E1626" s="27" t="s">
        <v>1068</v>
      </c>
      <c r="F1626" s="27" t="s">
        <v>148</v>
      </c>
      <c r="G1626" s="27" t="s">
        <v>31</v>
      </c>
      <c r="H1626" s="27" t="s">
        <v>32</v>
      </c>
      <c r="I1626" s="27" t="s">
        <v>33</v>
      </c>
      <c r="J1626" s="208">
        <v>45351</v>
      </c>
      <c r="K1626" s="28">
        <v>45505</v>
      </c>
      <c r="L1626" s="121" t="s">
        <v>1605</v>
      </c>
      <c r="P1626" s="30">
        <v>45351</v>
      </c>
      <c r="Q1626" s="20" t="s">
        <v>2694</v>
      </c>
      <c r="R1626" s="23"/>
      <c r="S1626" s="20" t="s">
        <v>2694</v>
      </c>
      <c r="T1626" s="20"/>
      <c r="U1626" s="21">
        <v>45364</v>
      </c>
      <c r="V1626" s="29" t="s">
        <v>240</v>
      </c>
      <c r="W1626" s="23"/>
      <c r="X1626" s="27" t="s">
        <v>39</v>
      </c>
      <c r="Y1626" s="13" t="s">
        <v>2695</v>
      </c>
    </row>
    <row r="1627" spans="1:25" ht="51">
      <c r="A1627" s="24">
        <v>45383</v>
      </c>
      <c r="B1627" s="25" t="s">
        <v>2696</v>
      </c>
      <c r="C1627" s="54">
        <v>139203</v>
      </c>
      <c r="D1627" s="27" t="s">
        <v>42</v>
      </c>
      <c r="E1627" s="27" t="s">
        <v>413</v>
      </c>
      <c r="F1627" s="27" t="s">
        <v>1362</v>
      </c>
      <c r="G1627" s="27" t="s">
        <v>31</v>
      </c>
      <c r="H1627" s="27" t="s">
        <v>32</v>
      </c>
      <c r="I1627" s="27" t="s">
        <v>33</v>
      </c>
      <c r="J1627" s="208">
        <v>45351</v>
      </c>
      <c r="K1627" s="28">
        <v>45505</v>
      </c>
      <c r="L1627" s="121" t="s">
        <v>1605</v>
      </c>
      <c r="M1627" s="94" t="s">
        <v>415</v>
      </c>
      <c r="N1627" s="94" t="s">
        <v>43</v>
      </c>
      <c r="O1627" s="94" t="s">
        <v>785</v>
      </c>
      <c r="P1627" s="30"/>
      <c r="Q1627" s="20"/>
      <c r="R1627" s="23"/>
      <c r="S1627" s="21">
        <v>45352</v>
      </c>
      <c r="T1627" s="20"/>
      <c r="U1627" s="21">
        <v>45364</v>
      </c>
      <c r="V1627" s="29" t="s">
        <v>240</v>
      </c>
      <c r="W1627" s="23"/>
      <c r="X1627" s="27" t="s">
        <v>45</v>
      </c>
      <c r="Y1627" s="13"/>
    </row>
    <row r="1628" spans="1:25" ht="89.25">
      <c r="A1628" s="24">
        <v>45383</v>
      </c>
      <c r="B1628" s="25" t="s">
        <v>49</v>
      </c>
      <c r="C1628" s="26">
        <v>139685</v>
      </c>
      <c r="D1628" s="27" t="s">
        <v>42</v>
      </c>
      <c r="E1628" s="27" t="s">
        <v>1634</v>
      </c>
      <c r="F1628" s="27" t="s">
        <v>1362</v>
      </c>
      <c r="G1628" s="27" t="s">
        <v>31</v>
      </c>
      <c r="H1628" s="27" t="s">
        <v>32</v>
      </c>
      <c r="I1628" s="27" t="s">
        <v>33</v>
      </c>
      <c r="J1628" s="208">
        <v>45351</v>
      </c>
      <c r="K1628" s="28">
        <v>45505</v>
      </c>
      <c r="L1628" s="121" t="s">
        <v>1543</v>
      </c>
      <c r="M1628" s="94" t="s">
        <v>2692</v>
      </c>
      <c r="N1628" s="94" t="s">
        <v>43</v>
      </c>
      <c r="O1628" s="94" t="s">
        <v>416</v>
      </c>
      <c r="P1628" s="30" t="s">
        <v>235</v>
      </c>
      <c r="Q1628" s="30" t="s">
        <v>235</v>
      </c>
      <c r="R1628" s="30" t="s">
        <v>235</v>
      </c>
      <c r="S1628" s="21">
        <v>45351</v>
      </c>
      <c r="T1628" s="20" t="s">
        <v>235</v>
      </c>
      <c r="U1628" s="21">
        <v>45364</v>
      </c>
      <c r="V1628" s="29" t="s">
        <v>240</v>
      </c>
      <c r="W1628" s="23"/>
      <c r="X1628" s="27" t="s">
        <v>45</v>
      </c>
      <c r="Y1628" s="13" t="s">
        <v>2038</v>
      </c>
    </row>
    <row r="1629" spans="1:25" ht="89.25">
      <c r="A1629" s="24">
        <v>45383</v>
      </c>
      <c r="B1629" s="25" t="s">
        <v>1374</v>
      </c>
      <c r="C1629" s="26">
        <v>133488</v>
      </c>
      <c r="D1629" s="27" t="s">
        <v>42</v>
      </c>
      <c r="E1629" s="27" t="s">
        <v>413</v>
      </c>
      <c r="F1629" s="27" t="s">
        <v>1362</v>
      </c>
      <c r="G1629" s="27" t="s">
        <v>31</v>
      </c>
      <c r="H1629" s="27" t="s">
        <v>32</v>
      </c>
      <c r="I1629" s="27" t="s">
        <v>33</v>
      </c>
      <c r="J1629" s="208">
        <v>45351</v>
      </c>
      <c r="K1629" s="28">
        <v>45505</v>
      </c>
      <c r="L1629" s="121" t="s">
        <v>1543</v>
      </c>
      <c r="M1629" s="94" t="s">
        <v>2692</v>
      </c>
      <c r="N1629" s="94" t="s">
        <v>43</v>
      </c>
      <c r="O1629" s="94" t="s">
        <v>416</v>
      </c>
      <c r="P1629" s="30" t="s">
        <v>235</v>
      </c>
      <c r="Q1629" s="30" t="s">
        <v>235</v>
      </c>
      <c r="R1629" s="30" t="s">
        <v>235</v>
      </c>
      <c r="S1629" s="21">
        <v>45351</v>
      </c>
      <c r="T1629" s="20" t="s">
        <v>235</v>
      </c>
      <c r="U1629" s="21">
        <v>45364</v>
      </c>
      <c r="V1629" s="29" t="s">
        <v>240</v>
      </c>
      <c r="W1629" s="23"/>
      <c r="X1629" s="27" t="s">
        <v>45</v>
      </c>
      <c r="Y1629" s="13" t="s">
        <v>2038</v>
      </c>
    </row>
    <row r="1630" spans="1:25" ht="51">
      <c r="A1630" s="24">
        <v>45383</v>
      </c>
      <c r="B1630" s="25" t="s">
        <v>2631</v>
      </c>
      <c r="C1630" s="26">
        <v>138612</v>
      </c>
      <c r="D1630" s="27" t="s">
        <v>42</v>
      </c>
      <c r="E1630" s="27" t="s">
        <v>1301</v>
      </c>
      <c r="F1630" s="27" t="s">
        <v>1336</v>
      </c>
      <c r="G1630" s="27" t="s">
        <v>31</v>
      </c>
      <c r="H1630" s="27" t="s">
        <v>32</v>
      </c>
      <c r="I1630" s="27" t="s">
        <v>33</v>
      </c>
      <c r="J1630" s="208">
        <v>45351</v>
      </c>
      <c r="K1630" s="28">
        <v>45505</v>
      </c>
      <c r="L1630" s="121" t="s">
        <v>1551</v>
      </c>
      <c r="M1630" s="94" t="s">
        <v>2665</v>
      </c>
      <c r="N1630" s="94" t="s">
        <v>2666</v>
      </c>
      <c r="O1630" s="94" t="s">
        <v>235</v>
      </c>
      <c r="P1630" s="30">
        <v>45342</v>
      </c>
      <c r="Q1630" s="20">
        <v>45342</v>
      </c>
      <c r="R1630" s="23" t="s">
        <v>239</v>
      </c>
      <c r="S1630" s="21">
        <v>45350</v>
      </c>
      <c r="T1630" s="20">
        <v>45365</v>
      </c>
      <c r="U1630" s="21">
        <v>45366</v>
      </c>
      <c r="V1630" s="29" t="s">
        <v>240</v>
      </c>
      <c r="W1630" s="23"/>
      <c r="X1630" s="27" t="s">
        <v>45</v>
      </c>
      <c r="Y1630" s="13" t="s">
        <v>2697</v>
      </c>
    </row>
    <row r="1631" spans="1:25" ht="25.5">
      <c r="A1631" s="24">
        <v>45383</v>
      </c>
      <c r="B1631" s="25" t="s">
        <v>566</v>
      </c>
      <c r="C1631" s="26">
        <v>21664</v>
      </c>
      <c r="D1631" s="27" t="s">
        <v>42</v>
      </c>
      <c r="E1631" s="27" t="s">
        <v>330</v>
      </c>
      <c r="F1631" s="27" t="s">
        <v>288</v>
      </c>
      <c r="G1631" s="27" t="s">
        <v>31</v>
      </c>
      <c r="H1631" s="27" t="s">
        <v>32</v>
      </c>
      <c r="I1631" s="27" t="s">
        <v>33</v>
      </c>
      <c r="J1631" s="208">
        <v>45351</v>
      </c>
      <c r="K1631" s="28">
        <v>45505</v>
      </c>
      <c r="L1631" s="121" t="s">
        <v>1543</v>
      </c>
      <c r="M1631" s="94" t="s">
        <v>567</v>
      </c>
      <c r="N1631" s="94" t="s">
        <v>1817</v>
      </c>
      <c r="O1631" s="94" t="s">
        <v>235</v>
      </c>
      <c r="P1631" s="30">
        <v>45343</v>
      </c>
      <c r="Q1631" s="20">
        <v>45344</v>
      </c>
      <c r="R1631" s="23" t="s">
        <v>239</v>
      </c>
      <c r="S1631" s="21">
        <v>45351</v>
      </c>
      <c r="T1631" s="20" t="s">
        <v>235</v>
      </c>
      <c r="U1631" s="21">
        <v>45365</v>
      </c>
      <c r="V1631" s="29" t="s">
        <v>240</v>
      </c>
      <c r="W1631" s="23"/>
      <c r="X1631" s="27" t="s">
        <v>39</v>
      </c>
      <c r="Y1631" s="13"/>
    </row>
    <row r="1632" spans="1:25" ht="25.5">
      <c r="A1632" s="24">
        <v>45383</v>
      </c>
      <c r="B1632" s="25" t="s">
        <v>2631</v>
      </c>
      <c r="C1632" s="26">
        <v>138610</v>
      </c>
      <c r="D1632" s="27" t="s">
        <v>42</v>
      </c>
      <c r="E1632" s="27" t="s">
        <v>377</v>
      </c>
      <c r="F1632" s="27" t="s">
        <v>662</v>
      </c>
      <c r="G1632" s="27" t="s">
        <v>31</v>
      </c>
      <c r="H1632" s="27" t="s">
        <v>32</v>
      </c>
      <c r="I1632" s="27" t="s">
        <v>33</v>
      </c>
      <c r="J1632" s="208">
        <v>45351</v>
      </c>
      <c r="K1632" s="28">
        <v>45505</v>
      </c>
      <c r="L1632" s="121" t="s">
        <v>1543</v>
      </c>
      <c r="M1632" s="94" t="s">
        <v>2698</v>
      </c>
      <c r="N1632" s="94" t="s">
        <v>2699</v>
      </c>
      <c r="P1632" s="30">
        <v>45343</v>
      </c>
      <c r="Q1632" s="20">
        <v>45344</v>
      </c>
      <c r="R1632" s="23" t="s">
        <v>239</v>
      </c>
      <c r="S1632" s="21">
        <v>45351</v>
      </c>
      <c r="T1632" s="20" t="s">
        <v>235</v>
      </c>
      <c r="U1632" s="21">
        <v>45357</v>
      </c>
      <c r="V1632" s="29" t="s">
        <v>240</v>
      </c>
      <c r="W1632" s="23"/>
      <c r="X1632" s="27" t="s">
        <v>45</v>
      </c>
      <c r="Y1632" s="13"/>
    </row>
    <row r="1633" spans="1:25" ht="25.5">
      <c r="A1633" s="24">
        <v>45383</v>
      </c>
      <c r="B1633" s="25" t="s">
        <v>2631</v>
      </c>
      <c r="C1633" s="26">
        <v>138624</v>
      </c>
      <c r="D1633" s="27" t="s">
        <v>42</v>
      </c>
      <c r="E1633" s="27" t="s">
        <v>1301</v>
      </c>
      <c r="F1633" s="27" t="s">
        <v>1336</v>
      </c>
      <c r="G1633" s="27" t="s">
        <v>31</v>
      </c>
      <c r="H1633" s="27" t="s">
        <v>32</v>
      </c>
      <c r="I1633" s="27" t="s">
        <v>33</v>
      </c>
      <c r="J1633" s="208">
        <v>45351</v>
      </c>
      <c r="K1633" s="28">
        <v>45505</v>
      </c>
      <c r="L1633" s="121" t="s">
        <v>1543</v>
      </c>
      <c r="M1633" s="94" t="s">
        <v>2700</v>
      </c>
      <c r="N1633" s="94" t="s">
        <v>2701</v>
      </c>
      <c r="O1633" s="94" t="s">
        <v>235</v>
      </c>
      <c r="P1633" s="30">
        <v>45343</v>
      </c>
      <c r="Q1633" s="20">
        <v>45344</v>
      </c>
      <c r="R1633" s="23" t="s">
        <v>239</v>
      </c>
      <c r="S1633" s="21">
        <v>45351</v>
      </c>
      <c r="T1633" s="20">
        <v>45365</v>
      </c>
      <c r="U1633" s="21">
        <v>45367</v>
      </c>
      <c r="V1633" s="29" t="s">
        <v>240</v>
      </c>
      <c r="W1633" s="23"/>
      <c r="X1633" s="27" t="s">
        <v>45</v>
      </c>
      <c r="Y1633" s="13"/>
    </row>
    <row r="1634" spans="1:25">
      <c r="A1634" s="24">
        <v>45383</v>
      </c>
      <c r="B1634" s="25" t="s">
        <v>537</v>
      </c>
      <c r="C1634" s="26">
        <v>121671</v>
      </c>
      <c r="D1634" s="27" t="s">
        <v>42</v>
      </c>
      <c r="E1634" s="27" t="s">
        <v>255</v>
      </c>
      <c r="F1634" s="27" t="s">
        <v>256</v>
      </c>
      <c r="G1634" s="27" t="s">
        <v>31</v>
      </c>
      <c r="H1634" s="27" t="s">
        <v>32</v>
      </c>
      <c r="I1634" s="27" t="s">
        <v>33</v>
      </c>
      <c r="J1634" s="208">
        <v>45351</v>
      </c>
      <c r="K1634" s="28">
        <v>45505</v>
      </c>
      <c r="L1634" s="121" t="s">
        <v>2167</v>
      </c>
      <c r="M1634" s="94" t="s">
        <v>2247</v>
      </c>
      <c r="P1634" s="30" t="s">
        <v>235</v>
      </c>
      <c r="Q1634" s="20"/>
      <c r="R1634" s="23"/>
      <c r="S1634" s="21">
        <v>45336</v>
      </c>
      <c r="T1634" s="20"/>
      <c r="U1634" s="21">
        <v>45336</v>
      </c>
      <c r="V1634" s="29" t="s">
        <v>240</v>
      </c>
      <c r="W1634" s="23"/>
      <c r="X1634" s="27" t="s">
        <v>45</v>
      </c>
      <c r="Y1634" s="13"/>
    </row>
    <row r="1635" spans="1:25" ht="25.5">
      <c r="A1635" s="24">
        <v>45383</v>
      </c>
      <c r="B1635" s="25" t="s">
        <v>2702</v>
      </c>
      <c r="C1635" s="26">
        <v>139514</v>
      </c>
      <c r="D1635" s="27" t="s">
        <v>42</v>
      </c>
      <c r="E1635" s="27" t="s">
        <v>255</v>
      </c>
      <c r="F1635" s="27" t="s">
        <v>358</v>
      </c>
      <c r="G1635" s="27" t="s">
        <v>31</v>
      </c>
      <c r="H1635" s="27" t="s">
        <v>32</v>
      </c>
      <c r="I1635" s="27" t="s">
        <v>33</v>
      </c>
      <c r="J1635" s="208">
        <v>45351</v>
      </c>
      <c r="K1635" s="28">
        <v>45505</v>
      </c>
      <c r="L1635" s="121" t="s">
        <v>1605</v>
      </c>
      <c r="N1635" s="94" t="s">
        <v>72</v>
      </c>
      <c r="P1635" s="30"/>
      <c r="Q1635" s="20"/>
      <c r="R1635" s="23"/>
      <c r="S1635" s="21">
        <v>45352</v>
      </c>
      <c r="T1635" s="20">
        <v>45369</v>
      </c>
      <c r="U1635" s="20">
        <v>45369</v>
      </c>
      <c r="V1635" s="29" t="s">
        <v>240</v>
      </c>
      <c r="W1635" s="23"/>
      <c r="X1635" s="27" t="s">
        <v>45</v>
      </c>
      <c r="Y1635" s="13"/>
    </row>
    <row r="1636" spans="1:25" ht="38.25">
      <c r="A1636" s="24">
        <v>45383</v>
      </c>
      <c r="B1636" s="25" t="s">
        <v>2703</v>
      </c>
      <c r="C1636" s="26">
        <v>138596</v>
      </c>
      <c r="D1636" s="27" t="s">
        <v>42</v>
      </c>
      <c r="E1636" s="27" t="s">
        <v>377</v>
      </c>
      <c r="F1636" s="27" t="s">
        <v>662</v>
      </c>
      <c r="G1636" s="27" t="s">
        <v>31</v>
      </c>
      <c r="H1636" s="27" t="s">
        <v>32</v>
      </c>
      <c r="I1636" s="27" t="s">
        <v>33</v>
      </c>
      <c r="J1636" s="208">
        <v>45351</v>
      </c>
      <c r="K1636" s="28">
        <v>45505</v>
      </c>
      <c r="L1636" s="121" t="s">
        <v>1551</v>
      </c>
      <c r="M1636" s="94" t="s">
        <v>2665</v>
      </c>
      <c r="N1636" s="94" t="s">
        <v>2666</v>
      </c>
      <c r="O1636" s="94" t="s">
        <v>235</v>
      </c>
      <c r="P1636" s="30">
        <v>45342</v>
      </c>
      <c r="Q1636" s="20">
        <v>45342</v>
      </c>
      <c r="R1636" s="23" t="s">
        <v>239</v>
      </c>
      <c r="S1636" s="21">
        <v>45350</v>
      </c>
      <c r="T1636" s="20">
        <v>45365</v>
      </c>
      <c r="U1636" s="21">
        <v>45371</v>
      </c>
      <c r="V1636" s="29" t="s">
        <v>240</v>
      </c>
      <c r="W1636" s="23"/>
      <c r="X1636" s="27" t="s">
        <v>45</v>
      </c>
      <c r="Y1636" s="13" t="s">
        <v>2704</v>
      </c>
    </row>
    <row r="1637" spans="1:25" ht="25.5">
      <c r="A1637" s="24">
        <v>45383</v>
      </c>
      <c r="B1637" s="25" t="s">
        <v>2631</v>
      </c>
      <c r="C1637" s="26">
        <v>138595</v>
      </c>
      <c r="D1637" s="27" t="s">
        <v>42</v>
      </c>
      <c r="E1637" s="27" t="s">
        <v>2671</v>
      </c>
      <c r="F1637" s="27" t="s">
        <v>2316</v>
      </c>
      <c r="G1637" s="27" t="s">
        <v>31</v>
      </c>
      <c r="H1637" s="27" t="s">
        <v>32</v>
      </c>
      <c r="I1637" s="27" t="s">
        <v>33</v>
      </c>
      <c r="J1637" s="208">
        <v>45351</v>
      </c>
      <c r="K1637" s="28">
        <v>45505</v>
      </c>
      <c r="L1637" s="121" t="s">
        <v>1605</v>
      </c>
      <c r="M1637" s="94" t="s">
        <v>2425</v>
      </c>
      <c r="N1637" s="94" t="s">
        <v>2426</v>
      </c>
      <c r="P1637" s="30">
        <v>45336</v>
      </c>
      <c r="Q1637" s="20">
        <v>45343</v>
      </c>
      <c r="R1637" s="23"/>
      <c r="S1637" s="21">
        <v>45352</v>
      </c>
      <c r="T1637" s="20">
        <v>45369</v>
      </c>
      <c r="U1637" s="21">
        <v>45372</v>
      </c>
      <c r="V1637" s="29" t="s">
        <v>240</v>
      </c>
      <c r="W1637" s="23"/>
      <c r="X1637" s="27" t="s">
        <v>45</v>
      </c>
      <c r="Y1637" s="13"/>
    </row>
    <row r="1638" spans="1:25" ht="38.25">
      <c r="A1638" s="24">
        <v>45413</v>
      </c>
      <c r="B1638" s="25" t="s">
        <v>753</v>
      </c>
      <c r="C1638" s="26">
        <v>60474</v>
      </c>
      <c r="D1638" s="27" t="s">
        <v>42</v>
      </c>
      <c r="E1638" s="27" t="s">
        <v>70</v>
      </c>
      <c r="F1638" s="27" t="s">
        <v>387</v>
      </c>
      <c r="G1638" s="27" t="s">
        <v>31</v>
      </c>
      <c r="H1638" s="27" t="s">
        <v>32</v>
      </c>
      <c r="I1638" s="27" t="s">
        <v>33</v>
      </c>
      <c r="J1638" s="28">
        <v>45380</v>
      </c>
      <c r="K1638" s="28">
        <v>45200</v>
      </c>
      <c r="L1638" s="121" t="s">
        <v>1543</v>
      </c>
      <c r="M1638" s="94" t="s">
        <v>235</v>
      </c>
      <c r="N1638" s="94" t="s">
        <v>235</v>
      </c>
      <c r="O1638" s="94" t="s">
        <v>235</v>
      </c>
      <c r="P1638" s="30" t="s">
        <v>235</v>
      </c>
      <c r="Q1638" s="30" t="s">
        <v>235</v>
      </c>
      <c r="R1638" s="30" t="s">
        <v>235</v>
      </c>
      <c r="S1638" s="30" t="s">
        <v>235</v>
      </c>
      <c r="T1638" s="30" t="s">
        <v>235</v>
      </c>
      <c r="U1638" s="30" t="s">
        <v>235</v>
      </c>
      <c r="V1638" s="29" t="s">
        <v>235</v>
      </c>
      <c r="W1638" s="23"/>
      <c r="X1638" s="27" t="s">
        <v>39</v>
      </c>
      <c r="Y1638" s="13" t="s">
        <v>2705</v>
      </c>
    </row>
    <row r="1639" spans="1:25" ht="25.5">
      <c r="A1639" s="24">
        <v>45383</v>
      </c>
      <c r="B1639" s="25" t="s">
        <v>2631</v>
      </c>
      <c r="C1639" s="26">
        <v>135922</v>
      </c>
      <c r="D1639" s="27" t="s">
        <v>42</v>
      </c>
      <c r="E1639" s="27" t="s">
        <v>1743</v>
      </c>
      <c r="F1639" s="27" t="s">
        <v>2316</v>
      </c>
      <c r="G1639" s="27" t="s">
        <v>31</v>
      </c>
      <c r="H1639" s="27" t="s">
        <v>32</v>
      </c>
      <c r="I1639" s="27" t="s">
        <v>33</v>
      </c>
      <c r="J1639" s="208">
        <v>45351</v>
      </c>
      <c r="K1639" s="28">
        <v>45505</v>
      </c>
      <c r="L1639" s="121" t="s">
        <v>1543</v>
      </c>
      <c r="M1639" s="94" t="s">
        <v>2333</v>
      </c>
      <c r="N1639" s="94" t="s">
        <v>2334</v>
      </c>
      <c r="O1639" s="94" t="s">
        <v>235</v>
      </c>
      <c r="P1639" s="30">
        <v>45343</v>
      </c>
      <c r="Q1639" s="20">
        <v>45344</v>
      </c>
      <c r="R1639" s="23" t="s">
        <v>239</v>
      </c>
      <c r="S1639" s="21">
        <v>45351</v>
      </c>
      <c r="T1639" s="20">
        <v>45365</v>
      </c>
      <c r="U1639" s="21">
        <v>45371</v>
      </c>
      <c r="V1639" s="29" t="s">
        <v>240</v>
      </c>
      <c r="W1639" s="23"/>
      <c r="X1639" s="27" t="s">
        <v>45</v>
      </c>
      <c r="Y1639" s="13"/>
    </row>
    <row r="1640" spans="1:25" ht="25.5">
      <c r="A1640" s="24">
        <v>45383</v>
      </c>
      <c r="B1640" s="25" t="s">
        <v>2631</v>
      </c>
      <c r="C1640" s="26">
        <v>138599</v>
      </c>
      <c r="D1640" s="27" t="s">
        <v>42</v>
      </c>
      <c r="E1640" s="27" t="s">
        <v>1743</v>
      </c>
      <c r="F1640" s="27" t="s">
        <v>2316</v>
      </c>
      <c r="G1640" s="27" t="s">
        <v>31</v>
      </c>
      <c r="H1640" s="27" t="s">
        <v>32</v>
      </c>
      <c r="I1640" s="27" t="s">
        <v>33</v>
      </c>
      <c r="J1640" s="208">
        <v>45351</v>
      </c>
      <c r="K1640" s="28">
        <v>45505</v>
      </c>
      <c r="L1640" s="121" t="s">
        <v>1543</v>
      </c>
      <c r="M1640" s="94" t="s">
        <v>2333</v>
      </c>
      <c r="N1640" s="94" t="s">
        <v>2334</v>
      </c>
      <c r="O1640" s="94" t="s">
        <v>235</v>
      </c>
      <c r="P1640" s="30">
        <v>45343</v>
      </c>
      <c r="Q1640" s="20">
        <v>45344</v>
      </c>
      <c r="R1640" s="23" t="s">
        <v>239</v>
      </c>
      <c r="S1640" s="21">
        <v>45351</v>
      </c>
      <c r="T1640" s="20">
        <v>45365</v>
      </c>
      <c r="U1640" s="21">
        <v>45370</v>
      </c>
      <c r="V1640" s="29" t="s">
        <v>240</v>
      </c>
      <c r="W1640" s="23"/>
      <c r="X1640" s="27" t="s">
        <v>45</v>
      </c>
      <c r="Y1640" s="13"/>
    </row>
    <row r="1641" spans="1:25" ht="25.5">
      <c r="A1641" s="24">
        <v>45383</v>
      </c>
      <c r="B1641" s="25" t="s">
        <v>2631</v>
      </c>
      <c r="C1641" s="26">
        <v>135867</v>
      </c>
      <c r="D1641" s="27" t="s">
        <v>42</v>
      </c>
      <c r="E1641" s="27" t="s">
        <v>1301</v>
      </c>
      <c r="F1641" s="27" t="s">
        <v>1336</v>
      </c>
      <c r="G1641" s="27" t="s">
        <v>31</v>
      </c>
      <c r="H1641" s="27" t="s">
        <v>32</v>
      </c>
      <c r="I1641" s="27" t="s">
        <v>33</v>
      </c>
      <c r="J1641" s="208">
        <v>45351</v>
      </c>
      <c r="K1641" s="28">
        <v>45505</v>
      </c>
      <c r="L1641" s="121" t="s">
        <v>1543</v>
      </c>
      <c r="M1641" s="94" t="s">
        <v>2330</v>
      </c>
      <c r="N1641" s="94" t="s">
        <v>2331</v>
      </c>
      <c r="O1641" s="94" t="s">
        <v>235</v>
      </c>
      <c r="P1641" s="30">
        <v>45343</v>
      </c>
      <c r="Q1641" s="20">
        <v>45344</v>
      </c>
      <c r="R1641" s="23" t="s">
        <v>239</v>
      </c>
      <c r="S1641" s="21">
        <v>45351</v>
      </c>
      <c r="T1641" s="20">
        <v>45365</v>
      </c>
      <c r="U1641" s="21">
        <v>45372</v>
      </c>
      <c r="V1641" s="29" t="s">
        <v>240</v>
      </c>
      <c r="W1641" s="23"/>
      <c r="X1641" s="27" t="s">
        <v>45</v>
      </c>
      <c r="Y1641" s="13"/>
    </row>
    <row r="1642" spans="1:25" ht="63.75">
      <c r="A1642" s="24" t="s">
        <v>2706</v>
      </c>
      <c r="B1642" s="25" t="s">
        <v>75</v>
      </c>
      <c r="C1642" s="26">
        <v>31626</v>
      </c>
      <c r="D1642" s="27" t="s">
        <v>76</v>
      </c>
      <c r="E1642" s="27" t="s">
        <v>77</v>
      </c>
      <c r="F1642" s="27" t="s">
        <v>78</v>
      </c>
      <c r="G1642" s="27" t="s">
        <v>31</v>
      </c>
      <c r="H1642" s="27" t="s">
        <v>32</v>
      </c>
      <c r="I1642" s="27" t="s">
        <v>33</v>
      </c>
      <c r="J1642" s="208">
        <v>45351</v>
      </c>
      <c r="K1642" s="28">
        <v>45658</v>
      </c>
      <c r="L1642" s="121" t="s">
        <v>1551</v>
      </c>
      <c r="M1642" s="94" t="s">
        <v>1888</v>
      </c>
      <c r="N1642" s="94" t="s">
        <v>1889</v>
      </c>
      <c r="O1642" s="94" t="s">
        <v>235</v>
      </c>
      <c r="P1642" s="30">
        <v>45342</v>
      </c>
      <c r="Q1642" s="20">
        <v>45342</v>
      </c>
      <c r="R1642" s="23" t="s">
        <v>239</v>
      </c>
      <c r="S1642" s="21">
        <v>45350</v>
      </c>
      <c r="T1642" s="20">
        <v>45365</v>
      </c>
      <c r="U1642" s="21">
        <v>45373</v>
      </c>
      <c r="V1642" s="29" t="s">
        <v>240</v>
      </c>
      <c r="W1642" s="23"/>
      <c r="X1642" s="27" t="s">
        <v>39</v>
      </c>
      <c r="Y1642" s="49" t="s">
        <v>2707</v>
      </c>
    </row>
    <row r="1643" spans="1:25" ht="25.5">
      <c r="A1643" s="24">
        <v>45383</v>
      </c>
      <c r="B1643" s="25" t="s">
        <v>81</v>
      </c>
      <c r="C1643" s="26" t="s">
        <v>82</v>
      </c>
      <c r="D1643" s="27" t="s">
        <v>28</v>
      </c>
      <c r="E1643" s="27" t="s">
        <v>2222</v>
      </c>
      <c r="F1643" s="27" t="s">
        <v>440</v>
      </c>
      <c r="G1643" s="27" t="s">
        <v>31</v>
      </c>
      <c r="H1643" s="27" t="s">
        <v>32</v>
      </c>
      <c r="I1643" s="27" t="s">
        <v>33</v>
      </c>
      <c r="J1643" s="208">
        <v>45351</v>
      </c>
      <c r="K1643" s="28">
        <v>45658</v>
      </c>
      <c r="L1643" s="121" t="s">
        <v>1543</v>
      </c>
      <c r="M1643" s="94" t="s">
        <v>574</v>
      </c>
      <c r="N1643" s="94" t="s">
        <v>575</v>
      </c>
      <c r="O1643" s="94" t="s">
        <v>576</v>
      </c>
      <c r="P1643" s="30">
        <v>45343</v>
      </c>
      <c r="Q1643" s="20">
        <v>45344</v>
      </c>
      <c r="R1643" s="23" t="s">
        <v>239</v>
      </c>
      <c r="S1643" s="21">
        <v>45351</v>
      </c>
      <c r="T1643" s="20">
        <v>45365</v>
      </c>
      <c r="U1643" s="21">
        <v>45374</v>
      </c>
      <c r="V1643" s="29" t="s">
        <v>240</v>
      </c>
      <c r="W1643" s="23"/>
      <c r="X1643" s="27" t="s">
        <v>39</v>
      </c>
      <c r="Y1643" s="13"/>
    </row>
    <row r="1644" spans="1:25" ht="51">
      <c r="A1644" s="24" t="s">
        <v>2708</v>
      </c>
      <c r="B1644" s="25" t="s">
        <v>612</v>
      </c>
      <c r="C1644" s="26">
        <v>127339</v>
      </c>
      <c r="D1644" s="27" t="s">
        <v>42</v>
      </c>
      <c r="E1644" s="27" t="s">
        <v>548</v>
      </c>
      <c r="F1644" s="27" t="s">
        <v>30</v>
      </c>
      <c r="G1644" s="27" t="s">
        <v>31</v>
      </c>
      <c r="H1644" s="27" t="s">
        <v>32</v>
      </c>
      <c r="I1644" s="27" t="s">
        <v>33</v>
      </c>
      <c r="J1644" s="28">
        <v>45380</v>
      </c>
      <c r="K1644" s="28">
        <v>45536</v>
      </c>
      <c r="L1644" s="121" t="s">
        <v>1551</v>
      </c>
      <c r="M1644" s="94" t="s">
        <v>613</v>
      </c>
      <c r="N1644" s="94" t="s">
        <v>614</v>
      </c>
      <c r="O1644" s="94" t="s">
        <v>235</v>
      </c>
      <c r="P1644" s="30">
        <v>45366</v>
      </c>
      <c r="Q1644" s="20">
        <v>45366</v>
      </c>
      <c r="R1644" s="23" t="s">
        <v>239</v>
      </c>
      <c r="S1644" s="21">
        <v>45377</v>
      </c>
      <c r="T1644" s="20"/>
      <c r="U1644" s="21">
        <v>45377</v>
      </c>
      <c r="V1644" s="29" t="s">
        <v>240</v>
      </c>
      <c r="W1644" s="23"/>
      <c r="X1644" s="27" t="s">
        <v>39</v>
      </c>
      <c r="Y1644" s="49" t="s">
        <v>2709</v>
      </c>
    </row>
    <row r="1645" spans="1:25" ht="25.5">
      <c r="A1645" s="24" t="s">
        <v>2708</v>
      </c>
      <c r="B1645" s="25" t="s">
        <v>106</v>
      </c>
      <c r="C1645" s="26">
        <v>129062</v>
      </c>
      <c r="D1645" s="27" t="s">
        <v>42</v>
      </c>
      <c r="E1645" s="27" t="s">
        <v>255</v>
      </c>
      <c r="F1645" s="27" t="s">
        <v>358</v>
      </c>
      <c r="G1645" s="27" t="s">
        <v>31</v>
      </c>
      <c r="H1645" s="27" t="s">
        <v>32</v>
      </c>
      <c r="I1645" s="27" t="s">
        <v>33</v>
      </c>
      <c r="J1645" s="28">
        <v>45380</v>
      </c>
      <c r="K1645" s="28">
        <v>45536</v>
      </c>
      <c r="L1645" s="121" t="s">
        <v>1551</v>
      </c>
      <c r="M1645" s="94" t="s">
        <v>235</v>
      </c>
      <c r="N1645" s="94" t="s">
        <v>72</v>
      </c>
      <c r="O1645" s="94" t="s">
        <v>235</v>
      </c>
      <c r="P1645" s="30"/>
      <c r="Q1645" s="20"/>
      <c r="R1645" s="23"/>
      <c r="S1645" s="21">
        <v>45377</v>
      </c>
      <c r="T1645" s="20"/>
      <c r="U1645" s="21">
        <v>45377</v>
      </c>
      <c r="V1645" s="29" t="s">
        <v>240</v>
      </c>
      <c r="W1645" s="23"/>
      <c r="X1645" s="27" t="s">
        <v>45</v>
      </c>
      <c r="Y1645" s="13" t="s">
        <v>1903</v>
      </c>
    </row>
    <row r="1646" spans="1:25" ht="25.5">
      <c r="A1646" s="24" t="s">
        <v>2708</v>
      </c>
      <c r="B1646" s="25" t="s">
        <v>624</v>
      </c>
      <c r="C1646" s="26">
        <v>129030</v>
      </c>
      <c r="D1646" s="27" t="s">
        <v>42</v>
      </c>
      <c r="E1646" s="27" t="s">
        <v>255</v>
      </c>
      <c r="F1646" s="27" t="s">
        <v>256</v>
      </c>
      <c r="G1646" s="27" t="s">
        <v>31</v>
      </c>
      <c r="H1646" s="27" t="s">
        <v>32</v>
      </c>
      <c r="I1646" s="27" t="s">
        <v>33</v>
      </c>
      <c r="J1646" s="28">
        <v>45380</v>
      </c>
      <c r="K1646" s="28">
        <v>45536</v>
      </c>
      <c r="L1646" s="121" t="s">
        <v>1551</v>
      </c>
      <c r="M1646" s="94" t="s">
        <v>1236</v>
      </c>
      <c r="N1646" s="94" t="s">
        <v>1237</v>
      </c>
      <c r="O1646" s="94" t="s">
        <v>235</v>
      </c>
      <c r="P1646" s="30"/>
      <c r="Q1646" s="20"/>
      <c r="R1646" s="23"/>
      <c r="S1646" s="21">
        <v>45377</v>
      </c>
      <c r="T1646" s="20"/>
      <c r="U1646" s="21">
        <v>45377</v>
      </c>
      <c r="V1646" s="29" t="s">
        <v>240</v>
      </c>
      <c r="W1646" s="23"/>
      <c r="X1646" s="27" t="s">
        <v>45</v>
      </c>
      <c r="Y1646" s="13" t="s">
        <v>2710</v>
      </c>
    </row>
    <row r="1647" spans="1:25" ht="25.5">
      <c r="A1647" s="24" t="s">
        <v>2708</v>
      </c>
      <c r="B1647" s="25" t="s">
        <v>603</v>
      </c>
      <c r="C1647" s="26">
        <v>130011</v>
      </c>
      <c r="D1647" s="27" t="s">
        <v>42</v>
      </c>
      <c r="E1647" s="27" t="s">
        <v>255</v>
      </c>
      <c r="F1647" s="27" t="s">
        <v>358</v>
      </c>
      <c r="G1647" s="27" t="s">
        <v>31</v>
      </c>
      <c r="H1647" s="27" t="s">
        <v>32</v>
      </c>
      <c r="I1647" s="27" t="s">
        <v>33</v>
      </c>
      <c r="J1647" s="28">
        <v>45380</v>
      </c>
      <c r="K1647" s="28">
        <v>45536</v>
      </c>
      <c r="L1647" s="121" t="s">
        <v>1551</v>
      </c>
      <c r="M1647" s="94" t="s">
        <v>235</v>
      </c>
      <c r="N1647" s="94" t="s">
        <v>72</v>
      </c>
      <c r="O1647" s="94" t="s">
        <v>235</v>
      </c>
      <c r="P1647" s="30"/>
      <c r="Q1647" s="20"/>
      <c r="R1647" s="23"/>
      <c r="S1647" s="21">
        <v>45377</v>
      </c>
      <c r="T1647" s="20"/>
      <c r="U1647" s="21">
        <v>45377</v>
      </c>
      <c r="V1647" s="29" t="s">
        <v>240</v>
      </c>
      <c r="W1647" s="23"/>
      <c r="X1647" s="27" t="s">
        <v>45</v>
      </c>
      <c r="Y1647" s="13" t="s">
        <v>1903</v>
      </c>
    </row>
    <row r="1648" spans="1:25" ht="25.5">
      <c r="A1648" s="24" t="s">
        <v>2708</v>
      </c>
      <c r="B1648" s="25" t="s">
        <v>110</v>
      </c>
      <c r="C1648" s="26">
        <v>139761</v>
      </c>
      <c r="D1648" s="27" t="s">
        <v>42</v>
      </c>
      <c r="E1648" s="27" t="s">
        <v>255</v>
      </c>
      <c r="F1648" s="27" t="s">
        <v>256</v>
      </c>
      <c r="G1648" s="27" t="s">
        <v>31</v>
      </c>
      <c r="H1648" s="27" t="s">
        <v>32</v>
      </c>
      <c r="I1648" s="27" t="s">
        <v>33</v>
      </c>
      <c r="J1648" s="28">
        <v>45380</v>
      </c>
      <c r="K1648" s="28">
        <v>45536</v>
      </c>
      <c r="L1648" s="121" t="s">
        <v>1551</v>
      </c>
      <c r="M1648" s="94" t="s">
        <v>1236</v>
      </c>
      <c r="N1648" s="94" t="s">
        <v>1237</v>
      </c>
      <c r="O1648" s="94" t="s">
        <v>235</v>
      </c>
      <c r="P1648" s="30"/>
      <c r="Q1648" s="20"/>
      <c r="R1648" s="23"/>
      <c r="S1648" s="21">
        <v>45377</v>
      </c>
      <c r="T1648" s="20"/>
      <c r="U1648" s="21">
        <v>45377</v>
      </c>
      <c r="V1648" s="29" t="s">
        <v>240</v>
      </c>
      <c r="W1648" s="23"/>
      <c r="X1648" s="27" t="s">
        <v>45</v>
      </c>
      <c r="Y1648" s="13" t="s">
        <v>2711</v>
      </c>
    </row>
    <row r="1649" spans="1:25" ht="25.5">
      <c r="A1649" s="24" t="s">
        <v>2708</v>
      </c>
      <c r="B1649" s="25" t="s">
        <v>2712</v>
      </c>
      <c r="C1649" s="26">
        <v>139866</v>
      </c>
      <c r="D1649" s="27" t="s">
        <v>42</v>
      </c>
      <c r="E1649" s="27" t="s">
        <v>255</v>
      </c>
      <c r="F1649" s="27" t="s">
        <v>358</v>
      </c>
      <c r="G1649" s="27" t="s">
        <v>31</v>
      </c>
      <c r="H1649" s="27" t="s">
        <v>32</v>
      </c>
      <c r="I1649" s="27" t="s">
        <v>33</v>
      </c>
      <c r="J1649" s="28">
        <v>45380</v>
      </c>
      <c r="K1649" s="28">
        <v>45536</v>
      </c>
      <c r="L1649" s="121" t="s">
        <v>1551</v>
      </c>
      <c r="M1649" s="94" t="s">
        <v>235</v>
      </c>
      <c r="N1649" s="94" t="s">
        <v>72</v>
      </c>
      <c r="O1649" s="94" t="s">
        <v>235</v>
      </c>
      <c r="P1649" s="30"/>
      <c r="Q1649" s="20"/>
      <c r="R1649" s="23"/>
      <c r="S1649" s="21">
        <v>45377</v>
      </c>
      <c r="T1649" s="20"/>
      <c r="U1649" s="21">
        <v>45378</v>
      </c>
      <c r="V1649" s="29" t="s">
        <v>240</v>
      </c>
      <c r="W1649" s="23"/>
      <c r="X1649" s="27" t="s">
        <v>45</v>
      </c>
      <c r="Y1649" s="13" t="s">
        <v>1903</v>
      </c>
    </row>
    <row r="1650" spans="1:25">
      <c r="A1650" s="24">
        <v>45413</v>
      </c>
      <c r="B1650" s="25" t="s">
        <v>607</v>
      </c>
      <c r="C1650" s="26">
        <v>75910</v>
      </c>
      <c r="D1650" s="27" t="s">
        <v>42</v>
      </c>
      <c r="E1650" s="27" t="s">
        <v>1068</v>
      </c>
      <c r="F1650" s="27" t="s">
        <v>455</v>
      </c>
      <c r="G1650" s="27" t="s">
        <v>31</v>
      </c>
      <c r="H1650" s="27" t="s">
        <v>32</v>
      </c>
      <c r="I1650" s="27" t="s">
        <v>33</v>
      </c>
      <c r="J1650" s="28">
        <v>45380</v>
      </c>
      <c r="K1650" s="28">
        <v>45536</v>
      </c>
      <c r="L1650" s="121" t="s">
        <v>1543</v>
      </c>
      <c r="M1650" s="94" t="s">
        <v>304</v>
      </c>
      <c r="N1650" s="94" t="s">
        <v>149</v>
      </c>
      <c r="O1650" s="94" t="s">
        <v>306</v>
      </c>
      <c r="P1650" s="30">
        <v>45371</v>
      </c>
      <c r="Q1650" s="30">
        <v>45371</v>
      </c>
      <c r="R1650" s="23" t="s">
        <v>239</v>
      </c>
      <c r="S1650" s="21">
        <v>45378</v>
      </c>
      <c r="T1650" s="20" t="s">
        <v>235</v>
      </c>
      <c r="U1650" s="21">
        <v>45378</v>
      </c>
      <c r="V1650" s="29" t="s">
        <v>240</v>
      </c>
      <c r="W1650" s="23"/>
      <c r="X1650" s="27" t="s">
        <v>45</v>
      </c>
      <c r="Y1650" s="13"/>
    </row>
    <row r="1651" spans="1:25" ht="25.5">
      <c r="A1651" s="24">
        <v>45383</v>
      </c>
      <c r="B1651" s="25" t="s">
        <v>2631</v>
      </c>
      <c r="C1651" s="26">
        <v>138614</v>
      </c>
      <c r="D1651" s="27" t="s">
        <v>42</v>
      </c>
      <c r="E1651" s="27" t="s">
        <v>1301</v>
      </c>
      <c r="F1651" s="27" t="s">
        <v>1336</v>
      </c>
      <c r="G1651" s="27" t="s">
        <v>31</v>
      </c>
      <c r="H1651" s="27" t="s">
        <v>32</v>
      </c>
      <c r="I1651" s="27" t="s">
        <v>33</v>
      </c>
      <c r="J1651" s="208">
        <v>45351</v>
      </c>
      <c r="K1651" s="28">
        <v>45505</v>
      </c>
      <c r="L1651" s="121" t="s">
        <v>1543</v>
      </c>
      <c r="M1651" s="94" t="s">
        <v>2713</v>
      </c>
      <c r="N1651" s="94" t="s">
        <v>2714</v>
      </c>
      <c r="O1651" s="94" t="s">
        <v>235</v>
      </c>
      <c r="P1651" s="30">
        <v>45343</v>
      </c>
      <c r="Q1651" s="20">
        <v>45344</v>
      </c>
      <c r="R1651" s="23" t="s">
        <v>239</v>
      </c>
      <c r="S1651" s="21">
        <v>45351</v>
      </c>
      <c r="T1651" s="20">
        <v>45376</v>
      </c>
      <c r="U1651" s="21">
        <v>45378</v>
      </c>
      <c r="V1651" s="29" t="s">
        <v>240</v>
      </c>
      <c r="W1651" s="23"/>
      <c r="X1651" s="27" t="s">
        <v>45</v>
      </c>
      <c r="Y1651" s="13" t="s">
        <v>2715</v>
      </c>
    </row>
    <row r="1652" spans="1:25" ht="25.5">
      <c r="A1652" s="24">
        <v>45413</v>
      </c>
      <c r="B1652" s="25" t="s">
        <v>95</v>
      </c>
      <c r="C1652" s="26">
        <v>113533</v>
      </c>
      <c r="D1652" s="27" t="s">
        <v>42</v>
      </c>
      <c r="E1652" s="27" t="s">
        <v>255</v>
      </c>
      <c r="F1652" s="27" t="s">
        <v>358</v>
      </c>
      <c r="G1652" s="27" t="s">
        <v>31</v>
      </c>
      <c r="H1652" s="27" t="s">
        <v>32</v>
      </c>
      <c r="I1652" s="27" t="s">
        <v>33</v>
      </c>
      <c r="J1652" s="28">
        <v>45380</v>
      </c>
      <c r="K1652" s="28">
        <v>45536</v>
      </c>
      <c r="L1652" s="121" t="s">
        <v>1543</v>
      </c>
      <c r="M1652" s="94" t="s">
        <v>235</v>
      </c>
      <c r="N1652" s="94" t="s">
        <v>72</v>
      </c>
      <c r="O1652" s="94" t="s">
        <v>235</v>
      </c>
      <c r="P1652" s="30" t="s">
        <v>235</v>
      </c>
      <c r="Q1652" s="30" t="s">
        <v>235</v>
      </c>
      <c r="R1652" s="30" t="s">
        <v>235</v>
      </c>
      <c r="S1652" s="21">
        <v>45378</v>
      </c>
      <c r="T1652" s="20" t="s">
        <v>235</v>
      </c>
      <c r="U1652" s="21">
        <v>45378</v>
      </c>
      <c r="V1652" s="29" t="s">
        <v>240</v>
      </c>
      <c r="W1652" s="23"/>
      <c r="X1652" s="27" t="s">
        <v>45</v>
      </c>
      <c r="Y1652" s="13" t="s">
        <v>162</v>
      </c>
    </row>
    <row r="1653" spans="1:25" ht="25.5">
      <c r="A1653" s="24">
        <v>45413</v>
      </c>
      <c r="B1653" s="25" t="s">
        <v>1828</v>
      </c>
      <c r="C1653" s="26">
        <v>13915</v>
      </c>
      <c r="D1653" s="27" t="s">
        <v>42</v>
      </c>
      <c r="E1653" s="27" t="s">
        <v>255</v>
      </c>
      <c r="F1653" s="27" t="s">
        <v>358</v>
      </c>
      <c r="G1653" s="27" t="s">
        <v>31</v>
      </c>
      <c r="H1653" s="27" t="s">
        <v>32</v>
      </c>
      <c r="I1653" s="27" t="s">
        <v>33</v>
      </c>
      <c r="J1653" s="28">
        <v>45380</v>
      </c>
      <c r="K1653" s="28">
        <v>45536</v>
      </c>
      <c r="L1653" s="121" t="s">
        <v>1543</v>
      </c>
      <c r="M1653" s="94" t="s">
        <v>235</v>
      </c>
      <c r="N1653" s="94" t="s">
        <v>72</v>
      </c>
      <c r="O1653" s="94" t="s">
        <v>235</v>
      </c>
      <c r="P1653" s="30" t="s">
        <v>235</v>
      </c>
      <c r="Q1653" s="30" t="s">
        <v>235</v>
      </c>
      <c r="R1653" s="30" t="s">
        <v>235</v>
      </c>
      <c r="S1653" s="21">
        <v>45378</v>
      </c>
      <c r="T1653" s="30" t="s">
        <v>235</v>
      </c>
      <c r="U1653" s="21">
        <v>45378</v>
      </c>
      <c r="V1653" s="29" t="s">
        <v>240</v>
      </c>
      <c r="W1653" s="23"/>
      <c r="X1653" s="27" t="s">
        <v>45</v>
      </c>
      <c r="Y1653" s="13" t="s">
        <v>162</v>
      </c>
    </row>
    <row r="1654" spans="1:25" ht="25.5">
      <c r="A1654" s="24">
        <v>45413</v>
      </c>
      <c r="B1654" s="25" t="s">
        <v>88</v>
      </c>
      <c r="C1654" s="26">
        <v>103875</v>
      </c>
      <c r="D1654" s="27" t="s">
        <v>42</v>
      </c>
      <c r="E1654" s="27" t="s">
        <v>255</v>
      </c>
      <c r="F1654" s="27" t="s">
        <v>358</v>
      </c>
      <c r="G1654" s="27" t="s">
        <v>31</v>
      </c>
      <c r="H1654" s="27" t="s">
        <v>32</v>
      </c>
      <c r="I1654" s="27" t="s">
        <v>33</v>
      </c>
      <c r="J1654" s="28">
        <v>45380</v>
      </c>
      <c r="K1654" s="28">
        <v>45536</v>
      </c>
      <c r="L1654" s="121" t="s">
        <v>1543</v>
      </c>
      <c r="M1654" s="94" t="s">
        <v>235</v>
      </c>
      <c r="N1654" s="94" t="s">
        <v>72</v>
      </c>
      <c r="O1654" s="94" t="s">
        <v>235</v>
      </c>
      <c r="P1654" s="30" t="s">
        <v>235</v>
      </c>
      <c r="Q1654" s="30" t="s">
        <v>235</v>
      </c>
      <c r="R1654" s="30" t="s">
        <v>235</v>
      </c>
      <c r="S1654" s="21">
        <v>45378</v>
      </c>
      <c r="T1654" s="30" t="s">
        <v>235</v>
      </c>
      <c r="U1654" s="21">
        <v>45378</v>
      </c>
      <c r="V1654" s="29" t="s">
        <v>240</v>
      </c>
      <c r="W1654" s="23"/>
      <c r="X1654" s="27" t="s">
        <v>45</v>
      </c>
      <c r="Y1654" s="13" t="s">
        <v>162</v>
      </c>
    </row>
    <row r="1655" spans="1:25" ht="51">
      <c r="A1655" s="24">
        <v>45383</v>
      </c>
      <c r="B1655" s="25" t="s">
        <v>2716</v>
      </c>
      <c r="C1655" s="26">
        <v>128149</v>
      </c>
      <c r="D1655" s="27" t="s">
        <v>42</v>
      </c>
      <c r="E1655" s="27" t="s">
        <v>2009</v>
      </c>
      <c r="F1655" s="27" t="s">
        <v>2495</v>
      </c>
      <c r="G1655" s="27" t="s">
        <v>31</v>
      </c>
      <c r="H1655" s="27" t="s">
        <v>32</v>
      </c>
      <c r="I1655" s="27" t="s">
        <v>33</v>
      </c>
      <c r="J1655" s="208">
        <v>45351</v>
      </c>
      <c r="K1655" s="28">
        <v>45505</v>
      </c>
      <c r="L1655" s="121" t="s">
        <v>1605</v>
      </c>
      <c r="M1655" s="94" t="s">
        <v>2717</v>
      </c>
      <c r="N1655" s="94" t="s">
        <v>2718</v>
      </c>
      <c r="O1655" s="94" t="s">
        <v>739</v>
      </c>
      <c r="P1655" s="30">
        <v>45357</v>
      </c>
      <c r="Q1655" s="20">
        <v>45359</v>
      </c>
      <c r="R1655" s="23"/>
      <c r="S1655" s="21">
        <v>45359</v>
      </c>
      <c r="T1655" s="20">
        <v>45376</v>
      </c>
      <c r="U1655" s="21">
        <v>45380</v>
      </c>
      <c r="V1655" s="29" t="s">
        <v>240</v>
      </c>
      <c r="W1655" s="23"/>
      <c r="X1655" s="27" t="s">
        <v>45</v>
      </c>
      <c r="Y1655" s="13" t="s">
        <v>2719</v>
      </c>
    </row>
    <row r="1656" spans="1:25">
      <c r="A1656" s="24">
        <v>45413</v>
      </c>
      <c r="B1656" s="25" t="s">
        <v>2720</v>
      </c>
      <c r="C1656" s="26">
        <v>63015</v>
      </c>
      <c r="D1656" s="27" t="s">
        <v>42</v>
      </c>
      <c r="E1656" s="27" t="s">
        <v>548</v>
      </c>
      <c r="F1656" s="27" t="s">
        <v>30</v>
      </c>
      <c r="G1656" s="27" t="s">
        <v>31</v>
      </c>
      <c r="H1656" s="27" t="s">
        <v>32</v>
      </c>
      <c r="I1656" s="27" t="s">
        <v>33</v>
      </c>
      <c r="J1656" s="28">
        <v>45380</v>
      </c>
      <c r="K1656" s="28">
        <v>45536</v>
      </c>
      <c r="L1656" s="121" t="s">
        <v>1605</v>
      </c>
      <c r="M1656" s="94" t="s">
        <v>2721</v>
      </c>
      <c r="N1656" s="94" t="s">
        <v>2722</v>
      </c>
      <c r="O1656" s="94" t="s">
        <v>2723</v>
      </c>
      <c r="P1656" s="30">
        <v>45370</v>
      </c>
      <c r="Q1656" s="20">
        <v>45371</v>
      </c>
      <c r="R1656" s="23"/>
      <c r="S1656" s="21">
        <v>45379</v>
      </c>
      <c r="T1656" s="20"/>
      <c r="U1656" s="21">
        <v>45382</v>
      </c>
      <c r="V1656" s="29" t="s">
        <v>240</v>
      </c>
      <c r="W1656" s="23"/>
      <c r="X1656" s="27" t="s">
        <v>39</v>
      </c>
      <c r="Y1656" s="13" t="s">
        <v>2033</v>
      </c>
    </row>
    <row r="1657" spans="1:25" ht="25.5">
      <c r="A1657" s="24">
        <v>45413</v>
      </c>
      <c r="B1657" s="25" t="s">
        <v>168</v>
      </c>
      <c r="C1657" s="26">
        <v>121163</v>
      </c>
      <c r="D1657" s="27" t="s">
        <v>42</v>
      </c>
      <c r="E1657" s="27" t="s">
        <v>255</v>
      </c>
      <c r="F1657" s="27" t="s">
        <v>358</v>
      </c>
      <c r="G1657" s="27" t="s">
        <v>31</v>
      </c>
      <c r="H1657" s="27" t="s">
        <v>32</v>
      </c>
      <c r="I1657" s="27" t="s">
        <v>33</v>
      </c>
      <c r="J1657" s="28">
        <v>45380</v>
      </c>
      <c r="K1657" s="28">
        <v>45536</v>
      </c>
      <c r="L1657" s="121" t="s">
        <v>1605</v>
      </c>
      <c r="N1657" s="94" t="s">
        <v>72</v>
      </c>
      <c r="P1657" s="30"/>
      <c r="Q1657" s="20"/>
      <c r="R1657" s="23"/>
      <c r="S1657" s="21">
        <v>45379</v>
      </c>
      <c r="T1657" s="20"/>
      <c r="U1657" s="21">
        <v>45379</v>
      </c>
      <c r="V1657" s="29" t="s">
        <v>240</v>
      </c>
      <c r="W1657" s="23"/>
      <c r="X1657" s="27" t="s">
        <v>45</v>
      </c>
      <c r="Y1657" s="13" t="s">
        <v>2724</v>
      </c>
    </row>
    <row r="1658" spans="1:25" ht="89.25">
      <c r="A1658" s="24">
        <v>45413</v>
      </c>
      <c r="B1658" s="25" t="s">
        <v>599</v>
      </c>
      <c r="C1658" s="26">
        <v>122078</v>
      </c>
      <c r="D1658" s="27" t="s">
        <v>42</v>
      </c>
      <c r="E1658" s="27" t="s">
        <v>413</v>
      </c>
      <c r="F1658" s="27" t="s">
        <v>1362</v>
      </c>
      <c r="G1658" s="27" t="s">
        <v>31</v>
      </c>
      <c r="H1658" s="27" t="s">
        <v>32</v>
      </c>
      <c r="I1658" s="27" t="s">
        <v>33</v>
      </c>
      <c r="J1658" s="28">
        <v>45380</v>
      </c>
      <c r="K1658" s="28">
        <v>45536</v>
      </c>
      <c r="L1658" s="121" t="s">
        <v>1605</v>
      </c>
      <c r="M1658" s="94" t="s">
        <v>415</v>
      </c>
      <c r="N1658" s="94" t="s">
        <v>43</v>
      </c>
      <c r="O1658" s="94" t="s">
        <v>416</v>
      </c>
      <c r="P1658" s="30"/>
      <c r="Q1658" s="20"/>
      <c r="R1658" s="23"/>
      <c r="S1658" s="21">
        <v>45379</v>
      </c>
      <c r="T1658" s="20"/>
      <c r="U1658" s="21">
        <v>45380</v>
      </c>
      <c r="V1658" s="29" t="s">
        <v>240</v>
      </c>
      <c r="W1658" s="23"/>
      <c r="X1658" s="27" t="s">
        <v>45</v>
      </c>
      <c r="Y1658" s="13" t="s">
        <v>2725</v>
      </c>
    </row>
    <row r="1659" spans="1:25" ht="89.25">
      <c r="A1659" s="24">
        <v>45413</v>
      </c>
      <c r="B1659" s="25" t="s">
        <v>103</v>
      </c>
      <c r="C1659" s="26">
        <v>122153</v>
      </c>
      <c r="D1659" s="27" t="s">
        <v>42</v>
      </c>
      <c r="E1659" s="27" t="s">
        <v>413</v>
      </c>
      <c r="F1659" s="27" t="s">
        <v>1362</v>
      </c>
      <c r="G1659" s="27" t="s">
        <v>31</v>
      </c>
      <c r="H1659" s="27" t="s">
        <v>32</v>
      </c>
      <c r="I1659" s="27" t="s">
        <v>33</v>
      </c>
      <c r="J1659" s="28">
        <v>45380</v>
      </c>
      <c r="K1659" s="28">
        <v>45536</v>
      </c>
      <c r="L1659" s="121" t="s">
        <v>1605</v>
      </c>
      <c r="M1659" s="94" t="s">
        <v>415</v>
      </c>
      <c r="N1659" s="94" t="s">
        <v>43</v>
      </c>
      <c r="O1659" s="94" t="s">
        <v>416</v>
      </c>
      <c r="P1659" s="30"/>
      <c r="Q1659" s="20"/>
      <c r="R1659" s="23"/>
      <c r="S1659" s="21">
        <v>45379</v>
      </c>
      <c r="T1659" s="20"/>
      <c r="U1659" s="21">
        <v>45380</v>
      </c>
      <c r="V1659" s="29" t="s">
        <v>240</v>
      </c>
      <c r="W1659" s="23"/>
      <c r="X1659" s="27" t="s">
        <v>45</v>
      </c>
      <c r="Y1659" s="13" t="s">
        <v>2725</v>
      </c>
    </row>
    <row r="1660" spans="1:25" ht="89.25">
      <c r="A1660" s="24">
        <v>45413</v>
      </c>
      <c r="B1660" s="25" t="s">
        <v>621</v>
      </c>
      <c r="C1660" s="26">
        <v>122362</v>
      </c>
      <c r="D1660" s="27" t="s">
        <v>42</v>
      </c>
      <c r="E1660" s="27" t="s">
        <v>413</v>
      </c>
      <c r="F1660" s="27" t="s">
        <v>1362</v>
      </c>
      <c r="G1660" s="27" t="s">
        <v>31</v>
      </c>
      <c r="H1660" s="27" t="s">
        <v>32</v>
      </c>
      <c r="I1660" s="27" t="s">
        <v>33</v>
      </c>
      <c r="J1660" s="28">
        <v>45380</v>
      </c>
      <c r="K1660" s="28">
        <v>45536</v>
      </c>
      <c r="L1660" s="121" t="s">
        <v>1605</v>
      </c>
      <c r="M1660" s="94" t="s">
        <v>415</v>
      </c>
      <c r="N1660" s="94" t="s">
        <v>43</v>
      </c>
      <c r="O1660" s="94" t="s">
        <v>416</v>
      </c>
      <c r="P1660" s="30"/>
      <c r="Q1660" s="20"/>
      <c r="R1660" s="23"/>
      <c r="S1660" s="21">
        <v>45379</v>
      </c>
      <c r="T1660" s="20"/>
      <c r="U1660" s="21">
        <v>45380</v>
      </c>
      <c r="V1660" s="29" t="s">
        <v>240</v>
      </c>
      <c r="W1660" s="23"/>
      <c r="X1660" s="27" t="s">
        <v>45</v>
      </c>
      <c r="Y1660" s="13" t="s">
        <v>2725</v>
      </c>
    </row>
    <row r="1661" spans="1:25" ht="89.25">
      <c r="A1661" s="24">
        <v>45413</v>
      </c>
      <c r="B1661" s="25" t="s">
        <v>587</v>
      </c>
      <c r="C1661" s="26">
        <v>122363</v>
      </c>
      <c r="D1661" s="27" t="s">
        <v>42</v>
      </c>
      <c r="E1661" s="27" t="s">
        <v>413</v>
      </c>
      <c r="F1661" s="27" t="s">
        <v>1362</v>
      </c>
      <c r="G1661" s="27" t="s">
        <v>31</v>
      </c>
      <c r="H1661" s="27" t="s">
        <v>32</v>
      </c>
      <c r="I1661" s="27" t="s">
        <v>33</v>
      </c>
      <c r="J1661" s="28">
        <v>45380</v>
      </c>
      <c r="K1661" s="28">
        <v>45536</v>
      </c>
      <c r="L1661" s="121" t="s">
        <v>1605</v>
      </c>
      <c r="M1661" s="94" t="s">
        <v>415</v>
      </c>
      <c r="N1661" s="94" t="s">
        <v>43</v>
      </c>
      <c r="O1661" s="94" t="s">
        <v>416</v>
      </c>
      <c r="P1661" s="30"/>
      <c r="Q1661" s="20"/>
      <c r="R1661" s="23"/>
      <c r="S1661" s="21">
        <v>45379</v>
      </c>
      <c r="T1661" s="20"/>
      <c r="U1661" s="21">
        <v>45380</v>
      </c>
      <c r="V1661" s="29" t="s">
        <v>240</v>
      </c>
      <c r="W1661" s="23"/>
      <c r="X1661" s="27" t="s">
        <v>45</v>
      </c>
      <c r="Y1661" s="13" t="s">
        <v>2725</v>
      </c>
    </row>
    <row r="1662" spans="1:25" ht="38.25">
      <c r="A1662" s="24">
        <v>45413</v>
      </c>
      <c r="B1662" s="25" t="s">
        <v>583</v>
      </c>
      <c r="C1662" s="26">
        <v>123729</v>
      </c>
      <c r="D1662" s="27" t="s">
        <v>42</v>
      </c>
      <c r="E1662" s="27" t="s">
        <v>1068</v>
      </c>
      <c r="F1662" s="27" t="s">
        <v>455</v>
      </c>
      <c r="G1662" s="27" t="s">
        <v>31</v>
      </c>
      <c r="H1662" s="27" t="s">
        <v>32</v>
      </c>
      <c r="I1662" s="27" t="s">
        <v>33</v>
      </c>
      <c r="J1662" s="28">
        <v>45380</v>
      </c>
      <c r="K1662" s="28">
        <v>45566</v>
      </c>
      <c r="L1662" s="121" t="s">
        <v>1605</v>
      </c>
      <c r="M1662" s="94" t="s">
        <v>304</v>
      </c>
      <c r="N1662" s="94" t="s">
        <v>1841</v>
      </c>
      <c r="P1662" s="30">
        <v>45370</v>
      </c>
      <c r="Q1662" s="20">
        <v>45371</v>
      </c>
      <c r="R1662" s="23"/>
      <c r="S1662" s="21">
        <v>45379</v>
      </c>
      <c r="T1662" s="20"/>
      <c r="U1662" s="21">
        <v>45379</v>
      </c>
      <c r="V1662" s="29" t="s">
        <v>240</v>
      </c>
      <c r="W1662" s="23"/>
      <c r="X1662" s="27" t="s">
        <v>45</v>
      </c>
      <c r="Y1662" s="13" t="s">
        <v>2726</v>
      </c>
    </row>
    <row r="1663" spans="1:25" ht="25.5">
      <c r="A1663" s="24">
        <v>45413</v>
      </c>
      <c r="B1663" s="25" t="s">
        <v>585</v>
      </c>
      <c r="C1663" s="26">
        <v>124735</v>
      </c>
      <c r="D1663" s="27" t="s">
        <v>42</v>
      </c>
      <c r="E1663" s="27" t="s">
        <v>255</v>
      </c>
      <c r="F1663" s="27" t="s">
        <v>358</v>
      </c>
      <c r="G1663" s="27" t="s">
        <v>31</v>
      </c>
      <c r="H1663" s="27" t="s">
        <v>32</v>
      </c>
      <c r="I1663" s="27" t="s">
        <v>33</v>
      </c>
      <c r="J1663" s="28">
        <v>45380</v>
      </c>
      <c r="K1663" s="28">
        <v>45566</v>
      </c>
      <c r="L1663" s="121" t="s">
        <v>1605</v>
      </c>
      <c r="N1663" s="94" t="s">
        <v>72</v>
      </c>
      <c r="P1663" s="30"/>
      <c r="Q1663" s="20"/>
      <c r="R1663" s="23"/>
      <c r="S1663" s="21">
        <v>45379</v>
      </c>
      <c r="T1663" s="20"/>
      <c r="U1663" s="21">
        <v>45379</v>
      </c>
      <c r="V1663" s="29" t="s">
        <v>240</v>
      </c>
      <c r="W1663" s="23"/>
      <c r="X1663" s="27" t="s">
        <v>45</v>
      </c>
      <c r="Y1663" s="13" t="s">
        <v>2724</v>
      </c>
    </row>
    <row r="1664" spans="1:25">
      <c r="A1664" s="24">
        <v>45413</v>
      </c>
      <c r="B1664" s="25" t="s">
        <v>2727</v>
      </c>
      <c r="C1664" s="26">
        <v>126336</v>
      </c>
      <c r="D1664" s="27" t="s">
        <v>42</v>
      </c>
      <c r="E1664" s="27" t="s">
        <v>255</v>
      </c>
      <c r="F1664" s="27" t="s">
        <v>256</v>
      </c>
      <c r="G1664" s="27" t="s">
        <v>31</v>
      </c>
      <c r="H1664" s="27" t="s">
        <v>32</v>
      </c>
      <c r="I1664" s="27" t="s">
        <v>33</v>
      </c>
      <c r="J1664" s="28">
        <v>45380</v>
      </c>
      <c r="K1664" s="28">
        <v>45536</v>
      </c>
      <c r="L1664" s="121" t="s">
        <v>1605</v>
      </c>
      <c r="M1664" s="94" t="s">
        <v>1236</v>
      </c>
      <c r="N1664" s="94" t="s">
        <v>1237</v>
      </c>
      <c r="P1664" s="30"/>
      <c r="Q1664" s="20"/>
      <c r="R1664" s="23"/>
      <c r="S1664" s="21">
        <v>45379</v>
      </c>
      <c r="T1664" s="20"/>
      <c r="U1664" s="21">
        <v>45379</v>
      </c>
      <c r="V1664" s="29" t="s">
        <v>240</v>
      </c>
      <c r="W1664" s="23"/>
      <c r="X1664" s="27" t="s">
        <v>45</v>
      </c>
      <c r="Y1664" s="13"/>
    </row>
    <row r="1665" spans="1:25">
      <c r="A1665" s="24">
        <v>45413</v>
      </c>
      <c r="B1665" s="25" t="s">
        <v>693</v>
      </c>
      <c r="C1665" s="26">
        <v>127349</v>
      </c>
      <c r="D1665" s="27" t="s">
        <v>42</v>
      </c>
      <c r="E1665" s="27" t="s">
        <v>1576</v>
      </c>
      <c r="F1665" s="27" t="s">
        <v>358</v>
      </c>
      <c r="G1665" s="27" t="s">
        <v>31</v>
      </c>
      <c r="H1665" s="27" t="s">
        <v>32</v>
      </c>
      <c r="I1665" s="27" t="s">
        <v>33</v>
      </c>
      <c r="J1665" s="28">
        <v>45380</v>
      </c>
      <c r="K1665" s="28">
        <v>45566</v>
      </c>
      <c r="L1665" s="121" t="s">
        <v>1605</v>
      </c>
      <c r="N1665" s="94" t="s">
        <v>388</v>
      </c>
      <c r="P1665" s="30"/>
      <c r="Q1665" s="20"/>
      <c r="R1665" s="23"/>
      <c r="S1665" s="21">
        <v>45379</v>
      </c>
      <c r="T1665" s="20"/>
      <c r="U1665" s="21">
        <v>45380</v>
      </c>
      <c r="V1665" s="29" t="s">
        <v>240</v>
      </c>
      <c r="W1665" s="23"/>
      <c r="X1665" s="27" t="s">
        <v>39</v>
      </c>
      <c r="Y1665" s="13"/>
    </row>
    <row r="1666" spans="1:25">
      <c r="A1666" s="24">
        <v>45413</v>
      </c>
      <c r="B1666" s="25" t="s">
        <v>150</v>
      </c>
      <c r="C1666" s="26">
        <v>106538</v>
      </c>
      <c r="D1666" s="27" t="s">
        <v>28</v>
      </c>
      <c r="E1666" s="27" t="s">
        <v>147</v>
      </c>
      <c r="F1666" s="27" t="s">
        <v>148</v>
      </c>
      <c r="G1666" s="27" t="s">
        <v>31</v>
      </c>
      <c r="H1666" s="27" t="s">
        <v>32</v>
      </c>
      <c r="I1666" s="27" t="s">
        <v>33</v>
      </c>
      <c r="J1666" s="28">
        <v>45380</v>
      </c>
      <c r="K1666" s="28">
        <v>45566</v>
      </c>
      <c r="L1666" s="121" t="s">
        <v>1605</v>
      </c>
      <c r="M1666" s="94" t="s">
        <v>304</v>
      </c>
      <c r="N1666" s="94" t="s">
        <v>149</v>
      </c>
      <c r="P1666" s="30"/>
      <c r="Q1666" s="20"/>
      <c r="R1666" s="23"/>
      <c r="S1666" s="21">
        <v>45379</v>
      </c>
      <c r="T1666" s="21">
        <v>45380</v>
      </c>
      <c r="U1666" s="21"/>
      <c r="V1666" s="29" t="s">
        <v>240</v>
      </c>
      <c r="W1666" s="23"/>
      <c r="X1666" s="27" t="s">
        <v>39</v>
      </c>
      <c r="Y1666" s="13"/>
    </row>
    <row r="1667" spans="1:25">
      <c r="A1667" s="24">
        <v>45413</v>
      </c>
      <c r="B1667" s="25" t="s">
        <v>2728</v>
      </c>
      <c r="C1667" s="26">
        <v>142553</v>
      </c>
      <c r="D1667" s="27" t="s">
        <v>42</v>
      </c>
      <c r="E1667" s="27" t="s">
        <v>147</v>
      </c>
      <c r="F1667" s="27" t="s">
        <v>148</v>
      </c>
      <c r="G1667" s="27" t="s">
        <v>31</v>
      </c>
      <c r="H1667" s="27" t="s">
        <v>32</v>
      </c>
      <c r="I1667" s="27" t="s">
        <v>33</v>
      </c>
      <c r="J1667" s="28">
        <v>45380</v>
      </c>
      <c r="K1667" s="28">
        <v>45566</v>
      </c>
      <c r="L1667" s="121" t="s">
        <v>1605</v>
      </c>
      <c r="M1667" s="94" t="s">
        <v>304</v>
      </c>
      <c r="N1667" s="94" t="s">
        <v>149</v>
      </c>
      <c r="P1667" s="30"/>
      <c r="Q1667" s="20"/>
      <c r="R1667" s="23"/>
      <c r="S1667" s="21">
        <v>45379</v>
      </c>
      <c r="T1667" s="20"/>
      <c r="U1667" s="21">
        <v>45380</v>
      </c>
      <c r="V1667" s="29" t="s">
        <v>240</v>
      </c>
      <c r="W1667" s="23"/>
      <c r="X1667" s="27" t="s">
        <v>39</v>
      </c>
      <c r="Y1667" s="13"/>
    </row>
    <row r="1668" spans="1:25" ht="51">
      <c r="A1668" s="24" t="s">
        <v>2708</v>
      </c>
      <c r="B1668" s="25" t="s">
        <v>593</v>
      </c>
      <c r="C1668" s="26">
        <v>128737</v>
      </c>
      <c r="D1668" s="27" t="s">
        <v>42</v>
      </c>
      <c r="E1668" s="27" t="s">
        <v>413</v>
      </c>
      <c r="F1668" s="27" t="s">
        <v>1362</v>
      </c>
      <c r="G1668" s="27" t="s">
        <v>31</v>
      </c>
      <c r="H1668" s="27" t="s">
        <v>32</v>
      </c>
      <c r="I1668" s="27" t="s">
        <v>33</v>
      </c>
      <c r="J1668" s="28">
        <v>45380</v>
      </c>
      <c r="K1668" s="28">
        <v>45536</v>
      </c>
      <c r="L1668" s="121" t="s">
        <v>1551</v>
      </c>
      <c r="M1668" s="94" t="s">
        <v>415</v>
      </c>
      <c r="N1668" s="94" t="s">
        <v>43</v>
      </c>
      <c r="O1668" s="94" t="s">
        <v>785</v>
      </c>
      <c r="P1668" s="30"/>
      <c r="Q1668" s="20"/>
      <c r="R1668" s="23"/>
      <c r="S1668" s="21">
        <v>45377</v>
      </c>
      <c r="T1668" s="20"/>
      <c r="U1668" s="21">
        <v>45380</v>
      </c>
      <c r="V1668" s="29" t="s">
        <v>240</v>
      </c>
      <c r="W1668" s="23"/>
      <c r="X1668" s="27" t="s">
        <v>45</v>
      </c>
      <c r="Y1668" s="13" t="s">
        <v>2729</v>
      </c>
    </row>
    <row r="1669" spans="1:25" ht="51">
      <c r="A1669" s="24" t="s">
        <v>2708</v>
      </c>
      <c r="B1669" s="25" t="s">
        <v>601</v>
      </c>
      <c r="C1669" s="26">
        <v>128965</v>
      </c>
      <c r="D1669" s="27" t="s">
        <v>42</v>
      </c>
      <c r="E1669" s="27" t="s">
        <v>413</v>
      </c>
      <c r="F1669" s="27" t="s">
        <v>1362</v>
      </c>
      <c r="G1669" s="27" t="s">
        <v>31</v>
      </c>
      <c r="H1669" s="27" t="s">
        <v>32</v>
      </c>
      <c r="I1669" s="27" t="s">
        <v>33</v>
      </c>
      <c r="J1669" s="28">
        <v>45380</v>
      </c>
      <c r="K1669" s="28">
        <v>45536</v>
      </c>
      <c r="L1669" s="121" t="s">
        <v>1551</v>
      </c>
      <c r="M1669" s="94" t="s">
        <v>415</v>
      </c>
      <c r="N1669" s="94" t="s">
        <v>43</v>
      </c>
      <c r="O1669" s="94" t="s">
        <v>785</v>
      </c>
      <c r="P1669" s="30"/>
      <c r="Q1669" s="20"/>
      <c r="R1669" s="23"/>
      <c r="S1669" s="21">
        <v>45377</v>
      </c>
      <c r="T1669" s="20"/>
      <c r="U1669" s="21">
        <v>45380</v>
      </c>
      <c r="V1669" s="29" t="s">
        <v>240</v>
      </c>
      <c r="W1669" s="23"/>
      <c r="X1669" s="27" t="s">
        <v>45</v>
      </c>
      <c r="Y1669" s="13" t="s">
        <v>2729</v>
      </c>
    </row>
    <row r="1670" spans="1:25" ht="51">
      <c r="A1670" s="24" t="s">
        <v>2708</v>
      </c>
      <c r="B1670" s="25" t="s">
        <v>108</v>
      </c>
      <c r="C1670" s="26">
        <v>135006</v>
      </c>
      <c r="D1670" s="27" t="s">
        <v>42</v>
      </c>
      <c r="E1670" s="27" t="s">
        <v>413</v>
      </c>
      <c r="F1670" s="27" t="s">
        <v>1362</v>
      </c>
      <c r="G1670" s="27" t="s">
        <v>31</v>
      </c>
      <c r="H1670" s="27" t="s">
        <v>32</v>
      </c>
      <c r="I1670" s="27" t="s">
        <v>33</v>
      </c>
      <c r="J1670" s="28">
        <v>45380</v>
      </c>
      <c r="K1670" s="28">
        <v>45536</v>
      </c>
      <c r="L1670" s="121" t="s">
        <v>1551</v>
      </c>
      <c r="M1670" s="94" t="s">
        <v>415</v>
      </c>
      <c r="N1670" s="94" t="s">
        <v>43</v>
      </c>
      <c r="O1670" s="94" t="s">
        <v>785</v>
      </c>
      <c r="P1670" s="30"/>
      <c r="Q1670" s="20"/>
      <c r="R1670" s="23"/>
      <c r="S1670" s="21">
        <v>45377</v>
      </c>
      <c r="T1670" s="20"/>
      <c r="U1670" s="21">
        <v>45379</v>
      </c>
      <c r="V1670" s="29" t="s">
        <v>240</v>
      </c>
      <c r="W1670" s="23"/>
      <c r="X1670" s="27" t="s">
        <v>45</v>
      </c>
      <c r="Y1670" s="13" t="s">
        <v>2729</v>
      </c>
    </row>
    <row r="1671" spans="1:25" ht="89.25">
      <c r="A1671" s="24">
        <v>45413</v>
      </c>
      <c r="B1671" s="25" t="s">
        <v>595</v>
      </c>
      <c r="C1671" s="26">
        <v>63727</v>
      </c>
      <c r="D1671" s="27" t="s">
        <v>42</v>
      </c>
      <c r="E1671" s="27" t="s">
        <v>413</v>
      </c>
      <c r="F1671" s="27" t="s">
        <v>2730</v>
      </c>
      <c r="G1671" s="27" t="s">
        <v>31</v>
      </c>
      <c r="H1671" s="27" t="s">
        <v>32</v>
      </c>
      <c r="I1671" s="27" t="s">
        <v>33</v>
      </c>
      <c r="J1671" s="28">
        <v>45380</v>
      </c>
      <c r="K1671" s="28">
        <v>45536</v>
      </c>
      <c r="L1671" s="121" t="s">
        <v>1543</v>
      </c>
      <c r="M1671" s="94" t="s">
        <v>415</v>
      </c>
      <c r="N1671" s="94" t="s">
        <v>43</v>
      </c>
      <c r="O1671" s="94" t="s">
        <v>416</v>
      </c>
      <c r="P1671" s="30" t="s">
        <v>235</v>
      </c>
      <c r="Q1671" s="30" t="s">
        <v>235</v>
      </c>
      <c r="R1671" s="30" t="s">
        <v>235</v>
      </c>
      <c r="S1671" s="21">
        <v>45378</v>
      </c>
      <c r="T1671" s="30" t="s">
        <v>235</v>
      </c>
      <c r="U1671" s="21">
        <v>45380</v>
      </c>
      <c r="V1671" s="29" t="s">
        <v>240</v>
      </c>
      <c r="W1671" s="23"/>
      <c r="X1671" s="27" t="s">
        <v>45</v>
      </c>
      <c r="Y1671" s="13" t="s">
        <v>2182</v>
      </c>
    </row>
    <row r="1672" spans="1:25" ht="51">
      <c r="A1672" s="24" t="s">
        <v>2708</v>
      </c>
      <c r="B1672" s="25" t="s">
        <v>109</v>
      </c>
      <c r="C1672" s="26">
        <v>135113</v>
      </c>
      <c r="D1672" s="27" t="s">
        <v>42</v>
      </c>
      <c r="E1672" s="27" t="s">
        <v>413</v>
      </c>
      <c r="F1672" s="27" t="s">
        <v>1362</v>
      </c>
      <c r="G1672" s="27" t="s">
        <v>31</v>
      </c>
      <c r="H1672" s="27" t="s">
        <v>32</v>
      </c>
      <c r="I1672" s="27" t="s">
        <v>33</v>
      </c>
      <c r="J1672" s="28">
        <v>45380</v>
      </c>
      <c r="K1672" s="28">
        <v>45536</v>
      </c>
      <c r="L1672" s="121" t="s">
        <v>1551</v>
      </c>
      <c r="M1672" s="94" t="s">
        <v>415</v>
      </c>
      <c r="N1672" s="94" t="s">
        <v>43</v>
      </c>
      <c r="O1672" s="94" t="s">
        <v>785</v>
      </c>
      <c r="P1672" s="30"/>
      <c r="Q1672" s="20"/>
      <c r="R1672" s="23"/>
      <c r="S1672" s="21">
        <v>45377</v>
      </c>
      <c r="T1672" s="20"/>
      <c r="U1672" s="21">
        <v>45379</v>
      </c>
      <c r="V1672" s="29" t="s">
        <v>240</v>
      </c>
      <c r="W1672" s="23"/>
      <c r="X1672" s="27" t="s">
        <v>45</v>
      </c>
      <c r="Y1672" s="13" t="s">
        <v>2729</v>
      </c>
    </row>
    <row r="1673" spans="1:25" ht="51">
      <c r="A1673" s="24" t="s">
        <v>2708</v>
      </c>
      <c r="B1673" s="25" t="s">
        <v>1862</v>
      </c>
      <c r="C1673" s="26">
        <v>135116</v>
      </c>
      <c r="D1673" s="27" t="s">
        <v>42</v>
      </c>
      <c r="E1673" s="27" t="s">
        <v>413</v>
      </c>
      <c r="F1673" s="27" t="s">
        <v>1362</v>
      </c>
      <c r="G1673" s="27" t="s">
        <v>31</v>
      </c>
      <c r="H1673" s="27" t="s">
        <v>32</v>
      </c>
      <c r="I1673" s="27" t="s">
        <v>33</v>
      </c>
      <c r="J1673" s="28">
        <v>45380</v>
      </c>
      <c r="K1673" s="28">
        <v>45536</v>
      </c>
      <c r="L1673" s="121" t="s">
        <v>1551</v>
      </c>
      <c r="M1673" s="94" t="s">
        <v>415</v>
      </c>
      <c r="N1673" s="94" t="s">
        <v>43</v>
      </c>
      <c r="O1673" s="94" t="s">
        <v>785</v>
      </c>
      <c r="P1673" s="30"/>
      <c r="Q1673" s="20"/>
      <c r="R1673" s="23"/>
      <c r="S1673" s="21">
        <v>45377</v>
      </c>
      <c r="T1673" s="20"/>
      <c r="U1673" s="21">
        <v>45379</v>
      </c>
      <c r="V1673" s="29" t="s">
        <v>240</v>
      </c>
      <c r="W1673" s="23"/>
      <c r="X1673" s="27" t="s">
        <v>45</v>
      </c>
      <c r="Y1673" s="13" t="s">
        <v>2729</v>
      </c>
    </row>
    <row r="1674" spans="1:25" ht="51">
      <c r="A1674" s="24" t="s">
        <v>2708</v>
      </c>
      <c r="B1674" s="25" t="s">
        <v>2731</v>
      </c>
      <c r="C1674" s="26">
        <v>139784</v>
      </c>
      <c r="D1674" s="27" t="s">
        <v>42</v>
      </c>
      <c r="E1674" s="27" t="s">
        <v>413</v>
      </c>
      <c r="F1674" s="27" t="s">
        <v>1362</v>
      </c>
      <c r="G1674" s="27" t="s">
        <v>31</v>
      </c>
      <c r="H1674" s="27" t="s">
        <v>32</v>
      </c>
      <c r="I1674" s="27" t="s">
        <v>33</v>
      </c>
      <c r="J1674" s="28">
        <v>45380</v>
      </c>
      <c r="K1674" s="28">
        <v>45536</v>
      </c>
      <c r="L1674" s="121" t="s">
        <v>1551</v>
      </c>
      <c r="M1674" s="94" t="s">
        <v>415</v>
      </c>
      <c r="N1674" s="94" t="s">
        <v>43</v>
      </c>
      <c r="O1674" s="94" t="s">
        <v>785</v>
      </c>
      <c r="P1674" s="30"/>
      <c r="Q1674" s="20"/>
      <c r="R1674" s="23"/>
      <c r="S1674" s="21">
        <v>45377</v>
      </c>
      <c r="T1674" s="20"/>
      <c r="U1674" s="21">
        <v>45380</v>
      </c>
      <c r="V1674" s="29" t="s">
        <v>240</v>
      </c>
      <c r="W1674" s="23"/>
      <c r="X1674" s="27" t="s">
        <v>45</v>
      </c>
      <c r="Y1674" s="13" t="s">
        <v>2729</v>
      </c>
    </row>
    <row r="1675" spans="1:25" ht="25.5">
      <c r="A1675" s="24" t="s">
        <v>2708</v>
      </c>
      <c r="B1675" s="137" t="s">
        <v>97</v>
      </c>
      <c r="C1675" s="26">
        <v>116217</v>
      </c>
      <c r="D1675" s="27" t="s">
        <v>42</v>
      </c>
      <c r="E1675" s="27" t="s">
        <v>1068</v>
      </c>
      <c r="F1675" s="27" t="s">
        <v>148</v>
      </c>
      <c r="G1675" s="27" t="s">
        <v>31</v>
      </c>
      <c r="H1675" s="27" t="s">
        <v>32</v>
      </c>
      <c r="I1675" s="27" t="s">
        <v>33</v>
      </c>
      <c r="J1675" s="28">
        <v>45380</v>
      </c>
      <c r="K1675" s="28">
        <v>45536</v>
      </c>
      <c r="L1675" s="121" t="s">
        <v>1551</v>
      </c>
      <c r="M1675" s="94" t="s">
        <v>250</v>
      </c>
      <c r="N1675" s="94" t="s">
        <v>98</v>
      </c>
      <c r="O1675" s="94" t="s">
        <v>235</v>
      </c>
      <c r="P1675" s="30"/>
      <c r="Q1675" s="20"/>
      <c r="R1675" s="23"/>
      <c r="S1675" s="21">
        <v>45379</v>
      </c>
      <c r="T1675" s="20"/>
      <c r="U1675" s="21">
        <v>45384</v>
      </c>
      <c r="V1675" s="29" t="s">
        <v>240</v>
      </c>
      <c r="W1675" s="23"/>
      <c r="X1675" s="27" t="s">
        <v>39</v>
      </c>
      <c r="Y1675" s="13" t="s">
        <v>2732</v>
      </c>
    </row>
    <row r="1676" spans="1:25" ht="89.25">
      <c r="A1676" s="24">
        <v>45413</v>
      </c>
      <c r="B1676" s="25" t="s">
        <v>627</v>
      </c>
      <c r="C1676" s="26">
        <v>665333</v>
      </c>
      <c r="D1676" s="27" t="s">
        <v>42</v>
      </c>
      <c r="E1676" s="27" t="s">
        <v>413</v>
      </c>
      <c r="F1676" s="27" t="s">
        <v>1362</v>
      </c>
      <c r="G1676" s="27" t="s">
        <v>31</v>
      </c>
      <c r="H1676" s="27" t="s">
        <v>32</v>
      </c>
      <c r="I1676" s="27" t="s">
        <v>33</v>
      </c>
      <c r="J1676" s="28">
        <v>45380</v>
      </c>
      <c r="K1676" s="28">
        <v>45536</v>
      </c>
      <c r="L1676" s="121" t="s">
        <v>1543</v>
      </c>
      <c r="M1676" s="94" t="s">
        <v>415</v>
      </c>
      <c r="N1676" s="94" t="s">
        <v>43</v>
      </c>
      <c r="O1676" s="94" t="s">
        <v>416</v>
      </c>
      <c r="P1676" s="30" t="s">
        <v>235</v>
      </c>
      <c r="Q1676" s="30" t="s">
        <v>235</v>
      </c>
      <c r="R1676" s="30" t="s">
        <v>235</v>
      </c>
      <c r="S1676" s="21">
        <v>45378</v>
      </c>
      <c r="T1676" s="30" t="s">
        <v>235</v>
      </c>
      <c r="U1676" s="21">
        <v>45380</v>
      </c>
      <c r="V1676" s="29" t="s">
        <v>240</v>
      </c>
      <c r="W1676" s="23"/>
      <c r="X1676" s="27" t="s">
        <v>45</v>
      </c>
      <c r="Y1676" s="13" t="s">
        <v>2182</v>
      </c>
    </row>
    <row r="1677" spans="1:25" ht="25.5">
      <c r="A1677" s="24">
        <v>45413</v>
      </c>
      <c r="B1677" s="25" t="s">
        <v>1517</v>
      </c>
      <c r="C1677" s="26">
        <v>114729</v>
      </c>
      <c r="D1677" s="27" t="s">
        <v>42</v>
      </c>
      <c r="E1677" s="27" t="s">
        <v>2733</v>
      </c>
      <c r="F1677" s="27" t="s">
        <v>662</v>
      </c>
      <c r="G1677" s="27" t="s">
        <v>31</v>
      </c>
      <c r="H1677" s="27" t="s">
        <v>32</v>
      </c>
      <c r="I1677" s="27" t="s">
        <v>33</v>
      </c>
      <c r="J1677" s="28">
        <v>45380</v>
      </c>
      <c r="K1677" s="28">
        <v>45536</v>
      </c>
      <c r="L1677" s="121" t="s">
        <v>1543</v>
      </c>
      <c r="M1677" s="94" t="s">
        <v>235</v>
      </c>
      <c r="N1677" s="94" t="s">
        <v>1985</v>
      </c>
      <c r="O1677" s="94" t="s">
        <v>235</v>
      </c>
      <c r="P1677" s="30" t="s">
        <v>235</v>
      </c>
      <c r="Q1677" s="30" t="s">
        <v>235</v>
      </c>
      <c r="R1677" s="30" t="s">
        <v>235</v>
      </c>
      <c r="S1677" s="21">
        <v>45379</v>
      </c>
      <c r="T1677" s="30" t="s">
        <v>235</v>
      </c>
      <c r="U1677" s="21">
        <v>45380</v>
      </c>
      <c r="V1677" s="29" t="s">
        <v>240</v>
      </c>
      <c r="W1677" s="23"/>
      <c r="X1677" s="27" t="s">
        <v>45</v>
      </c>
      <c r="Y1677" s="13" t="s">
        <v>2734</v>
      </c>
    </row>
    <row r="1678" spans="1:25">
      <c r="A1678" s="24">
        <v>45413</v>
      </c>
      <c r="B1678" s="25" t="s">
        <v>660</v>
      </c>
      <c r="C1678" s="26">
        <v>111640</v>
      </c>
      <c r="D1678" s="27" t="s">
        <v>42</v>
      </c>
      <c r="E1678" s="27" t="s">
        <v>413</v>
      </c>
      <c r="F1678" s="27" t="s">
        <v>1362</v>
      </c>
      <c r="G1678" s="27" t="s">
        <v>31</v>
      </c>
      <c r="H1678" s="27" t="s">
        <v>32</v>
      </c>
      <c r="I1678" s="27" t="s">
        <v>33</v>
      </c>
      <c r="J1678" s="28">
        <v>45380</v>
      </c>
      <c r="K1678" s="28">
        <v>45536</v>
      </c>
      <c r="L1678" s="121" t="s">
        <v>1543</v>
      </c>
      <c r="M1678" s="94" t="s">
        <v>663</v>
      </c>
      <c r="N1678" s="94" t="s">
        <v>664</v>
      </c>
      <c r="O1678" s="94" t="s">
        <v>235</v>
      </c>
      <c r="P1678" s="30">
        <v>45371</v>
      </c>
      <c r="Q1678" s="30">
        <v>45377</v>
      </c>
      <c r="R1678" s="23" t="s">
        <v>239</v>
      </c>
      <c r="S1678" s="21">
        <v>45378</v>
      </c>
      <c r="T1678" s="20" t="s">
        <v>235</v>
      </c>
      <c r="U1678" s="21">
        <v>45380</v>
      </c>
      <c r="V1678" s="29" t="s">
        <v>240</v>
      </c>
      <c r="W1678" s="23"/>
      <c r="X1678" s="27" t="s">
        <v>45</v>
      </c>
      <c r="Y1678" s="13"/>
    </row>
    <row r="1679" spans="1:25">
      <c r="A1679" s="24">
        <v>45413</v>
      </c>
      <c r="B1679" s="25" t="s">
        <v>90</v>
      </c>
      <c r="C1679" s="26">
        <v>110431</v>
      </c>
      <c r="D1679" s="27" t="s">
        <v>42</v>
      </c>
      <c r="E1679" s="27" t="s">
        <v>377</v>
      </c>
      <c r="F1679" s="27" t="s">
        <v>662</v>
      </c>
      <c r="G1679" s="27" t="s">
        <v>31</v>
      </c>
      <c r="H1679" s="27" t="s">
        <v>32</v>
      </c>
      <c r="I1679" s="27" t="s">
        <v>33</v>
      </c>
      <c r="J1679" s="28">
        <v>45380</v>
      </c>
      <c r="K1679" s="28">
        <v>45536</v>
      </c>
      <c r="L1679" s="121" t="s">
        <v>1543</v>
      </c>
      <c r="M1679" s="94" t="s">
        <v>235</v>
      </c>
      <c r="N1679" s="94" t="s">
        <v>2735</v>
      </c>
      <c r="O1679" s="94" t="s">
        <v>235</v>
      </c>
      <c r="P1679" s="30" t="s">
        <v>235</v>
      </c>
      <c r="Q1679" s="30" t="s">
        <v>235</v>
      </c>
      <c r="R1679" s="30" t="s">
        <v>235</v>
      </c>
      <c r="S1679" s="21">
        <v>45378</v>
      </c>
      <c r="T1679" s="20" t="s">
        <v>235</v>
      </c>
      <c r="U1679" s="21">
        <v>45379</v>
      </c>
      <c r="V1679" s="29" t="s">
        <v>240</v>
      </c>
      <c r="W1679" s="23"/>
      <c r="X1679" s="27" t="s">
        <v>45</v>
      </c>
      <c r="Y1679" s="13" t="s">
        <v>825</v>
      </c>
    </row>
    <row r="1680" spans="1:25">
      <c r="A1680" s="24">
        <v>45413</v>
      </c>
      <c r="B1680" s="112" t="s">
        <v>146</v>
      </c>
      <c r="C1680" s="26">
        <v>632450</v>
      </c>
      <c r="D1680" s="27" t="s">
        <v>28</v>
      </c>
      <c r="E1680" s="27" t="s">
        <v>147</v>
      </c>
      <c r="F1680" s="27" t="s">
        <v>148</v>
      </c>
      <c r="G1680" s="27" t="s">
        <v>31</v>
      </c>
      <c r="H1680" s="27" t="s">
        <v>32</v>
      </c>
      <c r="I1680" s="27" t="s">
        <v>33</v>
      </c>
      <c r="J1680" s="28">
        <v>45380</v>
      </c>
      <c r="K1680" s="28">
        <v>45566</v>
      </c>
      <c r="L1680" s="121" t="s">
        <v>1543</v>
      </c>
      <c r="M1680" s="94" t="s">
        <v>304</v>
      </c>
      <c r="N1680" s="94" t="s">
        <v>149</v>
      </c>
      <c r="O1680" s="94" t="s">
        <v>235</v>
      </c>
      <c r="P1680" s="30" t="s">
        <v>235</v>
      </c>
      <c r="Q1680" s="30" t="s">
        <v>235</v>
      </c>
      <c r="R1680" s="30" t="s">
        <v>235</v>
      </c>
      <c r="S1680" s="21">
        <v>45378</v>
      </c>
      <c r="T1680" s="30" t="s">
        <v>235</v>
      </c>
      <c r="U1680" s="21">
        <v>45379</v>
      </c>
      <c r="V1680" s="29" t="s">
        <v>240</v>
      </c>
      <c r="W1680" s="23"/>
      <c r="X1680" s="27" t="s">
        <v>39</v>
      </c>
      <c r="Y1680" s="13" t="s">
        <v>1723</v>
      </c>
    </row>
    <row r="1681" spans="1:25">
      <c r="A1681" s="24">
        <v>45413</v>
      </c>
      <c r="B1681" s="25" t="s">
        <v>94</v>
      </c>
      <c r="C1681" s="26">
        <v>111684</v>
      </c>
      <c r="D1681" s="27" t="s">
        <v>42</v>
      </c>
      <c r="E1681" s="27" t="s">
        <v>255</v>
      </c>
      <c r="F1681" s="27" t="s">
        <v>256</v>
      </c>
      <c r="G1681" s="27" t="s">
        <v>31</v>
      </c>
      <c r="H1681" s="27" t="s">
        <v>32</v>
      </c>
      <c r="I1681" s="27" t="s">
        <v>33</v>
      </c>
      <c r="J1681" s="28">
        <v>45380</v>
      </c>
      <c r="K1681" s="28">
        <v>45536</v>
      </c>
      <c r="L1681" s="121" t="s">
        <v>1543</v>
      </c>
      <c r="M1681" s="94" t="s">
        <v>1236</v>
      </c>
      <c r="N1681" s="94" t="s">
        <v>1237</v>
      </c>
      <c r="O1681" s="94" t="s">
        <v>235</v>
      </c>
      <c r="P1681" s="30" t="s">
        <v>235</v>
      </c>
      <c r="Q1681" s="30" t="s">
        <v>235</v>
      </c>
      <c r="R1681" s="30" t="s">
        <v>235</v>
      </c>
      <c r="S1681" s="21">
        <v>45378</v>
      </c>
      <c r="T1681" s="30" t="s">
        <v>235</v>
      </c>
      <c r="U1681" s="21">
        <v>45378</v>
      </c>
      <c r="V1681" s="29" t="s">
        <v>240</v>
      </c>
      <c r="W1681" s="23"/>
      <c r="X1681" s="27" t="s">
        <v>45</v>
      </c>
      <c r="Y1681" s="13" t="s">
        <v>2736</v>
      </c>
    </row>
    <row r="1682" spans="1:25" ht="25.5">
      <c r="A1682" s="24" t="s">
        <v>2708</v>
      </c>
      <c r="B1682" s="137" t="s">
        <v>145</v>
      </c>
      <c r="C1682" s="26">
        <v>112493</v>
      </c>
      <c r="D1682" s="27" t="s">
        <v>28</v>
      </c>
      <c r="E1682" s="27" t="s">
        <v>77</v>
      </c>
      <c r="F1682" s="27" t="s">
        <v>78</v>
      </c>
      <c r="G1682" s="27" t="s">
        <v>31</v>
      </c>
      <c r="H1682" s="27" t="s">
        <v>32</v>
      </c>
      <c r="I1682" s="27" t="s">
        <v>23</v>
      </c>
      <c r="J1682" s="28">
        <v>45380</v>
      </c>
      <c r="K1682" s="28">
        <v>45566</v>
      </c>
      <c r="L1682" s="121" t="s">
        <v>1551</v>
      </c>
      <c r="M1682" s="94" t="s">
        <v>250</v>
      </c>
      <c r="N1682" s="94" t="s">
        <v>98</v>
      </c>
      <c r="O1682" s="94" t="s">
        <v>235</v>
      </c>
      <c r="P1682" s="30"/>
      <c r="Q1682" s="20"/>
      <c r="R1682" s="23"/>
      <c r="S1682" s="21">
        <v>45379</v>
      </c>
      <c r="T1682" s="20"/>
      <c r="U1682" s="21">
        <v>45384</v>
      </c>
      <c r="V1682" s="29" t="s">
        <v>240</v>
      </c>
      <c r="W1682" s="23"/>
      <c r="X1682" s="27" t="s">
        <v>39</v>
      </c>
      <c r="Y1682" s="13" t="s">
        <v>2732</v>
      </c>
    </row>
    <row r="1683" spans="1:25" ht="25.5">
      <c r="A1683" s="24">
        <v>45383</v>
      </c>
      <c r="B1683" s="25" t="s">
        <v>2631</v>
      </c>
      <c r="C1683" s="26">
        <v>138621</v>
      </c>
      <c r="D1683" s="27" t="s">
        <v>42</v>
      </c>
      <c r="E1683" s="27" t="s">
        <v>2671</v>
      </c>
      <c r="F1683" s="27" t="s">
        <v>2316</v>
      </c>
      <c r="G1683" s="27" t="s">
        <v>31</v>
      </c>
      <c r="H1683" s="27" t="s">
        <v>32</v>
      </c>
      <c r="I1683" s="27" t="s">
        <v>33</v>
      </c>
      <c r="J1683" s="208">
        <v>45351</v>
      </c>
      <c r="K1683" s="28">
        <v>45505</v>
      </c>
      <c r="L1683" s="121" t="s">
        <v>1605</v>
      </c>
      <c r="M1683" s="94" t="s">
        <v>2672</v>
      </c>
      <c r="N1683" s="94" t="s">
        <v>2673</v>
      </c>
      <c r="P1683" s="30">
        <v>45336</v>
      </c>
      <c r="Q1683" s="20">
        <v>45343</v>
      </c>
      <c r="R1683" s="23"/>
      <c r="S1683" s="21">
        <v>45352</v>
      </c>
      <c r="T1683" s="20">
        <v>45369</v>
      </c>
      <c r="U1683" s="21">
        <v>45384</v>
      </c>
      <c r="V1683" s="29" t="s">
        <v>240</v>
      </c>
      <c r="W1683" s="23"/>
      <c r="X1683" s="27" t="s">
        <v>45</v>
      </c>
      <c r="Y1683" s="13" t="s">
        <v>2737</v>
      </c>
    </row>
    <row r="1684" spans="1:25" ht="38.25">
      <c r="A1684" s="24">
        <v>45413</v>
      </c>
      <c r="B1684" s="25" t="s">
        <v>100</v>
      </c>
      <c r="C1684" s="26">
        <v>118615</v>
      </c>
      <c r="D1684" s="27" t="s">
        <v>42</v>
      </c>
      <c r="E1684" s="27" t="s">
        <v>1068</v>
      </c>
      <c r="F1684" s="27" t="s">
        <v>148</v>
      </c>
      <c r="G1684" s="27" t="s">
        <v>31</v>
      </c>
      <c r="H1684" s="27" t="s">
        <v>32</v>
      </c>
      <c r="I1684" s="27" t="s">
        <v>33</v>
      </c>
      <c r="J1684" s="28">
        <v>45380</v>
      </c>
      <c r="K1684" s="28">
        <v>45566</v>
      </c>
      <c r="L1684" s="121" t="s">
        <v>1605</v>
      </c>
      <c r="M1684" s="94" t="s">
        <v>2738</v>
      </c>
      <c r="N1684" s="94" t="s">
        <v>2739</v>
      </c>
      <c r="P1684" s="30">
        <v>45370</v>
      </c>
      <c r="Q1684" s="20">
        <v>45371</v>
      </c>
      <c r="R1684" s="23"/>
      <c r="S1684" s="21">
        <v>45379</v>
      </c>
      <c r="T1684" s="20"/>
      <c r="U1684" s="21">
        <v>45383</v>
      </c>
      <c r="V1684" s="29" t="s">
        <v>240</v>
      </c>
      <c r="W1684" s="23"/>
      <c r="X1684" s="27" t="s">
        <v>39</v>
      </c>
      <c r="Y1684" s="13" t="s">
        <v>2740</v>
      </c>
    </row>
    <row r="1685" spans="1:25" ht="25.5">
      <c r="A1685" s="24" t="s">
        <v>2708</v>
      </c>
      <c r="B1685" s="25" t="s">
        <v>1843</v>
      </c>
      <c r="C1685" s="26">
        <v>136112</v>
      </c>
      <c r="D1685" s="27" t="s">
        <v>42</v>
      </c>
      <c r="E1685" s="27" t="s">
        <v>255</v>
      </c>
      <c r="F1685" s="27" t="s">
        <v>256</v>
      </c>
      <c r="G1685" s="27" t="s">
        <v>31</v>
      </c>
      <c r="H1685" s="27" t="s">
        <v>32</v>
      </c>
      <c r="I1685" s="27" t="s">
        <v>33</v>
      </c>
      <c r="J1685" s="28">
        <v>45380</v>
      </c>
      <c r="K1685" s="28">
        <v>45536</v>
      </c>
      <c r="L1685" s="121" t="s">
        <v>1551</v>
      </c>
      <c r="M1685" s="94" t="s">
        <v>235</v>
      </c>
      <c r="N1685" s="94" t="s">
        <v>113</v>
      </c>
      <c r="O1685" s="94" t="s">
        <v>235</v>
      </c>
      <c r="P1685" s="30"/>
      <c r="Q1685" s="20"/>
      <c r="R1685" s="23"/>
      <c r="S1685" s="21">
        <v>45377</v>
      </c>
      <c r="T1685" s="20"/>
      <c r="U1685" s="21">
        <v>45385</v>
      </c>
      <c r="V1685" s="29" t="s">
        <v>240</v>
      </c>
      <c r="W1685" s="23"/>
      <c r="X1685" s="27" t="s">
        <v>45</v>
      </c>
      <c r="Y1685" s="13" t="s">
        <v>2741</v>
      </c>
    </row>
    <row r="1686" spans="1:25" ht="25.5">
      <c r="A1686" s="24" t="s">
        <v>2708</v>
      </c>
      <c r="B1686" s="25" t="s">
        <v>111</v>
      </c>
      <c r="C1686" s="26">
        <v>139903</v>
      </c>
      <c r="D1686" s="27" t="s">
        <v>42</v>
      </c>
      <c r="E1686" s="27" t="s">
        <v>255</v>
      </c>
      <c r="F1686" s="27" t="s">
        <v>256</v>
      </c>
      <c r="G1686" s="27" t="s">
        <v>31</v>
      </c>
      <c r="H1686" s="27" t="s">
        <v>32</v>
      </c>
      <c r="I1686" s="27" t="s">
        <v>33</v>
      </c>
      <c r="J1686" s="28">
        <v>45380</v>
      </c>
      <c r="K1686" s="28">
        <v>45536</v>
      </c>
      <c r="L1686" s="121" t="s">
        <v>1551</v>
      </c>
      <c r="M1686" s="94" t="s">
        <v>235</v>
      </c>
      <c r="N1686" s="94" t="s">
        <v>113</v>
      </c>
      <c r="O1686" s="94" t="s">
        <v>235</v>
      </c>
      <c r="P1686" s="30"/>
      <c r="Q1686" s="20"/>
      <c r="R1686" s="23"/>
      <c r="S1686" s="21">
        <v>45377</v>
      </c>
      <c r="T1686" s="20"/>
      <c r="U1686" s="21">
        <v>45385</v>
      </c>
      <c r="V1686" s="29" t="s">
        <v>240</v>
      </c>
      <c r="W1686" s="23"/>
      <c r="X1686" s="27" t="s">
        <v>45</v>
      </c>
      <c r="Y1686" s="13" t="s">
        <v>2741</v>
      </c>
    </row>
    <row r="1687" spans="1:25" ht="25.5">
      <c r="A1687" s="24">
        <v>45413</v>
      </c>
      <c r="B1687" s="25" t="s">
        <v>565</v>
      </c>
      <c r="C1687" s="26">
        <v>116359</v>
      </c>
      <c r="D1687" s="27" t="s">
        <v>42</v>
      </c>
      <c r="E1687" s="27" t="s">
        <v>255</v>
      </c>
      <c r="F1687" s="27" t="s">
        <v>256</v>
      </c>
      <c r="G1687" s="27" t="s">
        <v>31</v>
      </c>
      <c r="H1687" s="27" t="s">
        <v>32</v>
      </c>
      <c r="I1687" s="27" t="s">
        <v>33</v>
      </c>
      <c r="J1687" s="28">
        <v>45380</v>
      </c>
      <c r="K1687" s="28">
        <v>45536</v>
      </c>
      <c r="L1687" s="121" t="s">
        <v>1605</v>
      </c>
      <c r="N1687" s="94" t="s">
        <v>113</v>
      </c>
      <c r="P1687" s="30"/>
      <c r="Q1687" s="20"/>
      <c r="R1687" s="23"/>
      <c r="S1687" s="21">
        <v>45379</v>
      </c>
      <c r="T1687" s="20"/>
      <c r="U1687" s="21">
        <v>45385</v>
      </c>
      <c r="V1687" s="29" t="s">
        <v>240</v>
      </c>
      <c r="W1687" s="23"/>
      <c r="X1687" s="27" t="s">
        <v>45</v>
      </c>
      <c r="Y1687" s="13" t="s">
        <v>2742</v>
      </c>
    </row>
    <row r="1688" spans="1:25" ht="25.5">
      <c r="A1688" s="24" t="s">
        <v>2708</v>
      </c>
      <c r="B1688" s="25" t="s">
        <v>2743</v>
      </c>
      <c r="C1688" s="26">
        <v>139258</v>
      </c>
      <c r="D1688" s="27" t="s">
        <v>42</v>
      </c>
      <c r="E1688" s="27" t="s">
        <v>1576</v>
      </c>
      <c r="F1688" s="27" t="s">
        <v>358</v>
      </c>
      <c r="G1688" s="27" t="s">
        <v>31</v>
      </c>
      <c r="H1688" s="27" t="s">
        <v>32</v>
      </c>
      <c r="I1688" s="27" t="s">
        <v>33</v>
      </c>
      <c r="J1688" s="28">
        <v>45380</v>
      </c>
      <c r="K1688" s="28">
        <v>45901</v>
      </c>
      <c r="L1688" s="121" t="s">
        <v>1551</v>
      </c>
      <c r="M1688" s="94" t="s">
        <v>235</v>
      </c>
      <c r="N1688" s="94" t="s">
        <v>2500</v>
      </c>
      <c r="O1688" s="94" t="s">
        <v>235</v>
      </c>
      <c r="P1688" s="30"/>
      <c r="Q1688" s="20"/>
      <c r="R1688" s="23"/>
      <c r="S1688" s="21">
        <v>45377</v>
      </c>
      <c r="T1688" s="20"/>
      <c r="U1688" s="21">
        <v>45388</v>
      </c>
      <c r="V1688" s="29" t="s">
        <v>240</v>
      </c>
      <c r="W1688" s="23"/>
      <c r="X1688" s="27" t="s">
        <v>39</v>
      </c>
      <c r="Y1688" s="13" t="s">
        <v>2744</v>
      </c>
    </row>
    <row r="1689" spans="1:25" ht="25.5">
      <c r="A1689" s="24">
        <v>45383</v>
      </c>
      <c r="B1689" s="25" t="s">
        <v>2631</v>
      </c>
      <c r="C1689" s="26">
        <v>135888</v>
      </c>
      <c r="D1689" s="27" t="s">
        <v>42</v>
      </c>
      <c r="E1689" s="27" t="s">
        <v>790</v>
      </c>
      <c r="F1689" s="27" t="s">
        <v>256</v>
      </c>
      <c r="G1689" s="27" t="s">
        <v>31</v>
      </c>
      <c r="H1689" s="27" t="s">
        <v>32</v>
      </c>
      <c r="I1689" s="27" t="s">
        <v>33</v>
      </c>
      <c r="J1689" s="208">
        <v>45351</v>
      </c>
      <c r="K1689" s="28">
        <v>45505</v>
      </c>
      <c r="L1689" s="121" t="s">
        <v>1605</v>
      </c>
      <c r="M1689" s="94" t="s">
        <v>2745</v>
      </c>
      <c r="N1689" s="94" t="s">
        <v>2746</v>
      </c>
      <c r="O1689" s="94" t="s">
        <v>235</v>
      </c>
      <c r="P1689" s="30">
        <v>45336</v>
      </c>
      <c r="Q1689" s="20">
        <v>45338</v>
      </c>
      <c r="R1689" s="23"/>
      <c r="S1689" s="21">
        <v>45351</v>
      </c>
      <c r="T1689" s="20">
        <v>45369</v>
      </c>
      <c r="U1689" s="21">
        <v>45388</v>
      </c>
      <c r="V1689" s="29" t="s">
        <v>240</v>
      </c>
      <c r="W1689" s="23"/>
      <c r="X1689" s="27" t="s">
        <v>45</v>
      </c>
      <c r="Y1689" s="13" t="s">
        <v>2737</v>
      </c>
    </row>
    <row r="1690" spans="1:25">
      <c r="A1690" s="24">
        <v>45383</v>
      </c>
      <c r="B1690" s="25" t="s">
        <v>524</v>
      </c>
      <c r="C1690" s="26">
        <v>54610</v>
      </c>
      <c r="D1690" s="27" t="s">
        <v>42</v>
      </c>
      <c r="E1690" s="27" t="s">
        <v>377</v>
      </c>
      <c r="F1690" s="27" t="s">
        <v>662</v>
      </c>
      <c r="G1690" s="27" t="s">
        <v>31</v>
      </c>
      <c r="H1690" s="27" t="s">
        <v>32</v>
      </c>
      <c r="I1690" s="27" t="s">
        <v>33</v>
      </c>
      <c r="J1690" s="208">
        <v>45351</v>
      </c>
      <c r="K1690" s="28">
        <v>45505</v>
      </c>
      <c r="L1690" s="121" t="s">
        <v>2167</v>
      </c>
      <c r="M1690" s="94" t="s">
        <v>825</v>
      </c>
      <c r="P1690" s="30" t="s">
        <v>235</v>
      </c>
      <c r="Q1690" s="20"/>
      <c r="R1690" s="23"/>
      <c r="S1690" s="21">
        <v>45336</v>
      </c>
      <c r="T1690" s="20" t="s">
        <v>235</v>
      </c>
      <c r="U1690" s="21">
        <v>45338</v>
      </c>
      <c r="V1690" s="29" t="s">
        <v>240</v>
      </c>
      <c r="W1690" s="23"/>
      <c r="X1690" s="27" t="s">
        <v>45</v>
      </c>
      <c r="Y1690" s="13"/>
    </row>
    <row r="1691" spans="1:25">
      <c r="A1691" s="24">
        <v>45383</v>
      </c>
      <c r="B1691" s="25" t="s">
        <v>504</v>
      </c>
      <c r="C1691" s="26">
        <v>103728</v>
      </c>
      <c r="D1691" s="27" t="s">
        <v>42</v>
      </c>
      <c r="E1691" s="27" t="s">
        <v>255</v>
      </c>
      <c r="F1691" s="27" t="s">
        <v>256</v>
      </c>
      <c r="G1691" s="27" t="s">
        <v>31</v>
      </c>
      <c r="H1691" s="27" t="s">
        <v>32</v>
      </c>
      <c r="I1691" s="27" t="s">
        <v>33</v>
      </c>
      <c r="J1691" s="208">
        <v>45351</v>
      </c>
      <c r="K1691" s="28">
        <v>45505</v>
      </c>
      <c r="L1691" s="121" t="s">
        <v>2167</v>
      </c>
      <c r="M1691" s="94" t="s">
        <v>2522</v>
      </c>
      <c r="P1691" s="30" t="s">
        <v>235</v>
      </c>
      <c r="Q1691" s="20"/>
      <c r="R1691" s="23"/>
      <c r="S1691" s="21">
        <v>45336</v>
      </c>
      <c r="T1691" s="20" t="s">
        <v>235</v>
      </c>
      <c r="U1691" s="21">
        <v>45336</v>
      </c>
      <c r="V1691" s="29" t="s">
        <v>240</v>
      </c>
      <c r="W1691" s="23"/>
      <c r="X1691" s="27" t="s">
        <v>45</v>
      </c>
      <c r="Y1691" s="13"/>
    </row>
    <row r="1692" spans="1:25">
      <c r="A1692" s="24">
        <v>45383</v>
      </c>
      <c r="B1692" s="25" t="s">
        <v>522</v>
      </c>
      <c r="C1692" s="26">
        <v>111473</v>
      </c>
      <c r="D1692" s="27" t="s">
        <v>42</v>
      </c>
      <c r="E1692" s="27" t="s">
        <v>255</v>
      </c>
      <c r="F1692" s="27" t="s">
        <v>71</v>
      </c>
      <c r="G1692" s="27" t="s">
        <v>31</v>
      </c>
      <c r="H1692" s="27" t="s">
        <v>32</v>
      </c>
      <c r="I1692" s="27" t="s">
        <v>33</v>
      </c>
      <c r="J1692" s="208">
        <v>45351</v>
      </c>
      <c r="K1692" s="28">
        <v>45505</v>
      </c>
      <c r="L1692" s="121" t="s">
        <v>2167</v>
      </c>
      <c r="M1692" s="94" t="s">
        <v>89</v>
      </c>
      <c r="P1692" s="30" t="s">
        <v>235</v>
      </c>
      <c r="Q1692" s="20"/>
      <c r="R1692" s="23"/>
      <c r="S1692" s="21">
        <v>45336</v>
      </c>
      <c r="T1692" s="20" t="s">
        <v>235</v>
      </c>
      <c r="U1692" s="21">
        <v>45337</v>
      </c>
      <c r="V1692" s="29" t="s">
        <v>240</v>
      </c>
      <c r="W1692" s="23"/>
      <c r="X1692" s="27" t="s">
        <v>45</v>
      </c>
      <c r="Y1692" s="13"/>
    </row>
    <row r="1693" spans="1:25" ht="25.5">
      <c r="A1693" s="24">
        <v>45383</v>
      </c>
      <c r="B1693" s="25" t="s">
        <v>490</v>
      </c>
      <c r="C1693" s="26">
        <v>116093</v>
      </c>
      <c r="D1693" s="27" t="s">
        <v>42</v>
      </c>
      <c r="E1693" s="27" t="s">
        <v>255</v>
      </c>
      <c r="F1693" s="27" t="s">
        <v>71</v>
      </c>
      <c r="G1693" s="27" t="s">
        <v>31</v>
      </c>
      <c r="H1693" s="27" t="s">
        <v>32</v>
      </c>
      <c r="I1693" s="27" t="s">
        <v>33</v>
      </c>
      <c r="J1693" s="208">
        <v>45351</v>
      </c>
      <c r="K1693" s="28">
        <v>45505</v>
      </c>
      <c r="L1693" s="121" t="s">
        <v>2167</v>
      </c>
      <c r="M1693" s="94" t="s">
        <v>89</v>
      </c>
      <c r="P1693" s="30" t="s">
        <v>235</v>
      </c>
      <c r="Q1693" s="20"/>
      <c r="R1693" s="23"/>
      <c r="S1693" s="21">
        <v>45336</v>
      </c>
      <c r="T1693" s="20" t="s">
        <v>235</v>
      </c>
      <c r="U1693" s="21">
        <v>45337</v>
      </c>
      <c r="V1693" s="29" t="s">
        <v>240</v>
      </c>
      <c r="W1693" s="23"/>
      <c r="X1693" s="27" t="s">
        <v>45</v>
      </c>
      <c r="Y1693" s="13"/>
    </row>
    <row r="1694" spans="1:25">
      <c r="A1694" s="24">
        <v>45383</v>
      </c>
      <c r="B1694" s="25" t="s">
        <v>1769</v>
      </c>
      <c r="C1694" s="26">
        <v>131928</v>
      </c>
      <c r="D1694" s="27" t="s">
        <v>42</v>
      </c>
      <c r="E1694" s="27" t="s">
        <v>255</v>
      </c>
      <c r="F1694" s="27" t="s">
        <v>71</v>
      </c>
      <c r="G1694" s="27" t="s">
        <v>31</v>
      </c>
      <c r="H1694" s="27" t="s">
        <v>32</v>
      </c>
      <c r="I1694" s="27" t="s">
        <v>33</v>
      </c>
      <c r="J1694" s="208">
        <v>45351</v>
      </c>
      <c r="K1694" s="28">
        <v>45505</v>
      </c>
      <c r="L1694" s="121" t="s">
        <v>2167</v>
      </c>
      <c r="M1694" s="94" t="s">
        <v>89</v>
      </c>
      <c r="P1694" s="30" t="s">
        <v>235</v>
      </c>
      <c r="Q1694" s="20"/>
      <c r="R1694" s="23"/>
      <c r="S1694" s="21">
        <v>45336</v>
      </c>
      <c r="T1694" s="20" t="s">
        <v>235</v>
      </c>
      <c r="U1694" s="21">
        <v>45337</v>
      </c>
      <c r="V1694" s="29" t="s">
        <v>240</v>
      </c>
      <c r="W1694" s="23"/>
      <c r="X1694" s="27" t="s">
        <v>45</v>
      </c>
      <c r="Y1694" s="13"/>
    </row>
    <row r="1695" spans="1:25">
      <c r="A1695" s="24">
        <v>45383</v>
      </c>
      <c r="B1695" s="25" t="s">
        <v>2631</v>
      </c>
      <c r="C1695" s="26">
        <v>135963</v>
      </c>
      <c r="D1695" s="27" t="s">
        <v>42</v>
      </c>
      <c r="E1695" s="27" t="s">
        <v>1301</v>
      </c>
      <c r="F1695" s="27" t="s">
        <v>1336</v>
      </c>
      <c r="G1695" s="27" t="s">
        <v>31</v>
      </c>
      <c r="H1695" s="27" t="s">
        <v>32</v>
      </c>
      <c r="I1695" s="27" t="s">
        <v>33</v>
      </c>
      <c r="J1695" s="208">
        <v>45351</v>
      </c>
      <c r="K1695" s="28">
        <v>45505</v>
      </c>
      <c r="L1695" s="121" t="s">
        <v>2167</v>
      </c>
      <c r="M1695" s="94" t="s">
        <v>2645</v>
      </c>
      <c r="P1695" s="30">
        <v>45336</v>
      </c>
      <c r="Q1695" s="20"/>
      <c r="R1695" s="23"/>
      <c r="S1695" s="21">
        <v>45338</v>
      </c>
      <c r="T1695" s="20" t="s">
        <v>235</v>
      </c>
      <c r="U1695" s="21">
        <v>45379</v>
      </c>
      <c r="V1695" s="29" t="s">
        <v>240</v>
      </c>
      <c r="W1695" s="23"/>
      <c r="X1695" s="27" t="s">
        <v>45</v>
      </c>
      <c r="Y1695" s="13"/>
    </row>
    <row r="1696" spans="1:25">
      <c r="A1696" s="24">
        <v>45383</v>
      </c>
      <c r="B1696" s="25" t="s">
        <v>2631</v>
      </c>
      <c r="C1696" s="26">
        <v>138623</v>
      </c>
      <c r="D1696" s="27" t="s">
        <v>42</v>
      </c>
      <c r="E1696" s="27" t="s">
        <v>1301</v>
      </c>
      <c r="F1696" s="27" t="s">
        <v>1336</v>
      </c>
      <c r="G1696" s="27" t="s">
        <v>31</v>
      </c>
      <c r="H1696" s="27" t="s">
        <v>32</v>
      </c>
      <c r="I1696" s="27" t="s">
        <v>33</v>
      </c>
      <c r="J1696" s="208">
        <v>45351</v>
      </c>
      <c r="K1696" s="28">
        <v>45505</v>
      </c>
      <c r="L1696" s="121" t="s">
        <v>2167</v>
      </c>
      <c r="M1696" s="94" t="s">
        <v>2645</v>
      </c>
      <c r="P1696" s="30">
        <v>45336</v>
      </c>
      <c r="Q1696" s="20"/>
      <c r="R1696" s="23"/>
      <c r="S1696" s="21">
        <v>45343</v>
      </c>
      <c r="T1696" s="20" t="s">
        <v>235</v>
      </c>
      <c r="U1696" s="21">
        <v>45349</v>
      </c>
      <c r="V1696" s="29" t="s">
        <v>240</v>
      </c>
      <c r="W1696" s="23"/>
      <c r="X1696" s="27" t="s">
        <v>45</v>
      </c>
      <c r="Y1696" s="13"/>
    </row>
    <row r="1697" spans="1:25">
      <c r="A1697" s="24">
        <v>45383</v>
      </c>
      <c r="B1697" s="25" t="s">
        <v>2631</v>
      </c>
      <c r="C1697" s="26">
        <v>138593</v>
      </c>
      <c r="D1697" s="27" t="s">
        <v>42</v>
      </c>
      <c r="E1697" s="27" t="s">
        <v>1301</v>
      </c>
      <c r="F1697" s="27" t="s">
        <v>1336</v>
      </c>
      <c r="G1697" s="27" t="s">
        <v>31</v>
      </c>
      <c r="H1697" s="27" t="s">
        <v>32</v>
      </c>
      <c r="I1697" s="27" t="s">
        <v>33</v>
      </c>
      <c r="J1697" s="208">
        <v>45351</v>
      </c>
      <c r="K1697" s="28">
        <v>45505</v>
      </c>
      <c r="L1697" s="121" t="s">
        <v>2167</v>
      </c>
      <c r="M1697" s="94" t="s">
        <v>2645</v>
      </c>
      <c r="P1697" s="30">
        <v>45336</v>
      </c>
      <c r="Q1697" s="20"/>
      <c r="R1697" s="23"/>
      <c r="S1697" s="21">
        <v>45338</v>
      </c>
      <c r="T1697" s="20" t="s">
        <v>235</v>
      </c>
      <c r="U1697" s="21">
        <v>45379</v>
      </c>
      <c r="V1697" s="29" t="s">
        <v>240</v>
      </c>
      <c r="W1697" s="23"/>
      <c r="X1697" s="27" t="s">
        <v>45</v>
      </c>
      <c r="Y1697" s="13"/>
    </row>
    <row r="1698" spans="1:25">
      <c r="A1698" s="24">
        <v>45383</v>
      </c>
      <c r="B1698" s="25" t="s">
        <v>2631</v>
      </c>
      <c r="C1698" s="26">
        <v>138597</v>
      </c>
      <c r="D1698" s="27" t="s">
        <v>42</v>
      </c>
      <c r="E1698" s="27" t="s">
        <v>1301</v>
      </c>
      <c r="F1698" s="27" t="s">
        <v>1336</v>
      </c>
      <c r="G1698" s="27" t="s">
        <v>31</v>
      </c>
      <c r="H1698" s="27" t="s">
        <v>32</v>
      </c>
      <c r="I1698" s="27" t="s">
        <v>33</v>
      </c>
      <c r="J1698" s="208">
        <v>45351</v>
      </c>
      <c r="K1698" s="28">
        <v>45505</v>
      </c>
      <c r="L1698" s="121" t="s">
        <v>2167</v>
      </c>
      <c r="M1698" s="94" t="s">
        <v>2645</v>
      </c>
      <c r="P1698" s="30">
        <v>45336</v>
      </c>
      <c r="Q1698" s="20"/>
      <c r="R1698" s="23"/>
      <c r="S1698" s="21">
        <v>45338</v>
      </c>
      <c r="T1698" s="20" t="s">
        <v>235</v>
      </c>
      <c r="U1698" s="21">
        <v>45355</v>
      </c>
      <c r="V1698" s="29" t="s">
        <v>240</v>
      </c>
      <c r="W1698" s="23"/>
      <c r="X1698" s="27" t="s">
        <v>45</v>
      </c>
      <c r="Y1698" s="13"/>
    </row>
    <row r="1699" spans="1:25" ht="25.5">
      <c r="A1699" s="24">
        <v>45383</v>
      </c>
      <c r="B1699" s="25" t="s">
        <v>2631</v>
      </c>
      <c r="C1699" s="26">
        <v>138602</v>
      </c>
      <c r="D1699" s="27" t="s">
        <v>42</v>
      </c>
      <c r="E1699" s="27" t="s">
        <v>2222</v>
      </c>
      <c r="F1699" s="27" t="s">
        <v>440</v>
      </c>
      <c r="G1699" s="27" t="s">
        <v>31</v>
      </c>
      <c r="H1699" s="27" t="s">
        <v>32</v>
      </c>
      <c r="I1699" s="27" t="s">
        <v>33</v>
      </c>
      <c r="J1699" s="208">
        <v>45351</v>
      </c>
      <c r="K1699" s="28">
        <v>45505</v>
      </c>
      <c r="L1699" s="121" t="s">
        <v>2167</v>
      </c>
      <c r="M1699" s="94" t="s">
        <v>2747</v>
      </c>
      <c r="N1699" s="94" t="s">
        <v>2748</v>
      </c>
      <c r="P1699" s="30">
        <v>45336</v>
      </c>
      <c r="Q1699" s="20">
        <v>45336</v>
      </c>
      <c r="R1699" s="23"/>
      <c r="S1699" s="21">
        <v>45336</v>
      </c>
      <c r="T1699" s="20" t="s">
        <v>235</v>
      </c>
      <c r="U1699" s="21">
        <v>45343</v>
      </c>
      <c r="V1699" s="29" t="s">
        <v>240</v>
      </c>
      <c r="W1699" s="23"/>
      <c r="X1699" s="27" t="s">
        <v>39</v>
      </c>
      <c r="Y1699" s="13"/>
    </row>
    <row r="1700" spans="1:25" ht="25.5">
      <c r="A1700" s="24">
        <v>45413</v>
      </c>
      <c r="B1700" s="25" t="s">
        <v>92</v>
      </c>
      <c r="C1700" s="26">
        <v>111396</v>
      </c>
      <c r="D1700" s="27" t="s">
        <v>42</v>
      </c>
      <c r="E1700" s="27" t="s">
        <v>724</v>
      </c>
      <c r="F1700" s="27" t="s">
        <v>736</v>
      </c>
      <c r="G1700" s="27" t="s">
        <v>31</v>
      </c>
      <c r="H1700" s="27" t="s">
        <v>32</v>
      </c>
      <c r="I1700" s="27" t="s">
        <v>33</v>
      </c>
      <c r="J1700" s="28">
        <v>45380</v>
      </c>
      <c r="K1700" s="28">
        <v>45536</v>
      </c>
      <c r="L1700" s="121" t="s">
        <v>1543</v>
      </c>
      <c r="M1700" s="94" t="s">
        <v>250</v>
      </c>
      <c r="N1700" s="94" t="s">
        <v>98</v>
      </c>
      <c r="O1700" s="94" t="s">
        <v>235</v>
      </c>
      <c r="P1700" s="30" t="s">
        <v>235</v>
      </c>
      <c r="Q1700" s="30" t="s">
        <v>235</v>
      </c>
      <c r="R1700" s="30" t="s">
        <v>235</v>
      </c>
      <c r="S1700" s="21">
        <v>45379</v>
      </c>
      <c r="T1700" s="20" t="s">
        <v>235</v>
      </c>
      <c r="U1700" s="21">
        <v>45388</v>
      </c>
      <c r="V1700" s="29" t="s">
        <v>240</v>
      </c>
      <c r="W1700" s="23"/>
      <c r="X1700" s="27" t="s">
        <v>45</v>
      </c>
      <c r="Y1700" s="13" t="s">
        <v>2734</v>
      </c>
    </row>
    <row r="1701" spans="1:25" ht="25.5">
      <c r="A1701" s="24">
        <v>45413</v>
      </c>
      <c r="B1701" s="112" t="s">
        <v>117</v>
      </c>
      <c r="C1701" s="26">
        <v>140464</v>
      </c>
      <c r="D1701" s="27" t="s">
        <v>42</v>
      </c>
      <c r="E1701" s="27" t="s">
        <v>1581</v>
      </c>
      <c r="F1701" s="27" t="s">
        <v>1582</v>
      </c>
      <c r="G1701" s="27" t="s">
        <v>31</v>
      </c>
      <c r="H1701" s="27" t="s">
        <v>32</v>
      </c>
      <c r="I1701" s="27" t="s">
        <v>33</v>
      </c>
      <c r="J1701" s="28">
        <v>45380</v>
      </c>
      <c r="K1701" s="28">
        <v>45536</v>
      </c>
      <c r="L1701" s="121" t="s">
        <v>1543</v>
      </c>
      <c r="M1701" s="94" t="s">
        <v>235</v>
      </c>
      <c r="N1701" s="94" t="s">
        <v>118</v>
      </c>
      <c r="O1701" s="94" t="s">
        <v>235</v>
      </c>
      <c r="P1701" s="30">
        <v>45371</v>
      </c>
      <c r="Q1701" s="30">
        <v>45371</v>
      </c>
      <c r="R1701" s="23" t="s">
        <v>239</v>
      </c>
      <c r="S1701" s="21">
        <v>45378</v>
      </c>
      <c r="T1701" s="20" t="s">
        <v>235</v>
      </c>
      <c r="U1701" s="21">
        <v>45388</v>
      </c>
      <c r="V1701" s="29" t="s">
        <v>240</v>
      </c>
      <c r="W1701" s="23"/>
      <c r="X1701" s="27" t="s">
        <v>39</v>
      </c>
      <c r="Y1701" s="13" t="s">
        <v>2749</v>
      </c>
    </row>
    <row r="1702" spans="1:25" ht="25.5">
      <c r="A1702" s="24">
        <v>45413</v>
      </c>
      <c r="B1702" s="112" t="s">
        <v>635</v>
      </c>
      <c r="C1702" s="26">
        <v>127344</v>
      </c>
      <c r="D1702" s="27" t="s">
        <v>42</v>
      </c>
      <c r="E1702" s="27" t="s">
        <v>916</v>
      </c>
      <c r="F1702" s="27" t="s">
        <v>78</v>
      </c>
      <c r="G1702" s="27" t="s">
        <v>31</v>
      </c>
      <c r="H1702" s="27" t="s">
        <v>32</v>
      </c>
      <c r="I1702" s="27" t="s">
        <v>33</v>
      </c>
      <c r="J1702" s="28">
        <v>45380</v>
      </c>
      <c r="K1702" s="28">
        <v>45566</v>
      </c>
      <c r="L1702" s="121" t="s">
        <v>1543</v>
      </c>
      <c r="M1702" s="94" t="s">
        <v>250</v>
      </c>
      <c r="N1702" s="94" t="s">
        <v>98</v>
      </c>
      <c r="O1702" s="94" t="s">
        <v>235</v>
      </c>
      <c r="P1702" s="30" t="s">
        <v>235</v>
      </c>
      <c r="Q1702" s="30" t="s">
        <v>235</v>
      </c>
      <c r="R1702" s="30" t="s">
        <v>235</v>
      </c>
      <c r="S1702" s="21">
        <v>45379</v>
      </c>
      <c r="T1702" s="20" t="s">
        <v>1546</v>
      </c>
      <c r="U1702" s="21">
        <v>45388</v>
      </c>
      <c r="V1702" s="29" t="s">
        <v>240</v>
      </c>
      <c r="W1702" s="23"/>
      <c r="X1702" s="27" t="s">
        <v>39</v>
      </c>
      <c r="Y1702" s="13" t="s">
        <v>2750</v>
      </c>
    </row>
    <row r="1703" spans="1:25" ht="25.5">
      <c r="A1703" s="24">
        <v>45413</v>
      </c>
      <c r="B1703" s="25" t="s">
        <v>640</v>
      </c>
      <c r="C1703" s="26">
        <v>116913</v>
      </c>
      <c r="D1703" s="27" t="s">
        <v>42</v>
      </c>
      <c r="E1703" s="27" t="s">
        <v>255</v>
      </c>
      <c r="F1703" s="27" t="s">
        <v>358</v>
      </c>
      <c r="G1703" s="27" t="s">
        <v>31</v>
      </c>
      <c r="H1703" s="27" t="s">
        <v>32</v>
      </c>
      <c r="I1703" s="27" t="s">
        <v>33</v>
      </c>
      <c r="J1703" s="28">
        <v>45380</v>
      </c>
      <c r="K1703" s="28">
        <v>45536</v>
      </c>
      <c r="L1703" s="121" t="s">
        <v>1605</v>
      </c>
      <c r="N1703" s="94" t="s">
        <v>72</v>
      </c>
      <c r="P1703" s="30"/>
      <c r="Q1703" s="20"/>
      <c r="R1703" s="23"/>
      <c r="S1703" s="21">
        <v>45379</v>
      </c>
      <c r="T1703" s="20"/>
      <c r="U1703" s="21">
        <v>45391</v>
      </c>
      <c r="V1703" s="29" t="s">
        <v>240</v>
      </c>
      <c r="W1703" s="23"/>
      <c r="X1703" s="27" t="s">
        <v>45</v>
      </c>
      <c r="Y1703" s="13" t="s">
        <v>2724</v>
      </c>
    </row>
    <row r="1704" spans="1:25" ht="25.5">
      <c r="A1704" s="24">
        <v>45413</v>
      </c>
      <c r="B1704" s="25" t="s">
        <v>642</v>
      </c>
      <c r="C1704" s="26">
        <v>122402</v>
      </c>
      <c r="D1704" s="27" t="s">
        <v>42</v>
      </c>
      <c r="E1704" s="27" t="s">
        <v>255</v>
      </c>
      <c r="F1704" s="27" t="s">
        <v>358</v>
      </c>
      <c r="G1704" s="27" t="s">
        <v>31</v>
      </c>
      <c r="H1704" s="27" t="s">
        <v>32</v>
      </c>
      <c r="I1704" s="27" t="s">
        <v>33</v>
      </c>
      <c r="J1704" s="28">
        <v>45380</v>
      </c>
      <c r="K1704" s="28">
        <v>45536</v>
      </c>
      <c r="L1704" s="121" t="s">
        <v>1605</v>
      </c>
      <c r="N1704" s="94" t="s">
        <v>72</v>
      </c>
      <c r="P1704" s="30"/>
      <c r="Q1704" s="20"/>
      <c r="R1704" s="23"/>
      <c r="S1704" s="21">
        <v>45379</v>
      </c>
      <c r="T1704" s="20"/>
      <c r="U1704" s="21">
        <v>45391</v>
      </c>
      <c r="V1704" s="29" t="s">
        <v>240</v>
      </c>
      <c r="W1704" s="23"/>
      <c r="X1704" s="27" t="s">
        <v>45</v>
      </c>
      <c r="Y1704" s="13" t="s">
        <v>2724</v>
      </c>
    </row>
    <row r="1705" spans="1:25" ht="25.5">
      <c r="A1705" s="24">
        <v>45383</v>
      </c>
      <c r="B1705" s="25" t="s">
        <v>511</v>
      </c>
      <c r="C1705" s="26">
        <v>634195</v>
      </c>
      <c r="D1705" s="27" t="s">
        <v>42</v>
      </c>
      <c r="E1705" s="27" t="s">
        <v>512</v>
      </c>
      <c r="F1705" s="27" t="s">
        <v>262</v>
      </c>
      <c r="G1705" s="27" t="s">
        <v>31</v>
      </c>
      <c r="H1705" s="27" t="s">
        <v>32</v>
      </c>
      <c r="I1705" s="27" t="s">
        <v>33</v>
      </c>
      <c r="J1705" s="27" t="s">
        <v>85</v>
      </c>
      <c r="K1705" s="28">
        <v>45505</v>
      </c>
      <c r="L1705" s="121" t="s">
        <v>1551</v>
      </c>
      <c r="M1705" s="94" t="s">
        <v>2751</v>
      </c>
      <c r="N1705" s="94" t="s">
        <v>2752</v>
      </c>
      <c r="O1705" s="94" t="s">
        <v>235</v>
      </c>
      <c r="P1705" s="30">
        <v>45390</v>
      </c>
      <c r="Q1705" s="20">
        <v>45391</v>
      </c>
      <c r="R1705" s="23" t="s">
        <v>239</v>
      </c>
      <c r="S1705" s="21">
        <v>45391</v>
      </c>
      <c r="T1705" s="20"/>
      <c r="U1705" s="21">
        <v>45393</v>
      </c>
      <c r="V1705" s="29" t="s">
        <v>240</v>
      </c>
      <c r="W1705" s="23"/>
      <c r="X1705" s="27" t="s">
        <v>45</v>
      </c>
      <c r="Y1705" s="13" t="s">
        <v>2753</v>
      </c>
    </row>
    <row r="1706" spans="1:25">
      <c r="A1706" s="24">
        <v>45383</v>
      </c>
      <c r="B1706" s="25" t="s">
        <v>1793</v>
      </c>
      <c r="C1706" s="26">
        <v>135504</v>
      </c>
      <c r="D1706" s="27" t="s">
        <v>42</v>
      </c>
      <c r="E1706" s="27"/>
      <c r="F1706" s="27"/>
      <c r="G1706" s="27" t="s">
        <v>31</v>
      </c>
      <c r="H1706" s="27" t="s">
        <v>32</v>
      </c>
      <c r="I1706" s="27" t="s">
        <v>33</v>
      </c>
      <c r="J1706" s="208">
        <v>45351</v>
      </c>
      <c r="K1706" s="28">
        <v>45505</v>
      </c>
      <c r="L1706" s="121" t="s">
        <v>2167</v>
      </c>
      <c r="M1706" s="94" t="s">
        <v>2247</v>
      </c>
      <c r="P1706" s="30" t="s">
        <v>235</v>
      </c>
      <c r="Q1706" s="20"/>
      <c r="R1706" s="23"/>
      <c r="S1706" s="21">
        <v>45336</v>
      </c>
      <c r="T1706" s="20">
        <v>45390</v>
      </c>
      <c r="U1706" s="21">
        <v>45390</v>
      </c>
      <c r="V1706" s="29" t="s">
        <v>240</v>
      </c>
      <c r="W1706" s="23"/>
      <c r="X1706" s="27" t="s">
        <v>45</v>
      </c>
      <c r="Y1706" s="13"/>
    </row>
    <row r="1707" spans="1:25">
      <c r="A1707" s="24">
        <v>45383</v>
      </c>
      <c r="B1707" s="25" t="s">
        <v>2631</v>
      </c>
      <c r="C1707" s="26">
        <v>138618</v>
      </c>
      <c r="D1707" s="27" t="s">
        <v>42</v>
      </c>
      <c r="E1707" s="27" t="s">
        <v>1301</v>
      </c>
      <c r="F1707" s="27" t="s">
        <v>1336</v>
      </c>
      <c r="G1707" s="27" t="s">
        <v>31</v>
      </c>
      <c r="H1707" s="27" t="s">
        <v>32</v>
      </c>
      <c r="I1707" s="27" t="s">
        <v>33</v>
      </c>
      <c r="J1707" s="208">
        <v>45351</v>
      </c>
      <c r="K1707" s="28">
        <v>45505</v>
      </c>
      <c r="L1707" s="121" t="s">
        <v>2167</v>
      </c>
      <c r="M1707" s="94" t="s">
        <v>2645</v>
      </c>
      <c r="P1707" s="30">
        <v>45336</v>
      </c>
      <c r="Q1707" s="20"/>
      <c r="R1707" s="23"/>
      <c r="S1707" s="21">
        <v>45336</v>
      </c>
      <c r="T1707" s="20">
        <v>45390</v>
      </c>
      <c r="U1707" s="21">
        <v>45393</v>
      </c>
      <c r="V1707" s="29" t="s">
        <v>240</v>
      </c>
      <c r="W1707" s="23"/>
      <c r="X1707" s="27" t="s">
        <v>45</v>
      </c>
      <c r="Y1707" s="13"/>
    </row>
    <row r="1708" spans="1:25">
      <c r="A1708" s="24">
        <v>45383</v>
      </c>
      <c r="B1708" s="25" t="s">
        <v>2754</v>
      </c>
      <c r="C1708" s="26">
        <v>138613</v>
      </c>
      <c r="D1708" s="27" t="s">
        <v>42</v>
      </c>
      <c r="E1708" s="27" t="s">
        <v>1301</v>
      </c>
      <c r="F1708" s="27" t="s">
        <v>1336</v>
      </c>
      <c r="G1708" s="27" t="s">
        <v>31</v>
      </c>
      <c r="H1708" s="27" t="s">
        <v>32</v>
      </c>
      <c r="I1708" s="27" t="s">
        <v>33</v>
      </c>
      <c r="J1708" s="208">
        <v>45351</v>
      </c>
      <c r="K1708" s="28">
        <v>45505</v>
      </c>
      <c r="L1708" s="121" t="s">
        <v>2167</v>
      </c>
      <c r="M1708" s="94" t="s">
        <v>2645</v>
      </c>
      <c r="P1708" s="30">
        <v>45336</v>
      </c>
      <c r="Q1708" s="20"/>
      <c r="R1708" s="23"/>
      <c r="S1708" s="21">
        <v>45336</v>
      </c>
      <c r="T1708" s="20">
        <v>45390</v>
      </c>
      <c r="U1708" s="21">
        <v>45393</v>
      </c>
      <c r="V1708" s="29" t="s">
        <v>240</v>
      </c>
      <c r="W1708" s="23"/>
      <c r="X1708" s="27" t="s">
        <v>45</v>
      </c>
      <c r="Y1708" s="13"/>
    </row>
    <row r="1709" spans="1:25">
      <c r="A1709" s="24">
        <v>45383</v>
      </c>
      <c r="B1709" s="25" t="s">
        <v>2631</v>
      </c>
      <c r="C1709" s="26">
        <v>135870</v>
      </c>
      <c r="D1709" s="27" t="s">
        <v>42</v>
      </c>
      <c r="E1709" s="27" t="s">
        <v>1743</v>
      </c>
      <c r="F1709" s="27" t="s">
        <v>2316</v>
      </c>
      <c r="G1709" s="27" t="s">
        <v>31</v>
      </c>
      <c r="H1709" s="27" t="s">
        <v>32</v>
      </c>
      <c r="I1709" s="27" t="s">
        <v>33</v>
      </c>
      <c r="J1709" s="208">
        <v>45351</v>
      </c>
      <c r="K1709" s="28">
        <v>45505</v>
      </c>
      <c r="L1709" s="121" t="s">
        <v>2167</v>
      </c>
      <c r="M1709" s="94" t="s">
        <v>2645</v>
      </c>
      <c r="P1709" s="30">
        <v>45336</v>
      </c>
      <c r="Q1709" s="20"/>
      <c r="R1709" s="23"/>
      <c r="S1709" s="21">
        <v>45336</v>
      </c>
      <c r="T1709" s="20">
        <v>45390</v>
      </c>
      <c r="U1709" s="21">
        <v>45393</v>
      </c>
      <c r="V1709" s="29" t="s">
        <v>240</v>
      </c>
      <c r="W1709" s="23"/>
      <c r="X1709" s="27" t="s">
        <v>45</v>
      </c>
      <c r="Y1709" s="13"/>
    </row>
    <row r="1710" spans="1:25">
      <c r="A1710" s="24">
        <v>45413</v>
      </c>
      <c r="B1710" s="25" t="s">
        <v>1854</v>
      </c>
      <c r="C1710" s="26">
        <v>100944</v>
      </c>
      <c r="D1710" s="27" t="s">
        <v>42</v>
      </c>
      <c r="E1710" s="27" t="s">
        <v>413</v>
      </c>
      <c r="F1710" s="27" t="s">
        <v>2730</v>
      </c>
      <c r="G1710" s="27" t="s">
        <v>31</v>
      </c>
      <c r="H1710" s="27" t="s">
        <v>32</v>
      </c>
      <c r="I1710" s="27" t="s">
        <v>33</v>
      </c>
      <c r="J1710" s="28">
        <v>45380</v>
      </c>
      <c r="K1710" s="28">
        <v>45536</v>
      </c>
      <c r="L1710" s="121" t="s">
        <v>1543</v>
      </c>
      <c r="M1710" s="94" t="s">
        <v>235</v>
      </c>
      <c r="N1710" s="94" t="s">
        <v>2500</v>
      </c>
      <c r="O1710" s="94" t="s">
        <v>235</v>
      </c>
      <c r="P1710" s="30" t="s">
        <v>235</v>
      </c>
      <c r="Q1710" s="30" t="s">
        <v>235</v>
      </c>
      <c r="R1710" s="30" t="s">
        <v>235</v>
      </c>
      <c r="S1710" s="21">
        <v>45378</v>
      </c>
      <c r="T1710" s="20" t="s">
        <v>235</v>
      </c>
      <c r="U1710" s="21">
        <v>45393</v>
      </c>
      <c r="V1710" s="29" t="s">
        <v>240</v>
      </c>
      <c r="W1710" s="23"/>
      <c r="X1710" s="27" t="s">
        <v>45</v>
      </c>
      <c r="Y1710" s="13" t="s">
        <v>2186</v>
      </c>
    </row>
    <row r="1711" spans="1:25">
      <c r="A1711" s="24">
        <v>45413</v>
      </c>
      <c r="B1711" s="25" t="s">
        <v>609</v>
      </c>
      <c r="C1711" s="26">
        <v>59271</v>
      </c>
      <c r="D1711" s="27" t="s">
        <v>42</v>
      </c>
      <c r="E1711" s="27" t="s">
        <v>463</v>
      </c>
      <c r="F1711" s="27" t="s">
        <v>262</v>
      </c>
      <c r="G1711" s="27" t="s">
        <v>31</v>
      </c>
      <c r="H1711" s="27" t="s">
        <v>32</v>
      </c>
      <c r="I1711" s="27" t="s">
        <v>33</v>
      </c>
      <c r="J1711" s="28">
        <v>45380</v>
      </c>
      <c r="K1711" s="28">
        <v>45566</v>
      </c>
      <c r="L1711" s="121" t="s">
        <v>1543</v>
      </c>
      <c r="M1711" s="94" t="s">
        <v>235</v>
      </c>
      <c r="N1711" s="94" t="s">
        <v>2755</v>
      </c>
      <c r="O1711" s="94" t="s">
        <v>235</v>
      </c>
      <c r="P1711" s="30" t="s">
        <v>235</v>
      </c>
      <c r="Q1711" s="30" t="s">
        <v>235</v>
      </c>
      <c r="R1711" s="30" t="s">
        <v>235</v>
      </c>
      <c r="S1711" s="21">
        <v>45378</v>
      </c>
      <c r="T1711" s="20" t="s">
        <v>235</v>
      </c>
      <c r="U1711" s="21">
        <v>45392</v>
      </c>
      <c r="V1711" s="29" t="s">
        <v>240</v>
      </c>
      <c r="W1711" s="23"/>
      <c r="X1711" s="27" t="s">
        <v>45</v>
      </c>
      <c r="Y1711" s="13" t="s">
        <v>835</v>
      </c>
    </row>
    <row r="1712" spans="1:25">
      <c r="A1712" s="24">
        <v>45383</v>
      </c>
      <c r="B1712" s="25" t="s">
        <v>2631</v>
      </c>
      <c r="C1712" s="26">
        <v>135965</v>
      </c>
      <c r="D1712" s="27" t="s">
        <v>42</v>
      </c>
      <c r="E1712" s="27" t="s">
        <v>1743</v>
      </c>
      <c r="F1712" s="27" t="s">
        <v>854</v>
      </c>
      <c r="G1712" s="27" t="s">
        <v>31</v>
      </c>
      <c r="H1712" s="27" t="s">
        <v>32</v>
      </c>
      <c r="I1712" s="27" t="s">
        <v>33</v>
      </c>
      <c r="J1712" s="208">
        <v>45351</v>
      </c>
      <c r="K1712" s="28">
        <v>45505</v>
      </c>
      <c r="L1712" s="121" t="s">
        <v>2167</v>
      </c>
      <c r="M1712" s="94" t="s">
        <v>2645</v>
      </c>
      <c r="P1712" s="30">
        <v>45336</v>
      </c>
      <c r="Q1712" s="20"/>
      <c r="R1712" s="23"/>
      <c r="S1712" s="21">
        <v>45390</v>
      </c>
      <c r="T1712" s="20"/>
      <c r="U1712" s="21">
        <v>45394</v>
      </c>
      <c r="V1712" s="29" t="s">
        <v>240</v>
      </c>
      <c r="W1712" s="23"/>
      <c r="X1712" s="27" t="s">
        <v>39</v>
      </c>
      <c r="Y1712" s="13"/>
    </row>
    <row r="1713" spans="1:25" ht="25.5">
      <c r="A1713" s="24" t="s">
        <v>2708</v>
      </c>
      <c r="B1713" s="25" t="s">
        <v>2756</v>
      </c>
      <c r="C1713" s="26">
        <v>140125</v>
      </c>
      <c r="D1713" s="27" t="s">
        <v>42</v>
      </c>
      <c r="E1713" s="27" t="s">
        <v>413</v>
      </c>
      <c r="F1713" s="27" t="s">
        <v>1362</v>
      </c>
      <c r="G1713" s="27" t="s">
        <v>31</v>
      </c>
      <c r="H1713" s="27" t="s">
        <v>32</v>
      </c>
      <c r="I1713" s="27" t="s">
        <v>33</v>
      </c>
      <c r="J1713" s="28">
        <v>45380</v>
      </c>
      <c r="K1713" s="28">
        <v>45536</v>
      </c>
      <c r="L1713" s="121" t="s">
        <v>2167</v>
      </c>
      <c r="M1713" s="94" t="s">
        <v>415</v>
      </c>
      <c r="N1713" s="94" t="s">
        <v>43</v>
      </c>
      <c r="P1713" s="30"/>
      <c r="Q1713" s="20"/>
      <c r="R1713" s="23"/>
      <c r="S1713" s="21">
        <v>45394</v>
      </c>
      <c r="T1713" s="20"/>
      <c r="U1713" s="21">
        <v>45394</v>
      </c>
      <c r="V1713" s="29" t="s">
        <v>240</v>
      </c>
      <c r="W1713" s="23"/>
      <c r="X1713" s="27" t="s">
        <v>45</v>
      </c>
      <c r="Y1713" s="13"/>
    </row>
    <row r="1714" spans="1:25" ht="25.5">
      <c r="A1714" s="24" t="s">
        <v>2708</v>
      </c>
      <c r="B1714" s="25" t="s">
        <v>114</v>
      </c>
      <c r="C1714" s="26">
        <v>140215</v>
      </c>
      <c r="D1714" s="27" t="s">
        <v>42</v>
      </c>
      <c r="E1714" s="27" t="s">
        <v>413</v>
      </c>
      <c r="F1714" s="27" t="s">
        <v>1362</v>
      </c>
      <c r="G1714" s="27" t="s">
        <v>31</v>
      </c>
      <c r="H1714" s="27" t="s">
        <v>32</v>
      </c>
      <c r="I1714" s="27" t="s">
        <v>33</v>
      </c>
      <c r="J1714" s="28">
        <v>45380</v>
      </c>
      <c r="K1714" s="28">
        <v>45536</v>
      </c>
      <c r="L1714" s="121" t="s">
        <v>2167</v>
      </c>
      <c r="M1714" s="94" t="s">
        <v>415</v>
      </c>
      <c r="N1714" s="94" t="s">
        <v>43</v>
      </c>
      <c r="P1714" s="30"/>
      <c r="Q1714" s="20"/>
      <c r="R1714" s="23"/>
      <c r="S1714" s="21">
        <v>45394</v>
      </c>
      <c r="T1714" s="20"/>
      <c r="U1714" s="21">
        <v>45397</v>
      </c>
      <c r="V1714" s="29" t="s">
        <v>240</v>
      </c>
      <c r="W1714" s="23"/>
      <c r="X1714" s="27" t="s">
        <v>45</v>
      </c>
      <c r="Y1714" s="13"/>
    </row>
    <row r="1715" spans="1:25" ht="25.5">
      <c r="A1715" s="24" t="s">
        <v>2708</v>
      </c>
      <c r="B1715" s="25" t="s">
        <v>2757</v>
      </c>
      <c r="C1715" s="26">
        <v>142194</v>
      </c>
      <c r="D1715" s="27" t="s">
        <v>42</v>
      </c>
      <c r="E1715" s="27" t="s">
        <v>255</v>
      </c>
      <c r="F1715" s="27" t="s">
        <v>358</v>
      </c>
      <c r="G1715" s="27" t="s">
        <v>31</v>
      </c>
      <c r="H1715" s="27" t="s">
        <v>32</v>
      </c>
      <c r="I1715" s="27" t="s">
        <v>33</v>
      </c>
      <c r="J1715" s="28">
        <v>45380</v>
      </c>
      <c r="K1715" s="28">
        <v>45536</v>
      </c>
      <c r="L1715" s="121" t="s">
        <v>2167</v>
      </c>
      <c r="M1715" s="94" t="s">
        <v>89</v>
      </c>
      <c r="N1715" s="94" t="s">
        <v>72</v>
      </c>
      <c r="P1715" s="30"/>
      <c r="Q1715" s="20"/>
      <c r="R1715" s="23"/>
      <c r="S1715" s="21">
        <v>45394</v>
      </c>
      <c r="T1715" s="20"/>
      <c r="U1715" s="21">
        <v>45395</v>
      </c>
      <c r="V1715" s="29" t="s">
        <v>240</v>
      </c>
      <c r="W1715" s="23"/>
      <c r="X1715" s="27" t="s">
        <v>45</v>
      </c>
      <c r="Y1715" s="13"/>
    </row>
    <row r="1716" spans="1:25" ht="25.5">
      <c r="A1716" s="24" t="s">
        <v>2708</v>
      </c>
      <c r="B1716" s="25" t="s">
        <v>606</v>
      </c>
      <c r="C1716" s="26">
        <v>632492</v>
      </c>
      <c r="D1716" s="27" t="s">
        <v>42</v>
      </c>
      <c r="E1716" s="27" t="s">
        <v>413</v>
      </c>
      <c r="F1716" s="27" t="s">
        <v>1362</v>
      </c>
      <c r="G1716" s="27" t="s">
        <v>31</v>
      </c>
      <c r="H1716" s="27" t="s">
        <v>32</v>
      </c>
      <c r="I1716" s="27" t="s">
        <v>33</v>
      </c>
      <c r="J1716" s="28">
        <v>45380</v>
      </c>
      <c r="K1716" s="28">
        <v>45536</v>
      </c>
      <c r="L1716" s="121" t="s">
        <v>2167</v>
      </c>
      <c r="N1716" s="94" t="s">
        <v>43</v>
      </c>
      <c r="P1716" s="30"/>
      <c r="Q1716" s="20"/>
      <c r="R1716" s="23"/>
      <c r="S1716" s="21">
        <v>45394</v>
      </c>
      <c r="T1716" s="20"/>
      <c r="U1716" s="21">
        <v>45397</v>
      </c>
      <c r="V1716" s="29" t="s">
        <v>485</v>
      </c>
      <c r="W1716" s="23"/>
      <c r="X1716" s="27" t="s">
        <v>45</v>
      </c>
      <c r="Y1716" s="13"/>
    </row>
    <row r="1717" spans="1:25" ht="25.5">
      <c r="A1717" s="24" t="s">
        <v>2708</v>
      </c>
      <c r="B1717" s="25" t="s">
        <v>115</v>
      </c>
      <c r="C1717" s="26">
        <v>140220</v>
      </c>
      <c r="D1717" s="27" t="s">
        <v>42</v>
      </c>
      <c r="E1717" s="27" t="s">
        <v>255</v>
      </c>
      <c r="F1717" s="27" t="s">
        <v>256</v>
      </c>
      <c r="G1717" s="27" t="s">
        <v>31</v>
      </c>
      <c r="H1717" s="27" t="s">
        <v>32</v>
      </c>
      <c r="I1717" s="27" t="s">
        <v>33</v>
      </c>
      <c r="J1717" s="28">
        <v>45380</v>
      </c>
      <c r="K1717" s="28">
        <v>45536</v>
      </c>
      <c r="L1717" s="121" t="s">
        <v>2167</v>
      </c>
      <c r="M1717" s="94" t="s">
        <v>89</v>
      </c>
      <c r="N1717" s="94" t="s">
        <v>72</v>
      </c>
      <c r="P1717" s="30"/>
      <c r="Q1717" s="20"/>
      <c r="R1717" s="23"/>
      <c r="S1717" s="21">
        <v>45394</v>
      </c>
      <c r="T1717" s="20"/>
      <c r="U1717" s="21">
        <v>45394</v>
      </c>
      <c r="V1717" s="29" t="s">
        <v>240</v>
      </c>
      <c r="W1717" s="23"/>
      <c r="X1717" s="27" t="s">
        <v>45</v>
      </c>
      <c r="Y1717" s="13"/>
    </row>
    <row r="1718" spans="1:25" ht="25.5">
      <c r="A1718" s="24" t="s">
        <v>2708</v>
      </c>
      <c r="B1718" s="25" t="s">
        <v>119</v>
      </c>
      <c r="C1718" s="26">
        <v>142010</v>
      </c>
      <c r="D1718" s="27" t="s">
        <v>42</v>
      </c>
      <c r="E1718" s="27" t="s">
        <v>255</v>
      </c>
      <c r="F1718" s="27" t="s">
        <v>358</v>
      </c>
      <c r="G1718" s="27" t="s">
        <v>31</v>
      </c>
      <c r="H1718" s="27" t="s">
        <v>32</v>
      </c>
      <c r="I1718" s="27" t="s">
        <v>33</v>
      </c>
      <c r="J1718" s="28">
        <v>45380</v>
      </c>
      <c r="K1718" s="28">
        <v>45536</v>
      </c>
      <c r="L1718" s="121" t="s">
        <v>2167</v>
      </c>
      <c r="M1718" s="94" t="s">
        <v>89</v>
      </c>
      <c r="N1718" s="94" t="s">
        <v>72</v>
      </c>
      <c r="P1718" s="30"/>
      <c r="Q1718" s="20"/>
      <c r="R1718" s="23"/>
      <c r="S1718" s="21">
        <v>45394</v>
      </c>
      <c r="T1718" s="20"/>
      <c r="U1718" s="21">
        <v>45394</v>
      </c>
      <c r="V1718" s="29" t="s">
        <v>240</v>
      </c>
      <c r="W1718" s="23"/>
      <c r="X1718" s="27" t="s">
        <v>45</v>
      </c>
      <c r="Y1718" s="13"/>
    </row>
    <row r="1719" spans="1:25" ht="25.5">
      <c r="A1719" s="24" t="s">
        <v>2708</v>
      </c>
      <c r="B1719" s="25" t="s">
        <v>121</v>
      </c>
      <c r="C1719" s="26">
        <v>142134</v>
      </c>
      <c r="D1719" s="27" t="s">
        <v>42</v>
      </c>
      <c r="E1719" s="27" t="s">
        <v>255</v>
      </c>
      <c r="F1719" s="27" t="s">
        <v>358</v>
      </c>
      <c r="G1719" s="27" t="s">
        <v>31</v>
      </c>
      <c r="H1719" s="27" t="s">
        <v>32</v>
      </c>
      <c r="I1719" s="27" t="s">
        <v>33</v>
      </c>
      <c r="J1719" s="28">
        <v>45380</v>
      </c>
      <c r="K1719" s="28">
        <v>45536</v>
      </c>
      <c r="L1719" s="121" t="s">
        <v>2167</v>
      </c>
      <c r="M1719" s="94" t="s">
        <v>89</v>
      </c>
      <c r="N1719" s="94" t="s">
        <v>72</v>
      </c>
      <c r="P1719" s="30"/>
      <c r="Q1719" s="20"/>
      <c r="R1719" s="23"/>
      <c r="S1719" s="21">
        <v>45394</v>
      </c>
      <c r="T1719" s="20"/>
      <c r="U1719" s="21">
        <v>45395</v>
      </c>
      <c r="V1719" s="29" t="s">
        <v>240</v>
      </c>
      <c r="W1719" s="23"/>
      <c r="X1719" s="27" t="s">
        <v>45</v>
      </c>
      <c r="Y1719" s="13"/>
    </row>
    <row r="1720" spans="1:25" ht="25.5">
      <c r="A1720" s="24">
        <v>45413</v>
      </c>
      <c r="B1720" s="112" t="s">
        <v>1313</v>
      </c>
      <c r="C1720" s="26">
        <v>118319</v>
      </c>
      <c r="D1720" s="27" t="s">
        <v>42</v>
      </c>
      <c r="E1720" s="27" t="s">
        <v>589</v>
      </c>
      <c r="F1720" s="27" t="s">
        <v>308</v>
      </c>
      <c r="G1720" s="27" t="s">
        <v>31</v>
      </c>
      <c r="H1720" s="27" t="s">
        <v>32</v>
      </c>
      <c r="I1720" s="27" t="s">
        <v>33</v>
      </c>
      <c r="J1720" s="28">
        <v>45380</v>
      </c>
      <c r="K1720" s="28">
        <v>45536</v>
      </c>
      <c r="L1720" s="121" t="s">
        <v>1543</v>
      </c>
      <c r="M1720" s="94" t="s">
        <v>2758</v>
      </c>
      <c r="N1720" s="94" t="s">
        <v>2759</v>
      </c>
      <c r="O1720" s="94" t="s">
        <v>2760</v>
      </c>
      <c r="P1720" s="30">
        <v>45371</v>
      </c>
      <c r="Q1720" s="20">
        <v>45372</v>
      </c>
      <c r="R1720" s="23" t="s">
        <v>239</v>
      </c>
      <c r="S1720" s="21">
        <v>45378</v>
      </c>
      <c r="T1720" s="20">
        <v>45394</v>
      </c>
      <c r="U1720" s="21">
        <v>45397</v>
      </c>
      <c r="V1720" s="29" t="s">
        <v>240</v>
      </c>
      <c r="W1720" s="23"/>
      <c r="X1720" s="27" t="s">
        <v>39</v>
      </c>
      <c r="Y1720" s="13"/>
    </row>
    <row r="1721" spans="1:25" ht="25.5">
      <c r="A1721" s="24">
        <v>45413</v>
      </c>
      <c r="B1721" s="25" t="s">
        <v>729</v>
      </c>
      <c r="C1721" s="26">
        <v>142228</v>
      </c>
      <c r="D1721" s="27" t="s">
        <v>42</v>
      </c>
      <c r="E1721" s="27" t="s">
        <v>790</v>
      </c>
      <c r="F1721" s="27" t="s">
        <v>212</v>
      </c>
      <c r="G1721" s="27" t="s">
        <v>31</v>
      </c>
      <c r="H1721" s="27" t="s">
        <v>32</v>
      </c>
      <c r="I1721" s="27" t="s">
        <v>33</v>
      </c>
      <c r="J1721" s="28">
        <v>45380</v>
      </c>
      <c r="K1721" s="28">
        <v>45536</v>
      </c>
      <c r="L1721" s="121" t="s">
        <v>1605</v>
      </c>
      <c r="M1721" s="94" t="s">
        <v>2761</v>
      </c>
      <c r="N1721" s="94" t="s">
        <v>113</v>
      </c>
      <c r="O1721" s="94" t="s">
        <v>2762</v>
      </c>
      <c r="P1721" s="30">
        <v>45370</v>
      </c>
      <c r="Q1721" s="20">
        <v>45371</v>
      </c>
      <c r="R1721" s="23"/>
      <c r="S1721" s="21">
        <v>45379</v>
      </c>
      <c r="T1721" s="20">
        <v>45397</v>
      </c>
      <c r="U1721" s="21">
        <v>45399</v>
      </c>
      <c r="V1721" s="29" t="s">
        <v>240</v>
      </c>
      <c r="W1721" s="23"/>
      <c r="X1721" s="27" t="s">
        <v>39</v>
      </c>
      <c r="Y1721" s="13" t="s">
        <v>2033</v>
      </c>
    </row>
    <row r="1722" spans="1:25" ht="51">
      <c r="A1722" s="24">
        <v>45383</v>
      </c>
      <c r="B1722" s="25" t="s">
        <v>2763</v>
      </c>
      <c r="C1722" s="197">
        <v>120029</v>
      </c>
      <c r="D1722" s="27" t="s">
        <v>42</v>
      </c>
      <c r="E1722" s="27" t="s">
        <v>413</v>
      </c>
      <c r="F1722" s="27" t="s">
        <v>1362</v>
      </c>
      <c r="G1722" s="27" t="s">
        <v>31</v>
      </c>
      <c r="H1722" s="27" t="s">
        <v>32</v>
      </c>
      <c r="I1722" s="27" t="s">
        <v>33</v>
      </c>
      <c r="J1722" s="27" t="s">
        <v>85</v>
      </c>
      <c r="K1722" s="28">
        <v>45505</v>
      </c>
      <c r="L1722" s="121" t="s">
        <v>1605</v>
      </c>
      <c r="M1722" s="94" t="s">
        <v>415</v>
      </c>
      <c r="N1722" s="94" t="s">
        <v>43</v>
      </c>
      <c r="O1722" s="94" t="s">
        <v>785</v>
      </c>
      <c r="P1722" s="30"/>
      <c r="Q1722" s="20"/>
      <c r="R1722" s="23"/>
      <c r="S1722" s="21"/>
      <c r="T1722" s="20">
        <v>45394</v>
      </c>
      <c r="U1722" s="21">
        <v>45397</v>
      </c>
      <c r="V1722" s="29" t="s">
        <v>240</v>
      </c>
      <c r="W1722" s="23"/>
      <c r="X1722" s="27" t="s">
        <v>45</v>
      </c>
      <c r="Y1722" s="13"/>
    </row>
    <row r="1723" spans="1:25" ht="25.5">
      <c r="A1723" s="24" t="s">
        <v>2708</v>
      </c>
      <c r="B1723" s="25" t="s">
        <v>729</v>
      </c>
      <c r="C1723" s="26">
        <v>70241</v>
      </c>
      <c r="D1723" s="27" t="s">
        <v>42</v>
      </c>
      <c r="E1723" s="27" t="s">
        <v>790</v>
      </c>
      <c r="F1723" s="27" t="s">
        <v>212</v>
      </c>
      <c r="G1723" s="27" t="s">
        <v>31</v>
      </c>
      <c r="H1723" s="27" t="s">
        <v>32</v>
      </c>
      <c r="I1723" s="27" t="s">
        <v>33</v>
      </c>
      <c r="J1723" s="28">
        <v>45380</v>
      </c>
      <c r="K1723" s="28">
        <v>45536</v>
      </c>
      <c r="L1723" s="121" t="s">
        <v>2167</v>
      </c>
      <c r="M1723" s="94" t="s">
        <v>1922</v>
      </c>
      <c r="N1723" s="94" t="s">
        <v>1923</v>
      </c>
      <c r="P1723" s="30">
        <v>45394</v>
      </c>
      <c r="Q1723" s="20">
        <v>45394</v>
      </c>
      <c r="R1723" s="23" t="s">
        <v>239</v>
      </c>
      <c r="S1723" s="21">
        <v>45394</v>
      </c>
      <c r="T1723" s="20"/>
      <c r="U1723" s="21">
        <v>45399</v>
      </c>
      <c r="V1723" s="29" t="s">
        <v>240</v>
      </c>
      <c r="W1723" s="23"/>
      <c r="X1723" s="27" t="s">
        <v>39</v>
      </c>
      <c r="Y1723" s="13"/>
    </row>
    <row r="1724" spans="1:25">
      <c r="A1724" s="24" t="s">
        <v>2708</v>
      </c>
      <c r="B1724" s="25" t="s">
        <v>120</v>
      </c>
      <c r="C1724" s="26">
        <v>142122</v>
      </c>
      <c r="D1724" s="27" t="s">
        <v>42</v>
      </c>
      <c r="E1724" s="27" t="s">
        <v>243</v>
      </c>
      <c r="F1724" s="27" t="s">
        <v>244</v>
      </c>
      <c r="G1724" s="27" t="s">
        <v>31</v>
      </c>
      <c r="H1724" s="27" t="s">
        <v>32</v>
      </c>
      <c r="I1724" s="27" t="s">
        <v>33</v>
      </c>
      <c r="J1724" s="28">
        <v>45380</v>
      </c>
      <c r="K1724" s="28">
        <v>45536</v>
      </c>
      <c r="L1724" s="121" t="s">
        <v>2167</v>
      </c>
      <c r="M1724" s="94" t="s">
        <v>1342</v>
      </c>
      <c r="N1724" s="94" t="s">
        <v>2764</v>
      </c>
      <c r="P1724" s="30"/>
      <c r="Q1724" s="20"/>
      <c r="R1724" s="23"/>
      <c r="S1724" s="21">
        <v>45394</v>
      </c>
      <c r="T1724" s="20"/>
      <c r="U1724" s="21">
        <v>45398</v>
      </c>
      <c r="V1724" s="29" t="s">
        <v>240</v>
      </c>
      <c r="W1724" s="23"/>
      <c r="X1724" s="27" t="s">
        <v>45</v>
      </c>
      <c r="Y1724" s="13"/>
    </row>
    <row r="1725" spans="1:25" ht="38.25">
      <c r="A1725" s="24">
        <v>45383</v>
      </c>
      <c r="B1725" s="25" t="s">
        <v>2765</v>
      </c>
      <c r="C1725" s="26">
        <v>139373</v>
      </c>
      <c r="D1725" s="27" t="s">
        <v>42</v>
      </c>
      <c r="E1725" s="27" t="s">
        <v>2009</v>
      </c>
      <c r="F1725" s="27" t="s">
        <v>2010</v>
      </c>
      <c r="G1725" s="27" t="s">
        <v>31</v>
      </c>
      <c r="H1725" s="27" t="s">
        <v>32</v>
      </c>
      <c r="I1725" s="27" t="s">
        <v>33</v>
      </c>
      <c r="J1725" s="208">
        <v>45351</v>
      </c>
      <c r="K1725" s="28">
        <v>45505</v>
      </c>
      <c r="L1725" s="121" t="s">
        <v>2167</v>
      </c>
      <c r="M1725" s="94" t="s">
        <v>2766</v>
      </c>
      <c r="N1725" s="94" t="s">
        <v>2767</v>
      </c>
      <c r="O1725" s="94" t="s">
        <v>1708</v>
      </c>
      <c r="P1725" s="30">
        <v>45336</v>
      </c>
      <c r="Q1725" s="20">
        <v>45344</v>
      </c>
      <c r="R1725" s="23" t="s">
        <v>239</v>
      </c>
      <c r="S1725" s="21">
        <v>45352</v>
      </c>
      <c r="T1725" s="20">
        <v>45390</v>
      </c>
      <c r="U1725" s="21">
        <v>45399</v>
      </c>
      <c r="V1725" s="29" t="s">
        <v>240</v>
      </c>
      <c r="W1725" s="23"/>
      <c r="X1725" s="27" t="s">
        <v>45</v>
      </c>
      <c r="Y1725" s="13"/>
    </row>
    <row r="1726" spans="1:25">
      <c r="A1726" s="24" t="s">
        <v>2708</v>
      </c>
      <c r="B1726" s="25" t="s">
        <v>622</v>
      </c>
      <c r="C1726" s="26">
        <v>126659</v>
      </c>
      <c r="D1726" s="27" t="s">
        <v>42</v>
      </c>
      <c r="E1726" s="27" t="s">
        <v>1068</v>
      </c>
      <c r="F1726" s="27" t="s">
        <v>148</v>
      </c>
      <c r="G1726" s="27" t="s">
        <v>31</v>
      </c>
      <c r="H1726" s="27" t="s">
        <v>32</v>
      </c>
      <c r="I1726" s="27" t="s">
        <v>33</v>
      </c>
      <c r="J1726" s="28">
        <v>45380</v>
      </c>
      <c r="K1726" s="28">
        <v>45536</v>
      </c>
      <c r="L1726" s="121" t="s">
        <v>2167</v>
      </c>
      <c r="M1726" s="94" t="s">
        <v>304</v>
      </c>
      <c r="N1726" s="94" t="s">
        <v>149</v>
      </c>
      <c r="P1726" s="30">
        <v>45394</v>
      </c>
      <c r="Q1726" s="20">
        <v>45394</v>
      </c>
      <c r="R1726" s="23" t="s">
        <v>239</v>
      </c>
      <c r="S1726" s="21">
        <v>45394</v>
      </c>
      <c r="T1726" s="20"/>
      <c r="U1726" s="21">
        <v>45400</v>
      </c>
      <c r="V1726" s="29" t="s">
        <v>240</v>
      </c>
      <c r="W1726" s="23"/>
      <c r="X1726" s="27" t="s">
        <v>39</v>
      </c>
      <c r="Y1726" s="13"/>
    </row>
    <row r="1727" spans="1:25" ht="25.5">
      <c r="A1727" s="24" t="s">
        <v>2708</v>
      </c>
      <c r="B1727" s="25" t="s">
        <v>112</v>
      </c>
      <c r="C1727" s="26">
        <v>140033</v>
      </c>
      <c r="D1727" s="27" t="s">
        <v>42</v>
      </c>
      <c r="E1727" s="27" t="s">
        <v>377</v>
      </c>
      <c r="F1727" s="27" t="s">
        <v>662</v>
      </c>
      <c r="G1727" s="27" t="s">
        <v>31</v>
      </c>
      <c r="H1727" s="27" t="s">
        <v>32</v>
      </c>
      <c r="I1727" s="27" t="s">
        <v>33</v>
      </c>
      <c r="J1727" s="28">
        <v>45380</v>
      </c>
      <c r="K1727" s="28">
        <v>45536</v>
      </c>
      <c r="L1727" s="121" t="s">
        <v>2167</v>
      </c>
      <c r="M1727" s="94" t="s">
        <v>61</v>
      </c>
      <c r="N1727" s="94" t="s">
        <v>113</v>
      </c>
      <c r="P1727" s="30"/>
      <c r="Q1727" s="20"/>
      <c r="R1727" s="23"/>
      <c r="S1727" s="21">
        <v>45394</v>
      </c>
      <c r="T1727" s="20"/>
      <c r="U1727" s="21">
        <v>45399</v>
      </c>
      <c r="V1727" s="29" t="s">
        <v>240</v>
      </c>
      <c r="W1727" s="23"/>
      <c r="X1727" s="27" t="s">
        <v>45</v>
      </c>
      <c r="Y1727" s="13" t="s">
        <v>2523</v>
      </c>
    </row>
    <row r="1728" spans="1:25">
      <c r="A1728" s="24" t="s">
        <v>2708</v>
      </c>
      <c r="B1728" s="25" t="s">
        <v>2768</v>
      </c>
      <c r="C1728" s="26">
        <v>136780</v>
      </c>
      <c r="D1728" s="27" t="s">
        <v>42</v>
      </c>
      <c r="E1728" s="27" t="s">
        <v>370</v>
      </c>
      <c r="F1728" s="27" t="s">
        <v>212</v>
      </c>
      <c r="G1728" s="27" t="s">
        <v>31</v>
      </c>
      <c r="H1728" s="27" t="s">
        <v>32</v>
      </c>
      <c r="I1728" s="27" t="s">
        <v>33</v>
      </c>
      <c r="J1728" s="28">
        <v>45380</v>
      </c>
      <c r="K1728" s="28">
        <v>45536</v>
      </c>
      <c r="L1728" s="121" t="s">
        <v>2167</v>
      </c>
      <c r="P1728" s="30">
        <v>45394</v>
      </c>
      <c r="Q1728" s="20">
        <v>45398</v>
      </c>
      <c r="R1728" s="23" t="s">
        <v>239</v>
      </c>
      <c r="S1728" s="21">
        <v>45399</v>
      </c>
      <c r="T1728" s="20"/>
      <c r="U1728" s="21">
        <v>45400</v>
      </c>
      <c r="V1728" s="29" t="s">
        <v>240</v>
      </c>
      <c r="W1728" s="23"/>
      <c r="X1728" s="27" t="s">
        <v>39</v>
      </c>
      <c r="Y1728" s="13"/>
    </row>
    <row r="1729" spans="1:25" ht="25.5">
      <c r="A1729" s="24" t="s">
        <v>2708</v>
      </c>
      <c r="B1729" s="25" t="s">
        <v>2769</v>
      </c>
      <c r="C1729" s="26">
        <v>142239</v>
      </c>
      <c r="D1729" s="27" t="s">
        <v>42</v>
      </c>
      <c r="E1729" s="27" t="s">
        <v>255</v>
      </c>
      <c r="F1729" s="27" t="s">
        <v>256</v>
      </c>
      <c r="G1729" s="27" t="s">
        <v>31</v>
      </c>
      <c r="H1729" s="27" t="s">
        <v>32</v>
      </c>
      <c r="I1729" s="27" t="s">
        <v>33</v>
      </c>
      <c r="J1729" s="28">
        <v>45380</v>
      </c>
      <c r="K1729" s="28">
        <v>45536</v>
      </c>
      <c r="L1729" s="121" t="s">
        <v>2167</v>
      </c>
      <c r="N1729" s="94" t="s">
        <v>113</v>
      </c>
      <c r="P1729" s="30"/>
      <c r="Q1729" s="20"/>
      <c r="R1729" s="23"/>
      <c r="S1729" s="21">
        <v>45394</v>
      </c>
      <c r="T1729" s="20"/>
      <c r="U1729" s="21">
        <v>45400</v>
      </c>
      <c r="V1729" s="29" t="s">
        <v>240</v>
      </c>
      <c r="W1729" s="23"/>
      <c r="X1729" s="27" t="s">
        <v>45</v>
      </c>
      <c r="Y1729" s="13" t="s">
        <v>2523</v>
      </c>
    </row>
    <row r="1730" spans="1:25" ht="25.5">
      <c r="A1730" s="24" t="s">
        <v>2708</v>
      </c>
      <c r="B1730" s="25" t="s">
        <v>122</v>
      </c>
      <c r="C1730" s="26">
        <v>142211</v>
      </c>
      <c r="D1730" s="27" t="s">
        <v>42</v>
      </c>
      <c r="E1730" s="27" t="s">
        <v>255</v>
      </c>
      <c r="F1730" s="27" t="s">
        <v>256</v>
      </c>
      <c r="G1730" s="27" t="s">
        <v>31</v>
      </c>
      <c r="H1730" s="27" t="s">
        <v>32</v>
      </c>
      <c r="I1730" s="27" t="s">
        <v>33</v>
      </c>
      <c r="J1730" s="28">
        <v>45380</v>
      </c>
      <c r="K1730" s="28">
        <v>45536</v>
      </c>
      <c r="L1730" s="121" t="s">
        <v>2167</v>
      </c>
      <c r="N1730" s="94" t="s">
        <v>113</v>
      </c>
      <c r="P1730" s="30"/>
      <c r="Q1730" s="20"/>
      <c r="R1730" s="23"/>
      <c r="S1730" s="21">
        <v>45394</v>
      </c>
      <c r="T1730" s="20"/>
      <c r="U1730" s="21">
        <v>45400</v>
      </c>
      <c r="V1730" s="29" t="s">
        <v>240</v>
      </c>
      <c r="W1730" s="23"/>
      <c r="X1730" s="27" t="s">
        <v>45</v>
      </c>
      <c r="Y1730" s="13" t="s">
        <v>2523</v>
      </c>
    </row>
    <row r="1731" spans="1:25" ht="38.25">
      <c r="A1731" s="24" t="s">
        <v>2770</v>
      </c>
      <c r="B1731" s="25" t="s">
        <v>674</v>
      </c>
      <c r="C1731" s="26">
        <v>124733</v>
      </c>
      <c r="D1731" s="27" t="s">
        <v>42</v>
      </c>
      <c r="E1731" s="27" t="s">
        <v>255</v>
      </c>
      <c r="F1731" s="27" t="s">
        <v>358</v>
      </c>
      <c r="G1731" s="27" t="s">
        <v>31</v>
      </c>
      <c r="H1731" s="27" t="s">
        <v>32</v>
      </c>
      <c r="I1731" s="27" t="s">
        <v>33</v>
      </c>
      <c r="J1731" s="28">
        <v>45412</v>
      </c>
      <c r="K1731" s="28">
        <v>45566</v>
      </c>
      <c r="L1731" s="121" t="s">
        <v>1605</v>
      </c>
      <c r="N1731" s="94" t="s">
        <v>2080</v>
      </c>
      <c r="P1731" s="30"/>
      <c r="Q1731" s="20"/>
      <c r="R1731" s="23"/>
      <c r="S1731" s="21">
        <v>45408</v>
      </c>
      <c r="T1731" s="20"/>
      <c r="U1731" s="21"/>
      <c r="V1731" s="29" t="s">
        <v>240</v>
      </c>
      <c r="W1731" s="23"/>
      <c r="X1731" s="27" t="s">
        <v>45</v>
      </c>
      <c r="Y1731" s="13" t="s">
        <v>2191</v>
      </c>
    </row>
    <row r="1732" spans="1:25">
      <c r="A1732" s="24" t="s">
        <v>2770</v>
      </c>
      <c r="B1732" s="25" t="s">
        <v>505</v>
      </c>
      <c r="C1732" s="26">
        <v>107132</v>
      </c>
      <c r="D1732" s="27" t="s">
        <v>42</v>
      </c>
      <c r="E1732" s="27" t="s">
        <v>377</v>
      </c>
      <c r="F1732" s="27" t="s">
        <v>662</v>
      </c>
      <c r="G1732" s="27" t="s">
        <v>31</v>
      </c>
      <c r="H1732" s="27" t="s">
        <v>32</v>
      </c>
      <c r="I1732" s="27" t="s">
        <v>33</v>
      </c>
      <c r="J1732" s="28">
        <v>45412</v>
      </c>
      <c r="K1732" s="28">
        <v>45566</v>
      </c>
      <c r="L1732" s="121" t="s">
        <v>1543</v>
      </c>
      <c r="M1732" s="94" t="s">
        <v>235</v>
      </c>
      <c r="N1732" s="94" t="s">
        <v>388</v>
      </c>
      <c r="O1732" s="94" t="s">
        <v>235</v>
      </c>
      <c r="P1732" s="30" t="s">
        <v>235</v>
      </c>
      <c r="Q1732" s="30" t="s">
        <v>235</v>
      </c>
      <c r="R1732" s="30" t="s">
        <v>235</v>
      </c>
      <c r="S1732" s="21">
        <v>45411</v>
      </c>
      <c r="T1732" s="20" t="s">
        <v>235</v>
      </c>
      <c r="U1732" s="21">
        <v>45411</v>
      </c>
      <c r="V1732" s="29" t="s">
        <v>240</v>
      </c>
      <c r="W1732" s="23"/>
      <c r="X1732" s="27" t="s">
        <v>45</v>
      </c>
      <c r="Y1732" s="13" t="s">
        <v>2576</v>
      </c>
    </row>
    <row r="1733" spans="1:25" ht="38.25">
      <c r="A1733" s="24" t="s">
        <v>2770</v>
      </c>
      <c r="B1733" s="25" t="s">
        <v>703</v>
      </c>
      <c r="C1733" s="26">
        <v>107853</v>
      </c>
      <c r="D1733" s="27" t="s">
        <v>42</v>
      </c>
      <c r="E1733" s="27" t="s">
        <v>1686</v>
      </c>
      <c r="F1733" s="27" t="s">
        <v>358</v>
      </c>
      <c r="G1733" s="27" t="s">
        <v>31</v>
      </c>
      <c r="H1733" s="27" t="s">
        <v>32</v>
      </c>
      <c r="I1733" s="27" t="s">
        <v>33</v>
      </c>
      <c r="J1733" s="28">
        <v>45412</v>
      </c>
      <c r="K1733" s="28">
        <v>45566</v>
      </c>
      <c r="L1733" s="121" t="s">
        <v>1605</v>
      </c>
      <c r="N1733" s="94" t="s">
        <v>2080</v>
      </c>
      <c r="P1733" s="30"/>
      <c r="Q1733" s="20"/>
      <c r="R1733" s="23"/>
      <c r="S1733" s="21">
        <v>45407</v>
      </c>
      <c r="T1733" s="20"/>
      <c r="U1733" s="21">
        <v>45408</v>
      </c>
      <c r="V1733" s="29" t="s">
        <v>240</v>
      </c>
      <c r="W1733" s="23"/>
      <c r="X1733" s="27" t="s">
        <v>45</v>
      </c>
      <c r="Y1733" s="13" t="s">
        <v>2191</v>
      </c>
    </row>
    <row r="1734" spans="1:25" ht="38.25">
      <c r="A1734" s="24" t="s">
        <v>2770</v>
      </c>
      <c r="B1734" s="25" t="s">
        <v>313</v>
      </c>
      <c r="C1734" s="26">
        <v>110787</v>
      </c>
      <c r="D1734" s="27" t="s">
        <v>42</v>
      </c>
      <c r="E1734" s="27" t="s">
        <v>255</v>
      </c>
      <c r="F1734" s="27" t="s">
        <v>358</v>
      </c>
      <c r="G1734" s="27" t="s">
        <v>31</v>
      </c>
      <c r="H1734" s="27" t="s">
        <v>32</v>
      </c>
      <c r="I1734" s="27" t="s">
        <v>33</v>
      </c>
      <c r="J1734" s="28">
        <v>45412</v>
      </c>
      <c r="K1734" s="28">
        <v>45566</v>
      </c>
      <c r="L1734" s="121" t="s">
        <v>1605</v>
      </c>
      <c r="N1734" s="94" t="s">
        <v>2080</v>
      </c>
      <c r="P1734" s="30"/>
      <c r="Q1734" s="20"/>
      <c r="R1734" s="23"/>
      <c r="S1734" s="21">
        <v>45407</v>
      </c>
      <c r="T1734" s="20"/>
      <c r="U1734" s="21">
        <v>45408</v>
      </c>
      <c r="V1734" s="29" t="s">
        <v>240</v>
      </c>
      <c r="W1734" s="23"/>
      <c r="X1734" s="27" t="s">
        <v>45</v>
      </c>
      <c r="Y1734" s="13" t="s">
        <v>2771</v>
      </c>
    </row>
    <row r="1735" spans="1:25" ht="89.25">
      <c r="A1735" s="24" t="s">
        <v>2770</v>
      </c>
      <c r="B1735" s="25" t="s">
        <v>165</v>
      </c>
      <c r="C1735" s="26">
        <v>117050</v>
      </c>
      <c r="D1735" s="27" t="s">
        <v>42</v>
      </c>
      <c r="E1735" s="27" t="s">
        <v>413</v>
      </c>
      <c r="F1735" s="27" t="s">
        <v>1362</v>
      </c>
      <c r="G1735" s="27" t="s">
        <v>31</v>
      </c>
      <c r="H1735" s="27" t="s">
        <v>32</v>
      </c>
      <c r="I1735" s="27" t="s">
        <v>33</v>
      </c>
      <c r="J1735" s="28">
        <v>45412</v>
      </c>
      <c r="K1735" s="28">
        <v>45566</v>
      </c>
      <c r="L1735" s="121" t="s">
        <v>1605</v>
      </c>
      <c r="M1735" s="94" t="s">
        <v>415</v>
      </c>
      <c r="N1735" s="94" t="s">
        <v>43</v>
      </c>
      <c r="O1735" s="94" t="s">
        <v>416</v>
      </c>
      <c r="P1735" s="30"/>
      <c r="Q1735" s="20"/>
      <c r="R1735" s="23"/>
      <c r="S1735" s="21">
        <v>45407</v>
      </c>
      <c r="T1735" s="20"/>
      <c r="U1735" s="21">
        <v>45413</v>
      </c>
      <c r="V1735" s="29" t="s">
        <v>240</v>
      </c>
      <c r="W1735" s="23"/>
      <c r="X1735" s="27" t="s">
        <v>45</v>
      </c>
      <c r="Y1735" s="13" t="s">
        <v>2772</v>
      </c>
    </row>
    <row r="1736" spans="1:25" ht="38.25">
      <c r="A1736" s="24" t="s">
        <v>2770</v>
      </c>
      <c r="B1736" s="25" t="s">
        <v>671</v>
      </c>
      <c r="C1736" s="26">
        <v>117222</v>
      </c>
      <c r="D1736" s="27" t="s">
        <v>42</v>
      </c>
      <c r="E1736" s="27" t="s">
        <v>255</v>
      </c>
      <c r="F1736" s="27" t="s">
        <v>358</v>
      </c>
      <c r="G1736" s="27" t="s">
        <v>31</v>
      </c>
      <c r="H1736" s="27" t="s">
        <v>32</v>
      </c>
      <c r="I1736" s="27" t="s">
        <v>33</v>
      </c>
      <c r="J1736" s="28">
        <v>45412</v>
      </c>
      <c r="K1736" s="28">
        <v>45566</v>
      </c>
      <c r="L1736" s="121" t="s">
        <v>1605</v>
      </c>
      <c r="N1736" s="94" t="s">
        <v>2080</v>
      </c>
      <c r="P1736" s="30"/>
      <c r="Q1736" s="20"/>
      <c r="R1736" s="23"/>
      <c r="S1736" s="21">
        <v>45407</v>
      </c>
      <c r="T1736" s="20"/>
      <c r="U1736" s="21">
        <v>45408</v>
      </c>
      <c r="V1736" s="29" t="s">
        <v>240</v>
      </c>
      <c r="W1736" s="23"/>
      <c r="X1736" s="27" t="s">
        <v>45</v>
      </c>
      <c r="Y1736" s="13" t="s">
        <v>2191</v>
      </c>
    </row>
    <row r="1737" spans="1:25">
      <c r="A1737" s="24" t="s">
        <v>2770</v>
      </c>
      <c r="B1737" s="25" t="s">
        <v>170</v>
      </c>
      <c r="C1737" s="26">
        <v>124560</v>
      </c>
      <c r="D1737" s="27" t="s">
        <v>42</v>
      </c>
      <c r="E1737" s="27" t="s">
        <v>255</v>
      </c>
      <c r="F1737" s="27" t="s">
        <v>256</v>
      </c>
      <c r="G1737" s="27" t="s">
        <v>31</v>
      </c>
      <c r="H1737" s="27" t="s">
        <v>32</v>
      </c>
      <c r="I1737" s="27" t="s">
        <v>33</v>
      </c>
      <c r="J1737" s="28">
        <v>45412</v>
      </c>
      <c r="K1737" s="28">
        <v>45566</v>
      </c>
      <c r="L1737" s="121" t="s">
        <v>1605</v>
      </c>
      <c r="M1737" s="94" t="s">
        <v>1236</v>
      </c>
      <c r="N1737" s="94" t="s">
        <v>1237</v>
      </c>
      <c r="P1737" s="30"/>
      <c r="Q1737" s="20"/>
      <c r="R1737" s="23"/>
      <c r="S1737" s="21">
        <v>45407</v>
      </c>
      <c r="T1737" s="20"/>
      <c r="U1737" s="21">
        <v>45411</v>
      </c>
      <c r="V1737" s="29" t="s">
        <v>240</v>
      </c>
      <c r="W1737" s="23"/>
      <c r="X1737" s="27" t="s">
        <v>45</v>
      </c>
      <c r="Y1737" s="13" t="s">
        <v>2191</v>
      </c>
    </row>
    <row r="1738" spans="1:25" ht="25.5">
      <c r="A1738" s="24" t="s">
        <v>2770</v>
      </c>
      <c r="B1738" s="25" t="s">
        <v>175</v>
      </c>
      <c r="C1738" s="26">
        <v>128148</v>
      </c>
      <c r="D1738" s="27" t="s">
        <v>42</v>
      </c>
      <c r="E1738" s="27" t="s">
        <v>724</v>
      </c>
      <c r="F1738" s="27" t="s">
        <v>736</v>
      </c>
      <c r="G1738" s="27" t="s">
        <v>31</v>
      </c>
      <c r="H1738" s="27" t="s">
        <v>32</v>
      </c>
      <c r="I1738" s="27" t="s">
        <v>33</v>
      </c>
      <c r="J1738" s="28">
        <v>45412</v>
      </c>
      <c r="K1738" s="28">
        <v>45566</v>
      </c>
      <c r="L1738" s="121" t="s">
        <v>1605</v>
      </c>
      <c r="M1738" s="94" t="s">
        <v>250</v>
      </c>
      <c r="N1738" s="94" t="s">
        <v>98</v>
      </c>
      <c r="P1738" s="30"/>
      <c r="Q1738" s="20"/>
      <c r="R1738" s="23"/>
      <c r="S1738" s="21">
        <v>45411</v>
      </c>
      <c r="T1738" s="20"/>
      <c r="U1738" s="21">
        <v>45413</v>
      </c>
      <c r="V1738" s="29" t="s">
        <v>240</v>
      </c>
      <c r="W1738" s="23"/>
      <c r="X1738" s="27" t="s">
        <v>45</v>
      </c>
      <c r="Y1738" s="13" t="s">
        <v>2773</v>
      </c>
    </row>
    <row r="1739" spans="1:25" ht="89.25">
      <c r="A1739" s="24" t="s">
        <v>2770</v>
      </c>
      <c r="B1739" s="25" t="s">
        <v>743</v>
      </c>
      <c r="C1739" s="26">
        <v>129461</v>
      </c>
      <c r="D1739" s="27" t="s">
        <v>42</v>
      </c>
      <c r="E1739" s="27" t="s">
        <v>413</v>
      </c>
      <c r="F1739" s="27" t="s">
        <v>1362</v>
      </c>
      <c r="G1739" s="27" t="s">
        <v>31</v>
      </c>
      <c r="H1739" s="27" t="s">
        <v>32</v>
      </c>
      <c r="I1739" s="27" t="s">
        <v>33</v>
      </c>
      <c r="J1739" s="28">
        <v>45412</v>
      </c>
      <c r="K1739" s="28">
        <v>45566</v>
      </c>
      <c r="L1739" s="121" t="s">
        <v>1605</v>
      </c>
      <c r="M1739" s="94" t="s">
        <v>415</v>
      </c>
      <c r="N1739" s="94" t="s">
        <v>43</v>
      </c>
      <c r="O1739" s="94" t="s">
        <v>416</v>
      </c>
      <c r="P1739" s="30"/>
      <c r="Q1739" s="20"/>
      <c r="R1739" s="23"/>
      <c r="S1739" s="21">
        <v>45408</v>
      </c>
      <c r="T1739" s="20"/>
      <c r="U1739" s="21">
        <v>45413</v>
      </c>
      <c r="V1739" s="29" t="s">
        <v>240</v>
      </c>
      <c r="W1739" s="23"/>
      <c r="X1739" s="27" t="s">
        <v>45</v>
      </c>
      <c r="Y1739" s="13" t="s">
        <v>2772</v>
      </c>
    </row>
    <row r="1740" spans="1:25" ht="38.25">
      <c r="A1740" s="24" t="s">
        <v>2770</v>
      </c>
      <c r="B1740" s="25" t="s">
        <v>183</v>
      </c>
      <c r="C1740" s="26">
        <v>136324</v>
      </c>
      <c r="D1740" s="27" t="s">
        <v>42</v>
      </c>
      <c r="E1740" s="27" t="s">
        <v>255</v>
      </c>
      <c r="F1740" s="27" t="s">
        <v>358</v>
      </c>
      <c r="G1740" s="27" t="s">
        <v>31</v>
      </c>
      <c r="H1740" s="27" t="s">
        <v>32</v>
      </c>
      <c r="I1740" s="27" t="s">
        <v>33</v>
      </c>
      <c r="J1740" s="28">
        <v>45412</v>
      </c>
      <c r="K1740" s="28">
        <v>45566</v>
      </c>
      <c r="L1740" s="121" t="s">
        <v>1605</v>
      </c>
      <c r="N1740" s="94" t="s">
        <v>2080</v>
      </c>
      <c r="P1740" s="30"/>
      <c r="Q1740" s="20"/>
      <c r="R1740" s="23"/>
      <c r="S1740" s="21">
        <v>45408</v>
      </c>
      <c r="T1740" s="20"/>
      <c r="U1740" s="21">
        <v>45408</v>
      </c>
      <c r="V1740" s="29" t="s">
        <v>240</v>
      </c>
      <c r="W1740" s="23"/>
      <c r="X1740" s="27" t="s">
        <v>45</v>
      </c>
      <c r="Y1740" s="13" t="s">
        <v>2191</v>
      </c>
    </row>
    <row r="1741" spans="1:25">
      <c r="A1741" s="24" t="s">
        <v>2770</v>
      </c>
      <c r="B1741" s="25" t="s">
        <v>710</v>
      </c>
      <c r="C1741" s="26">
        <v>634307</v>
      </c>
      <c r="D1741" s="27" t="s">
        <v>42</v>
      </c>
      <c r="E1741" s="27" t="s">
        <v>147</v>
      </c>
      <c r="F1741" s="27" t="s">
        <v>148</v>
      </c>
      <c r="G1741" s="27" t="s">
        <v>31</v>
      </c>
      <c r="H1741" s="27"/>
      <c r="I1741" s="27" t="s">
        <v>33</v>
      </c>
      <c r="J1741" s="28">
        <v>45412</v>
      </c>
      <c r="K1741" s="28">
        <v>45597</v>
      </c>
      <c r="L1741" s="121" t="s">
        <v>1605</v>
      </c>
      <c r="N1741" s="94" t="s">
        <v>149</v>
      </c>
      <c r="P1741" s="30"/>
      <c r="Q1741" s="20"/>
      <c r="R1741" s="23"/>
      <c r="S1741" s="21">
        <v>45408</v>
      </c>
      <c r="T1741" s="20"/>
      <c r="U1741" s="21">
        <v>45412</v>
      </c>
      <c r="V1741" s="29" t="s">
        <v>240</v>
      </c>
      <c r="W1741" s="23"/>
      <c r="X1741" s="27" t="s">
        <v>39</v>
      </c>
      <c r="Y1741" s="13"/>
    </row>
    <row r="1742" spans="1:25" ht="25.5">
      <c r="A1742" s="24" t="s">
        <v>2770</v>
      </c>
      <c r="B1742" s="25" t="s">
        <v>683</v>
      </c>
      <c r="C1742" s="26">
        <v>48842</v>
      </c>
      <c r="D1742" s="27" t="s">
        <v>42</v>
      </c>
      <c r="E1742" s="27" t="s">
        <v>255</v>
      </c>
      <c r="F1742" s="27" t="s">
        <v>358</v>
      </c>
      <c r="G1742" s="27" t="s">
        <v>31</v>
      </c>
      <c r="H1742" s="27" t="s">
        <v>32</v>
      </c>
      <c r="I1742" s="27" t="s">
        <v>33</v>
      </c>
      <c r="J1742" s="28">
        <v>45412</v>
      </c>
      <c r="K1742" s="28">
        <v>45566</v>
      </c>
      <c r="L1742" s="121" t="s">
        <v>1551</v>
      </c>
      <c r="M1742" s="94" t="s">
        <v>73</v>
      </c>
      <c r="N1742" s="94" t="s">
        <v>72</v>
      </c>
      <c r="O1742" s="94" t="s">
        <v>73</v>
      </c>
      <c r="P1742" s="30"/>
      <c r="Q1742" s="20"/>
      <c r="R1742" s="23"/>
      <c r="S1742" s="21">
        <v>45411</v>
      </c>
      <c r="T1742" s="20"/>
      <c r="U1742" s="21">
        <v>45411</v>
      </c>
      <c r="V1742" s="29" t="s">
        <v>240</v>
      </c>
      <c r="W1742" s="23"/>
      <c r="X1742" s="27" t="s">
        <v>45</v>
      </c>
      <c r="Y1742" s="13" t="s">
        <v>2774</v>
      </c>
    </row>
    <row r="1743" spans="1:25" ht="38.25">
      <c r="A1743" s="24" t="s">
        <v>2770</v>
      </c>
      <c r="B1743" s="25" t="s">
        <v>86</v>
      </c>
      <c r="C1743" s="26">
        <v>103460</v>
      </c>
      <c r="D1743" s="27" t="s">
        <v>42</v>
      </c>
      <c r="E1743" s="27" t="s">
        <v>1068</v>
      </c>
      <c r="F1743" s="27" t="s">
        <v>148</v>
      </c>
      <c r="G1743" s="27" t="s">
        <v>31</v>
      </c>
      <c r="H1743" s="27" t="s">
        <v>32</v>
      </c>
      <c r="I1743" s="27" t="s">
        <v>33</v>
      </c>
      <c r="J1743" s="28">
        <v>45412</v>
      </c>
      <c r="K1743" s="28">
        <v>45566</v>
      </c>
      <c r="L1743" s="121" t="s">
        <v>1551</v>
      </c>
      <c r="M1743" s="94" t="s">
        <v>304</v>
      </c>
      <c r="N1743" s="94" t="s">
        <v>149</v>
      </c>
      <c r="O1743" s="94" t="s">
        <v>73</v>
      </c>
      <c r="P1743" s="30"/>
      <c r="Q1743" s="20"/>
      <c r="R1743" s="23"/>
      <c r="S1743" s="21">
        <v>45411</v>
      </c>
      <c r="T1743" s="20"/>
      <c r="U1743" s="21">
        <v>45412</v>
      </c>
      <c r="V1743" s="29" t="s">
        <v>240</v>
      </c>
      <c r="W1743" s="23"/>
      <c r="X1743" s="27" t="s">
        <v>45</v>
      </c>
      <c r="Y1743" s="13" t="s">
        <v>2100</v>
      </c>
    </row>
    <row r="1744" spans="1:25" ht="89.25">
      <c r="A1744" s="24" t="s">
        <v>2770</v>
      </c>
      <c r="B1744" s="25" t="s">
        <v>677</v>
      </c>
      <c r="C1744" s="26">
        <v>107990</v>
      </c>
      <c r="D1744" s="27" t="s">
        <v>42</v>
      </c>
      <c r="E1744" s="27" t="s">
        <v>413</v>
      </c>
      <c r="F1744" s="27" t="s">
        <v>1362</v>
      </c>
      <c r="G1744" s="27" t="s">
        <v>31</v>
      </c>
      <c r="H1744" s="27" t="s">
        <v>32</v>
      </c>
      <c r="I1744" s="27" t="s">
        <v>33</v>
      </c>
      <c r="J1744" s="28">
        <v>45412</v>
      </c>
      <c r="K1744" s="28">
        <v>45566</v>
      </c>
      <c r="L1744" s="121" t="s">
        <v>1551</v>
      </c>
      <c r="M1744" s="94" t="s">
        <v>415</v>
      </c>
      <c r="N1744" s="94" t="s">
        <v>43</v>
      </c>
      <c r="O1744" s="94" t="s">
        <v>416</v>
      </c>
      <c r="P1744" s="30"/>
      <c r="Q1744" s="20"/>
      <c r="R1744" s="23"/>
      <c r="S1744" s="21">
        <v>45411</v>
      </c>
      <c r="T1744" s="20"/>
      <c r="U1744" s="21">
        <v>45413</v>
      </c>
      <c r="V1744" s="29" t="s">
        <v>240</v>
      </c>
      <c r="W1744" s="23"/>
      <c r="X1744" s="27" t="s">
        <v>45</v>
      </c>
      <c r="Y1744" s="13" t="s">
        <v>2122</v>
      </c>
    </row>
    <row r="1745" spans="1:25" ht="38.25">
      <c r="A1745" s="24" t="s">
        <v>2770</v>
      </c>
      <c r="B1745" s="137" t="s">
        <v>160</v>
      </c>
      <c r="C1745" s="26">
        <v>111655</v>
      </c>
      <c r="D1745" s="27" t="s">
        <v>42</v>
      </c>
      <c r="E1745" s="27" t="s">
        <v>724</v>
      </c>
      <c r="F1745" s="27" t="s">
        <v>736</v>
      </c>
      <c r="G1745" s="27" t="s">
        <v>31</v>
      </c>
      <c r="H1745" s="27" t="s">
        <v>32</v>
      </c>
      <c r="I1745" s="27" t="s">
        <v>33</v>
      </c>
      <c r="J1745" s="28">
        <v>45412</v>
      </c>
      <c r="K1745" s="28">
        <v>45566</v>
      </c>
      <c r="L1745" s="121" t="s">
        <v>1551</v>
      </c>
      <c r="M1745" s="94" t="s">
        <v>250</v>
      </c>
      <c r="N1745" s="94" t="s">
        <v>98</v>
      </c>
      <c r="O1745" s="94" t="s">
        <v>73</v>
      </c>
      <c r="P1745" s="30"/>
      <c r="Q1745" s="20"/>
      <c r="R1745" s="23"/>
      <c r="S1745" s="21">
        <v>45411</v>
      </c>
      <c r="T1745" s="20"/>
      <c r="U1745" s="21">
        <v>45413</v>
      </c>
      <c r="V1745" s="29" t="s">
        <v>240</v>
      </c>
      <c r="W1745" s="23"/>
      <c r="X1745" s="27" t="s">
        <v>45</v>
      </c>
      <c r="Y1745" s="13" t="s">
        <v>2775</v>
      </c>
    </row>
    <row r="1746" spans="1:25">
      <c r="A1746" s="24" t="s">
        <v>2770</v>
      </c>
      <c r="B1746" s="25" t="s">
        <v>801</v>
      </c>
      <c r="C1746" s="26">
        <v>116069</v>
      </c>
      <c r="D1746" s="27" t="s">
        <v>42</v>
      </c>
      <c r="E1746" s="27" t="s">
        <v>1576</v>
      </c>
      <c r="F1746" s="27" t="s">
        <v>358</v>
      </c>
      <c r="G1746" s="27" t="s">
        <v>31</v>
      </c>
      <c r="H1746" s="27" t="s">
        <v>32</v>
      </c>
      <c r="I1746" s="27" t="s">
        <v>33</v>
      </c>
      <c r="J1746" s="28">
        <v>45412</v>
      </c>
      <c r="K1746" s="28">
        <v>45597</v>
      </c>
      <c r="L1746" s="121" t="s">
        <v>1551</v>
      </c>
      <c r="M1746" s="94" t="s">
        <v>73</v>
      </c>
      <c r="N1746" s="94" t="s">
        <v>388</v>
      </c>
      <c r="O1746" s="94" t="s">
        <v>73</v>
      </c>
      <c r="P1746" s="30"/>
      <c r="Q1746" s="20"/>
      <c r="R1746" s="23"/>
      <c r="S1746" s="21">
        <v>45411</v>
      </c>
      <c r="T1746" s="20"/>
      <c r="U1746" s="21">
        <v>45411</v>
      </c>
      <c r="V1746" s="29" t="s">
        <v>240</v>
      </c>
      <c r="W1746" s="23"/>
      <c r="X1746" s="27" t="s">
        <v>39</v>
      </c>
      <c r="Y1746" s="13" t="s">
        <v>2064</v>
      </c>
    </row>
    <row r="1747" spans="1:25" ht="25.5">
      <c r="A1747" s="24" t="s">
        <v>2770</v>
      </c>
      <c r="B1747" s="25" t="s">
        <v>166</v>
      </c>
      <c r="C1747" s="26">
        <v>117059</v>
      </c>
      <c r="D1747" s="27" t="s">
        <v>42</v>
      </c>
      <c r="E1747" s="27" t="s">
        <v>255</v>
      </c>
      <c r="F1747" s="27" t="s">
        <v>358</v>
      </c>
      <c r="G1747" s="27" t="s">
        <v>31</v>
      </c>
      <c r="H1747" s="27" t="s">
        <v>32</v>
      </c>
      <c r="I1747" s="27" t="s">
        <v>33</v>
      </c>
      <c r="J1747" s="28">
        <v>45412</v>
      </c>
      <c r="K1747" s="28">
        <v>45566</v>
      </c>
      <c r="L1747" s="121" t="s">
        <v>1551</v>
      </c>
      <c r="M1747" s="94" t="s">
        <v>73</v>
      </c>
      <c r="N1747" s="94" t="s">
        <v>72</v>
      </c>
      <c r="O1747" s="94" t="s">
        <v>73</v>
      </c>
      <c r="P1747" s="30"/>
      <c r="Q1747" s="20"/>
      <c r="R1747" s="23"/>
      <c r="S1747" s="21">
        <v>45411</v>
      </c>
      <c r="T1747" s="20"/>
      <c r="U1747" s="21">
        <v>45411</v>
      </c>
      <c r="V1747" s="29" t="s">
        <v>240</v>
      </c>
      <c r="W1747" s="23"/>
      <c r="X1747" s="27" t="s">
        <v>45</v>
      </c>
      <c r="Y1747" s="13" t="s">
        <v>2774</v>
      </c>
    </row>
    <row r="1748" spans="1:25" ht="25.5">
      <c r="A1748" s="24" t="s">
        <v>2770</v>
      </c>
      <c r="B1748" s="25" t="s">
        <v>188</v>
      </c>
      <c r="C1748" s="26">
        <v>140750</v>
      </c>
      <c r="D1748" s="27" t="s">
        <v>42</v>
      </c>
      <c r="E1748" s="27" t="s">
        <v>255</v>
      </c>
      <c r="F1748" s="27" t="s">
        <v>358</v>
      </c>
      <c r="G1748" s="27" t="s">
        <v>31</v>
      </c>
      <c r="H1748" s="27" t="s">
        <v>32</v>
      </c>
      <c r="I1748" s="27" t="s">
        <v>33</v>
      </c>
      <c r="J1748" s="28">
        <v>45412</v>
      </c>
      <c r="K1748" s="28">
        <v>45566</v>
      </c>
      <c r="L1748" s="121" t="s">
        <v>1543</v>
      </c>
      <c r="M1748" s="94" t="s">
        <v>235</v>
      </c>
      <c r="N1748" s="94" t="s">
        <v>72</v>
      </c>
      <c r="O1748" s="94" t="s">
        <v>235</v>
      </c>
      <c r="P1748" s="30" t="s">
        <v>235</v>
      </c>
      <c r="Q1748" s="30" t="s">
        <v>235</v>
      </c>
      <c r="R1748" s="30" t="s">
        <v>235</v>
      </c>
      <c r="S1748" s="21">
        <v>45411</v>
      </c>
      <c r="T1748" s="20" t="s">
        <v>235</v>
      </c>
      <c r="U1748" s="21">
        <v>45412</v>
      </c>
      <c r="V1748" s="29" t="s">
        <v>240</v>
      </c>
      <c r="W1748" s="23"/>
      <c r="X1748" s="27" t="s">
        <v>45</v>
      </c>
      <c r="Y1748" s="13" t="s">
        <v>89</v>
      </c>
    </row>
    <row r="1749" spans="1:25" ht="25.5">
      <c r="A1749" s="24" t="s">
        <v>2770</v>
      </c>
      <c r="B1749" s="25" t="s">
        <v>171</v>
      </c>
      <c r="C1749" s="26">
        <v>124732</v>
      </c>
      <c r="D1749" s="27" t="s">
        <v>42</v>
      </c>
      <c r="E1749" s="27" t="s">
        <v>255</v>
      </c>
      <c r="F1749" s="27" t="s">
        <v>358</v>
      </c>
      <c r="G1749" s="27" t="s">
        <v>31</v>
      </c>
      <c r="H1749" s="27" t="s">
        <v>32</v>
      </c>
      <c r="I1749" s="27" t="s">
        <v>33</v>
      </c>
      <c r="J1749" s="28">
        <v>45412</v>
      </c>
      <c r="K1749" s="28">
        <v>45566</v>
      </c>
      <c r="L1749" s="121" t="s">
        <v>1543</v>
      </c>
      <c r="M1749" s="94" t="s">
        <v>235</v>
      </c>
      <c r="N1749" s="94" t="s">
        <v>72</v>
      </c>
      <c r="O1749" s="94" t="s">
        <v>235</v>
      </c>
      <c r="P1749" s="30" t="s">
        <v>235</v>
      </c>
      <c r="Q1749" s="30" t="s">
        <v>235</v>
      </c>
      <c r="R1749" s="30" t="s">
        <v>235</v>
      </c>
      <c r="S1749" s="21">
        <v>45411</v>
      </c>
      <c r="T1749" s="20" t="s">
        <v>235</v>
      </c>
      <c r="U1749" s="21">
        <v>45412</v>
      </c>
      <c r="V1749" s="29" t="s">
        <v>240</v>
      </c>
      <c r="W1749" s="23"/>
      <c r="X1749" s="27" t="s">
        <v>45</v>
      </c>
      <c r="Y1749" s="13" t="s">
        <v>89</v>
      </c>
    </row>
    <row r="1750" spans="1:25" ht="25.5">
      <c r="A1750" s="24" t="s">
        <v>2770</v>
      </c>
      <c r="B1750" s="112" t="s">
        <v>685</v>
      </c>
      <c r="C1750" s="26">
        <v>117215</v>
      </c>
      <c r="D1750" s="27" t="s">
        <v>42</v>
      </c>
      <c r="E1750" s="27" t="s">
        <v>255</v>
      </c>
      <c r="F1750" s="27" t="s">
        <v>71</v>
      </c>
      <c r="G1750" s="27" t="s">
        <v>31</v>
      </c>
      <c r="H1750" s="27" t="s">
        <v>32</v>
      </c>
      <c r="I1750" s="27" t="s">
        <v>33</v>
      </c>
      <c r="J1750" s="28">
        <v>45412</v>
      </c>
      <c r="K1750" s="28">
        <v>45566</v>
      </c>
      <c r="L1750" s="121" t="s">
        <v>1543</v>
      </c>
      <c r="M1750" s="94" t="s">
        <v>235</v>
      </c>
      <c r="N1750" s="94" t="s">
        <v>72</v>
      </c>
      <c r="O1750" s="94" t="s">
        <v>235</v>
      </c>
      <c r="P1750" s="30" t="s">
        <v>235</v>
      </c>
      <c r="Q1750" s="30" t="s">
        <v>235</v>
      </c>
      <c r="R1750" s="30" t="s">
        <v>235</v>
      </c>
      <c r="S1750" s="21">
        <v>45411</v>
      </c>
      <c r="T1750" s="20" t="s">
        <v>235</v>
      </c>
      <c r="U1750" s="21">
        <v>45412</v>
      </c>
      <c r="V1750" s="29" t="s">
        <v>240</v>
      </c>
      <c r="W1750" s="23"/>
      <c r="X1750" s="27" t="s">
        <v>39</v>
      </c>
      <c r="Y1750" s="13" t="s">
        <v>89</v>
      </c>
    </row>
    <row r="1751" spans="1:25" ht="25.5">
      <c r="A1751" s="24" t="s">
        <v>2770</v>
      </c>
      <c r="B1751" s="112" t="s">
        <v>192</v>
      </c>
      <c r="C1751" s="26">
        <v>141899</v>
      </c>
      <c r="D1751" s="27" t="s">
        <v>42</v>
      </c>
      <c r="E1751" s="27" t="s">
        <v>70</v>
      </c>
      <c r="F1751" s="27" t="s">
        <v>387</v>
      </c>
      <c r="G1751" s="27" t="s">
        <v>31</v>
      </c>
      <c r="H1751" s="27" t="s">
        <v>32</v>
      </c>
      <c r="I1751" s="27" t="s">
        <v>33</v>
      </c>
      <c r="J1751" s="28">
        <v>45412</v>
      </c>
      <c r="K1751" s="28">
        <v>45566</v>
      </c>
      <c r="L1751" s="121" t="s">
        <v>1543</v>
      </c>
      <c r="M1751" s="94" t="s">
        <v>235</v>
      </c>
      <c r="N1751" s="94" t="s">
        <v>72</v>
      </c>
      <c r="O1751" s="94" t="s">
        <v>235</v>
      </c>
      <c r="P1751" s="30" t="s">
        <v>235</v>
      </c>
      <c r="Q1751" s="30" t="s">
        <v>235</v>
      </c>
      <c r="R1751" s="30" t="s">
        <v>235</v>
      </c>
      <c r="S1751" s="21">
        <v>45411</v>
      </c>
      <c r="T1751" s="30" t="s">
        <v>235</v>
      </c>
      <c r="U1751" s="21">
        <v>45412</v>
      </c>
      <c r="V1751" s="29" t="s">
        <v>240</v>
      </c>
      <c r="W1751" s="23"/>
      <c r="X1751" s="27" t="s">
        <v>39</v>
      </c>
      <c r="Y1751" s="13" t="s">
        <v>89</v>
      </c>
    </row>
    <row r="1752" spans="1:25" ht="25.5">
      <c r="A1752" s="24" t="s">
        <v>2770</v>
      </c>
      <c r="B1752" s="25" t="s">
        <v>686</v>
      </c>
      <c r="C1752" s="26">
        <v>2576</v>
      </c>
      <c r="D1752" s="27" t="s">
        <v>42</v>
      </c>
      <c r="E1752" s="27" t="s">
        <v>255</v>
      </c>
      <c r="F1752" s="27" t="s">
        <v>358</v>
      </c>
      <c r="G1752" s="27" t="s">
        <v>31</v>
      </c>
      <c r="H1752" s="27" t="s">
        <v>32</v>
      </c>
      <c r="I1752" s="27" t="s">
        <v>33</v>
      </c>
      <c r="J1752" s="28">
        <v>45412</v>
      </c>
      <c r="K1752" s="28">
        <v>45566</v>
      </c>
      <c r="L1752" s="121" t="s">
        <v>1543</v>
      </c>
      <c r="M1752" s="94" t="s">
        <v>235</v>
      </c>
      <c r="N1752" s="94" t="s">
        <v>72</v>
      </c>
      <c r="O1752" s="94" t="s">
        <v>235</v>
      </c>
      <c r="P1752" s="30" t="s">
        <v>235</v>
      </c>
      <c r="Q1752" s="30" t="s">
        <v>235</v>
      </c>
      <c r="R1752" s="30" t="s">
        <v>235</v>
      </c>
      <c r="S1752" s="21">
        <v>45411</v>
      </c>
      <c r="T1752" s="30" t="s">
        <v>235</v>
      </c>
      <c r="U1752" s="21">
        <v>45412</v>
      </c>
      <c r="V1752" s="29" t="s">
        <v>240</v>
      </c>
      <c r="W1752" s="23"/>
      <c r="X1752" s="27" t="s">
        <v>45</v>
      </c>
      <c r="Y1752" s="13" t="s">
        <v>89</v>
      </c>
    </row>
    <row r="1753" spans="1:25" ht="25.5">
      <c r="A1753" s="24" t="s">
        <v>2770</v>
      </c>
      <c r="B1753" s="25" t="s">
        <v>707</v>
      </c>
      <c r="C1753" s="26">
        <v>112219</v>
      </c>
      <c r="D1753" s="27" t="s">
        <v>42</v>
      </c>
      <c r="E1753" s="27" t="s">
        <v>255</v>
      </c>
      <c r="F1753" s="27" t="s">
        <v>358</v>
      </c>
      <c r="G1753" s="27" t="s">
        <v>31</v>
      </c>
      <c r="H1753" s="27" t="s">
        <v>32</v>
      </c>
      <c r="I1753" s="27" t="s">
        <v>33</v>
      </c>
      <c r="J1753" s="28">
        <v>45412</v>
      </c>
      <c r="K1753" s="28">
        <v>45566</v>
      </c>
      <c r="L1753" s="121" t="s">
        <v>1543</v>
      </c>
      <c r="M1753" s="94" t="s">
        <v>235</v>
      </c>
      <c r="N1753" s="94" t="s">
        <v>72</v>
      </c>
      <c r="O1753" s="94" t="s">
        <v>235</v>
      </c>
      <c r="P1753" s="30" t="s">
        <v>235</v>
      </c>
      <c r="Q1753" s="30" t="s">
        <v>235</v>
      </c>
      <c r="R1753" s="30" t="s">
        <v>235</v>
      </c>
      <c r="S1753" s="21">
        <v>45411</v>
      </c>
      <c r="T1753" s="30" t="s">
        <v>235</v>
      </c>
      <c r="U1753" s="21">
        <v>45412</v>
      </c>
      <c r="V1753" s="29" t="s">
        <v>240</v>
      </c>
      <c r="W1753" s="23"/>
      <c r="X1753" s="27" t="s">
        <v>45</v>
      </c>
      <c r="Y1753" s="13" t="s">
        <v>89</v>
      </c>
    </row>
    <row r="1754" spans="1:25">
      <c r="A1754" s="24" t="s">
        <v>2770</v>
      </c>
      <c r="B1754" s="25" t="s">
        <v>155</v>
      </c>
      <c r="C1754" s="26">
        <v>75287</v>
      </c>
      <c r="D1754" s="27" t="s">
        <v>42</v>
      </c>
      <c r="E1754" s="27" t="s">
        <v>255</v>
      </c>
      <c r="F1754" s="27" t="s">
        <v>256</v>
      </c>
      <c r="G1754" s="27" t="s">
        <v>31</v>
      </c>
      <c r="H1754" s="27" t="s">
        <v>32</v>
      </c>
      <c r="I1754" s="27" t="s">
        <v>33</v>
      </c>
      <c r="J1754" s="28">
        <v>45412</v>
      </c>
      <c r="K1754" s="28">
        <v>45566</v>
      </c>
      <c r="L1754" s="121" t="s">
        <v>1543</v>
      </c>
      <c r="M1754" s="94" t="s">
        <v>235</v>
      </c>
      <c r="N1754" s="94" t="s">
        <v>2174</v>
      </c>
      <c r="O1754" s="94" t="s">
        <v>235</v>
      </c>
      <c r="P1754" s="30" t="s">
        <v>235</v>
      </c>
      <c r="Q1754" s="30" t="s">
        <v>235</v>
      </c>
      <c r="R1754" s="30" t="s">
        <v>235</v>
      </c>
      <c r="S1754" s="21">
        <v>45411</v>
      </c>
      <c r="T1754" s="30" t="s">
        <v>235</v>
      </c>
      <c r="U1754" s="21">
        <v>45413</v>
      </c>
      <c r="V1754" s="29" t="s">
        <v>240</v>
      </c>
      <c r="W1754" s="23"/>
      <c r="X1754" s="27" t="s">
        <v>45</v>
      </c>
      <c r="Y1754" s="13" t="s">
        <v>2776</v>
      </c>
    </row>
    <row r="1755" spans="1:25">
      <c r="A1755" s="24" t="s">
        <v>2770</v>
      </c>
      <c r="B1755" s="25" t="s">
        <v>174</v>
      </c>
      <c r="C1755" s="26">
        <v>126082</v>
      </c>
      <c r="D1755" s="27" t="s">
        <v>42</v>
      </c>
      <c r="E1755" s="27" t="s">
        <v>255</v>
      </c>
      <c r="F1755" s="27" t="s">
        <v>256</v>
      </c>
      <c r="G1755" s="27" t="s">
        <v>31</v>
      </c>
      <c r="H1755" s="27" t="s">
        <v>32</v>
      </c>
      <c r="I1755" s="27" t="s">
        <v>33</v>
      </c>
      <c r="J1755" s="28">
        <v>45412</v>
      </c>
      <c r="K1755" s="28">
        <v>45566</v>
      </c>
      <c r="L1755" s="121" t="s">
        <v>1543</v>
      </c>
      <c r="M1755" s="94" t="s">
        <v>235</v>
      </c>
      <c r="N1755" s="94" t="s">
        <v>2174</v>
      </c>
      <c r="O1755" s="94" t="s">
        <v>235</v>
      </c>
      <c r="P1755" s="30" t="s">
        <v>235</v>
      </c>
      <c r="Q1755" s="30" t="s">
        <v>235</v>
      </c>
      <c r="R1755" s="30" t="s">
        <v>235</v>
      </c>
      <c r="S1755" s="21">
        <v>45411</v>
      </c>
      <c r="T1755" s="30" t="s">
        <v>235</v>
      </c>
      <c r="U1755" s="21">
        <v>45413</v>
      </c>
      <c r="V1755" s="29" t="s">
        <v>240</v>
      </c>
      <c r="W1755" s="23"/>
      <c r="X1755" s="27" t="s">
        <v>45</v>
      </c>
      <c r="Y1755" s="13" t="s">
        <v>2776</v>
      </c>
    </row>
    <row r="1756" spans="1:25">
      <c r="A1756" s="24" t="s">
        <v>2770</v>
      </c>
      <c r="B1756" s="112" t="s">
        <v>2479</v>
      </c>
      <c r="C1756" s="26">
        <v>139072</v>
      </c>
      <c r="D1756" s="27" t="s">
        <v>42</v>
      </c>
      <c r="E1756" s="27" t="s">
        <v>354</v>
      </c>
      <c r="F1756" s="27" t="s">
        <v>440</v>
      </c>
      <c r="G1756" s="27" t="s">
        <v>31</v>
      </c>
      <c r="H1756" s="27" t="s">
        <v>32</v>
      </c>
      <c r="I1756" s="27" t="s">
        <v>33</v>
      </c>
      <c r="J1756" s="28">
        <v>45412</v>
      </c>
      <c r="K1756" s="28">
        <v>45566</v>
      </c>
      <c r="L1756" s="121" t="s">
        <v>1543</v>
      </c>
      <c r="M1756" s="94" t="s">
        <v>235</v>
      </c>
      <c r="N1756" s="94" t="s">
        <v>2480</v>
      </c>
      <c r="O1756" s="94" t="s">
        <v>235</v>
      </c>
      <c r="P1756" s="30" t="s">
        <v>235</v>
      </c>
      <c r="Q1756" s="30" t="s">
        <v>235</v>
      </c>
      <c r="R1756" s="30" t="s">
        <v>235</v>
      </c>
      <c r="S1756" s="21">
        <v>45411</v>
      </c>
      <c r="T1756" s="30" t="s">
        <v>235</v>
      </c>
      <c r="U1756" s="21">
        <v>45414</v>
      </c>
      <c r="V1756" s="29" t="s">
        <v>240</v>
      </c>
      <c r="W1756" s="23"/>
      <c r="X1756" s="27" t="s">
        <v>39</v>
      </c>
      <c r="Y1756" s="13" t="s">
        <v>2777</v>
      </c>
    </row>
    <row r="1757" spans="1:25" ht="38.25">
      <c r="A1757" s="24" t="s">
        <v>2770</v>
      </c>
      <c r="B1757" s="25" t="s">
        <v>672</v>
      </c>
      <c r="C1757" s="26">
        <v>124675</v>
      </c>
      <c r="D1757" s="27" t="s">
        <v>42</v>
      </c>
      <c r="E1757" s="27" t="s">
        <v>255</v>
      </c>
      <c r="F1757" s="27" t="s">
        <v>358</v>
      </c>
      <c r="G1757" s="27" t="s">
        <v>31</v>
      </c>
      <c r="H1757" s="27" t="s">
        <v>32</v>
      </c>
      <c r="I1757" s="27" t="s">
        <v>33</v>
      </c>
      <c r="J1757" s="28">
        <v>45412</v>
      </c>
      <c r="K1757" s="28">
        <v>45566</v>
      </c>
      <c r="L1757" s="121" t="s">
        <v>1551</v>
      </c>
      <c r="M1757" s="94" t="s">
        <v>73</v>
      </c>
      <c r="N1757" s="94" t="s">
        <v>72</v>
      </c>
      <c r="O1757" s="94" t="s">
        <v>73</v>
      </c>
      <c r="P1757" s="30"/>
      <c r="Q1757" s="20"/>
      <c r="R1757" s="23"/>
      <c r="S1757" s="21">
        <v>45412</v>
      </c>
      <c r="T1757" s="20"/>
      <c r="U1757" s="21">
        <v>45413</v>
      </c>
      <c r="V1757" s="29" t="s">
        <v>240</v>
      </c>
      <c r="W1757" s="23"/>
      <c r="X1757" s="27" t="s">
        <v>45</v>
      </c>
      <c r="Y1757" s="13" t="s">
        <v>2778</v>
      </c>
    </row>
    <row r="1758" spans="1:25" ht="25.5">
      <c r="A1758" s="24" t="s">
        <v>2770</v>
      </c>
      <c r="B1758" s="25" t="s">
        <v>172</v>
      </c>
      <c r="C1758" s="26">
        <v>124734</v>
      </c>
      <c r="D1758" s="27" t="s">
        <v>42</v>
      </c>
      <c r="E1758" s="27" t="s">
        <v>255</v>
      </c>
      <c r="F1758" s="27" t="s">
        <v>358</v>
      </c>
      <c r="G1758" s="27" t="s">
        <v>31</v>
      </c>
      <c r="H1758" s="27" t="s">
        <v>32</v>
      </c>
      <c r="I1758" s="27" t="s">
        <v>33</v>
      </c>
      <c r="J1758" s="28">
        <v>45412</v>
      </c>
      <c r="K1758" s="28">
        <v>45566</v>
      </c>
      <c r="L1758" s="121" t="s">
        <v>1551</v>
      </c>
      <c r="M1758" s="94" t="s">
        <v>73</v>
      </c>
      <c r="N1758" s="94" t="s">
        <v>72</v>
      </c>
      <c r="O1758" s="94" t="s">
        <v>73</v>
      </c>
      <c r="P1758" s="30"/>
      <c r="Q1758" s="20"/>
      <c r="R1758" s="23"/>
      <c r="S1758" s="21">
        <v>45412</v>
      </c>
      <c r="T1758" s="20"/>
      <c r="U1758" s="21">
        <v>45413</v>
      </c>
      <c r="V1758" s="29" t="s">
        <v>240</v>
      </c>
      <c r="W1758" s="23"/>
      <c r="X1758" s="27" t="s">
        <v>45</v>
      </c>
      <c r="Y1758" s="13" t="s">
        <v>1902</v>
      </c>
    </row>
    <row r="1759" spans="1:25" ht="25.5">
      <c r="A1759" s="24" t="s">
        <v>2770</v>
      </c>
      <c r="B1759" s="25" t="s">
        <v>176</v>
      </c>
      <c r="C1759" s="26">
        <v>129117</v>
      </c>
      <c r="D1759" s="27" t="s">
        <v>42</v>
      </c>
      <c r="E1759" s="27" t="s">
        <v>255</v>
      </c>
      <c r="F1759" s="27" t="s">
        <v>358</v>
      </c>
      <c r="G1759" s="27" t="s">
        <v>31</v>
      </c>
      <c r="H1759" s="27" t="s">
        <v>32</v>
      </c>
      <c r="I1759" s="27" t="s">
        <v>33</v>
      </c>
      <c r="J1759" s="28">
        <v>45412</v>
      </c>
      <c r="K1759" s="28">
        <v>45566</v>
      </c>
      <c r="L1759" s="121" t="s">
        <v>1551</v>
      </c>
      <c r="M1759" s="94" t="s">
        <v>73</v>
      </c>
      <c r="N1759" s="94" t="s">
        <v>72</v>
      </c>
      <c r="O1759" s="94" t="s">
        <v>73</v>
      </c>
      <c r="P1759" s="30"/>
      <c r="Q1759" s="20"/>
      <c r="R1759" s="23"/>
      <c r="S1759" s="21">
        <v>45412</v>
      </c>
      <c r="T1759" s="20"/>
      <c r="U1759" s="21">
        <v>45413</v>
      </c>
      <c r="V1759" s="29" t="s">
        <v>240</v>
      </c>
      <c r="W1759" s="23"/>
      <c r="X1759" s="27" t="s">
        <v>45</v>
      </c>
      <c r="Y1759" s="13" t="s">
        <v>1902</v>
      </c>
    </row>
    <row r="1760" spans="1:25" ht="25.5">
      <c r="A1760" s="24" t="s">
        <v>2770</v>
      </c>
      <c r="B1760" s="25" t="s">
        <v>179</v>
      </c>
      <c r="C1760" s="26">
        <v>133293</v>
      </c>
      <c r="D1760" s="27" t="s">
        <v>42</v>
      </c>
      <c r="E1760" s="27" t="s">
        <v>604</v>
      </c>
      <c r="F1760" s="27" t="s">
        <v>358</v>
      </c>
      <c r="G1760" s="27" t="s">
        <v>31</v>
      </c>
      <c r="H1760" s="27" t="s">
        <v>32</v>
      </c>
      <c r="I1760" s="27" t="s">
        <v>33</v>
      </c>
      <c r="J1760" s="28">
        <v>45412</v>
      </c>
      <c r="K1760" s="28">
        <v>45566</v>
      </c>
      <c r="L1760" s="121" t="s">
        <v>1551</v>
      </c>
      <c r="M1760" s="94" t="s">
        <v>73</v>
      </c>
      <c r="N1760" s="94" t="s">
        <v>72</v>
      </c>
      <c r="O1760" s="94" t="s">
        <v>73</v>
      </c>
      <c r="P1760" s="30"/>
      <c r="Q1760" s="20"/>
      <c r="R1760" s="23"/>
      <c r="S1760" s="21">
        <v>45412</v>
      </c>
      <c r="T1760" s="20"/>
      <c r="U1760" s="21">
        <v>45413</v>
      </c>
      <c r="V1760" s="29" t="s">
        <v>240</v>
      </c>
      <c r="W1760" s="23"/>
      <c r="X1760" s="27" t="s">
        <v>45</v>
      </c>
      <c r="Y1760" s="13" t="s">
        <v>1902</v>
      </c>
    </row>
    <row r="1761" spans="1:25">
      <c r="A1761" s="24" t="s">
        <v>2770</v>
      </c>
      <c r="B1761" s="25" t="s">
        <v>221</v>
      </c>
      <c r="C1761" s="26">
        <v>632415</v>
      </c>
      <c r="D1761" s="27" t="s">
        <v>42</v>
      </c>
      <c r="E1761" s="27" t="s">
        <v>147</v>
      </c>
      <c r="F1761" s="27" t="s">
        <v>148</v>
      </c>
      <c r="G1761" s="27" t="s">
        <v>31</v>
      </c>
      <c r="H1761" s="27"/>
      <c r="I1761" s="27" t="s">
        <v>33</v>
      </c>
      <c r="J1761" s="28">
        <v>45412</v>
      </c>
      <c r="K1761" s="28">
        <v>45597</v>
      </c>
      <c r="L1761" s="121" t="s">
        <v>1551</v>
      </c>
      <c r="M1761" s="94" t="s">
        <v>304</v>
      </c>
      <c r="N1761" s="94" t="s">
        <v>149</v>
      </c>
      <c r="O1761" s="94" t="s">
        <v>73</v>
      </c>
      <c r="P1761" s="30"/>
      <c r="Q1761" s="20"/>
      <c r="R1761" s="23"/>
      <c r="S1761" s="21">
        <v>45412</v>
      </c>
      <c r="T1761" s="20"/>
      <c r="U1761" s="21">
        <v>45413</v>
      </c>
      <c r="V1761" s="29" t="s">
        <v>240</v>
      </c>
      <c r="W1761" s="23"/>
      <c r="X1761" s="27" t="s">
        <v>39</v>
      </c>
      <c r="Y1761" s="13" t="s">
        <v>1723</v>
      </c>
    </row>
    <row r="1762" spans="1:25" ht="25.5">
      <c r="A1762" s="24" t="s">
        <v>2708</v>
      </c>
      <c r="B1762" s="25" t="s">
        <v>144</v>
      </c>
      <c r="C1762" s="26">
        <v>632945</v>
      </c>
      <c r="D1762" s="27" t="s">
        <v>42</v>
      </c>
      <c r="E1762" s="27" t="s">
        <v>77</v>
      </c>
      <c r="F1762" s="27" t="s">
        <v>78</v>
      </c>
      <c r="G1762" s="27" t="s">
        <v>31</v>
      </c>
      <c r="H1762" s="27" t="s">
        <v>32</v>
      </c>
      <c r="I1762" s="27" t="s">
        <v>33</v>
      </c>
      <c r="J1762" s="28">
        <v>45380</v>
      </c>
      <c r="K1762" s="28">
        <v>45566</v>
      </c>
      <c r="L1762" s="121" t="s">
        <v>2167</v>
      </c>
      <c r="M1762" s="94" t="s">
        <v>2779</v>
      </c>
      <c r="N1762" s="94" t="s">
        <v>2780</v>
      </c>
      <c r="P1762" s="30"/>
      <c r="Q1762" s="20"/>
      <c r="R1762" s="23"/>
      <c r="S1762" s="21">
        <v>45394</v>
      </c>
      <c r="T1762" s="22">
        <v>45412</v>
      </c>
      <c r="U1762" s="21">
        <v>45413</v>
      </c>
      <c r="V1762" s="29" t="s">
        <v>240</v>
      </c>
      <c r="W1762" s="23"/>
      <c r="X1762" s="27" t="s">
        <v>39</v>
      </c>
      <c r="Y1762" s="13"/>
    </row>
    <row r="1763" spans="1:25">
      <c r="A1763" s="24" t="s">
        <v>2770</v>
      </c>
      <c r="B1763" s="25" t="s">
        <v>746</v>
      </c>
      <c r="C1763" s="26">
        <v>117162</v>
      </c>
      <c r="D1763" s="27" t="s">
        <v>42</v>
      </c>
      <c r="E1763" s="27"/>
      <c r="F1763" s="27"/>
      <c r="G1763" s="27" t="s">
        <v>31</v>
      </c>
      <c r="H1763" s="27" t="s">
        <v>32</v>
      </c>
      <c r="I1763" s="27" t="s">
        <v>33</v>
      </c>
      <c r="J1763" s="28">
        <v>45412</v>
      </c>
      <c r="K1763" s="28">
        <v>45566</v>
      </c>
      <c r="L1763" s="121" t="s">
        <v>2167</v>
      </c>
      <c r="M1763" s="94" t="s">
        <v>2522</v>
      </c>
      <c r="N1763" s="94" t="s">
        <v>2174</v>
      </c>
      <c r="P1763" s="30"/>
      <c r="Q1763" s="20"/>
      <c r="R1763" s="23"/>
      <c r="S1763" s="21">
        <v>45412</v>
      </c>
      <c r="T1763" s="20"/>
      <c r="U1763" s="21">
        <v>45413</v>
      </c>
      <c r="V1763" s="29" t="s">
        <v>240</v>
      </c>
      <c r="W1763" s="23"/>
      <c r="X1763" s="27" t="s">
        <v>45</v>
      </c>
      <c r="Y1763" s="13"/>
    </row>
    <row r="1764" spans="1:25">
      <c r="A1764" s="24" t="s">
        <v>2708</v>
      </c>
      <c r="B1764" s="25" t="s">
        <v>2781</v>
      </c>
      <c r="C1764" s="26">
        <v>140319</v>
      </c>
      <c r="D1764" s="27" t="s">
        <v>42</v>
      </c>
      <c r="E1764" s="27" t="s">
        <v>255</v>
      </c>
      <c r="F1764" s="27" t="s">
        <v>256</v>
      </c>
      <c r="G1764" s="27" t="s">
        <v>31</v>
      </c>
      <c r="H1764" s="27" t="s">
        <v>32</v>
      </c>
      <c r="I1764" s="27" t="s">
        <v>33</v>
      </c>
      <c r="J1764" s="28">
        <v>45380</v>
      </c>
      <c r="K1764" s="28">
        <v>45536</v>
      </c>
      <c r="L1764" s="121" t="s">
        <v>2167</v>
      </c>
      <c r="M1764" s="94" t="s">
        <v>2522</v>
      </c>
      <c r="N1764" s="94" t="s">
        <v>2782</v>
      </c>
      <c r="P1764" s="30"/>
      <c r="Q1764" s="20"/>
      <c r="R1764" s="23"/>
      <c r="S1764" s="21">
        <v>45399</v>
      </c>
      <c r="T1764" s="20">
        <v>45412</v>
      </c>
      <c r="U1764" s="21">
        <v>45412</v>
      </c>
      <c r="V1764" s="29" t="s">
        <v>240</v>
      </c>
      <c r="W1764" s="23"/>
      <c r="X1764" s="27" t="s">
        <v>45</v>
      </c>
      <c r="Y1764" s="13"/>
    </row>
    <row r="1765" spans="1:25">
      <c r="A1765" s="24" t="s">
        <v>2708</v>
      </c>
      <c r="B1765" s="25" t="s">
        <v>116</v>
      </c>
      <c r="C1765" s="26">
        <v>140329</v>
      </c>
      <c r="D1765" s="27" t="s">
        <v>42</v>
      </c>
      <c r="E1765" s="27" t="s">
        <v>255</v>
      </c>
      <c r="F1765" s="27" t="s">
        <v>256</v>
      </c>
      <c r="G1765" s="27" t="s">
        <v>31</v>
      </c>
      <c r="H1765" s="27" t="s">
        <v>32</v>
      </c>
      <c r="I1765" s="27" t="s">
        <v>33</v>
      </c>
      <c r="J1765" s="28">
        <v>45380</v>
      </c>
      <c r="K1765" s="28">
        <v>45536</v>
      </c>
      <c r="L1765" s="121" t="s">
        <v>2167</v>
      </c>
      <c r="M1765" s="94" t="s">
        <v>2522</v>
      </c>
      <c r="N1765" s="94" t="s">
        <v>2782</v>
      </c>
      <c r="P1765" s="30"/>
      <c r="Q1765" s="20"/>
      <c r="R1765" s="23"/>
      <c r="S1765" s="21">
        <v>45399</v>
      </c>
      <c r="T1765" s="20">
        <v>45412</v>
      </c>
      <c r="U1765" s="21">
        <v>45412</v>
      </c>
      <c r="V1765" s="29" t="s">
        <v>240</v>
      </c>
      <c r="W1765" s="23"/>
      <c r="X1765" s="27" t="s">
        <v>45</v>
      </c>
      <c r="Y1765" s="13"/>
    </row>
    <row r="1766" spans="1:25" ht="25.5">
      <c r="A1766" s="24" t="s">
        <v>2770</v>
      </c>
      <c r="B1766" s="25" t="s">
        <v>704</v>
      </c>
      <c r="C1766" s="26">
        <v>108001</v>
      </c>
      <c r="D1766" s="27" t="s">
        <v>42</v>
      </c>
      <c r="E1766" s="27"/>
      <c r="F1766" s="27"/>
      <c r="G1766" s="27" t="s">
        <v>31</v>
      </c>
      <c r="H1766" s="27" t="s">
        <v>32</v>
      </c>
      <c r="I1766" s="27" t="s">
        <v>33</v>
      </c>
      <c r="J1766" s="28">
        <v>45412</v>
      </c>
      <c r="K1766" s="28">
        <v>45566</v>
      </c>
      <c r="L1766" s="121" t="s">
        <v>2167</v>
      </c>
      <c r="M1766" s="94" t="s">
        <v>89</v>
      </c>
      <c r="N1766" s="94" t="s">
        <v>72</v>
      </c>
      <c r="P1766" s="30"/>
      <c r="Q1766" s="20"/>
      <c r="R1766" s="23"/>
      <c r="S1766" s="21">
        <v>45412</v>
      </c>
      <c r="T1766" s="20"/>
      <c r="U1766" s="21">
        <v>45412</v>
      </c>
      <c r="V1766" s="29" t="s">
        <v>240</v>
      </c>
      <c r="W1766" s="23"/>
      <c r="X1766" s="27" t="s">
        <v>45</v>
      </c>
      <c r="Y1766" s="13"/>
    </row>
    <row r="1767" spans="1:25">
      <c r="A1767" s="24" t="s">
        <v>2770</v>
      </c>
      <c r="B1767" s="25" t="s">
        <v>217</v>
      </c>
      <c r="C1767" s="26">
        <v>111438</v>
      </c>
      <c r="D1767" s="27" t="s">
        <v>28</v>
      </c>
      <c r="E1767" s="27" t="s">
        <v>215</v>
      </c>
      <c r="F1767" s="27" t="s">
        <v>216</v>
      </c>
      <c r="G1767" s="27" t="s">
        <v>31</v>
      </c>
      <c r="H1767" s="27"/>
      <c r="I1767" s="27" t="s">
        <v>23</v>
      </c>
      <c r="J1767" s="28">
        <v>45412</v>
      </c>
      <c r="K1767" s="28">
        <v>45566</v>
      </c>
      <c r="L1767" s="121" t="s">
        <v>2167</v>
      </c>
      <c r="M1767" s="94" t="s">
        <v>246</v>
      </c>
      <c r="N1767" s="94" t="s">
        <v>699</v>
      </c>
      <c r="P1767" s="30"/>
      <c r="Q1767" s="20"/>
      <c r="R1767" s="23"/>
      <c r="S1767" s="21">
        <v>45412</v>
      </c>
      <c r="T1767" s="20"/>
      <c r="U1767" s="21">
        <v>45412</v>
      </c>
      <c r="V1767" s="29" t="s">
        <v>240</v>
      </c>
      <c r="W1767" s="23"/>
      <c r="X1767" s="27" t="s">
        <v>39</v>
      </c>
      <c r="Y1767" s="13"/>
    </row>
    <row r="1768" spans="1:25" ht="25.5">
      <c r="A1768" s="24" t="s">
        <v>2770</v>
      </c>
      <c r="B1768" s="25" t="s">
        <v>191</v>
      </c>
      <c r="C1768" s="26">
        <v>141878</v>
      </c>
      <c r="D1768" s="27" t="s">
        <v>42</v>
      </c>
      <c r="E1768" s="27"/>
      <c r="F1768" s="27"/>
      <c r="G1768" s="27" t="s">
        <v>31</v>
      </c>
      <c r="H1768" s="27" t="s">
        <v>32</v>
      </c>
      <c r="I1768" s="27" t="s">
        <v>33</v>
      </c>
      <c r="J1768" s="28">
        <v>45412</v>
      </c>
      <c r="K1768" s="28">
        <v>45566</v>
      </c>
      <c r="L1768" s="121" t="s">
        <v>2167</v>
      </c>
      <c r="M1768" s="94" t="s">
        <v>89</v>
      </c>
      <c r="N1768" s="94" t="s">
        <v>72</v>
      </c>
      <c r="P1768" s="30"/>
      <c r="Q1768" s="20"/>
      <c r="R1768" s="23"/>
      <c r="S1768" s="21">
        <v>45412</v>
      </c>
      <c r="T1768" s="20"/>
      <c r="U1768" s="21">
        <v>45412</v>
      </c>
      <c r="V1768" s="29" t="s">
        <v>240</v>
      </c>
      <c r="W1768" s="23"/>
      <c r="X1768" s="27" t="s">
        <v>39</v>
      </c>
      <c r="Y1768" s="13"/>
    </row>
    <row r="1769" spans="1:25">
      <c r="A1769" s="24" t="s">
        <v>2770</v>
      </c>
      <c r="B1769" s="25" t="s">
        <v>194</v>
      </c>
      <c r="C1769" s="26">
        <v>143478</v>
      </c>
      <c r="D1769" s="27" t="s">
        <v>42</v>
      </c>
      <c r="E1769" s="27"/>
      <c r="F1769" s="27"/>
      <c r="G1769" s="27" t="s">
        <v>31</v>
      </c>
      <c r="H1769" s="27" t="s">
        <v>32</v>
      </c>
      <c r="I1769" s="27" t="s">
        <v>33</v>
      </c>
      <c r="J1769" s="28">
        <v>45412</v>
      </c>
      <c r="K1769" s="28">
        <v>45597</v>
      </c>
      <c r="L1769" s="121" t="s">
        <v>2167</v>
      </c>
      <c r="M1769" s="94" t="s">
        <v>235</v>
      </c>
      <c r="N1769" s="94" t="s">
        <v>235</v>
      </c>
      <c r="P1769" s="30">
        <v>45401</v>
      </c>
      <c r="Q1769" s="20">
        <v>45405</v>
      </c>
      <c r="R1769" s="23"/>
      <c r="S1769" s="21">
        <v>45412</v>
      </c>
      <c r="T1769" s="20"/>
      <c r="U1769" s="21">
        <v>45406</v>
      </c>
      <c r="V1769" s="29" t="s">
        <v>240</v>
      </c>
      <c r="W1769" s="23"/>
      <c r="X1769" s="27" t="s">
        <v>45</v>
      </c>
      <c r="Y1769" s="13"/>
    </row>
    <row r="1770" spans="1:25">
      <c r="A1770" s="24" t="s">
        <v>2770</v>
      </c>
      <c r="B1770" s="25" t="s">
        <v>2783</v>
      </c>
      <c r="C1770" s="26">
        <v>139245</v>
      </c>
      <c r="D1770" s="27" t="s">
        <v>42</v>
      </c>
      <c r="E1770" s="27"/>
      <c r="F1770" s="27"/>
      <c r="G1770" s="27" t="s">
        <v>31</v>
      </c>
      <c r="H1770" s="27" t="s">
        <v>32</v>
      </c>
      <c r="I1770" s="27" t="s">
        <v>33</v>
      </c>
      <c r="J1770" s="28">
        <v>45412</v>
      </c>
      <c r="K1770" s="28">
        <v>45566</v>
      </c>
      <c r="L1770" s="121" t="s">
        <v>2167</v>
      </c>
      <c r="M1770" s="94" t="s">
        <v>2784</v>
      </c>
      <c r="N1770" s="94" t="s">
        <v>388</v>
      </c>
      <c r="P1770" s="30"/>
      <c r="Q1770" s="20"/>
      <c r="R1770" s="23"/>
      <c r="S1770" s="21">
        <v>45412</v>
      </c>
      <c r="T1770" s="20"/>
      <c r="U1770" s="21">
        <v>45413</v>
      </c>
      <c r="V1770" s="29" t="s">
        <v>240</v>
      </c>
      <c r="W1770" s="23"/>
      <c r="X1770" s="27" t="s">
        <v>39</v>
      </c>
      <c r="Y1770" s="13"/>
    </row>
    <row r="1771" spans="1:25" ht="25.5">
      <c r="A1771" s="24" t="s">
        <v>2770</v>
      </c>
      <c r="B1771" s="25" t="s">
        <v>180</v>
      </c>
      <c r="C1771" s="26">
        <v>134307</v>
      </c>
      <c r="D1771" s="27" t="s">
        <v>42</v>
      </c>
      <c r="E1771" s="27"/>
      <c r="F1771" s="27"/>
      <c r="G1771" s="27" t="s">
        <v>31</v>
      </c>
      <c r="H1771" s="27" t="s">
        <v>32</v>
      </c>
      <c r="I1771" s="27" t="s">
        <v>33</v>
      </c>
      <c r="J1771" s="28">
        <v>45412</v>
      </c>
      <c r="K1771" s="28">
        <v>45566</v>
      </c>
      <c r="L1771" s="121" t="s">
        <v>2167</v>
      </c>
      <c r="M1771" s="94" t="s">
        <v>89</v>
      </c>
      <c r="N1771" s="94" t="s">
        <v>72</v>
      </c>
      <c r="P1771" s="30"/>
      <c r="Q1771" s="20"/>
      <c r="R1771" s="23"/>
      <c r="S1771" s="21">
        <v>45412</v>
      </c>
      <c r="T1771" s="20"/>
      <c r="U1771" s="21">
        <v>45412</v>
      </c>
      <c r="V1771" s="29" t="s">
        <v>240</v>
      </c>
      <c r="W1771" s="23"/>
      <c r="X1771" s="27" t="s">
        <v>45</v>
      </c>
      <c r="Y1771" s="13"/>
    </row>
    <row r="1772" spans="1:25">
      <c r="A1772" s="24" t="s">
        <v>2770</v>
      </c>
      <c r="B1772" s="25" t="s">
        <v>184</v>
      </c>
      <c r="C1772" s="26">
        <v>137539</v>
      </c>
      <c r="D1772" s="27" t="s">
        <v>42</v>
      </c>
      <c r="E1772" s="27"/>
      <c r="F1772" s="27"/>
      <c r="G1772" s="27" t="s">
        <v>31</v>
      </c>
      <c r="H1772" s="27" t="s">
        <v>32</v>
      </c>
      <c r="I1772" s="27" t="s">
        <v>33</v>
      </c>
      <c r="J1772" s="28">
        <v>45412</v>
      </c>
      <c r="K1772" s="28">
        <v>45597</v>
      </c>
      <c r="L1772" s="121" t="s">
        <v>2167</v>
      </c>
      <c r="M1772" s="94" t="s">
        <v>304</v>
      </c>
      <c r="N1772" s="94" t="s">
        <v>149</v>
      </c>
      <c r="P1772" s="30"/>
      <c r="Q1772" s="20"/>
      <c r="R1772" s="23"/>
      <c r="S1772" s="21">
        <v>45412</v>
      </c>
      <c r="T1772" s="20"/>
      <c r="U1772" s="21">
        <v>45413</v>
      </c>
      <c r="V1772" s="29" t="s">
        <v>240</v>
      </c>
      <c r="W1772" s="23"/>
      <c r="X1772" s="27" t="s">
        <v>45</v>
      </c>
      <c r="Y1772" s="13"/>
    </row>
    <row r="1773" spans="1:25" ht="25.5">
      <c r="A1773" s="24" t="s">
        <v>2770</v>
      </c>
      <c r="B1773" s="25" t="s">
        <v>673</v>
      </c>
      <c r="C1773" s="26">
        <v>124677</v>
      </c>
      <c r="D1773" s="27" t="s">
        <v>42</v>
      </c>
      <c r="E1773" s="27"/>
      <c r="F1773" s="27"/>
      <c r="G1773" s="27" t="s">
        <v>31</v>
      </c>
      <c r="H1773" s="27" t="s">
        <v>32</v>
      </c>
      <c r="I1773" s="27" t="s">
        <v>33</v>
      </c>
      <c r="J1773" s="28">
        <v>45412</v>
      </c>
      <c r="K1773" s="28">
        <v>45566</v>
      </c>
      <c r="L1773" s="121" t="s">
        <v>2167</v>
      </c>
      <c r="M1773" s="94" t="s">
        <v>89</v>
      </c>
      <c r="N1773" s="94" t="s">
        <v>72</v>
      </c>
      <c r="P1773" s="30"/>
      <c r="Q1773" s="20"/>
      <c r="R1773" s="23"/>
      <c r="S1773" s="21">
        <v>45412</v>
      </c>
      <c r="T1773" s="20"/>
      <c r="U1773" s="21">
        <v>45413</v>
      </c>
      <c r="V1773" s="29" t="s">
        <v>240</v>
      </c>
      <c r="W1773" s="23"/>
      <c r="X1773" s="27" t="s">
        <v>45</v>
      </c>
      <c r="Y1773" s="13"/>
    </row>
    <row r="1774" spans="1:25">
      <c r="A1774" s="24" t="s">
        <v>2770</v>
      </c>
      <c r="B1774" s="25" t="s">
        <v>167</v>
      </c>
      <c r="C1774" s="26">
        <v>118214</v>
      </c>
      <c r="D1774" s="27" t="s">
        <v>42</v>
      </c>
      <c r="E1774" s="27"/>
      <c r="F1774" s="27"/>
      <c r="G1774" s="27" t="s">
        <v>31</v>
      </c>
      <c r="H1774" s="27" t="s">
        <v>32</v>
      </c>
      <c r="I1774" s="27" t="s">
        <v>33</v>
      </c>
      <c r="J1774" s="28">
        <v>45412</v>
      </c>
      <c r="K1774" s="28">
        <v>45597</v>
      </c>
      <c r="L1774" s="121" t="s">
        <v>2167</v>
      </c>
      <c r="M1774" s="94" t="s">
        <v>304</v>
      </c>
      <c r="N1774" s="94" t="s">
        <v>149</v>
      </c>
      <c r="P1774" s="30"/>
      <c r="Q1774" s="20"/>
      <c r="R1774" s="23"/>
      <c r="S1774" s="21">
        <v>45412</v>
      </c>
      <c r="T1774" s="20"/>
      <c r="U1774" s="21">
        <v>45413</v>
      </c>
      <c r="V1774" s="29" t="s">
        <v>240</v>
      </c>
      <c r="W1774" s="23"/>
      <c r="X1774" s="27" t="s">
        <v>45</v>
      </c>
      <c r="Y1774" s="13"/>
    </row>
    <row r="1775" spans="1:25">
      <c r="A1775" s="24" t="s">
        <v>2770</v>
      </c>
      <c r="B1775" s="25" t="s">
        <v>99</v>
      </c>
      <c r="C1775" s="26">
        <v>116858</v>
      </c>
      <c r="D1775" s="27" t="s">
        <v>42</v>
      </c>
      <c r="E1775" s="27"/>
      <c r="F1775" s="27"/>
      <c r="G1775" s="27" t="s">
        <v>31</v>
      </c>
      <c r="H1775" s="27" t="s">
        <v>32</v>
      </c>
      <c r="I1775" s="27" t="s">
        <v>33</v>
      </c>
      <c r="J1775" s="28">
        <v>45412</v>
      </c>
      <c r="K1775" s="28">
        <v>45566</v>
      </c>
      <c r="L1775" s="121" t="s">
        <v>2167</v>
      </c>
      <c r="M1775" s="94" t="s">
        <v>304</v>
      </c>
      <c r="N1775" s="94" t="s">
        <v>149</v>
      </c>
      <c r="P1775" s="30"/>
      <c r="Q1775" s="20"/>
      <c r="R1775" s="23"/>
      <c r="S1775" s="21">
        <v>45412</v>
      </c>
      <c r="T1775" s="20"/>
      <c r="U1775" s="21">
        <v>45413</v>
      </c>
      <c r="V1775" s="29" t="s">
        <v>240</v>
      </c>
      <c r="W1775" s="23"/>
      <c r="X1775" s="27" t="s">
        <v>39</v>
      </c>
      <c r="Y1775" s="13"/>
    </row>
    <row r="1776" spans="1:25">
      <c r="A1776" s="24" t="s">
        <v>2770</v>
      </c>
      <c r="B1776" s="25" t="s">
        <v>190</v>
      </c>
      <c r="C1776" s="26">
        <v>141861</v>
      </c>
      <c r="D1776" s="27" t="s">
        <v>42</v>
      </c>
      <c r="E1776" s="27" t="s">
        <v>362</v>
      </c>
      <c r="F1776" s="27" t="s">
        <v>1145</v>
      </c>
      <c r="G1776" s="27" t="s">
        <v>31</v>
      </c>
      <c r="H1776" s="27" t="s">
        <v>32</v>
      </c>
      <c r="I1776" s="27" t="s">
        <v>33</v>
      </c>
      <c r="J1776" s="28">
        <v>45412</v>
      </c>
      <c r="K1776" s="28">
        <v>45566</v>
      </c>
      <c r="L1776" s="121" t="s">
        <v>1551</v>
      </c>
      <c r="M1776" s="94" t="s">
        <v>73</v>
      </c>
      <c r="N1776" s="94" t="s">
        <v>91</v>
      </c>
      <c r="O1776" s="94" t="s">
        <v>73</v>
      </c>
      <c r="P1776" s="30"/>
      <c r="Q1776" s="20"/>
      <c r="R1776" s="23"/>
      <c r="S1776" s="21">
        <v>45412</v>
      </c>
      <c r="T1776" s="20"/>
      <c r="U1776" s="21">
        <v>45414</v>
      </c>
      <c r="V1776" s="29" t="s">
        <v>240</v>
      </c>
      <c r="W1776" s="23"/>
      <c r="X1776" s="27" t="s">
        <v>39</v>
      </c>
      <c r="Y1776" s="13" t="s">
        <v>825</v>
      </c>
    </row>
    <row r="1777" spans="1:25" ht="51">
      <c r="A1777" s="24" t="s">
        <v>2770</v>
      </c>
      <c r="B1777" s="25" t="s">
        <v>154</v>
      </c>
      <c r="C1777" s="26">
        <v>5533</v>
      </c>
      <c r="D1777" s="27" t="s">
        <v>42</v>
      </c>
      <c r="E1777" s="27" t="s">
        <v>243</v>
      </c>
      <c r="F1777" s="27" t="s">
        <v>244</v>
      </c>
      <c r="G1777" s="27" t="s">
        <v>31</v>
      </c>
      <c r="H1777" s="27" t="s">
        <v>32</v>
      </c>
      <c r="I1777" s="27" t="s">
        <v>33</v>
      </c>
      <c r="J1777" s="28">
        <v>45412</v>
      </c>
      <c r="K1777" s="28">
        <v>45566</v>
      </c>
      <c r="L1777" s="121" t="s">
        <v>1605</v>
      </c>
      <c r="M1777" s="94" t="s">
        <v>2785</v>
      </c>
      <c r="N1777" s="94" t="s">
        <v>2786</v>
      </c>
      <c r="O1777" s="94" t="s">
        <v>2787</v>
      </c>
      <c r="P1777" s="30"/>
      <c r="Q1777" s="20"/>
      <c r="R1777" s="23"/>
      <c r="S1777" s="21">
        <v>45407</v>
      </c>
      <c r="T1777" s="20"/>
      <c r="U1777" s="21">
        <v>45414</v>
      </c>
      <c r="V1777" s="29" t="s">
        <v>240</v>
      </c>
      <c r="W1777" s="23"/>
      <c r="X1777" s="27" t="s">
        <v>45</v>
      </c>
      <c r="Y1777" s="13" t="s">
        <v>2788</v>
      </c>
    </row>
    <row r="1778" spans="1:25" ht="25.5">
      <c r="A1778" s="24" t="s">
        <v>2770</v>
      </c>
      <c r="B1778" s="25" t="s">
        <v>163</v>
      </c>
      <c r="C1778" s="26">
        <v>112316</v>
      </c>
      <c r="D1778" s="27" t="s">
        <v>42</v>
      </c>
      <c r="E1778" s="27" t="s">
        <v>724</v>
      </c>
      <c r="F1778" s="27" t="s">
        <v>736</v>
      </c>
      <c r="G1778" s="27" t="s">
        <v>31</v>
      </c>
      <c r="H1778" s="27" t="s">
        <v>32</v>
      </c>
      <c r="I1778" s="27" t="s">
        <v>33</v>
      </c>
      <c r="J1778" s="28">
        <v>45412</v>
      </c>
      <c r="K1778" s="28">
        <v>45566</v>
      </c>
      <c r="L1778" s="121" t="s">
        <v>1605</v>
      </c>
      <c r="M1778" s="94" t="s">
        <v>250</v>
      </c>
      <c r="N1778" s="94" t="s">
        <v>98</v>
      </c>
      <c r="P1778" s="30"/>
      <c r="Q1778" s="20"/>
      <c r="R1778" s="23"/>
      <c r="S1778" s="21">
        <v>45411</v>
      </c>
      <c r="T1778" s="20"/>
      <c r="U1778" s="21">
        <v>45414</v>
      </c>
      <c r="V1778" s="29" t="s">
        <v>240</v>
      </c>
      <c r="W1778" s="23"/>
      <c r="X1778" s="27" t="s">
        <v>45</v>
      </c>
      <c r="Y1778" s="13" t="s">
        <v>2773</v>
      </c>
    </row>
    <row r="1779" spans="1:25">
      <c r="A1779" s="24" t="s">
        <v>2770</v>
      </c>
      <c r="B1779" s="25" t="s">
        <v>189</v>
      </c>
      <c r="C1779" s="26">
        <v>141820</v>
      </c>
      <c r="D1779" s="27" t="s">
        <v>42</v>
      </c>
      <c r="E1779" s="27" t="s">
        <v>362</v>
      </c>
      <c r="F1779" s="27" t="s">
        <v>1145</v>
      </c>
      <c r="G1779" s="27" t="s">
        <v>31</v>
      </c>
      <c r="H1779" s="27" t="s">
        <v>32</v>
      </c>
      <c r="I1779" s="27" t="s">
        <v>33</v>
      </c>
      <c r="J1779" s="28">
        <v>45412</v>
      </c>
      <c r="K1779" s="28">
        <v>45566</v>
      </c>
      <c r="L1779" s="121" t="s">
        <v>1605</v>
      </c>
      <c r="N1779" s="94" t="s">
        <v>91</v>
      </c>
      <c r="P1779" s="30"/>
      <c r="Q1779" s="20"/>
      <c r="R1779" s="23"/>
      <c r="S1779" s="21">
        <v>45412</v>
      </c>
      <c r="T1779" s="20"/>
      <c r="U1779" s="21">
        <v>45414</v>
      </c>
      <c r="V1779" s="29" t="s">
        <v>240</v>
      </c>
      <c r="W1779" s="23"/>
      <c r="X1779" s="27" t="s">
        <v>39</v>
      </c>
      <c r="Y1779" s="13" t="s">
        <v>2033</v>
      </c>
    </row>
    <row r="1780" spans="1:25" ht="25.5">
      <c r="A1780" s="24" t="s">
        <v>2770</v>
      </c>
      <c r="B1780" s="25" t="s">
        <v>666</v>
      </c>
      <c r="C1780" s="26">
        <v>633106</v>
      </c>
      <c r="D1780" s="27" t="s">
        <v>42</v>
      </c>
      <c r="E1780" s="27" t="s">
        <v>1646</v>
      </c>
      <c r="F1780" s="27" t="s">
        <v>148</v>
      </c>
      <c r="G1780" s="27" t="s">
        <v>31</v>
      </c>
      <c r="H1780" s="27" t="s">
        <v>32</v>
      </c>
      <c r="I1780" s="27" t="s">
        <v>33</v>
      </c>
      <c r="J1780" s="28">
        <v>45412</v>
      </c>
      <c r="K1780" s="28">
        <v>45566</v>
      </c>
      <c r="L1780" s="121" t="s">
        <v>1605</v>
      </c>
      <c r="M1780" s="94" t="s">
        <v>2738</v>
      </c>
      <c r="N1780" s="94" t="s">
        <v>2739</v>
      </c>
      <c r="P1780" s="30">
        <v>45401</v>
      </c>
      <c r="Q1780" s="20">
        <v>45406</v>
      </c>
      <c r="R1780" s="23"/>
      <c r="S1780" s="21">
        <v>45412</v>
      </c>
      <c r="T1780" s="20"/>
      <c r="U1780" s="21">
        <v>45414</v>
      </c>
      <c r="V1780" s="29" t="s">
        <v>240</v>
      </c>
      <c r="W1780" s="23"/>
      <c r="X1780" s="27" t="s">
        <v>39</v>
      </c>
      <c r="Y1780" s="13"/>
    </row>
    <row r="1781" spans="1:25" ht="25.5">
      <c r="A1781" s="24" t="s">
        <v>2770</v>
      </c>
      <c r="B1781" s="25" t="s">
        <v>209</v>
      </c>
      <c r="C1781" s="26" t="s">
        <v>210</v>
      </c>
      <c r="D1781" s="27" t="s">
        <v>76</v>
      </c>
      <c r="E1781" s="27" t="s">
        <v>29</v>
      </c>
      <c r="F1781" s="27" t="s">
        <v>308</v>
      </c>
      <c r="G1781" s="27" t="s">
        <v>31</v>
      </c>
      <c r="H1781" s="27" t="s">
        <v>32</v>
      </c>
      <c r="I1781" s="27" t="s">
        <v>33</v>
      </c>
      <c r="J1781" s="28">
        <v>45412</v>
      </c>
      <c r="K1781" s="28">
        <v>45566</v>
      </c>
      <c r="L1781" s="121" t="s">
        <v>2167</v>
      </c>
      <c r="M1781" s="94" t="s">
        <v>2789</v>
      </c>
      <c r="N1781" s="94" t="s">
        <v>2790</v>
      </c>
      <c r="P1781" s="30">
        <v>45401</v>
      </c>
      <c r="Q1781" s="20">
        <v>45405</v>
      </c>
      <c r="R1781" s="23" t="s">
        <v>239</v>
      </c>
      <c r="S1781" s="21">
        <v>45412</v>
      </c>
      <c r="T1781" s="20"/>
      <c r="U1781" s="21">
        <v>45416</v>
      </c>
      <c r="V1781" s="29" t="s">
        <v>240</v>
      </c>
      <c r="W1781" s="23"/>
      <c r="X1781" s="27" t="s">
        <v>39</v>
      </c>
      <c r="Y1781" s="13"/>
    </row>
    <row r="1782" spans="1:25" ht="25.5">
      <c r="A1782" s="24" t="s">
        <v>2770</v>
      </c>
      <c r="B1782" s="25" t="s">
        <v>771</v>
      </c>
      <c r="C1782" s="26">
        <v>129338</v>
      </c>
      <c r="D1782" s="27" t="s">
        <v>42</v>
      </c>
      <c r="E1782" s="27" t="s">
        <v>255</v>
      </c>
      <c r="F1782" s="27" t="s">
        <v>256</v>
      </c>
      <c r="G1782" s="27" t="s">
        <v>31</v>
      </c>
      <c r="H1782" s="27" t="s">
        <v>32</v>
      </c>
      <c r="I1782" s="27" t="s">
        <v>33</v>
      </c>
      <c r="J1782" s="28">
        <v>45412</v>
      </c>
      <c r="K1782" s="28">
        <v>45566</v>
      </c>
      <c r="L1782" s="121" t="s">
        <v>2167</v>
      </c>
      <c r="M1782" s="94" t="s">
        <v>61</v>
      </c>
      <c r="N1782" s="94" t="s">
        <v>113</v>
      </c>
      <c r="P1782" s="30" t="s">
        <v>235</v>
      </c>
      <c r="Q1782" s="30" t="s">
        <v>235</v>
      </c>
      <c r="R1782" s="23"/>
      <c r="S1782" s="21">
        <v>45412</v>
      </c>
      <c r="T1782" s="20"/>
      <c r="U1782" s="21">
        <v>45419</v>
      </c>
      <c r="V1782" s="29" t="s">
        <v>240</v>
      </c>
      <c r="W1782" s="23"/>
      <c r="X1782" s="27" t="s">
        <v>45</v>
      </c>
      <c r="Y1782" s="13" t="s">
        <v>2523</v>
      </c>
    </row>
    <row r="1783" spans="1:25" ht="25.5">
      <c r="A1783" s="24" t="s">
        <v>2770</v>
      </c>
      <c r="B1783" s="25" t="s">
        <v>2791</v>
      </c>
      <c r="C1783" s="26">
        <v>140624</v>
      </c>
      <c r="D1783" s="27" t="s">
        <v>42</v>
      </c>
      <c r="E1783" s="27" t="s">
        <v>413</v>
      </c>
      <c r="F1783" s="27" t="s">
        <v>1362</v>
      </c>
      <c r="G1783" s="27" t="s">
        <v>31</v>
      </c>
      <c r="H1783" s="27" t="s">
        <v>32</v>
      </c>
      <c r="I1783" s="27" t="s">
        <v>33</v>
      </c>
      <c r="J1783" s="28">
        <v>45412</v>
      </c>
      <c r="K1783" s="28">
        <v>45566</v>
      </c>
      <c r="L1783" s="121" t="s">
        <v>2167</v>
      </c>
      <c r="M1783" s="94" t="s">
        <v>415</v>
      </c>
      <c r="N1783" s="94" t="s">
        <v>43</v>
      </c>
      <c r="P1783" s="30" t="s">
        <v>235</v>
      </c>
      <c r="Q1783" s="30" t="s">
        <v>235</v>
      </c>
      <c r="R1783" s="23"/>
      <c r="S1783" s="21">
        <v>45412</v>
      </c>
      <c r="T1783" s="20"/>
      <c r="U1783" s="21">
        <v>45420</v>
      </c>
      <c r="V1783" s="29" t="s">
        <v>240</v>
      </c>
      <c r="W1783" s="23"/>
      <c r="X1783" s="27" t="s">
        <v>45</v>
      </c>
      <c r="Y1783" s="13"/>
    </row>
    <row r="1784" spans="1:25" ht="25.5">
      <c r="A1784" s="24" t="s">
        <v>2770</v>
      </c>
      <c r="B1784" s="25" t="s">
        <v>173</v>
      </c>
      <c r="C1784" s="26">
        <v>124826</v>
      </c>
      <c r="D1784" s="27" t="s">
        <v>42</v>
      </c>
      <c r="E1784" s="27" t="s">
        <v>413</v>
      </c>
      <c r="F1784" s="27" t="s">
        <v>1362</v>
      </c>
      <c r="G1784" s="27" t="s">
        <v>31</v>
      </c>
      <c r="H1784" s="27" t="s">
        <v>32</v>
      </c>
      <c r="I1784" s="27" t="s">
        <v>33</v>
      </c>
      <c r="J1784" s="28">
        <v>45412</v>
      </c>
      <c r="K1784" s="28">
        <v>45566</v>
      </c>
      <c r="L1784" s="121" t="s">
        <v>2167</v>
      </c>
      <c r="M1784" s="94" t="s">
        <v>415</v>
      </c>
      <c r="N1784" s="94" t="s">
        <v>43</v>
      </c>
      <c r="P1784" s="30" t="s">
        <v>235</v>
      </c>
      <c r="Q1784" s="30" t="s">
        <v>235</v>
      </c>
      <c r="R1784" s="23"/>
      <c r="S1784" s="21">
        <v>45412</v>
      </c>
      <c r="T1784" s="20"/>
      <c r="U1784" s="21">
        <v>45420</v>
      </c>
      <c r="V1784" s="29" t="s">
        <v>240</v>
      </c>
      <c r="W1784" s="23"/>
      <c r="X1784" s="27" t="s">
        <v>45</v>
      </c>
      <c r="Y1784" s="13"/>
    </row>
    <row r="1785" spans="1:25" ht="89.25">
      <c r="A1785" s="24" t="s">
        <v>2770</v>
      </c>
      <c r="B1785" s="25" t="s">
        <v>681</v>
      </c>
      <c r="C1785" s="26">
        <v>117234</v>
      </c>
      <c r="D1785" s="27" t="s">
        <v>42</v>
      </c>
      <c r="E1785" s="27" t="s">
        <v>413</v>
      </c>
      <c r="F1785" s="27" t="s">
        <v>1362</v>
      </c>
      <c r="G1785" s="27" t="s">
        <v>31</v>
      </c>
      <c r="H1785" s="27" t="s">
        <v>32</v>
      </c>
      <c r="I1785" s="27" t="s">
        <v>33</v>
      </c>
      <c r="J1785" s="28">
        <v>45412</v>
      </c>
      <c r="K1785" s="28">
        <v>45566</v>
      </c>
      <c r="L1785" s="121" t="s">
        <v>1551</v>
      </c>
      <c r="M1785" s="94" t="s">
        <v>415</v>
      </c>
      <c r="N1785" s="94" t="s">
        <v>43</v>
      </c>
      <c r="O1785" s="94" t="s">
        <v>416</v>
      </c>
      <c r="P1785" s="30"/>
      <c r="Q1785" s="20"/>
      <c r="R1785" s="23"/>
      <c r="S1785" s="21">
        <v>45412</v>
      </c>
      <c r="T1785" s="20"/>
      <c r="U1785" s="21">
        <v>45420</v>
      </c>
      <c r="V1785" s="29" t="s">
        <v>240</v>
      </c>
      <c r="W1785" s="23"/>
      <c r="X1785" s="27" t="s">
        <v>45</v>
      </c>
      <c r="Y1785" s="13" t="s">
        <v>2792</v>
      </c>
    </row>
    <row r="1786" spans="1:25" ht="89.25">
      <c r="A1786" s="24" t="s">
        <v>2770</v>
      </c>
      <c r="B1786" s="25" t="s">
        <v>159</v>
      </c>
      <c r="C1786" s="26">
        <v>108051</v>
      </c>
      <c r="D1786" s="27" t="s">
        <v>42</v>
      </c>
      <c r="E1786" s="27" t="s">
        <v>413</v>
      </c>
      <c r="F1786" s="27" t="s">
        <v>1362</v>
      </c>
      <c r="G1786" s="27" t="s">
        <v>31</v>
      </c>
      <c r="H1786" s="27" t="s">
        <v>32</v>
      </c>
      <c r="I1786" s="27" t="s">
        <v>33</v>
      </c>
      <c r="J1786" s="28">
        <v>45412</v>
      </c>
      <c r="K1786" s="28">
        <v>45566</v>
      </c>
      <c r="L1786" s="121" t="s">
        <v>1543</v>
      </c>
      <c r="M1786" s="94" t="s">
        <v>415</v>
      </c>
      <c r="N1786" s="94" t="s">
        <v>43</v>
      </c>
      <c r="O1786" s="94" t="s">
        <v>416</v>
      </c>
      <c r="P1786" s="30" t="s">
        <v>235</v>
      </c>
      <c r="Q1786" s="30" t="s">
        <v>235</v>
      </c>
      <c r="R1786" s="30" t="s">
        <v>235</v>
      </c>
      <c r="S1786" s="21">
        <v>45411</v>
      </c>
      <c r="T1786" s="20" t="s">
        <v>235</v>
      </c>
      <c r="U1786" s="21">
        <v>45420</v>
      </c>
      <c r="V1786" s="29" t="s">
        <v>240</v>
      </c>
      <c r="W1786" s="23"/>
      <c r="X1786" s="27" t="s">
        <v>45</v>
      </c>
      <c r="Y1786" s="13" t="s">
        <v>2038</v>
      </c>
    </row>
    <row r="1787" spans="1:25" ht="89.25">
      <c r="A1787" s="24" t="s">
        <v>2770</v>
      </c>
      <c r="B1787" s="25" t="s">
        <v>680</v>
      </c>
      <c r="C1787" s="26">
        <v>116943</v>
      </c>
      <c r="D1787" s="27" t="s">
        <v>42</v>
      </c>
      <c r="E1787" s="27" t="s">
        <v>413</v>
      </c>
      <c r="F1787" s="27" t="s">
        <v>1362</v>
      </c>
      <c r="G1787" s="27" t="s">
        <v>31</v>
      </c>
      <c r="H1787" s="27" t="s">
        <v>32</v>
      </c>
      <c r="I1787" s="27" t="s">
        <v>33</v>
      </c>
      <c r="J1787" s="28">
        <v>45412</v>
      </c>
      <c r="K1787" s="28">
        <v>45566</v>
      </c>
      <c r="L1787" s="121" t="s">
        <v>1543</v>
      </c>
      <c r="M1787" s="94" t="s">
        <v>415</v>
      </c>
      <c r="N1787" s="94" t="s">
        <v>43</v>
      </c>
      <c r="O1787" s="94" t="s">
        <v>416</v>
      </c>
      <c r="P1787" s="30" t="s">
        <v>235</v>
      </c>
      <c r="Q1787" s="30" t="s">
        <v>235</v>
      </c>
      <c r="R1787" s="30" t="s">
        <v>235</v>
      </c>
      <c r="S1787" s="21">
        <v>45411</v>
      </c>
      <c r="T1787" s="20" t="s">
        <v>235</v>
      </c>
      <c r="U1787" s="21">
        <v>45420</v>
      </c>
      <c r="V1787" s="29" t="s">
        <v>240</v>
      </c>
      <c r="W1787" s="23"/>
      <c r="X1787" s="27" t="s">
        <v>45</v>
      </c>
      <c r="Y1787" s="13" t="s">
        <v>2038</v>
      </c>
    </row>
    <row r="1788" spans="1:25" ht="89.25">
      <c r="A1788" s="24" t="s">
        <v>2770</v>
      </c>
      <c r="B1788" s="25" t="s">
        <v>2793</v>
      </c>
      <c r="C1788" s="26">
        <v>140385</v>
      </c>
      <c r="D1788" s="27" t="s">
        <v>42</v>
      </c>
      <c r="E1788" s="27" t="s">
        <v>413</v>
      </c>
      <c r="F1788" s="27" t="s">
        <v>1362</v>
      </c>
      <c r="G1788" s="27" t="s">
        <v>31</v>
      </c>
      <c r="H1788" s="27" t="s">
        <v>32</v>
      </c>
      <c r="I1788" s="27" t="s">
        <v>33</v>
      </c>
      <c r="J1788" s="28">
        <v>45412</v>
      </c>
      <c r="K1788" s="28">
        <v>45566</v>
      </c>
      <c r="L1788" s="121" t="s">
        <v>1605</v>
      </c>
      <c r="M1788" s="94" t="s">
        <v>415</v>
      </c>
      <c r="N1788" s="94" t="s">
        <v>43</v>
      </c>
      <c r="O1788" s="94" t="s">
        <v>416</v>
      </c>
      <c r="P1788" s="30"/>
      <c r="Q1788" s="20"/>
      <c r="R1788" s="23"/>
      <c r="S1788" s="21">
        <v>45412</v>
      </c>
      <c r="T1788" s="20"/>
      <c r="U1788" s="21">
        <v>45420</v>
      </c>
      <c r="V1788" s="29" t="s">
        <v>240</v>
      </c>
      <c r="W1788" s="23"/>
      <c r="X1788" s="27" t="s">
        <v>45</v>
      </c>
      <c r="Y1788" s="13" t="s">
        <v>2772</v>
      </c>
    </row>
    <row r="1789" spans="1:25" ht="89.25">
      <c r="A1789" s="24" t="s">
        <v>2770</v>
      </c>
      <c r="B1789" s="25" t="s">
        <v>182</v>
      </c>
      <c r="C1789" s="26">
        <v>135129</v>
      </c>
      <c r="D1789" s="27" t="s">
        <v>42</v>
      </c>
      <c r="E1789" s="27" t="s">
        <v>413</v>
      </c>
      <c r="F1789" s="27" t="s">
        <v>1362</v>
      </c>
      <c r="G1789" s="27" t="s">
        <v>31</v>
      </c>
      <c r="H1789" s="27" t="s">
        <v>32</v>
      </c>
      <c r="I1789" s="27" t="s">
        <v>33</v>
      </c>
      <c r="J1789" s="28">
        <v>45412</v>
      </c>
      <c r="K1789" s="28">
        <v>45566</v>
      </c>
      <c r="L1789" s="121" t="s">
        <v>1543</v>
      </c>
      <c r="M1789" s="94" t="s">
        <v>415</v>
      </c>
      <c r="N1789" s="94" t="s">
        <v>43</v>
      </c>
      <c r="O1789" s="94" t="s">
        <v>416</v>
      </c>
      <c r="P1789" s="30" t="s">
        <v>235</v>
      </c>
      <c r="Q1789" s="30" t="s">
        <v>235</v>
      </c>
      <c r="R1789" s="30" t="s">
        <v>235</v>
      </c>
      <c r="S1789" s="21">
        <v>45411</v>
      </c>
      <c r="T1789" s="20" t="s">
        <v>235</v>
      </c>
      <c r="U1789" s="21">
        <v>45420</v>
      </c>
      <c r="V1789" s="29" t="s">
        <v>240</v>
      </c>
      <c r="W1789" s="23"/>
      <c r="X1789" s="27" t="s">
        <v>45</v>
      </c>
      <c r="Y1789" s="13" t="s">
        <v>2038</v>
      </c>
    </row>
    <row r="1790" spans="1:25" ht="25.5">
      <c r="A1790" s="24" t="s">
        <v>2770</v>
      </c>
      <c r="B1790" s="112" t="s">
        <v>208</v>
      </c>
      <c r="C1790" s="26">
        <v>632764</v>
      </c>
      <c r="D1790" s="27" t="s">
        <v>42</v>
      </c>
      <c r="E1790" s="27" t="s">
        <v>77</v>
      </c>
      <c r="F1790" s="27" t="s">
        <v>78</v>
      </c>
      <c r="G1790" s="27" t="s">
        <v>31</v>
      </c>
      <c r="H1790" s="27" t="s">
        <v>32</v>
      </c>
      <c r="I1790" s="27" t="s">
        <v>33</v>
      </c>
      <c r="J1790" s="28">
        <v>45412</v>
      </c>
      <c r="K1790" s="28">
        <v>45566</v>
      </c>
      <c r="L1790" s="121" t="s">
        <v>1543</v>
      </c>
      <c r="M1790" s="94" t="s">
        <v>250</v>
      </c>
      <c r="N1790" s="94" t="s">
        <v>98</v>
      </c>
      <c r="O1790" s="94" t="s">
        <v>235</v>
      </c>
      <c r="P1790" s="30" t="s">
        <v>235</v>
      </c>
      <c r="Q1790" s="30" t="s">
        <v>235</v>
      </c>
      <c r="R1790" s="30" t="s">
        <v>235</v>
      </c>
      <c r="S1790" s="21">
        <v>45411</v>
      </c>
      <c r="T1790" s="20" t="s">
        <v>235</v>
      </c>
      <c r="U1790" s="21">
        <v>45419</v>
      </c>
      <c r="V1790" s="29" t="s">
        <v>240</v>
      </c>
      <c r="W1790" s="23"/>
      <c r="X1790" s="27" t="s">
        <v>39</v>
      </c>
      <c r="Y1790" s="13" t="s">
        <v>2794</v>
      </c>
    </row>
    <row r="1791" spans="1:25" ht="89.25">
      <c r="A1791" s="24" t="s">
        <v>2770</v>
      </c>
      <c r="B1791" s="25" t="s">
        <v>682</v>
      </c>
      <c r="C1791" s="26">
        <v>124112</v>
      </c>
      <c r="D1791" s="27" t="s">
        <v>42</v>
      </c>
      <c r="E1791" s="27" t="s">
        <v>413</v>
      </c>
      <c r="F1791" s="27" t="s">
        <v>1362</v>
      </c>
      <c r="G1791" s="27" t="s">
        <v>31</v>
      </c>
      <c r="H1791" s="27" t="s">
        <v>32</v>
      </c>
      <c r="I1791" s="27" t="s">
        <v>33</v>
      </c>
      <c r="J1791" s="28">
        <v>45412</v>
      </c>
      <c r="K1791" s="28">
        <v>45566</v>
      </c>
      <c r="L1791" s="121" t="s">
        <v>1543</v>
      </c>
      <c r="M1791" s="94" t="s">
        <v>415</v>
      </c>
      <c r="N1791" s="94" t="s">
        <v>43</v>
      </c>
      <c r="O1791" s="94" t="s">
        <v>416</v>
      </c>
      <c r="P1791" s="30" t="s">
        <v>235</v>
      </c>
      <c r="Q1791" s="30" t="s">
        <v>235</v>
      </c>
      <c r="R1791" s="30" t="s">
        <v>235</v>
      </c>
      <c r="S1791" s="21">
        <v>45411</v>
      </c>
      <c r="T1791" s="20" t="s">
        <v>235</v>
      </c>
      <c r="U1791" s="21">
        <v>45420</v>
      </c>
      <c r="V1791" s="29" t="s">
        <v>240</v>
      </c>
      <c r="W1791" s="23"/>
      <c r="X1791" s="27" t="s">
        <v>45</v>
      </c>
      <c r="Y1791" s="13" t="s">
        <v>2038</v>
      </c>
    </row>
    <row r="1792" spans="1:25">
      <c r="A1792" s="24">
        <v>45413</v>
      </c>
      <c r="B1792" s="25" t="s">
        <v>90</v>
      </c>
      <c r="C1792" s="26">
        <v>110431</v>
      </c>
      <c r="D1792" s="27" t="s">
        <v>42</v>
      </c>
      <c r="E1792" s="27" t="s">
        <v>377</v>
      </c>
      <c r="F1792" s="27" t="s">
        <v>662</v>
      </c>
      <c r="G1792" s="27" t="s">
        <v>31</v>
      </c>
      <c r="H1792" s="27" t="s">
        <v>32</v>
      </c>
      <c r="I1792" s="27" t="s">
        <v>33</v>
      </c>
      <c r="J1792" s="27" t="s">
        <v>85</v>
      </c>
      <c r="K1792" s="28">
        <v>45536</v>
      </c>
      <c r="L1792" s="121" t="s">
        <v>1605</v>
      </c>
      <c r="N1792" s="94" t="s">
        <v>2054</v>
      </c>
      <c r="O1792"/>
      <c r="P1792" s="30"/>
      <c r="Q1792" s="20"/>
      <c r="R1792" s="23"/>
      <c r="S1792" s="21">
        <v>45420</v>
      </c>
      <c r="T1792" s="20"/>
      <c r="U1792" s="21">
        <v>45421</v>
      </c>
      <c r="V1792" s="29" t="s">
        <v>240</v>
      </c>
      <c r="W1792" s="23"/>
      <c r="X1792" s="27"/>
      <c r="Y1792" s="13"/>
    </row>
    <row r="1793" spans="1:25" ht="25.5">
      <c r="A1793" s="24" t="s">
        <v>2770</v>
      </c>
      <c r="B1793" s="25" t="s">
        <v>156</v>
      </c>
      <c r="C1793" s="26">
        <v>104138</v>
      </c>
      <c r="D1793" s="27" t="s">
        <v>42</v>
      </c>
      <c r="E1793" s="27" t="s">
        <v>724</v>
      </c>
      <c r="F1793" s="27" t="s">
        <v>736</v>
      </c>
      <c r="G1793" s="27" t="s">
        <v>31</v>
      </c>
      <c r="H1793" s="27" t="s">
        <v>32</v>
      </c>
      <c r="I1793" s="27" t="s">
        <v>33</v>
      </c>
      <c r="J1793" s="28">
        <v>45412</v>
      </c>
      <c r="K1793" s="28">
        <v>45566</v>
      </c>
      <c r="L1793" s="121" t="s">
        <v>2167</v>
      </c>
      <c r="M1793" s="94" t="s">
        <v>250</v>
      </c>
      <c r="N1793" s="94" t="s">
        <v>98</v>
      </c>
      <c r="P1793" s="30" t="s">
        <v>235</v>
      </c>
      <c r="Q1793" s="30" t="s">
        <v>235</v>
      </c>
      <c r="R1793" s="23"/>
      <c r="S1793" s="21">
        <v>45411</v>
      </c>
      <c r="T1793" s="20"/>
      <c r="U1793" s="21">
        <v>45421</v>
      </c>
      <c r="V1793" s="29" t="s">
        <v>240</v>
      </c>
      <c r="W1793" s="23"/>
      <c r="X1793" s="27" t="s">
        <v>45</v>
      </c>
      <c r="Y1793" s="13" t="s">
        <v>2795</v>
      </c>
    </row>
    <row r="1794" spans="1:25" ht="63.75">
      <c r="A1794" s="24" t="s">
        <v>2770</v>
      </c>
      <c r="B1794" s="47" t="s">
        <v>2796</v>
      </c>
      <c r="C1794" s="26">
        <v>136625</v>
      </c>
      <c r="D1794" s="27" t="s">
        <v>42</v>
      </c>
      <c r="E1794" s="27" t="s">
        <v>243</v>
      </c>
      <c r="F1794" s="27" t="s">
        <v>244</v>
      </c>
      <c r="G1794" s="27" t="s">
        <v>31</v>
      </c>
      <c r="H1794" s="27" t="s">
        <v>32</v>
      </c>
      <c r="I1794" s="27" t="s">
        <v>33</v>
      </c>
      <c r="J1794" s="28">
        <v>45412</v>
      </c>
      <c r="K1794" s="28">
        <v>45566</v>
      </c>
      <c r="L1794" s="121" t="s">
        <v>1551</v>
      </c>
      <c r="M1794" s="94" t="s">
        <v>2024</v>
      </c>
      <c r="N1794" s="94" t="s">
        <v>2025</v>
      </c>
      <c r="O1794" s="94" t="s">
        <v>235</v>
      </c>
      <c r="P1794" s="30">
        <v>45397</v>
      </c>
      <c r="Q1794" s="20">
        <v>45412</v>
      </c>
      <c r="R1794" s="23" t="s">
        <v>239</v>
      </c>
      <c r="S1794" s="21">
        <v>45412</v>
      </c>
      <c r="T1794" s="20"/>
      <c r="U1794" s="21">
        <v>45422</v>
      </c>
      <c r="V1794" s="29" t="s">
        <v>240</v>
      </c>
      <c r="W1794" s="23"/>
      <c r="X1794" s="27" t="s">
        <v>45</v>
      </c>
      <c r="Y1794" s="13" t="s">
        <v>2797</v>
      </c>
    </row>
    <row r="1795" spans="1:25" ht="38.25">
      <c r="A1795" s="24" t="s">
        <v>2770</v>
      </c>
      <c r="B1795" s="25" t="s">
        <v>2798</v>
      </c>
      <c r="C1795" s="26">
        <v>140429</v>
      </c>
      <c r="D1795" s="27" t="s">
        <v>42</v>
      </c>
      <c r="E1795" s="27" t="s">
        <v>255</v>
      </c>
      <c r="F1795" s="27" t="s">
        <v>256</v>
      </c>
      <c r="G1795" s="27" t="s">
        <v>31</v>
      </c>
      <c r="H1795" s="27" t="s">
        <v>32</v>
      </c>
      <c r="I1795" s="27" t="s">
        <v>33</v>
      </c>
      <c r="J1795" s="28">
        <v>45412</v>
      </c>
      <c r="K1795" s="28">
        <v>45566</v>
      </c>
      <c r="L1795" s="121" t="s">
        <v>1551</v>
      </c>
      <c r="M1795" s="94" t="s">
        <v>73</v>
      </c>
      <c r="N1795" s="94" t="s">
        <v>113</v>
      </c>
      <c r="O1795" s="94" t="s">
        <v>73</v>
      </c>
      <c r="P1795" s="30"/>
      <c r="Q1795" s="20"/>
      <c r="R1795" s="23"/>
      <c r="S1795" s="21">
        <v>45412</v>
      </c>
      <c r="T1795" s="20"/>
      <c r="U1795" s="21">
        <v>45422</v>
      </c>
      <c r="V1795" s="29" t="s">
        <v>240</v>
      </c>
      <c r="W1795" s="23"/>
      <c r="X1795" s="27" t="s">
        <v>45</v>
      </c>
      <c r="Y1795" s="13" t="s">
        <v>2799</v>
      </c>
    </row>
    <row r="1796" spans="1:25" ht="38.25">
      <c r="A1796" s="24" t="s">
        <v>2770</v>
      </c>
      <c r="B1796" s="25" t="s">
        <v>193</v>
      </c>
      <c r="C1796" s="26">
        <v>142869</v>
      </c>
      <c r="D1796" s="27" t="s">
        <v>42</v>
      </c>
      <c r="E1796" s="27" t="s">
        <v>255</v>
      </c>
      <c r="F1796" s="27" t="s">
        <v>256</v>
      </c>
      <c r="G1796" s="27" t="s">
        <v>31</v>
      </c>
      <c r="H1796" s="27" t="s">
        <v>32</v>
      </c>
      <c r="I1796" s="27" t="s">
        <v>33</v>
      </c>
      <c r="J1796" s="28">
        <v>45412</v>
      </c>
      <c r="K1796" s="28">
        <v>45566</v>
      </c>
      <c r="L1796" s="121" t="s">
        <v>1551</v>
      </c>
      <c r="M1796" s="94" t="s">
        <v>73</v>
      </c>
      <c r="N1796" s="94" t="s">
        <v>113</v>
      </c>
      <c r="O1796" s="94" t="s">
        <v>73</v>
      </c>
      <c r="P1796" s="30"/>
      <c r="Q1796" s="20"/>
      <c r="R1796" s="23"/>
      <c r="S1796" s="21">
        <v>45412</v>
      </c>
      <c r="T1796" s="20"/>
      <c r="U1796" s="21">
        <v>45422</v>
      </c>
      <c r="V1796" s="29" t="s">
        <v>240</v>
      </c>
      <c r="W1796" s="23"/>
      <c r="X1796" s="27" t="s">
        <v>45</v>
      </c>
      <c r="Y1796" s="13" t="s">
        <v>2799</v>
      </c>
    </row>
    <row r="1797" spans="1:25">
      <c r="A1797" s="24" t="s">
        <v>2770</v>
      </c>
      <c r="B1797" s="47" t="s">
        <v>2800</v>
      </c>
      <c r="C1797" s="26">
        <v>139244</v>
      </c>
      <c r="D1797" s="27" t="s">
        <v>42</v>
      </c>
      <c r="E1797" s="27" t="s">
        <v>2299</v>
      </c>
      <c r="F1797" s="27" t="s">
        <v>30</v>
      </c>
      <c r="G1797" s="27" t="s">
        <v>31</v>
      </c>
      <c r="H1797" s="27" t="s">
        <v>32</v>
      </c>
      <c r="I1797" s="27" t="s">
        <v>33</v>
      </c>
      <c r="J1797" s="28">
        <v>45412</v>
      </c>
      <c r="K1797" s="28">
        <v>45566</v>
      </c>
      <c r="L1797" s="121" t="s">
        <v>1551</v>
      </c>
      <c r="M1797" s="94" t="s">
        <v>2801</v>
      </c>
      <c r="N1797" s="94" t="s">
        <v>2802</v>
      </c>
      <c r="O1797" s="94" t="s">
        <v>2803</v>
      </c>
      <c r="P1797" s="30">
        <v>45397</v>
      </c>
      <c r="Q1797" s="20">
        <v>45398</v>
      </c>
      <c r="R1797" s="23" t="s">
        <v>239</v>
      </c>
      <c r="S1797" s="21">
        <v>45412</v>
      </c>
      <c r="T1797" s="20"/>
      <c r="U1797" s="21">
        <v>45413</v>
      </c>
      <c r="V1797" s="29" t="s">
        <v>240</v>
      </c>
      <c r="W1797" s="23"/>
      <c r="X1797" s="27" t="s">
        <v>39</v>
      </c>
      <c r="Y1797" s="13" t="s">
        <v>2804</v>
      </c>
    </row>
    <row r="1798" spans="1:25" ht="25.5">
      <c r="A1798" s="212" t="s">
        <v>2770</v>
      </c>
      <c r="B1798" s="25" t="s">
        <v>772</v>
      </c>
      <c r="C1798" s="26">
        <v>129397</v>
      </c>
      <c r="D1798" s="27" t="s">
        <v>42</v>
      </c>
      <c r="E1798" s="27" t="s">
        <v>255</v>
      </c>
      <c r="F1798" s="27" t="s">
        <v>256</v>
      </c>
      <c r="G1798" s="27" t="s">
        <v>31</v>
      </c>
      <c r="H1798" s="27" t="s">
        <v>32</v>
      </c>
      <c r="I1798" s="27" t="s">
        <v>33</v>
      </c>
      <c r="J1798" s="28">
        <v>45412</v>
      </c>
      <c r="K1798" s="28">
        <v>45566</v>
      </c>
      <c r="L1798" s="121" t="s">
        <v>1543</v>
      </c>
      <c r="M1798" s="94" t="s">
        <v>235</v>
      </c>
      <c r="N1798" s="94" t="s">
        <v>2805</v>
      </c>
      <c r="O1798" s="94" t="s">
        <v>235</v>
      </c>
      <c r="P1798" s="30" t="s">
        <v>235</v>
      </c>
      <c r="Q1798" s="30" t="s">
        <v>235</v>
      </c>
      <c r="R1798" s="30" t="s">
        <v>235</v>
      </c>
      <c r="S1798" s="21">
        <v>45411</v>
      </c>
      <c r="T1798" s="20" t="s">
        <v>235</v>
      </c>
      <c r="U1798" s="21">
        <v>45422</v>
      </c>
      <c r="V1798" s="29" t="s">
        <v>240</v>
      </c>
      <c r="W1798" s="23"/>
      <c r="X1798" s="27" t="s">
        <v>45</v>
      </c>
      <c r="Y1798" s="13" t="s">
        <v>2523</v>
      </c>
    </row>
    <row r="1799" spans="1:25" ht="25.5">
      <c r="A1799" s="24" t="s">
        <v>2770</v>
      </c>
      <c r="B1799" s="25" t="s">
        <v>186</v>
      </c>
      <c r="C1799" s="26">
        <v>140306</v>
      </c>
      <c r="D1799" s="27" t="s">
        <v>42</v>
      </c>
      <c r="E1799" s="27" t="s">
        <v>255</v>
      </c>
      <c r="F1799" s="27" t="s">
        <v>256</v>
      </c>
      <c r="G1799" s="27" t="s">
        <v>31</v>
      </c>
      <c r="H1799" s="27" t="s">
        <v>32</v>
      </c>
      <c r="I1799" s="27" t="s">
        <v>33</v>
      </c>
      <c r="J1799" s="28">
        <v>45412</v>
      </c>
      <c r="K1799" s="28">
        <v>45566</v>
      </c>
      <c r="L1799" s="121" t="s">
        <v>1543</v>
      </c>
      <c r="M1799" s="94" t="s">
        <v>235</v>
      </c>
      <c r="N1799" s="94" t="s">
        <v>2805</v>
      </c>
      <c r="O1799" s="94" t="s">
        <v>235</v>
      </c>
      <c r="P1799" s="30" t="s">
        <v>235</v>
      </c>
      <c r="Q1799" s="30" t="s">
        <v>235</v>
      </c>
      <c r="R1799" s="30" t="s">
        <v>235</v>
      </c>
      <c r="S1799" s="21">
        <v>45411</v>
      </c>
      <c r="T1799" s="20" t="s">
        <v>235</v>
      </c>
      <c r="U1799" s="21">
        <v>45422</v>
      </c>
      <c r="V1799" s="29" t="s">
        <v>240</v>
      </c>
      <c r="W1799" s="23"/>
      <c r="X1799" s="27" t="s">
        <v>45</v>
      </c>
      <c r="Y1799" s="13" t="s">
        <v>2523</v>
      </c>
    </row>
    <row r="1800" spans="1:25" ht="89.25">
      <c r="A1800" s="24">
        <v>45383</v>
      </c>
      <c r="B1800" s="25" t="s">
        <v>49</v>
      </c>
      <c r="C1800" s="26">
        <v>139685</v>
      </c>
      <c r="D1800" s="27" t="s">
        <v>42</v>
      </c>
      <c r="E1800" s="27" t="s">
        <v>1634</v>
      </c>
      <c r="F1800" s="27" t="s">
        <v>1362</v>
      </c>
      <c r="G1800" s="27" t="s">
        <v>31</v>
      </c>
      <c r="H1800" s="27" t="s">
        <v>32</v>
      </c>
      <c r="I1800" s="27" t="s">
        <v>33</v>
      </c>
      <c r="J1800" s="208">
        <v>45351</v>
      </c>
      <c r="K1800" s="28">
        <v>45505</v>
      </c>
      <c r="L1800" s="121" t="s">
        <v>1543</v>
      </c>
      <c r="M1800" s="94" t="s">
        <v>2692</v>
      </c>
      <c r="N1800" s="94" t="s">
        <v>43</v>
      </c>
      <c r="O1800" s="94" t="s">
        <v>416</v>
      </c>
      <c r="P1800" s="30" t="s">
        <v>235</v>
      </c>
      <c r="Q1800" s="30" t="s">
        <v>235</v>
      </c>
      <c r="R1800" s="30" t="s">
        <v>235</v>
      </c>
      <c r="S1800" s="21">
        <v>45427</v>
      </c>
      <c r="T1800" s="20" t="s">
        <v>235</v>
      </c>
      <c r="U1800" s="21">
        <v>45429</v>
      </c>
      <c r="V1800" s="29" t="s">
        <v>240</v>
      </c>
      <c r="W1800" s="23"/>
      <c r="X1800" s="27" t="s">
        <v>45</v>
      </c>
      <c r="Y1800" s="13" t="s">
        <v>2038</v>
      </c>
    </row>
    <row r="1801" spans="1:25" ht="25.5">
      <c r="A1801" s="24">
        <v>45413</v>
      </c>
      <c r="B1801" s="25" t="s">
        <v>1497</v>
      </c>
      <c r="C1801" s="26">
        <v>78242</v>
      </c>
      <c r="D1801" s="27" t="s">
        <v>42</v>
      </c>
      <c r="E1801" s="27" t="s">
        <v>255</v>
      </c>
      <c r="F1801" s="27" t="s">
        <v>358</v>
      </c>
      <c r="G1801" s="27" t="s">
        <v>31</v>
      </c>
      <c r="H1801" s="27" t="s">
        <v>32</v>
      </c>
      <c r="I1801" s="27" t="s">
        <v>33</v>
      </c>
      <c r="J1801" s="27" t="s">
        <v>85</v>
      </c>
      <c r="K1801" s="28">
        <v>45536</v>
      </c>
      <c r="L1801" s="121" t="s">
        <v>1543</v>
      </c>
      <c r="M1801" s="94" t="s">
        <v>235</v>
      </c>
      <c r="N1801" s="94" t="s">
        <v>72</v>
      </c>
      <c r="O1801" s="94" t="s">
        <v>235</v>
      </c>
      <c r="P1801" s="30" t="s">
        <v>235</v>
      </c>
      <c r="Q1801" s="30" t="s">
        <v>235</v>
      </c>
      <c r="R1801" s="30" t="s">
        <v>235</v>
      </c>
      <c r="S1801" s="21">
        <v>45420</v>
      </c>
      <c r="T1801" s="20" t="s">
        <v>235</v>
      </c>
      <c r="U1801" s="21">
        <v>45420</v>
      </c>
      <c r="V1801" s="29" t="s">
        <v>240</v>
      </c>
      <c r="W1801" s="23"/>
      <c r="X1801" s="27"/>
      <c r="Y1801" s="13" t="s">
        <v>162</v>
      </c>
    </row>
    <row r="1802" spans="1:25" ht="25.5">
      <c r="A1802" s="24" t="s">
        <v>2806</v>
      </c>
      <c r="B1802" s="25" t="s">
        <v>843</v>
      </c>
      <c r="C1802" s="26" t="s">
        <v>2017</v>
      </c>
      <c r="D1802" s="27" t="s">
        <v>76</v>
      </c>
      <c r="E1802" s="27" t="s">
        <v>479</v>
      </c>
      <c r="F1802" s="27" t="s">
        <v>440</v>
      </c>
      <c r="G1802" s="27" t="s">
        <v>31</v>
      </c>
      <c r="H1802" s="27" t="s">
        <v>32</v>
      </c>
      <c r="I1802" s="27" t="s">
        <v>33</v>
      </c>
      <c r="J1802" s="27">
        <v>45443</v>
      </c>
      <c r="K1802" s="28">
        <v>45627</v>
      </c>
      <c r="L1802" s="121" t="s">
        <v>2167</v>
      </c>
      <c r="M1802" s="94" t="s">
        <v>2807</v>
      </c>
      <c r="N1802" s="94" t="s">
        <v>2019</v>
      </c>
      <c r="O1802" s="211" t="s">
        <v>2020</v>
      </c>
      <c r="P1802" s="30">
        <v>45414</v>
      </c>
      <c r="Q1802" s="20">
        <v>45417</v>
      </c>
      <c r="R1802" s="23" t="s">
        <v>239</v>
      </c>
      <c r="S1802" s="21">
        <v>45418</v>
      </c>
      <c r="T1802" s="22" t="s">
        <v>235</v>
      </c>
      <c r="U1802" s="21">
        <v>45434</v>
      </c>
      <c r="V1802" s="29" t="s">
        <v>240</v>
      </c>
      <c r="W1802" s="23"/>
      <c r="X1802" s="27" t="s">
        <v>39</v>
      </c>
      <c r="Y1802" s="13"/>
    </row>
    <row r="1803" spans="1:25" ht="25.5">
      <c r="A1803" s="24" t="s">
        <v>2806</v>
      </c>
      <c r="B1803" s="25" t="s">
        <v>2808</v>
      </c>
      <c r="C1803" s="26">
        <v>85642</v>
      </c>
      <c r="D1803" s="27" t="s">
        <v>42</v>
      </c>
      <c r="E1803" s="27" t="s">
        <v>255</v>
      </c>
      <c r="F1803" s="27" t="s">
        <v>358</v>
      </c>
      <c r="G1803" s="27" t="s">
        <v>31</v>
      </c>
      <c r="H1803" s="27" t="s">
        <v>32</v>
      </c>
      <c r="I1803" s="27" t="s">
        <v>33</v>
      </c>
      <c r="J1803" s="28">
        <v>45443</v>
      </c>
      <c r="K1803" s="28">
        <v>45597</v>
      </c>
      <c r="L1803" s="121" t="s">
        <v>1605</v>
      </c>
      <c r="N1803" s="94" t="s">
        <v>72</v>
      </c>
      <c r="O1803"/>
      <c r="P1803" s="30"/>
      <c r="Q1803" s="20"/>
      <c r="R1803" s="23"/>
      <c r="S1803" s="21">
        <v>45439</v>
      </c>
      <c r="T1803" s="20"/>
      <c r="U1803" s="21">
        <v>45439</v>
      </c>
      <c r="V1803" s="29" t="s">
        <v>240</v>
      </c>
      <c r="W1803" s="23"/>
      <c r="X1803" s="27" t="s">
        <v>45</v>
      </c>
      <c r="Y1803" s="13" t="s">
        <v>409</v>
      </c>
    </row>
    <row r="1804" spans="1:25" ht="25.5">
      <c r="A1804" s="24" t="s">
        <v>2806</v>
      </c>
      <c r="B1804" s="25" t="s">
        <v>776</v>
      </c>
      <c r="C1804" s="26">
        <v>108378</v>
      </c>
      <c r="D1804" s="27" t="s">
        <v>42</v>
      </c>
      <c r="E1804" s="27" t="s">
        <v>255</v>
      </c>
      <c r="F1804" s="27" t="s">
        <v>358</v>
      </c>
      <c r="G1804" s="27" t="s">
        <v>31</v>
      </c>
      <c r="H1804" s="27" t="s">
        <v>32</v>
      </c>
      <c r="I1804" s="27" t="s">
        <v>33</v>
      </c>
      <c r="J1804" s="28">
        <v>45443</v>
      </c>
      <c r="K1804" s="28">
        <v>45597</v>
      </c>
      <c r="L1804" s="121" t="s">
        <v>1605</v>
      </c>
      <c r="N1804" s="94" t="s">
        <v>72</v>
      </c>
      <c r="O1804"/>
      <c r="P1804" s="30"/>
      <c r="Q1804" s="20"/>
      <c r="R1804" s="23"/>
      <c r="S1804" s="21">
        <v>45439</v>
      </c>
      <c r="T1804" s="20"/>
      <c r="U1804" s="21">
        <v>45439</v>
      </c>
      <c r="V1804" s="29" t="s">
        <v>240</v>
      </c>
      <c r="W1804" s="23"/>
      <c r="X1804" s="27" t="s">
        <v>45</v>
      </c>
      <c r="Y1804" s="13" t="s">
        <v>409</v>
      </c>
    </row>
    <row r="1805" spans="1:25" ht="25.5">
      <c r="A1805" s="24" t="s">
        <v>2806</v>
      </c>
      <c r="B1805" s="25" t="s">
        <v>429</v>
      </c>
      <c r="C1805" s="26">
        <v>128019</v>
      </c>
      <c r="D1805" s="27" t="s">
        <v>42</v>
      </c>
      <c r="E1805" s="27" t="s">
        <v>255</v>
      </c>
      <c r="F1805" s="27" t="s">
        <v>358</v>
      </c>
      <c r="G1805" s="27" t="s">
        <v>31</v>
      </c>
      <c r="H1805" s="27" t="s">
        <v>32</v>
      </c>
      <c r="I1805" s="27" t="s">
        <v>33</v>
      </c>
      <c r="J1805" s="28">
        <v>45443</v>
      </c>
      <c r="K1805" s="28">
        <v>45597</v>
      </c>
      <c r="L1805" s="121" t="s">
        <v>1605</v>
      </c>
      <c r="N1805" s="94" t="s">
        <v>72</v>
      </c>
      <c r="O1805"/>
      <c r="P1805" s="30"/>
      <c r="Q1805" s="20"/>
      <c r="R1805" s="23"/>
      <c r="S1805" s="21">
        <v>45439</v>
      </c>
      <c r="T1805" s="20"/>
      <c r="U1805" s="21">
        <v>45439</v>
      </c>
      <c r="V1805" s="29" t="s">
        <v>240</v>
      </c>
      <c r="W1805" s="23"/>
      <c r="X1805" s="27" t="s">
        <v>45</v>
      </c>
      <c r="Y1805" s="13" t="s">
        <v>409</v>
      </c>
    </row>
    <row r="1806" spans="1:25" ht="25.5">
      <c r="A1806" s="24">
        <v>45474</v>
      </c>
      <c r="B1806" s="25" t="s">
        <v>2809</v>
      </c>
      <c r="C1806" s="26">
        <v>143165</v>
      </c>
      <c r="D1806" s="27" t="s">
        <v>42</v>
      </c>
      <c r="E1806" s="27" t="s">
        <v>255</v>
      </c>
      <c r="F1806" s="27" t="s">
        <v>358</v>
      </c>
      <c r="G1806" s="27" t="s">
        <v>31</v>
      </c>
      <c r="H1806" s="27" t="s">
        <v>32</v>
      </c>
      <c r="I1806" s="27" t="s">
        <v>33</v>
      </c>
      <c r="J1806" s="28">
        <v>45443</v>
      </c>
      <c r="K1806" s="28">
        <v>45597</v>
      </c>
      <c r="L1806" s="121" t="s">
        <v>1605</v>
      </c>
      <c r="N1806" s="94" t="s">
        <v>72</v>
      </c>
      <c r="O1806"/>
      <c r="P1806" s="30"/>
      <c r="Q1806" s="20"/>
      <c r="R1806" s="23"/>
      <c r="S1806" s="21">
        <v>45439</v>
      </c>
      <c r="T1806" s="20"/>
      <c r="U1806" s="21">
        <v>45439</v>
      </c>
      <c r="V1806" s="29" t="s">
        <v>240</v>
      </c>
      <c r="W1806" s="23"/>
      <c r="X1806" s="27" t="s">
        <v>45</v>
      </c>
      <c r="Y1806" s="13" t="s">
        <v>409</v>
      </c>
    </row>
    <row r="1807" spans="1:25" ht="63.75">
      <c r="A1807" s="24" t="s">
        <v>2806</v>
      </c>
      <c r="B1807" s="25" t="s">
        <v>827</v>
      </c>
      <c r="C1807" s="26">
        <v>92417</v>
      </c>
      <c r="D1807" s="27" t="s">
        <v>42</v>
      </c>
      <c r="E1807" s="27" t="s">
        <v>2002</v>
      </c>
      <c r="F1807" s="27" t="s">
        <v>308</v>
      </c>
      <c r="G1807" s="27" t="s">
        <v>31</v>
      </c>
      <c r="H1807" s="27" t="s">
        <v>32</v>
      </c>
      <c r="I1807" s="27" t="s">
        <v>33</v>
      </c>
      <c r="J1807" s="28">
        <v>45443</v>
      </c>
      <c r="K1807" s="28">
        <v>45597</v>
      </c>
      <c r="L1807" s="121" t="s">
        <v>1605</v>
      </c>
      <c r="O1807"/>
      <c r="P1807" s="30"/>
      <c r="Q1807" s="20"/>
      <c r="R1807" s="23"/>
      <c r="S1807" s="21"/>
      <c r="T1807" s="20"/>
      <c r="U1807" s="21"/>
      <c r="V1807" s="29" t="s">
        <v>235</v>
      </c>
      <c r="W1807" s="23"/>
      <c r="X1807" s="27" t="s">
        <v>39</v>
      </c>
      <c r="Y1807" s="13" t="s">
        <v>2810</v>
      </c>
    </row>
    <row r="1808" spans="1:25" ht="25.5">
      <c r="A1808" s="24" t="s">
        <v>2770</v>
      </c>
      <c r="B1808" s="112" t="s">
        <v>218</v>
      </c>
      <c r="C1808" s="26">
        <v>31676</v>
      </c>
      <c r="D1808" s="27" t="s">
        <v>76</v>
      </c>
      <c r="E1808" s="27" t="s">
        <v>1581</v>
      </c>
      <c r="F1808" s="27" t="s">
        <v>71</v>
      </c>
      <c r="G1808" s="27" t="s">
        <v>31</v>
      </c>
      <c r="H1808" s="27"/>
      <c r="I1808" s="27" t="s">
        <v>23</v>
      </c>
      <c r="J1808" s="28">
        <v>45412</v>
      </c>
      <c r="K1808" s="28">
        <v>45597</v>
      </c>
      <c r="L1808" s="121" t="s">
        <v>1543</v>
      </c>
      <c r="M1808" s="94" t="s">
        <v>235</v>
      </c>
      <c r="N1808" s="94" t="s">
        <v>2811</v>
      </c>
      <c r="O1808" s="94" t="s">
        <v>235</v>
      </c>
      <c r="P1808" s="30" t="s">
        <v>2812</v>
      </c>
      <c r="Q1808" s="20">
        <v>45411</v>
      </c>
      <c r="R1808" s="23" t="s">
        <v>239</v>
      </c>
      <c r="S1808" s="21">
        <v>45411</v>
      </c>
      <c r="T1808" s="20">
        <v>45427</v>
      </c>
      <c r="U1808" s="21">
        <v>45434</v>
      </c>
      <c r="V1808" s="29" t="s">
        <v>240</v>
      </c>
      <c r="W1808" s="23"/>
      <c r="X1808" s="27" t="s">
        <v>39</v>
      </c>
    </row>
    <row r="1809" spans="1:25" ht="25.5">
      <c r="A1809" s="24" t="s">
        <v>2806</v>
      </c>
      <c r="B1809" s="25" t="s">
        <v>797</v>
      </c>
      <c r="C1809" s="26">
        <v>104676</v>
      </c>
      <c r="D1809" s="27" t="s">
        <v>42</v>
      </c>
      <c r="E1809" s="27" t="s">
        <v>255</v>
      </c>
      <c r="F1809" s="27" t="s">
        <v>358</v>
      </c>
      <c r="G1809" s="27" t="s">
        <v>31</v>
      </c>
      <c r="H1809" s="27" t="s">
        <v>32</v>
      </c>
      <c r="I1809" s="27" t="s">
        <v>33</v>
      </c>
      <c r="J1809" s="28">
        <v>45443</v>
      </c>
      <c r="K1809" s="28">
        <v>45597</v>
      </c>
      <c r="L1809" s="121" t="s">
        <v>2167</v>
      </c>
      <c r="M1809" s="94" t="s">
        <v>89</v>
      </c>
      <c r="N1809" s="94" t="s">
        <v>72</v>
      </c>
      <c r="O1809"/>
      <c r="P1809" s="30" t="s">
        <v>235</v>
      </c>
      <c r="Q1809" s="30" t="s">
        <v>235</v>
      </c>
      <c r="R1809" s="23"/>
      <c r="S1809" s="21">
        <v>45436</v>
      </c>
      <c r="T1809" s="20"/>
      <c r="U1809" s="21">
        <v>45436</v>
      </c>
      <c r="V1809" s="29" t="s">
        <v>485</v>
      </c>
      <c r="W1809" s="23"/>
      <c r="X1809" s="27" t="s">
        <v>45</v>
      </c>
      <c r="Y1809" s="13"/>
    </row>
    <row r="1810" spans="1:25" ht="25.5">
      <c r="A1810" s="24" t="s">
        <v>2806</v>
      </c>
      <c r="B1810" s="25" t="s">
        <v>394</v>
      </c>
      <c r="C1810" s="26">
        <v>110752</v>
      </c>
      <c r="D1810" s="27" t="s">
        <v>42</v>
      </c>
      <c r="E1810" s="27" t="s">
        <v>255</v>
      </c>
      <c r="F1810" s="27" t="s">
        <v>358</v>
      </c>
      <c r="G1810" s="27" t="s">
        <v>31</v>
      </c>
      <c r="H1810" s="27" t="s">
        <v>32</v>
      </c>
      <c r="I1810" s="27" t="s">
        <v>33</v>
      </c>
      <c r="J1810" s="28">
        <v>45443</v>
      </c>
      <c r="K1810" s="28">
        <v>45597</v>
      </c>
      <c r="L1810" s="121" t="s">
        <v>2167</v>
      </c>
      <c r="M1810" s="94" t="s">
        <v>89</v>
      </c>
      <c r="N1810" s="94" t="s">
        <v>72</v>
      </c>
      <c r="O1810"/>
      <c r="P1810" s="30" t="s">
        <v>235</v>
      </c>
      <c r="Q1810" s="30" t="s">
        <v>235</v>
      </c>
      <c r="R1810" s="23"/>
      <c r="S1810" s="21">
        <v>45436</v>
      </c>
      <c r="T1810" s="20"/>
      <c r="U1810" s="21">
        <v>45436</v>
      </c>
      <c r="V1810" s="29" t="s">
        <v>485</v>
      </c>
      <c r="W1810" s="23"/>
      <c r="X1810" s="27" t="s">
        <v>45</v>
      </c>
      <c r="Y1810" s="13"/>
    </row>
    <row r="1811" spans="1:25">
      <c r="A1811" s="24" t="s">
        <v>2806</v>
      </c>
      <c r="B1811" s="25" t="s">
        <v>914</v>
      </c>
      <c r="C1811" s="26">
        <v>116081</v>
      </c>
      <c r="D1811" s="27" t="s">
        <v>42</v>
      </c>
      <c r="E1811" s="27" t="s">
        <v>1576</v>
      </c>
      <c r="F1811" s="27" t="s">
        <v>358</v>
      </c>
      <c r="G1811" s="27" t="s">
        <v>31</v>
      </c>
      <c r="H1811" s="27" t="s">
        <v>32</v>
      </c>
      <c r="I1811" s="27" t="s">
        <v>33</v>
      </c>
      <c r="J1811" s="28">
        <v>45443</v>
      </c>
      <c r="K1811" s="28">
        <v>45627</v>
      </c>
      <c r="L1811" s="121" t="s">
        <v>2167</v>
      </c>
      <c r="M1811" s="94" t="s">
        <v>2813</v>
      </c>
      <c r="N1811" s="94" t="s">
        <v>388</v>
      </c>
      <c r="O1811"/>
      <c r="P1811" s="30" t="s">
        <v>235</v>
      </c>
      <c r="Q1811" s="30" t="s">
        <v>235</v>
      </c>
      <c r="R1811" s="23"/>
      <c r="S1811" s="21">
        <v>45436</v>
      </c>
      <c r="T1811" s="20"/>
      <c r="U1811" s="21">
        <v>45437</v>
      </c>
      <c r="V1811" s="29" t="s">
        <v>240</v>
      </c>
      <c r="W1811" s="23"/>
      <c r="X1811" s="27" t="s">
        <v>39</v>
      </c>
      <c r="Y1811" s="13"/>
    </row>
    <row r="1812" spans="1:25" ht="25.5">
      <c r="A1812" s="24" t="s">
        <v>2806</v>
      </c>
      <c r="B1812" s="25" t="s">
        <v>803</v>
      </c>
      <c r="C1812" s="26">
        <v>124836</v>
      </c>
      <c r="D1812" s="27" t="s">
        <v>42</v>
      </c>
      <c r="E1812" s="27" t="s">
        <v>255</v>
      </c>
      <c r="F1812" s="27" t="s">
        <v>358</v>
      </c>
      <c r="G1812" s="27" t="s">
        <v>31</v>
      </c>
      <c r="H1812" s="27" t="s">
        <v>32</v>
      </c>
      <c r="I1812" s="27" t="s">
        <v>33</v>
      </c>
      <c r="J1812" s="28">
        <v>45443</v>
      </c>
      <c r="K1812" s="28">
        <v>45597</v>
      </c>
      <c r="L1812" s="121" t="s">
        <v>2167</v>
      </c>
      <c r="M1812" s="94" t="s">
        <v>89</v>
      </c>
      <c r="N1812" s="94" t="s">
        <v>72</v>
      </c>
      <c r="O1812"/>
      <c r="P1812" s="30" t="s">
        <v>235</v>
      </c>
      <c r="Q1812" s="30" t="s">
        <v>235</v>
      </c>
      <c r="R1812" s="23"/>
      <c r="S1812" s="21">
        <v>45436</v>
      </c>
      <c r="T1812" s="20"/>
      <c r="U1812" s="21">
        <v>45437</v>
      </c>
      <c r="V1812" s="29" t="s">
        <v>240</v>
      </c>
      <c r="W1812" s="23"/>
      <c r="X1812" s="27" t="s">
        <v>45</v>
      </c>
      <c r="Y1812" s="13"/>
    </row>
    <row r="1813" spans="1:25" ht="25.5">
      <c r="A1813" s="24" t="s">
        <v>2806</v>
      </c>
      <c r="B1813" s="25" t="s">
        <v>2814</v>
      </c>
      <c r="C1813" s="26">
        <v>129687</v>
      </c>
      <c r="D1813" s="27" t="s">
        <v>42</v>
      </c>
      <c r="E1813" s="27" t="s">
        <v>255</v>
      </c>
      <c r="F1813" s="27" t="s">
        <v>358</v>
      </c>
      <c r="G1813" s="27" t="s">
        <v>31</v>
      </c>
      <c r="H1813" s="27" t="s">
        <v>32</v>
      </c>
      <c r="I1813" s="27" t="s">
        <v>33</v>
      </c>
      <c r="J1813" s="28">
        <v>45443</v>
      </c>
      <c r="K1813" s="28">
        <v>45597</v>
      </c>
      <c r="L1813" s="121" t="s">
        <v>2167</v>
      </c>
      <c r="M1813" s="94" t="s">
        <v>89</v>
      </c>
      <c r="N1813" s="94" t="s">
        <v>72</v>
      </c>
      <c r="O1813"/>
      <c r="P1813" s="30" t="s">
        <v>235</v>
      </c>
      <c r="Q1813" s="30" t="s">
        <v>235</v>
      </c>
      <c r="R1813" s="23"/>
      <c r="S1813" s="21">
        <v>45436</v>
      </c>
      <c r="T1813" s="20"/>
      <c r="U1813" s="21">
        <v>45436</v>
      </c>
      <c r="V1813" s="29" t="s">
        <v>240</v>
      </c>
      <c r="W1813" s="23"/>
      <c r="X1813" s="27" t="s">
        <v>45</v>
      </c>
      <c r="Y1813" s="13"/>
    </row>
    <row r="1814" spans="1:25">
      <c r="A1814" s="24" t="s">
        <v>2806</v>
      </c>
      <c r="B1814" s="25" t="s">
        <v>2008</v>
      </c>
      <c r="C1814" s="26">
        <v>134472</v>
      </c>
      <c r="D1814" s="27" t="s">
        <v>42</v>
      </c>
      <c r="E1814" s="27" t="s">
        <v>2009</v>
      </c>
      <c r="F1814" s="27" t="s">
        <v>2495</v>
      </c>
      <c r="G1814" s="27" t="s">
        <v>31</v>
      </c>
      <c r="H1814" s="27" t="s">
        <v>32</v>
      </c>
      <c r="I1814" s="27" t="s">
        <v>33</v>
      </c>
      <c r="J1814" s="28">
        <v>45443</v>
      </c>
      <c r="K1814" s="28">
        <v>45597</v>
      </c>
      <c r="L1814" s="121" t="s">
        <v>2167</v>
      </c>
      <c r="M1814" s="94" t="s">
        <v>1694</v>
      </c>
      <c r="N1814" s="94" t="s">
        <v>2144</v>
      </c>
      <c r="O1814"/>
      <c r="P1814" s="30" t="s">
        <v>235</v>
      </c>
      <c r="Q1814" s="30" t="s">
        <v>235</v>
      </c>
      <c r="R1814" s="23"/>
      <c r="S1814" s="21">
        <v>45436</v>
      </c>
      <c r="T1814" s="20"/>
      <c r="U1814" s="21">
        <v>45437</v>
      </c>
      <c r="V1814" s="29" t="s">
        <v>240</v>
      </c>
      <c r="W1814" s="23"/>
      <c r="X1814" s="27" t="s">
        <v>45</v>
      </c>
      <c r="Y1814" s="13"/>
    </row>
    <row r="1815" spans="1:25">
      <c r="A1815" s="24" t="s">
        <v>2806</v>
      </c>
      <c r="B1815" s="25" t="s">
        <v>2037</v>
      </c>
      <c r="C1815" s="26">
        <v>133835</v>
      </c>
      <c r="D1815" s="27" t="s">
        <v>42</v>
      </c>
      <c r="E1815" s="27" t="s">
        <v>1576</v>
      </c>
      <c r="F1815" s="27" t="s">
        <v>358</v>
      </c>
      <c r="G1815" s="27" t="s">
        <v>31</v>
      </c>
      <c r="H1815" s="27" t="s">
        <v>32</v>
      </c>
      <c r="I1815" s="27" t="s">
        <v>33</v>
      </c>
      <c r="J1815" s="28">
        <v>45443</v>
      </c>
      <c r="K1815" s="28">
        <v>45627</v>
      </c>
      <c r="L1815" s="121" t="s">
        <v>2167</v>
      </c>
      <c r="M1815" s="94" t="s">
        <v>2813</v>
      </c>
      <c r="N1815" s="94" t="s">
        <v>388</v>
      </c>
      <c r="O1815"/>
      <c r="P1815" s="30" t="s">
        <v>235</v>
      </c>
      <c r="Q1815" s="30" t="s">
        <v>235</v>
      </c>
      <c r="R1815" s="23"/>
      <c r="S1815" s="21">
        <v>45436</v>
      </c>
      <c r="T1815" s="20"/>
      <c r="U1815" s="21">
        <v>45436</v>
      </c>
      <c r="V1815" s="29" t="s">
        <v>240</v>
      </c>
      <c r="W1815" s="23"/>
      <c r="X1815" s="27" t="s">
        <v>39</v>
      </c>
      <c r="Y1815" s="13"/>
    </row>
    <row r="1816" spans="1:25" ht="25.5">
      <c r="A1816" s="24" t="s">
        <v>2806</v>
      </c>
      <c r="B1816" s="25" t="s">
        <v>2815</v>
      </c>
      <c r="C1816" s="26">
        <v>141232</v>
      </c>
      <c r="D1816" s="27" t="s">
        <v>42</v>
      </c>
      <c r="E1816" s="27" t="s">
        <v>255</v>
      </c>
      <c r="F1816" s="27" t="s">
        <v>358</v>
      </c>
      <c r="G1816" s="27" t="s">
        <v>31</v>
      </c>
      <c r="H1816" s="27" t="s">
        <v>32</v>
      </c>
      <c r="I1816" s="27" t="s">
        <v>33</v>
      </c>
      <c r="J1816" s="28">
        <v>45443</v>
      </c>
      <c r="K1816" s="28">
        <v>45597</v>
      </c>
      <c r="L1816" s="121" t="s">
        <v>2167</v>
      </c>
      <c r="M1816" s="94" t="s">
        <v>89</v>
      </c>
      <c r="N1816" s="94" t="s">
        <v>72</v>
      </c>
      <c r="O1816"/>
      <c r="P1816" s="30" t="s">
        <v>235</v>
      </c>
      <c r="Q1816" s="30" t="s">
        <v>235</v>
      </c>
      <c r="R1816" s="23"/>
      <c r="S1816" s="21">
        <v>45436</v>
      </c>
      <c r="T1816" s="20"/>
      <c r="U1816" s="21">
        <v>45436</v>
      </c>
      <c r="V1816" s="29" t="s">
        <v>240</v>
      </c>
      <c r="W1816" s="23"/>
      <c r="X1816" s="27" t="s">
        <v>45</v>
      </c>
      <c r="Y1816" s="13"/>
    </row>
    <row r="1817" spans="1:25" ht="51">
      <c r="A1817" s="24" t="s">
        <v>2806</v>
      </c>
      <c r="B1817" s="25" t="s">
        <v>821</v>
      </c>
      <c r="C1817" s="26">
        <v>104635</v>
      </c>
      <c r="D1817" s="27" t="s">
        <v>42</v>
      </c>
      <c r="E1817" s="27" t="s">
        <v>2509</v>
      </c>
      <c r="F1817" s="27" t="s">
        <v>1362</v>
      </c>
      <c r="G1817" s="27" t="s">
        <v>31</v>
      </c>
      <c r="H1817" s="27" t="s">
        <v>32</v>
      </c>
      <c r="I1817" s="27" t="s">
        <v>33</v>
      </c>
      <c r="J1817" s="28">
        <v>45443</v>
      </c>
      <c r="K1817" s="28">
        <v>45597</v>
      </c>
      <c r="L1817" s="121" t="s">
        <v>1605</v>
      </c>
      <c r="N1817" s="94" t="s">
        <v>2816</v>
      </c>
      <c r="O1817"/>
      <c r="P1817" s="30"/>
      <c r="Q1817" s="20"/>
      <c r="R1817" s="23"/>
      <c r="S1817" s="21">
        <v>45439</v>
      </c>
      <c r="T1817" s="20"/>
      <c r="U1817" s="21">
        <v>45440</v>
      </c>
      <c r="V1817" s="29" t="s">
        <v>240</v>
      </c>
      <c r="W1817" s="23"/>
      <c r="X1817" s="27" t="s">
        <v>45</v>
      </c>
      <c r="Y1817" s="13" t="s">
        <v>1290</v>
      </c>
    </row>
    <row r="1818" spans="1:25" ht="25.5">
      <c r="A1818" s="24" t="s">
        <v>2806</v>
      </c>
      <c r="B1818" s="25" t="s">
        <v>866</v>
      </c>
      <c r="C1818" s="26">
        <v>112726</v>
      </c>
      <c r="D1818" s="27" t="s">
        <v>42</v>
      </c>
      <c r="E1818" s="27" t="s">
        <v>413</v>
      </c>
      <c r="F1818" s="27" t="s">
        <v>1362</v>
      </c>
      <c r="G1818" s="27" t="s">
        <v>31</v>
      </c>
      <c r="H1818" s="27" t="s">
        <v>32</v>
      </c>
      <c r="I1818" s="27" t="s">
        <v>33</v>
      </c>
      <c r="J1818" s="28">
        <v>45443</v>
      </c>
      <c r="K1818" s="28">
        <v>45597</v>
      </c>
      <c r="L1818" s="121" t="s">
        <v>1605</v>
      </c>
      <c r="N1818" s="94" t="s">
        <v>43</v>
      </c>
      <c r="O1818"/>
      <c r="P1818" s="30"/>
      <c r="Q1818" s="20"/>
      <c r="R1818" s="23"/>
      <c r="S1818" s="21">
        <v>45439</v>
      </c>
      <c r="T1818" s="20"/>
      <c r="U1818" s="21">
        <v>45440</v>
      </c>
      <c r="V1818" s="29" t="s">
        <v>240</v>
      </c>
      <c r="W1818" s="23"/>
      <c r="X1818" s="27" t="s">
        <v>45</v>
      </c>
      <c r="Y1818" s="13" t="s">
        <v>1290</v>
      </c>
    </row>
    <row r="1819" spans="1:25" ht="25.5">
      <c r="A1819" s="24" t="s">
        <v>2806</v>
      </c>
      <c r="B1819" s="25" t="s">
        <v>869</v>
      </c>
      <c r="C1819" s="26">
        <v>117741</v>
      </c>
      <c r="D1819" s="27" t="s">
        <v>42</v>
      </c>
      <c r="E1819" s="27" t="s">
        <v>413</v>
      </c>
      <c r="F1819" s="27" t="s">
        <v>1362</v>
      </c>
      <c r="G1819" s="27" t="s">
        <v>31</v>
      </c>
      <c r="H1819" s="27" t="s">
        <v>32</v>
      </c>
      <c r="I1819" s="27" t="s">
        <v>33</v>
      </c>
      <c r="J1819" s="28">
        <v>45443</v>
      </c>
      <c r="K1819" s="28">
        <v>45597</v>
      </c>
      <c r="L1819" s="121" t="s">
        <v>1605</v>
      </c>
      <c r="N1819" s="94" t="s">
        <v>43</v>
      </c>
      <c r="O1819"/>
      <c r="P1819" s="30"/>
      <c r="Q1819" s="20"/>
      <c r="R1819" s="23"/>
      <c r="S1819" s="21">
        <v>45439</v>
      </c>
      <c r="T1819" s="20"/>
      <c r="U1819" s="21">
        <v>45440</v>
      </c>
      <c r="V1819" s="29" t="s">
        <v>240</v>
      </c>
      <c r="W1819" s="23"/>
      <c r="X1819" s="27" t="s">
        <v>45</v>
      </c>
      <c r="Y1819" s="13" t="s">
        <v>1290</v>
      </c>
    </row>
    <row r="1820" spans="1:25" ht="25.5">
      <c r="A1820" s="24" t="s">
        <v>2806</v>
      </c>
      <c r="B1820" s="25" t="s">
        <v>870</v>
      </c>
      <c r="C1820" s="26">
        <v>129852</v>
      </c>
      <c r="D1820" s="27" t="s">
        <v>42</v>
      </c>
      <c r="E1820" s="27" t="s">
        <v>413</v>
      </c>
      <c r="F1820" s="27" t="s">
        <v>1362</v>
      </c>
      <c r="G1820" s="27" t="s">
        <v>31</v>
      </c>
      <c r="H1820" s="27" t="s">
        <v>32</v>
      </c>
      <c r="I1820" s="27" t="s">
        <v>33</v>
      </c>
      <c r="J1820" s="28">
        <v>45443</v>
      </c>
      <c r="K1820" s="28">
        <v>45597</v>
      </c>
      <c r="L1820" s="121" t="s">
        <v>1605</v>
      </c>
      <c r="N1820" s="94" t="s">
        <v>43</v>
      </c>
      <c r="O1820"/>
      <c r="P1820" s="30"/>
      <c r="Q1820" s="20"/>
      <c r="R1820" s="23"/>
      <c r="S1820" s="21">
        <v>45439</v>
      </c>
      <c r="T1820" s="20"/>
      <c r="U1820" s="21">
        <v>45440</v>
      </c>
      <c r="V1820" s="29" t="s">
        <v>240</v>
      </c>
      <c r="W1820" s="23"/>
      <c r="X1820" s="27" t="s">
        <v>45</v>
      </c>
      <c r="Y1820" s="13" t="s">
        <v>1290</v>
      </c>
    </row>
    <row r="1821" spans="1:25" ht="25.5">
      <c r="A1821" s="24" t="s">
        <v>2806</v>
      </c>
      <c r="B1821" s="25" t="s">
        <v>1972</v>
      </c>
      <c r="C1821" s="26">
        <v>135138</v>
      </c>
      <c r="D1821" s="27" t="s">
        <v>42</v>
      </c>
      <c r="E1821" s="27" t="s">
        <v>413</v>
      </c>
      <c r="F1821" s="27" t="s">
        <v>1362</v>
      </c>
      <c r="G1821" s="27" t="s">
        <v>31</v>
      </c>
      <c r="H1821" s="27" t="s">
        <v>32</v>
      </c>
      <c r="I1821" s="27" t="s">
        <v>33</v>
      </c>
      <c r="J1821" s="28">
        <v>45443</v>
      </c>
      <c r="K1821" s="28">
        <v>45597</v>
      </c>
      <c r="L1821" s="121" t="s">
        <v>1605</v>
      </c>
      <c r="N1821" s="94" t="s">
        <v>43</v>
      </c>
      <c r="O1821"/>
      <c r="P1821" s="30"/>
      <c r="Q1821" s="20"/>
      <c r="R1821" s="23"/>
      <c r="S1821" s="21">
        <v>45439</v>
      </c>
      <c r="T1821" s="20"/>
      <c r="U1821" s="21">
        <v>45440</v>
      </c>
      <c r="V1821" s="29" t="s">
        <v>240</v>
      </c>
      <c r="W1821" s="23"/>
      <c r="X1821" s="27" t="s">
        <v>45</v>
      </c>
      <c r="Y1821" s="13" t="s">
        <v>1290</v>
      </c>
    </row>
    <row r="1822" spans="1:25" ht="25.5">
      <c r="A1822" s="24" t="s">
        <v>2806</v>
      </c>
      <c r="B1822" s="25" t="s">
        <v>2817</v>
      </c>
      <c r="C1822" s="26">
        <v>140969</v>
      </c>
      <c r="D1822" s="27" t="s">
        <v>42</v>
      </c>
      <c r="E1822" s="27" t="s">
        <v>2509</v>
      </c>
      <c r="F1822" s="27" t="s">
        <v>1362</v>
      </c>
      <c r="G1822" s="27" t="s">
        <v>31</v>
      </c>
      <c r="H1822" s="27" t="s">
        <v>32</v>
      </c>
      <c r="I1822" s="27" t="s">
        <v>33</v>
      </c>
      <c r="J1822" s="28">
        <v>45443</v>
      </c>
      <c r="K1822" s="28">
        <v>45597</v>
      </c>
      <c r="L1822" s="121" t="s">
        <v>1605</v>
      </c>
      <c r="N1822" s="94" t="s">
        <v>43</v>
      </c>
      <c r="O1822"/>
      <c r="P1822" s="30"/>
      <c r="Q1822" s="20"/>
      <c r="R1822" s="23"/>
      <c r="S1822" s="21">
        <v>45439</v>
      </c>
      <c r="T1822" s="20"/>
      <c r="U1822" s="21">
        <v>45440</v>
      </c>
      <c r="V1822" s="29" t="s">
        <v>240</v>
      </c>
      <c r="W1822" s="23"/>
      <c r="X1822" s="27" t="s">
        <v>45</v>
      </c>
      <c r="Y1822" s="13" t="s">
        <v>1290</v>
      </c>
    </row>
    <row r="1823" spans="1:25" ht="25.5">
      <c r="A1823" s="24" t="s">
        <v>2806</v>
      </c>
      <c r="B1823" s="25" t="s">
        <v>2631</v>
      </c>
      <c r="C1823" s="26">
        <v>138608</v>
      </c>
      <c r="D1823" s="27" t="s">
        <v>42</v>
      </c>
      <c r="E1823" s="27" t="s">
        <v>790</v>
      </c>
      <c r="F1823" s="27" t="s">
        <v>256</v>
      </c>
      <c r="G1823" s="27" t="s">
        <v>31</v>
      </c>
      <c r="H1823" s="27" t="s">
        <v>32</v>
      </c>
      <c r="I1823" s="27" t="s">
        <v>33</v>
      </c>
      <c r="J1823" s="28">
        <v>45443</v>
      </c>
      <c r="K1823" s="28">
        <v>45597</v>
      </c>
      <c r="L1823" s="121" t="s">
        <v>2167</v>
      </c>
      <c r="M1823" s="94" t="s">
        <v>2698</v>
      </c>
      <c r="N1823" s="94" t="s">
        <v>2818</v>
      </c>
      <c r="O1823"/>
      <c r="P1823" s="30" t="s">
        <v>235</v>
      </c>
      <c r="Q1823" s="30" t="s">
        <v>235</v>
      </c>
      <c r="R1823" s="23"/>
      <c r="S1823" s="21">
        <v>45436</v>
      </c>
      <c r="T1823" s="20"/>
      <c r="U1823" s="21">
        <v>45442</v>
      </c>
      <c r="V1823" s="29" t="s">
        <v>240</v>
      </c>
      <c r="W1823" s="23"/>
      <c r="X1823" s="27" t="s">
        <v>45</v>
      </c>
      <c r="Y1823" s="13"/>
    </row>
    <row r="1824" spans="1:25">
      <c r="A1824" s="24" t="s">
        <v>2806</v>
      </c>
      <c r="B1824" s="25" t="s">
        <v>1980</v>
      </c>
      <c r="C1824" s="26" t="s">
        <v>1981</v>
      </c>
      <c r="D1824" s="27" t="s">
        <v>42</v>
      </c>
      <c r="E1824" s="27" t="s">
        <v>224</v>
      </c>
      <c r="F1824" s="27" t="s">
        <v>337</v>
      </c>
      <c r="G1824" s="27" t="s">
        <v>31</v>
      </c>
      <c r="H1824" s="27" t="s">
        <v>32</v>
      </c>
      <c r="I1824" s="27" t="s">
        <v>23</v>
      </c>
      <c r="J1824" s="28">
        <v>45443</v>
      </c>
      <c r="K1824" s="28">
        <v>45627</v>
      </c>
      <c r="L1824" s="121" t="s">
        <v>2167</v>
      </c>
      <c r="M1824" s="94" t="s">
        <v>835</v>
      </c>
      <c r="N1824" s="94" t="s">
        <v>464</v>
      </c>
      <c r="O1824"/>
      <c r="P1824" s="30" t="s">
        <v>235</v>
      </c>
      <c r="Q1824" s="30" t="s">
        <v>235</v>
      </c>
      <c r="R1824" s="23"/>
      <c r="S1824" s="21">
        <v>45436</v>
      </c>
      <c r="T1824" s="20"/>
      <c r="U1824" s="21">
        <v>45442</v>
      </c>
      <c r="V1824" s="29" t="s">
        <v>240</v>
      </c>
      <c r="W1824" s="23"/>
      <c r="X1824" s="27" t="s">
        <v>39</v>
      </c>
      <c r="Y1824" s="13" t="s">
        <v>2819</v>
      </c>
    </row>
    <row r="1825" spans="1:25">
      <c r="A1825" s="24">
        <v>45383</v>
      </c>
      <c r="B1825" s="109" t="s">
        <v>563</v>
      </c>
      <c r="C1825" s="26">
        <v>107329</v>
      </c>
      <c r="D1825" s="27" t="s">
        <v>42</v>
      </c>
      <c r="E1825" s="27" t="s">
        <v>362</v>
      </c>
      <c r="F1825" s="27" t="s">
        <v>1145</v>
      </c>
      <c r="G1825" s="27" t="s">
        <v>31</v>
      </c>
      <c r="H1825" s="27" t="s">
        <v>32</v>
      </c>
      <c r="I1825" s="27" t="s">
        <v>33</v>
      </c>
      <c r="J1825" s="208">
        <v>45351</v>
      </c>
      <c r="K1825" s="28">
        <v>45505</v>
      </c>
      <c r="L1825" s="121" t="s">
        <v>2167</v>
      </c>
      <c r="M1825" s="94" t="s">
        <v>2820</v>
      </c>
      <c r="P1825" s="30">
        <v>45336</v>
      </c>
      <c r="Q1825" s="20"/>
      <c r="R1825" s="23"/>
      <c r="S1825" s="21">
        <v>45336</v>
      </c>
      <c r="T1825" s="20">
        <v>45390</v>
      </c>
      <c r="U1825" s="21">
        <v>45416</v>
      </c>
      <c r="V1825" s="29" t="s">
        <v>240</v>
      </c>
      <c r="W1825" s="23"/>
      <c r="X1825" s="27" t="s">
        <v>39</v>
      </c>
      <c r="Y1825" s="13" t="s">
        <v>2821</v>
      </c>
    </row>
    <row r="1826" spans="1:25">
      <c r="A1826" s="24" t="s">
        <v>2770</v>
      </c>
      <c r="B1826" s="25" t="s">
        <v>751</v>
      </c>
      <c r="C1826" s="26">
        <v>112102</v>
      </c>
      <c r="D1826" s="27" t="s">
        <v>42</v>
      </c>
      <c r="E1826" s="27" t="s">
        <v>330</v>
      </c>
      <c r="F1826" s="27" t="s">
        <v>1336</v>
      </c>
      <c r="G1826" s="27" t="s">
        <v>31</v>
      </c>
      <c r="H1826" s="27" t="s">
        <v>32</v>
      </c>
      <c r="I1826" s="27" t="s">
        <v>33</v>
      </c>
      <c r="J1826" s="28">
        <v>45412</v>
      </c>
      <c r="K1826" s="28">
        <v>45566</v>
      </c>
      <c r="L1826" s="121" t="s">
        <v>2167</v>
      </c>
      <c r="M1826" s="94" t="s">
        <v>368</v>
      </c>
      <c r="P1826" s="30" t="s">
        <v>235</v>
      </c>
      <c r="Q1826" s="30" t="s">
        <v>235</v>
      </c>
      <c r="R1826" s="23"/>
      <c r="S1826" s="21" t="s">
        <v>235</v>
      </c>
      <c r="T1826" s="20"/>
      <c r="U1826" s="21">
        <v>45417</v>
      </c>
      <c r="V1826" s="29" t="s">
        <v>240</v>
      </c>
      <c r="W1826" s="23"/>
      <c r="X1826" s="27" t="s">
        <v>45</v>
      </c>
      <c r="Y1826" s="13"/>
    </row>
    <row r="1827" spans="1:25">
      <c r="A1827" s="24" t="s">
        <v>2806</v>
      </c>
      <c r="B1827" s="25" t="s">
        <v>408</v>
      </c>
      <c r="C1827" s="26">
        <v>103422</v>
      </c>
      <c r="D1827" s="27" t="s">
        <v>42</v>
      </c>
      <c r="E1827" s="27" t="s">
        <v>255</v>
      </c>
      <c r="F1827" s="27" t="s">
        <v>256</v>
      </c>
      <c r="G1827" s="27" t="s">
        <v>31</v>
      </c>
      <c r="H1827" s="27" t="s">
        <v>32</v>
      </c>
      <c r="I1827" s="27" t="s">
        <v>33</v>
      </c>
      <c r="J1827" s="28">
        <v>45443</v>
      </c>
      <c r="K1827" s="28">
        <v>45597</v>
      </c>
      <c r="L1827" s="121" t="s">
        <v>2167</v>
      </c>
      <c r="M1827" s="94" t="s">
        <v>2522</v>
      </c>
      <c r="N1827" s="94" t="s">
        <v>2174</v>
      </c>
      <c r="O1827"/>
      <c r="P1827" s="30" t="s">
        <v>235</v>
      </c>
      <c r="Q1827" s="30" t="s">
        <v>235</v>
      </c>
      <c r="R1827" s="23"/>
      <c r="S1827" s="21">
        <v>45436</v>
      </c>
      <c r="T1827" s="20"/>
      <c r="U1827" s="21">
        <v>45443</v>
      </c>
      <c r="V1827" s="29" t="s">
        <v>240</v>
      </c>
      <c r="W1827" s="23"/>
      <c r="X1827" s="27" t="s">
        <v>45</v>
      </c>
      <c r="Y1827" s="13"/>
    </row>
    <row r="1828" spans="1:25">
      <c r="A1828" s="24" t="s">
        <v>2806</v>
      </c>
      <c r="B1828" s="112" t="s">
        <v>834</v>
      </c>
      <c r="C1828" s="26">
        <v>91926</v>
      </c>
      <c r="D1828" s="27" t="s">
        <v>42</v>
      </c>
      <c r="E1828" s="27" t="s">
        <v>494</v>
      </c>
      <c r="F1828" s="27" t="s">
        <v>854</v>
      </c>
      <c r="G1828" s="27" t="s">
        <v>31</v>
      </c>
      <c r="H1828" s="27" t="s">
        <v>32</v>
      </c>
      <c r="I1828" s="27" t="s">
        <v>33</v>
      </c>
      <c r="J1828" s="28">
        <v>45443</v>
      </c>
      <c r="K1828" s="28">
        <v>45597</v>
      </c>
      <c r="L1828" s="121" t="s">
        <v>1543</v>
      </c>
      <c r="M1828" s="94" t="s">
        <v>235</v>
      </c>
      <c r="N1828" s="94" t="s">
        <v>464</v>
      </c>
      <c r="O1828" s="94" t="s">
        <v>235</v>
      </c>
      <c r="P1828" s="30" t="s">
        <v>235</v>
      </c>
      <c r="Q1828" s="30" t="s">
        <v>235</v>
      </c>
      <c r="R1828" s="30" t="s">
        <v>235</v>
      </c>
      <c r="S1828" s="21">
        <v>45442</v>
      </c>
      <c r="T1828" s="20" t="s">
        <v>235</v>
      </c>
      <c r="U1828" s="21">
        <v>45443</v>
      </c>
      <c r="V1828" s="29" t="s">
        <v>240</v>
      </c>
      <c r="W1828" s="23"/>
      <c r="X1828" s="27" t="s">
        <v>39</v>
      </c>
      <c r="Y1828" s="13" t="s">
        <v>2822</v>
      </c>
    </row>
    <row r="1829" spans="1:25" ht="25.5">
      <c r="A1829" s="24" t="s">
        <v>2806</v>
      </c>
      <c r="B1829" s="25" t="s">
        <v>778</v>
      </c>
      <c r="C1829" s="26">
        <v>112647</v>
      </c>
      <c r="D1829" s="27" t="s">
        <v>42</v>
      </c>
      <c r="E1829" s="27" t="s">
        <v>255</v>
      </c>
      <c r="F1829" s="27" t="s">
        <v>358</v>
      </c>
      <c r="G1829" s="27" t="s">
        <v>31</v>
      </c>
      <c r="H1829" s="27" t="s">
        <v>32</v>
      </c>
      <c r="I1829" s="27" t="s">
        <v>33</v>
      </c>
      <c r="J1829" s="28">
        <v>45443</v>
      </c>
      <c r="K1829" s="28">
        <v>45597</v>
      </c>
      <c r="L1829" s="121" t="s">
        <v>1543</v>
      </c>
      <c r="M1829" s="94" t="s">
        <v>235</v>
      </c>
      <c r="N1829" s="94" t="s">
        <v>72</v>
      </c>
      <c r="O1829" s="94" t="s">
        <v>235</v>
      </c>
      <c r="P1829" s="30" t="s">
        <v>235</v>
      </c>
      <c r="Q1829" s="30" t="s">
        <v>235</v>
      </c>
      <c r="R1829" s="30" t="s">
        <v>235</v>
      </c>
      <c r="S1829" s="21">
        <v>45442</v>
      </c>
      <c r="T1829" s="20" t="s">
        <v>235</v>
      </c>
      <c r="U1829" s="21">
        <v>45442</v>
      </c>
      <c r="V1829" s="29" t="s">
        <v>240</v>
      </c>
      <c r="W1829" s="23"/>
      <c r="X1829" s="27" t="s">
        <v>45</v>
      </c>
      <c r="Y1829" s="13" t="s">
        <v>89</v>
      </c>
    </row>
    <row r="1830" spans="1:25" ht="25.5">
      <c r="A1830" s="24" t="s">
        <v>2806</v>
      </c>
      <c r="B1830" s="25" t="s">
        <v>397</v>
      </c>
      <c r="C1830" s="26">
        <v>103449</v>
      </c>
      <c r="D1830" s="27" t="s">
        <v>42</v>
      </c>
      <c r="E1830" s="27" t="s">
        <v>255</v>
      </c>
      <c r="F1830" s="27" t="s">
        <v>358</v>
      </c>
      <c r="G1830" s="27" t="s">
        <v>31</v>
      </c>
      <c r="H1830" s="27" t="s">
        <v>32</v>
      </c>
      <c r="I1830" s="27" t="s">
        <v>33</v>
      </c>
      <c r="J1830" s="28">
        <v>45443</v>
      </c>
      <c r="K1830" s="28">
        <v>45597</v>
      </c>
      <c r="L1830" s="121" t="s">
        <v>1543</v>
      </c>
      <c r="M1830" s="94" t="s">
        <v>235</v>
      </c>
      <c r="N1830" s="94" t="s">
        <v>72</v>
      </c>
      <c r="O1830" s="94" t="s">
        <v>235</v>
      </c>
      <c r="P1830" s="30" t="s">
        <v>235</v>
      </c>
      <c r="Q1830" s="30" t="s">
        <v>235</v>
      </c>
      <c r="R1830" s="30" t="s">
        <v>235</v>
      </c>
      <c r="S1830" s="21">
        <v>45442</v>
      </c>
      <c r="T1830" s="20" t="s">
        <v>235</v>
      </c>
      <c r="U1830" s="21">
        <v>45442</v>
      </c>
      <c r="V1830" s="29" t="s">
        <v>240</v>
      </c>
      <c r="W1830" s="23"/>
      <c r="X1830" s="27" t="s">
        <v>45</v>
      </c>
      <c r="Y1830" s="13" t="s">
        <v>89</v>
      </c>
    </row>
    <row r="1831" spans="1:25" ht="25.5">
      <c r="A1831" s="24" t="s">
        <v>2806</v>
      </c>
      <c r="B1831" s="25" t="s">
        <v>862</v>
      </c>
      <c r="C1831" s="26">
        <v>27212</v>
      </c>
      <c r="D1831" s="27" t="s">
        <v>42</v>
      </c>
      <c r="E1831" s="27" t="s">
        <v>2002</v>
      </c>
      <c r="F1831" s="27" t="s">
        <v>308</v>
      </c>
      <c r="G1831" s="27" t="s">
        <v>31</v>
      </c>
      <c r="H1831" s="27" t="s">
        <v>32</v>
      </c>
      <c r="I1831" s="27" t="s">
        <v>33</v>
      </c>
      <c r="J1831" s="28">
        <v>45443</v>
      </c>
      <c r="K1831" s="28">
        <v>45597</v>
      </c>
      <c r="L1831" s="121" t="s">
        <v>1551</v>
      </c>
      <c r="M1831" s="94" t="s">
        <v>863</v>
      </c>
      <c r="N1831" s="94" t="s">
        <v>865</v>
      </c>
      <c r="O1831" s="94" t="s">
        <v>864</v>
      </c>
      <c r="P1831" s="30">
        <v>45428</v>
      </c>
      <c r="Q1831" s="20">
        <v>45429</v>
      </c>
      <c r="R1831" s="23" t="s">
        <v>239</v>
      </c>
      <c r="S1831" s="21">
        <v>45440</v>
      </c>
      <c r="T1831" s="20"/>
      <c r="U1831" s="21">
        <v>45442</v>
      </c>
      <c r="V1831" s="29" t="s">
        <v>240</v>
      </c>
      <c r="W1831" s="23"/>
      <c r="X1831" s="27" t="s">
        <v>39</v>
      </c>
      <c r="Y1831" s="49" t="s">
        <v>2146</v>
      </c>
    </row>
    <row r="1832" spans="1:25" ht="25.5">
      <c r="A1832" s="24" t="s">
        <v>2806</v>
      </c>
      <c r="B1832" s="25" t="s">
        <v>826</v>
      </c>
      <c r="C1832" s="26">
        <v>86190</v>
      </c>
      <c r="D1832" s="27" t="s">
        <v>42</v>
      </c>
      <c r="E1832" s="27" t="s">
        <v>377</v>
      </c>
      <c r="F1832" s="27" t="s">
        <v>662</v>
      </c>
      <c r="G1832" s="27" t="s">
        <v>31</v>
      </c>
      <c r="H1832" s="27" t="s">
        <v>32</v>
      </c>
      <c r="I1832" s="27" t="s">
        <v>33</v>
      </c>
      <c r="J1832" s="28">
        <v>45443</v>
      </c>
      <c r="K1832" s="28">
        <v>45597</v>
      </c>
      <c r="L1832" s="121" t="s">
        <v>1551</v>
      </c>
      <c r="M1832" s="94" t="s">
        <v>235</v>
      </c>
      <c r="N1832" s="94" t="s">
        <v>91</v>
      </c>
      <c r="O1832" s="94" t="s">
        <v>235</v>
      </c>
      <c r="P1832" s="30"/>
      <c r="Q1832" s="20"/>
      <c r="R1832" s="23"/>
      <c r="S1832" s="21">
        <v>45440</v>
      </c>
      <c r="T1832" s="20"/>
      <c r="U1832" s="21">
        <v>45447</v>
      </c>
      <c r="V1832" s="29" t="s">
        <v>240</v>
      </c>
      <c r="W1832" s="23"/>
      <c r="X1832" s="27" t="s">
        <v>45</v>
      </c>
      <c r="Y1832" s="13" t="s">
        <v>2823</v>
      </c>
    </row>
    <row r="1833" spans="1:25" ht="38.25">
      <c r="A1833" s="24" t="s">
        <v>2806</v>
      </c>
      <c r="B1833" s="25" t="s">
        <v>814</v>
      </c>
      <c r="C1833" s="26">
        <v>104646</v>
      </c>
      <c r="D1833" s="27" t="s">
        <v>42</v>
      </c>
      <c r="E1833" s="27" t="s">
        <v>255</v>
      </c>
      <c r="F1833" s="27" t="s">
        <v>358</v>
      </c>
      <c r="G1833" s="27" t="s">
        <v>31</v>
      </c>
      <c r="H1833" s="27" t="s">
        <v>32</v>
      </c>
      <c r="I1833" s="27" t="s">
        <v>33</v>
      </c>
      <c r="J1833" s="28">
        <v>45443</v>
      </c>
      <c r="K1833" s="28">
        <v>45597</v>
      </c>
      <c r="L1833" s="121" t="s">
        <v>1551</v>
      </c>
      <c r="M1833" s="94" t="s">
        <v>235</v>
      </c>
      <c r="N1833" s="94" t="s">
        <v>72</v>
      </c>
      <c r="O1833" s="94" t="s">
        <v>235</v>
      </c>
      <c r="P1833" s="30"/>
      <c r="Q1833" s="20"/>
      <c r="R1833" s="23"/>
      <c r="S1833" s="21">
        <v>45440</v>
      </c>
      <c r="T1833" s="20"/>
      <c r="U1833" s="21">
        <v>45441</v>
      </c>
      <c r="V1833" s="29" t="s">
        <v>240</v>
      </c>
      <c r="W1833" s="23"/>
      <c r="X1833" s="27" t="s">
        <v>45</v>
      </c>
      <c r="Y1833" s="13" t="s">
        <v>2824</v>
      </c>
    </row>
    <row r="1834" spans="1:25" ht="38.25">
      <c r="A1834" s="24" t="s">
        <v>2806</v>
      </c>
      <c r="B1834" s="25" t="s">
        <v>799</v>
      </c>
      <c r="C1834" s="26">
        <v>124662</v>
      </c>
      <c r="D1834" s="27" t="s">
        <v>42</v>
      </c>
      <c r="E1834" s="27" t="s">
        <v>255</v>
      </c>
      <c r="F1834" s="27" t="s">
        <v>256</v>
      </c>
      <c r="G1834" s="27" t="s">
        <v>31</v>
      </c>
      <c r="H1834" s="27" t="s">
        <v>32</v>
      </c>
      <c r="I1834" s="27" t="s">
        <v>33</v>
      </c>
      <c r="J1834" s="28">
        <v>45443</v>
      </c>
      <c r="K1834" s="28">
        <v>45597</v>
      </c>
      <c r="L1834" s="121" t="s">
        <v>1551</v>
      </c>
      <c r="M1834" s="94" t="s">
        <v>1236</v>
      </c>
      <c r="N1834" s="94" t="s">
        <v>2825</v>
      </c>
      <c r="O1834" s="94" t="s">
        <v>235</v>
      </c>
      <c r="P1834" s="30"/>
      <c r="Q1834" s="20"/>
      <c r="R1834" s="23"/>
      <c r="S1834" s="21">
        <v>45443</v>
      </c>
      <c r="T1834" s="20"/>
      <c r="U1834" s="21">
        <v>45446</v>
      </c>
      <c r="V1834" s="29" t="s">
        <v>240</v>
      </c>
      <c r="W1834" s="23"/>
      <c r="X1834" s="27" t="s">
        <v>45</v>
      </c>
      <c r="Y1834" s="13" t="s">
        <v>2826</v>
      </c>
    </row>
    <row r="1835" spans="1:25" ht="89.25">
      <c r="A1835" s="24" t="s">
        <v>2806</v>
      </c>
      <c r="B1835" s="25" t="s">
        <v>817</v>
      </c>
      <c r="C1835" s="26">
        <v>129610</v>
      </c>
      <c r="D1835" s="27" t="s">
        <v>42</v>
      </c>
      <c r="E1835" s="27" t="s">
        <v>413</v>
      </c>
      <c r="F1835" s="27" t="s">
        <v>1362</v>
      </c>
      <c r="G1835" s="27" t="s">
        <v>31</v>
      </c>
      <c r="H1835" s="27" t="s">
        <v>32</v>
      </c>
      <c r="I1835" s="27" t="s">
        <v>33</v>
      </c>
      <c r="J1835" s="28">
        <v>45443</v>
      </c>
      <c r="K1835" s="28">
        <v>45597</v>
      </c>
      <c r="L1835" s="121" t="s">
        <v>1551</v>
      </c>
      <c r="M1835" s="94" t="s">
        <v>415</v>
      </c>
      <c r="N1835" s="94" t="s">
        <v>43</v>
      </c>
      <c r="O1835" s="94" t="s">
        <v>416</v>
      </c>
      <c r="P1835" s="30"/>
      <c r="Q1835" s="20"/>
      <c r="R1835" s="23"/>
      <c r="S1835" s="21">
        <v>45443</v>
      </c>
      <c r="T1835" s="20"/>
      <c r="U1835" s="21">
        <v>45447</v>
      </c>
      <c r="V1835" s="29" t="s">
        <v>240</v>
      </c>
      <c r="W1835" s="23"/>
      <c r="X1835" s="27" t="s">
        <v>45</v>
      </c>
      <c r="Y1835" s="13" t="s">
        <v>2827</v>
      </c>
    </row>
    <row r="1836" spans="1:25" ht="89.25">
      <c r="A1836" s="24" t="s">
        <v>2806</v>
      </c>
      <c r="B1836" s="25" t="s">
        <v>818</v>
      </c>
      <c r="C1836" s="26">
        <v>129867</v>
      </c>
      <c r="D1836" s="27" t="s">
        <v>42</v>
      </c>
      <c r="E1836" s="27" t="s">
        <v>413</v>
      </c>
      <c r="F1836" s="27" t="s">
        <v>1362</v>
      </c>
      <c r="G1836" s="27" t="s">
        <v>31</v>
      </c>
      <c r="H1836" s="27" t="s">
        <v>32</v>
      </c>
      <c r="I1836" s="27" t="s">
        <v>33</v>
      </c>
      <c r="J1836" s="28">
        <v>45443</v>
      </c>
      <c r="K1836" s="28">
        <v>45597</v>
      </c>
      <c r="L1836" s="121" t="s">
        <v>1551</v>
      </c>
      <c r="M1836" s="94" t="s">
        <v>415</v>
      </c>
      <c r="N1836" s="94" t="s">
        <v>43</v>
      </c>
      <c r="O1836" s="94" t="s">
        <v>416</v>
      </c>
      <c r="P1836" s="30"/>
      <c r="Q1836" s="20"/>
      <c r="R1836" s="23"/>
      <c r="S1836" s="21">
        <v>45443</v>
      </c>
      <c r="T1836" s="20"/>
      <c r="U1836" s="21">
        <v>45447</v>
      </c>
      <c r="V1836" s="29" t="s">
        <v>240</v>
      </c>
      <c r="W1836" s="23"/>
      <c r="X1836" s="27" t="s">
        <v>45</v>
      </c>
      <c r="Y1836" s="13" t="s">
        <v>2828</v>
      </c>
    </row>
    <row r="1837" spans="1:25" ht="25.5">
      <c r="A1837" s="24" t="s">
        <v>2806</v>
      </c>
      <c r="B1837" s="25" t="s">
        <v>395</v>
      </c>
      <c r="C1837" s="26">
        <v>109673</v>
      </c>
      <c r="D1837" s="27" t="s">
        <v>42</v>
      </c>
      <c r="E1837" s="27" t="s">
        <v>255</v>
      </c>
      <c r="F1837" s="27" t="s">
        <v>358</v>
      </c>
      <c r="G1837" s="27" t="s">
        <v>31</v>
      </c>
      <c r="H1837" s="27" t="s">
        <v>32</v>
      </c>
      <c r="I1837" s="27" t="s">
        <v>33</v>
      </c>
      <c r="J1837" s="28">
        <v>45443</v>
      </c>
      <c r="K1837" s="28">
        <v>45597</v>
      </c>
      <c r="L1837" s="121" t="s">
        <v>1551</v>
      </c>
      <c r="M1837" s="94" t="s">
        <v>235</v>
      </c>
      <c r="N1837" s="94" t="s">
        <v>72</v>
      </c>
      <c r="O1837" s="94" t="s">
        <v>235</v>
      </c>
      <c r="P1837" s="30"/>
      <c r="Q1837" s="20"/>
      <c r="R1837" s="23"/>
      <c r="S1837" s="21">
        <v>45440</v>
      </c>
      <c r="T1837" s="20"/>
      <c r="U1837" s="21">
        <v>45440</v>
      </c>
      <c r="V1837" s="29" t="s">
        <v>240</v>
      </c>
      <c r="W1837" s="23"/>
      <c r="X1837" s="27" t="s">
        <v>45</v>
      </c>
      <c r="Y1837" s="13" t="s">
        <v>2774</v>
      </c>
    </row>
    <row r="1838" spans="1:25">
      <c r="A1838" s="24" t="s">
        <v>2806</v>
      </c>
      <c r="B1838" s="25" t="s">
        <v>177</v>
      </c>
      <c r="C1838" s="26">
        <v>131734</v>
      </c>
      <c r="D1838" s="27" t="s">
        <v>42</v>
      </c>
      <c r="E1838" s="27" t="s">
        <v>1068</v>
      </c>
      <c r="F1838" s="27" t="s">
        <v>148</v>
      </c>
      <c r="G1838" s="27" t="s">
        <v>31</v>
      </c>
      <c r="H1838" s="27" t="s">
        <v>32</v>
      </c>
      <c r="I1838" s="27" t="s">
        <v>33</v>
      </c>
      <c r="J1838" s="28">
        <v>45443</v>
      </c>
      <c r="K1838" s="28">
        <v>45597</v>
      </c>
      <c r="L1838" s="121" t="s">
        <v>1551</v>
      </c>
      <c r="M1838" s="94" t="s">
        <v>304</v>
      </c>
      <c r="N1838" s="94" t="s">
        <v>149</v>
      </c>
      <c r="O1838" s="94" t="s">
        <v>235</v>
      </c>
      <c r="P1838" s="30"/>
      <c r="Q1838" s="20"/>
      <c r="R1838" s="23"/>
      <c r="S1838" s="21">
        <v>45443</v>
      </c>
      <c r="T1838" s="20"/>
      <c r="U1838" s="21">
        <v>45446</v>
      </c>
      <c r="V1838" s="29" t="s">
        <v>240</v>
      </c>
      <c r="W1838" s="23"/>
      <c r="X1838" s="27" t="s">
        <v>39</v>
      </c>
      <c r="Y1838" s="13" t="s">
        <v>1723</v>
      </c>
    </row>
    <row r="1839" spans="1:25">
      <c r="A1839" s="24" t="s">
        <v>2806</v>
      </c>
      <c r="B1839" s="25" t="s">
        <v>837</v>
      </c>
      <c r="C1839" s="26">
        <v>104720</v>
      </c>
      <c r="D1839" s="27" t="s">
        <v>42</v>
      </c>
      <c r="E1839" s="27" t="s">
        <v>2829</v>
      </c>
      <c r="F1839" s="27" t="s">
        <v>244</v>
      </c>
      <c r="G1839" s="27" t="s">
        <v>31</v>
      </c>
      <c r="H1839" s="27" t="s">
        <v>32</v>
      </c>
      <c r="I1839" s="27" t="s">
        <v>33</v>
      </c>
      <c r="J1839" s="28">
        <v>45443</v>
      </c>
      <c r="K1839" s="28">
        <v>45597</v>
      </c>
      <c r="L1839" s="121" t="s">
        <v>1543</v>
      </c>
      <c r="M1839" s="94" t="s">
        <v>2830</v>
      </c>
      <c r="N1839" s="94" t="s">
        <v>2831</v>
      </c>
      <c r="O1839" s="94" t="s">
        <v>235</v>
      </c>
      <c r="P1839" s="30">
        <v>45433</v>
      </c>
      <c r="Q1839" s="20">
        <v>45434</v>
      </c>
      <c r="R1839" s="23" t="s">
        <v>239</v>
      </c>
      <c r="S1839" s="21">
        <v>45442</v>
      </c>
      <c r="T1839" s="20" t="s">
        <v>235</v>
      </c>
      <c r="U1839" s="21">
        <v>45444</v>
      </c>
      <c r="V1839" s="29" t="s">
        <v>240</v>
      </c>
      <c r="W1839" s="23"/>
      <c r="X1839" s="27" t="s">
        <v>45</v>
      </c>
      <c r="Y1839" s="13"/>
    </row>
    <row r="1840" spans="1:25" ht="25.5">
      <c r="A1840" s="24" t="s">
        <v>2806</v>
      </c>
      <c r="B1840" s="25" t="s">
        <v>2832</v>
      </c>
      <c r="C1840" s="26">
        <v>134780</v>
      </c>
      <c r="D1840" s="27" t="s">
        <v>42</v>
      </c>
      <c r="E1840" s="27" t="s">
        <v>255</v>
      </c>
      <c r="F1840" s="27" t="s">
        <v>358</v>
      </c>
      <c r="G1840" s="27" t="s">
        <v>31</v>
      </c>
      <c r="H1840" s="27" t="s">
        <v>32</v>
      </c>
      <c r="I1840" s="27" t="s">
        <v>33</v>
      </c>
      <c r="J1840" s="28">
        <v>45443</v>
      </c>
      <c r="K1840" s="28">
        <v>45597</v>
      </c>
      <c r="L1840" s="121" t="s">
        <v>1543</v>
      </c>
      <c r="M1840" s="94" t="s">
        <v>235</v>
      </c>
      <c r="N1840" s="94" t="s">
        <v>72</v>
      </c>
      <c r="O1840" s="94" t="s">
        <v>235</v>
      </c>
      <c r="P1840" s="30" t="s">
        <v>235</v>
      </c>
      <c r="Q1840" s="30" t="s">
        <v>235</v>
      </c>
      <c r="R1840" s="30" t="s">
        <v>235</v>
      </c>
      <c r="S1840" s="21">
        <v>45442</v>
      </c>
      <c r="T1840" s="20" t="s">
        <v>235</v>
      </c>
      <c r="U1840" s="21">
        <v>45443</v>
      </c>
      <c r="V1840" s="29" t="s">
        <v>240</v>
      </c>
      <c r="W1840" s="23"/>
      <c r="X1840" s="27" t="s">
        <v>45</v>
      </c>
      <c r="Y1840" s="13" t="s">
        <v>89</v>
      </c>
    </row>
    <row r="1841" spans="1:25" ht="38.25">
      <c r="A1841" s="24" t="s">
        <v>2806</v>
      </c>
      <c r="B1841" s="25" t="s">
        <v>2833</v>
      </c>
      <c r="C1841" s="26">
        <v>143196</v>
      </c>
      <c r="D1841" s="27" t="s">
        <v>42</v>
      </c>
      <c r="E1841" s="27" t="s">
        <v>243</v>
      </c>
      <c r="F1841" s="27" t="s">
        <v>244</v>
      </c>
      <c r="G1841" s="27" t="s">
        <v>31</v>
      </c>
      <c r="H1841" s="27" t="s">
        <v>32</v>
      </c>
      <c r="I1841" s="27" t="s">
        <v>33</v>
      </c>
      <c r="J1841" s="28">
        <v>45443</v>
      </c>
      <c r="K1841" s="28">
        <v>45597</v>
      </c>
      <c r="L1841" s="121" t="s">
        <v>1551</v>
      </c>
      <c r="M1841" s="94" t="s">
        <v>2834</v>
      </c>
      <c r="N1841" s="94" t="s">
        <v>2835</v>
      </c>
      <c r="O1841" s="94" t="s">
        <v>235</v>
      </c>
      <c r="P1841" s="30">
        <v>45428</v>
      </c>
      <c r="Q1841" s="20">
        <v>45429</v>
      </c>
      <c r="R1841" s="23" t="s">
        <v>239</v>
      </c>
      <c r="S1841" s="21">
        <v>45443</v>
      </c>
      <c r="T1841" s="20"/>
      <c r="U1841" s="21">
        <v>45447</v>
      </c>
      <c r="V1841" s="29" t="s">
        <v>240</v>
      </c>
      <c r="W1841" s="23"/>
      <c r="X1841" s="27" t="s">
        <v>45</v>
      </c>
      <c r="Y1841" s="13" t="s">
        <v>2836</v>
      </c>
    </row>
    <row r="1842" spans="1:25" ht="25.5">
      <c r="A1842" s="24" t="s">
        <v>2806</v>
      </c>
      <c r="B1842" s="25" t="s">
        <v>2000</v>
      </c>
      <c r="C1842" s="26" t="s">
        <v>2837</v>
      </c>
      <c r="D1842" s="27" t="s">
        <v>28</v>
      </c>
      <c r="E1842" s="27" t="s">
        <v>2002</v>
      </c>
      <c r="F1842" s="27" t="s">
        <v>308</v>
      </c>
      <c r="G1842" s="27" t="s">
        <v>31</v>
      </c>
      <c r="H1842" s="27" t="s">
        <v>32</v>
      </c>
      <c r="I1842" s="27" t="s">
        <v>33</v>
      </c>
      <c r="J1842" s="28">
        <v>45443</v>
      </c>
      <c r="K1842" s="28">
        <v>45627</v>
      </c>
      <c r="L1842" s="121" t="s">
        <v>1551</v>
      </c>
      <c r="M1842" s="94" t="s">
        <v>2838</v>
      </c>
      <c r="N1842" s="94" t="s">
        <v>2839</v>
      </c>
      <c r="O1842" s="94" t="s">
        <v>2005</v>
      </c>
      <c r="P1842" s="30">
        <v>45428</v>
      </c>
      <c r="Q1842" s="20">
        <v>45429</v>
      </c>
      <c r="R1842" s="23" t="s">
        <v>239</v>
      </c>
      <c r="S1842" s="21">
        <v>45443</v>
      </c>
      <c r="T1842" s="20"/>
      <c r="U1842" s="21">
        <v>45448</v>
      </c>
      <c r="V1842" s="29" t="s">
        <v>240</v>
      </c>
      <c r="W1842" s="23"/>
      <c r="X1842" s="27" t="s">
        <v>39</v>
      </c>
      <c r="Y1842" s="49" t="s">
        <v>2146</v>
      </c>
    </row>
    <row r="1843" spans="1:25">
      <c r="A1843" s="24" t="s">
        <v>2806</v>
      </c>
      <c r="B1843" s="25" t="s">
        <v>836</v>
      </c>
      <c r="C1843" s="26">
        <v>78849</v>
      </c>
      <c r="D1843" s="27" t="s">
        <v>42</v>
      </c>
      <c r="E1843" s="27" t="s">
        <v>494</v>
      </c>
      <c r="F1843" s="27" t="s">
        <v>854</v>
      </c>
      <c r="G1843" s="27" t="s">
        <v>31</v>
      </c>
      <c r="H1843" s="27" t="s">
        <v>32</v>
      </c>
      <c r="I1843" s="27" t="s">
        <v>33</v>
      </c>
      <c r="J1843" s="28">
        <v>45443</v>
      </c>
      <c r="K1843" s="28">
        <v>45597</v>
      </c>
      <c r="L1843" s="121" t="s">
        <v>2167</v>
      </c>
      <c r="M1843" s="94" t="s">
        <v>835</v>
      </c>
      <c r="N1843" s="94" t="s">
        <v>464</v>
      </c>
      <c r="O1843"/>
      <c r="P1843" s="30" t="s">
        <v>235</v>
      </c>
      <c r="Q1843" s="30" t="s">
        <v>235</v>
      </c>
      <c r="R1843" s="23"/>
      <c r="S1843" s="21">
        <v>45436</v>
      </c>
      <c r="T1843" s="20"/>
      <c r="U1843" s="21">
        <v>45443</v>
      </c>
      <c r="V1843" s="29" t="s">
        <v>240</v>
      </c>
      <c r="W1843" s="23"/>
      <c r="X1843" s="27" t="s">
        <v>39</v>
      </c>
      <c r="Y1843" s="13"/>
    </row>
    <row r="1844" spans="1:25">
      <c r="A1844" s="24" t="s">
        <v>2806</v>
      </c>
      <c r="B1844" s="25" t="s">
        <v>822</v>
      </c>
      <c r="C1844" s="26">
        <v>117691</v>
      </c>
      <c r="D1844" s="27" t="s">
        <v>42</v>
      </c>
      <c r="E1844" s="27" t="s">
        <v>255</v>
      </c>
      <c r="F1844" s="27" t="s">
        <v>256</v>
      </c>
      <c r="G1844" s="27" t="s">
        <v>31</v>
      </c>
      <c r="H1844" s="27" t="s">
        <v>32</v>
      </c>
      <c r="I1844" s="27" t="s">
        <v>33</v>
      </c>
      <c r="J1844" s="28">
        <v>45443</v>
      </c>
      <c r="K1844" s="28">
        <v>45597</v>
      </c>
      <c r="L1844" s="121" t="s">
        <v>2167</v>
      </c>
      <c r="M1844" s="94" t="s">
        <v>2522</v>
      </c>
      <c r="N1844" s="94" t="s">
        <v>2174</v>
      </c>
      <c r="O1844"/>
      <c r="P1844" s="30" t="s">
        <v>235</v>
      </c>
      <c r="Q1844" s="30" t="s">
        <v>235</v>
      </c>
      <c r="R1844" s="23"/>
      <c r="S1844" s="21">
        <v>45436</v>
      </c>
      <c r="T1844" s="20"/>
      <c r="U1844" s="21">
        <v>45436</v>
      </c>
      <c r="V1844" s="29" t="s">
        <v>240</v>
      </c>
      <c r="W1844" s="23"/>
      <c r="X1844" s="27" t="s">
        <v>45</v>
      </c>
      <c r="Y1844" s="13"/>
    </row>
    <row r="1845" spans="1:25" ht="25.5">
      <c r="A1845" s="24">
        <v>45444</v>
      </c>
      <c r="B1845" s="25" t="s">
        <v>226</v>
      </c>
      <c r="C1845" s="26">
        <v>634122</v>
      </c>
      <c r="D1845" s="27" t="s">
        <v>42</v>
      </c>
      <c r="E1845" s="27" t="s">
        <v>70</v>
      </c>
      <c r="F1845" s="27" t="s">
        <v>387</v>
      </c>
      <c r="G1845" s="27" t="s">
        <v>31</v>
      </c>
      <c r="H1845" s="27" t="s">
        <v>32</v>
      </c>
      <c r="I1845" s="27" t="s">
        <v>33</v>
      </c>
      <c r="J1845" s="209" t="s">
        <v>85</v>
      </c>
      <c r="K1845" s="28">
        <v>45597</v>
      </c>
      <c r="L1845" s="121" t="s">
        <v>1551</v>
      </c>
      <c r="M1845" s="94" t="s">
        <v>235</v>
      </c>
      <c r="N1845" s="94" t="s">
        <v>72</v>
      </c>
      <c r="O1845" s="94" t="s">
        <v>235</v>
      </c>
      <c r="P1845" s="30"/>
      <c r="Q1845" s="20"/>
      <c r="R1845" s="23"/>
      <c r="S1845" s="21">
        <v>45447</v>
      </c>
      <c r="T1845" s="20"/>
      <c r="U1845" s="21">
        <v>45449</v>
      </c>
      <c r="V1845" s="29" t="s">
        <v>240</v>
      </c>
      <c r="W1845" s="23"/>
      <c r="X1845" s="27" t="s">
        <v>39</v>
      </c>
      <c r="Y1845" s="13" t="s">
        <v>162</v>
      </c>
    </row>
    <row r="1846" spans="1:25" ht="25.5">
      <c r="A1846" s="24" t="s">
        <v>2806</v>
      </c>
      <c r="B1846" s="25" t="s">
        <v>2840</v>
      </c>
      <c r="C1846" s="26">
        <v>117403</v>
      </c>
      <c r="D1846" s="27" t="s">
        <v>42</v>
      </c>
      <c r="E1846" s="27" t="s">
        <v>255</v>
      </c>
      <c r="F1846" s="27" t="s">
        <v>256</v>
      </c>
      <c r="G1846" s="27" t="s">
        <v>31</v>
      </c>
      <c r="H1846" s="27" t="s">
        <v>32</v>
      </c>
      <c r="I1846" s="27" t="s">
        <v>33</v>
      </c>
      <c r="J1846" s="28">
        <v>45443</v>
      </c>
      <c r="K1846" s="28">
        <v>45597</v>
      </c>
      <c r="L1846" s="121" t="s">
        <v>1551</v>
      </c>
      <c r="M1846" s="94" t="s">
        <v>235</v>
      </c>
      <c r="N1846" s="94" t="s">
        <v>113</v>
      </c>
      <c r="O1846" s="94" t="s">
        <v>235</v>
      </c>
      <c r="P1846" s="30"/>
      <c r="Q1846" s="20"/>
      <c r="R1846" s="23"/>
      <c r="S1846" s="21">
        <v>45443</v>
      </c>
      <c r="T1846" s="20">
        <v>45454</v>
      </c>
      <c r="U1846" s="21">
        <v>45457</v>
      </c>
      <c r="V1846" s="29" t="s">
        <v>240</v>
      </c>
      <c r="W1846" s="23"/>
      <c r="X1846" s="27" t="s">
        <v>45</v>
      </c>
      <c r="Y1846" s="13" t="s">
        <v>2741</v>
      </c>
    </row>
    <row r="1847" spans="1:25" ht="25.5">
      <c r="A1847" s="24" t="s">
        <v>2806</v>
      </c>
      <c r="B1847" s="25" t="s">
        <v>2841</v>
      </c>
      <c r="C1847" s="26">
        <v>140991</v>
      </c>
      <c r="D1847" s="27" t="s">
        <v>42</v>
      </c>
      <c r="E1847" s="27" t="s">
        <v>255</v>
      </c>
      <c r="F1847" s="27" t="s">
        <v>256</v>
      </c>
      <c r="G1847" s="27" t="s">
        <v>31</v>
      </c>
      <c r="H1847" s="27" t="s">
        <v>32</v>
      </c>
      <c r="I1847" s="27" t="s">
        <v>33</v>
      </c>
      <c r="J1847" s="28">
        <v>45443</v>
      </c>
      <c r="K1847" s="28">
        <v>45597</v>
      </c>
      <c r="L1847" s="121" t="s">
        <v>1551</v>
      </c>
      <c r="M1847" s="94" t="s">
        <v>235</v>
      </c>
      <c r="N1847" s="94" t="s">
        <v>113</v>
      </c>
      <c r="O1847" s="94" t="s">
        <v>235</v>
      </c>
      <c r="P1847" s="30"/>
      <c r="Q1847" s="20"/>
      <c r="R1847" s="23"/>
      <c r="S1847" s="21">
        <v>45443</v>
      </c>
      <c r="T1847" s="20"/>
      <c r="U1847" s="21">
        <v>45457</v>
      </c>
      <c r="V1847" s="29" t="s">
        <v>240</v>
      </c>
      <c r="W1847" s="23"/>
      <c r="X1847" s="27" t="s">
        <v>45</v>
      </c>
      <c r="Y1847" s="13" t="s">
        <v>2741</v>
      </c>
    </row>
    <row r="1848" spans="1:25" ht="38.25">
      <c r="A1848" s="24" t="s">
        <v>2770</v>
      </c>
      <c r="B1848" s="137" t="s">
        <v>213</v>
      </c>
      <c r="C1848" s="26" t="s">
        <v>214</v>
      </c>
      <c r="D1848" s="27" t="s">
        <v>28</v>
      </c>
      <c r="E1848" s="27" t="s">
        <v>215</v>
      </c>
      <c r="F1848" s="27" t="s">
        <v>308</v>
      </c>
      <c r="G1848" s="27" t="s">
        <v>31</v>
      </c>
      <c r="H1848" s="27"/>
      <c r="I1848" s="27" t="s">
        <v>33</v>
      </c>
      <c r="J1848" s="28">
        <v>45412</v>
      </c>
      <c r="K1848" s="28">
        <v>45566</v>
      </c>
      <c r="L1848" s="121" t="s">
        <v>1551</v>
      </c>
      <c r="P1848" s="30"/>
      <c r="Q1848" s="20"/>
      <c r="R1848" s="23"/>
      <c r="S1848" s="21">
        <v>45411</v>
      </c>
      <c r="T1848" s="20">
        <v>45440</v>
      </c>
      <c r="U1848" s="21">
        <v>45457</v>
      </c>
      <c r="V1848" s="29" t="s">
        <v>240</v>
      </c>
      <c r="W1848" s="23"/>
      <c r="X1848" s="27" t="s">
        <v>39</v>
      </c>
      <c r="Y1848" s="13" t="s">
        <v>2842</v>
      </c>
    </row>
    <row r="1849" spans="1:25" ht="25.5">
      <c r="A1849" s="24" t="s">
        <v>2806</v>
      </c>
      <c r="B1849" s="112" t="s">
        <v>774</v>
      </c>
      <c r="C1849" s="26">
        <v>17131</v>
      </c>
      <c r="D1849" s="27" t="s">
        <v>42</v>
      </c>
      <c r="E1849" s="27" t="s">
        <v>70</v>
      </c>
      <c r="F1849" s="27" t="s">
        <v>387</v>
      </c>
      <c r="G1849" s="27" t="s">
        <v>31</v>
      </c>
      <c r="H1849" s="27" t="s">
        <v>32</v>
      </c>
      <c r="I1849" s="27" t="s">
        <v>33</v>
      </c>
      <c r="J1849" s="28">
        <v>45443</v>
      </c>
      <c r="K1849" s="28">
        <v>45597</v>
      </c>
      <c r="L1849" s="121" t="s">
        <v>1543</v>
      </c>
      <c r="M1849" s="94" t="s">
        <v>235</v>
      </c>
      <c r="N1849" s="94" t="s">
        <v>72</v>
      </c>
      <c r="O1849" s="94" t="s">
        <v>235</v>
      </c>
      <c r="P1849" s="30" t="s">
        <v>235</v>
      </c>
      <c r="Q1849" s="30" t="s">
        <v>235</v>
      </c>
      <c r="R1849" s="30" t="s">
        <v>235</v>
      </c>
      <c r="S1849" s="21">
        <v>45442</v>
      </c>
      <c r="T1849" s="20" t="s">
        <v>235</v>
      </c>
      <c r="U1849" s="20">
        <v>45442</v>
      </c>
      <c r="V1849" s="29" t="s">
        <v>240</v>
      </c>
      <c r="W1849" s="23"/>
      <c r="X1849" s="27" t="s">
        <v>39</v>
      </c>
      <c r="Y1849" s="13" t="s">
        <v>89</v>
      </c>
    </row>
    <row r="1850" spans="1:25" ht="25.5">
      <c r="A1850" s="24" t="s">
        <v>2806</v>
      </c>
      <c r="B1850" s="25" t="s">
        <v>1965</v>
      </c>
      <c r="C1850" s="26">
        <v>128018</v>
      </c>
      <c r="D1850" s="27" t="s">
        <v>42</v>
      </c>
      <c r="E1850" s="27" t="s">
        <v>70</v>
      </c>
      <c r="F1850" s="27" t="s">
        <v>387</v>
      </c>
      <c r="G1850" s="27" t="s">
        <v>31</v>
      </c>
      <c r="H1850" s="27" t="s">
        <v>32</v>
      </c>
      <c r="I1850" s="27" t="s">
        <v>33</v>
      </c>
      <c r="J1850" s="28">
        <v>45443</v>
      </c>
      <c r="K1850" s="28">
        <v>45597</v>
      </c>
      <c r="L1850" s="121" t="s">
        <v>1543</v>
      </c>
      <c r="M1850" s="94" t="s">
        <v>235</v>
      </c>
      <c r="N1850" s="94" t="s">
        <v>72</v>
      </c>
      <c r="O1850" s="94" t="s">
        <v>235</v>
      </c>
      <c r="P1850" s="30" t="s">
        <v>235</v>
      </c>
      <c r="Q1850" s="30" t="s">
        <v>235</v>
      </c>
      <c r="R1850" s="30" t="s">
        <v>235</v>
      </c>
      <c r="S1850" s="21">
        <v>45442</v>
      </c>
      <c r="T1850" s="20" t="s">
        <v>235</v>
      </c>
      <c r="U1850" s="21">
        <v>45449</v>
      </c>
      <c r="V1850" s="29" t="s">
        <v>240</v>
      </c>
      <c r="W1850" s="23"/>
      <c r="X1850" s="27" t="s">
        <v>45</v>
      </c>
      <c r="Y1850" s="13" t="s">
        <v>89</v>
      </c>
    </row>
    <row r="1851" spans="1:25" ht="25.5">
      <c r="A1851" s="24" t="s">
        <v>2806</v>
      </c>
      <c r="B1851" s="25" t="s">
        <v>842</v>
      </c>
      <c r="C1851" s="26">
        <v>129725</v>
      </c>
      <c r="D1851" s="27" t="s">
        <v>42</v>
      </c>
      <c r="E1851" s="27" t="s">
        <v>255</v>
      </c>
      <c r="F1851" s="27" t="s">
        <v>256</v>
      </c>
      <c r="G1851" s="27" t="s">
        <v>31</v>
      </c>
      <c r="H1851" s="27" t="s">
        <v>32</v>
      </c>
      <c r="I1851" s="27" t="s">
        <v>33</v>
      </c>
      <c r="J1851" s="28">
        <v>45443</v>
      </c>
      <c r="K1851" s="28">
        <v>45597</v>
      </c>
      <c r="L1851" s="121" t="s">
        <v>1543</v>
      </c>
      <c r="M1851" s="94" t="s">
        <v>235</v>
      </c>
      <c r="N1851" s="94" t="s">
        <v>113</v>
      </c>
      <c r="O1851" s="94" t="s">
        <v>235</v>
      </c>
      <c r="P1851" s="30" t="s">
        <v>235</v>
      </c>
      <c r="Q1851" s="30" t="s">
        <v>235</v>
      </c>
      <c r="R1851" s="30" t="s">
        <v>235</v>
      </c>
      <c r="S1851" s="21">
        <v>45442</v>
      </c>
      <c r="T1851" s="20" t="s">
        <v>235</v>
      </c>
      <c r="U1851" s="21">
        <v>45457</v>
      </c>
      <c r="V1851" s="29" t="s">
        <v>240</v>
      </c>
      <c r="W1851" s="23"/>
      <c r="X1851" s="27" t="s">
        <v>45</v>
      </c>
      <c r="Y1851" s="13" t="s">
        <v>2523</v>
      </c>
    </row>
    <row r="1852" spans="1:25" ht="25.5">
      <c r="A1852" s="24" t="s">
        <v>2806</v>
      </c>
      <c r="B1852" s="25" t="s">
        <v>2843</v>
      </c>
      <c r="C1852" s="26">
        <v>140843</v>
      </c>
      <c r="D1852" s="27" t="s">
        <v>42</v>
      </c>
      <c r="E1852" s="27" t="s">
        <v>255</v>
      </c>
      <c r="F1852" s="27" t="s">
        <v>256</v>
      </c>
      <c r="G1852" s="27" t="s">
        <v>31</v>
      </c>
      <c r="H1852" s="27" t="s">
        <v>32</v>
      </c>
      <c r="I1852" s="27" t="s">
        <v>33</v>
      </c>
      <c r="J1852" s="28">
        <v>45443</v>
      </c>
      <c r="K1852" s="28">
        <v>45597</v>
      </c>
      <c r="L1852" s="121" t="s">
        <v>1543</v>
      </c>
      <c r="M1852" s="94" t="s">
        <v>235</v>
      </c>
      <c r="N1852" s="94" t="s">
        <v>113</v>
      </c>
      <c r="O1852" s="94" t="s">
        <v>235</v>
      </c>
      <c r="P1852" s="30" t="s">
        <v>235</v>
      </c>
      <c r="Q1852" s="30" t="s">
        <v>235</v>
      </c>
      <c r="R1852" s="30" t="s">
        <v>235</v>
      </c>
      <c r="S1852" s="21">
        <v>45442</v>
      </c>
      <c r="T1852" s="20" t="s">
        <v>235</v>
      </c>
      <c r="U1852" s="21">
        <v>45457</v>
      </c>
      <c r="V1852" s="29" t="s">
        <v>240</v>
      </c>
      <c r="W1852" s="23"/>
      <c r="X1852" s="27" t="s">
        <v>45</v>
      </c>
      <c r="Y1852" s="13" t="s">
        <v>2523</v>
      </c>
    </row>
    <row r="1853" spans="1:25" ht="25.5">
      <c r="A1853" s="24" t="s">
        <v>2806</v>
      </c>
      <c r="B1853" s="25" t="s">
        <v>2844</v>
      </c>
      <c r="C1853" s="26">
        <v>141258</v>
      </c>
      <c r="D1853" s="27" t="s">
        <v>42</v>
      </c>
      <c r="E1853" s="27" t="s">
        <v>255</v>
      </c>
      <c r="F1853" s="27" t="s">
        <v>256</v>
      </c>
      <c r="G1853" s="27" t="s">
        <v>31</v>
      </c>
      <c r="H1853" s="27" t="s">
        <v>32</v>
      </c>
      <c r="I1853" s="27" t="s">
        <v>33</v>
      </c>
      <c r="J1853" s="28">
        <v>45443</v>
      </c>
      <c r="K1853" s="28">
        <v>45597</v>
      </c>
      <c r="L1853" s="121" t="s">
        <v>1543</v>
      </c>
      <c r="M1853" s="94" t="s">
        <v>235</v>
      </c>
      <c r="N1853" s="94" t="s">
        <v>113</v>
      </c>
      <c r="O1853" s="94" t="s">
        <v>235</v>
      </c>
      <c r="P1853" s="30" t="s">
        <v>235</v>
      </c>
      <c r="Q1853" s="30" t="s">
        <v>235</v>
      </c>
      <c r="R1853" s="30" t="s">
        <v>235</v>
      </c>
      <c r="S1853" s="21">
        <v>45442</v>
      </c>
      <c r="T1853" s="20" t="s">
        <v>235</v>
      </c>
      <c r="U1853" s="21">
        <v>45457</v>
      </c>
      <c r="V1853" s="29" t="s">
        <v>240</v>
      </c>
      <c r="W1853" s="23"/>
      <c r="X1853" s="27" t="s">
        <v>45</v>
      </c>
      <c r="Y1853" s="13" t="s">
        <v>2523</v>
      </c>
    </row>
    <row r="1854" spans="1:25" ht="25.5">
      <c r="A1854" s="24" t="s">
        <v>2806</v>
      </c>
      <c r="B1854" s="112" t="s">
        <v>2845</v>
      </c>
      <c r="C1854" s="26">
        <v>141892</v>
      </c>
      <c r="D1854" s="27" t="s">
        <v>42</v>
      </c>
      <c r="E1854" s="27" t="s">
        <v>70</v>
      </c>
      <c r="F1854" s="27" t="s">
        <v>387</v>
      </c>
      <c r="G1854" s="27" t="s">
        <v>31</v>
      </c>
      <c r="H1854" s="27" t="s">
        <v>32</v>
      </c>
      <c r="I1854" s="27" t="s">
        <v>33</v>
      </c>
      <c r="J1854" s="28">
        <v>45443</v>
      </c>
      <c r="K1854" s="28">
        <v>45597</v>
      </c>
      <c r="L1854" s="121" t="s">
        <v>1543</v>
      </c>
      <c r="M1854" s="94" t="s">
        <v>235</v>
      </c>
      <c r="N1854" s="94" t="s">
        <v>113</v>
      </c>
      <c r="O1854" s="94" t="s">
        <v>235</v>
      </c>
      <c r="P1854" s="30" t="s">
        <v>235</v>
      </c>
      <c r="Q1854" s="30" t="s">
        <v>235</v>
      </c>
      <c r="R1854" s="30" t="s">
        <v>235</v>
      </c>
      <c r="S1854" s="21">
        <v>45442</v>
      </c>
      <c r="T1854" s="20" t="s">
        <v>235</v>
      </c>
      <c r="U1854" s="21">
        <v>45457</v>
      </c>
      <c r="V1854" s="29" t="s">
        <v>240</v>
      </c>
      <c r="W1854" s="23"/>
      <c r="X1854" s="27" t="s">
        <v>39</v>
      </c>
      <c r="Y1854" s="13" t="s">
        <v>2523</v>
      </c>
    </row>
    <row r="1855" spans="1:25" ht="38.25">
      <c r="A1855" s="24" t="s">
        <v>2806</v>
      </c>
      <c r="B1855" s="112" t="s">
        <v>962</v>
      </c>
      <c r="C1855" s="26" t="s">
        <v>2029</v>
      </c>
      <c r="D1855" s="27" t="s">
        <v>76</v>
      </c>
      <c r="E1855" s="27" t="s">
        <v>2222</v>
      </c>
      <c r="F1855" s="27" t="s">
        <v>337</v>
      </c>
      <c r="G1855" s="27" t="s">
        <v>31</v>
      </c>
      <c r="H1855" s="27" t="s">
        <v>32</v>
      </c>
      <c r="I1855" s="27" t="s">
        <v>33</v>
      </c>
      <c r="J1855" s="28">
        <v>45443</v>
      </c>
      <c r="K1855" s="28">
        <v>45627</v>
      </c>
      <c r="L1855" s="121" t="s">
        <v>1543</v>
      </c>
      <c r="M1855" s="94" t="s">
        <v>2846</v>
      </c>
      <c r="N1855" s="94" t="s">
        <v>2847</v>
      </c>
      <c r="O1855" s="94" t="s">
        <v>235</v>
      </c>
      <c r="P1855" s="30" t="s">
        <v>235</v>
      </c>
      <c r="Q1855" s="30" t="s">
        <v>235</v>
      </c>
      <c r="R1855" s="30" t="s">
        <v>235</v>
      </c>
      <c r="S1855" s="21">
        <v>45442</v>
      </c>
      <c r="T1855" s="20" t="s">
        <v>235</v>
      </c>
      <c r="U1855" s="21">
        <v>45457</v>
      </c>
      <c r="V1855" s="29" t="s">
        <v>240</v>
      </c>
      <c r="W1855" s="23"/>
      <c r="X1855" s="27" t="s">
        <v>39</v>
      </c>
      <c r="Y1855" s="13" t="s">
        <v>2848</v>
      </c>
    </row>
    <row r="1856" spans="1:25" ht="25.5">
      <c r="A1856" s="24">
        <v>45444</v>
      </c>
      <c r="B1856" s="25" t="s">
        <v>2849</v>
      </c>
      <c r="C1856" s="26">
        <v>134979</v>
      </c>
      <c r="D1856" s="27" t="s">
        <v>42</v>
      </c>
      <c r="E1856" s="27" t="s">
        <v>1068</v>
      </c>
      <c r="F1856" s="27" t="s">
        <v>455</v>
      </c>
      <c r="G1856" s="27" t="s">
        <v>31</v>
      </c>
      <c r="H1856" s="27" t="s">
        <v>32</v>
      </c>
      <c r="I1856" s="27" t="s">
        <v>33</v>
      </c>
      <c r="J1856" s="210" t="s">
        <v>85</v>
      </c>
      <c r="K1856" s="28">
        <v>45566</v>
      </c>
      <c r="L1856" s="121" t="s">
        <v>1543</v>
      </c>
      <c r="M1856" s="94" t="s">
        <v>250</v>
      </c>
      <c r="N1856" s="94" t="s">
        <v>98</v>
      </c>
      <c r="O1856" s="94" t="s">
        <v>73</v>
      </c>
      <c r="P1856" s="30" t="s">
        <v>235</v>
      </c>
      <c r="Q1856" s="30" t="s">
        <v>235</v>
      </c>
      <c r="R1856" s="30" t="s">
        <v>235</v>
      </c>
      <c r="S1856" s="21">
        <v>45447</v>
      </c>
      <c r="T1856" s="20" t="s">
        <v>235</v>
      </c>
      <c r="U1856" s="21">
        <v>45447</v>
      </c>
      <c r="V1856" s="29" t="s">
        <v>240</v>
      </c>
      <c r="W1856" s="23"/>
      <c r="X1856" s="27" t="s">
        <v>45</v>
      </c>
      <c r="Y1856" s="13" t="s">
        <v>2820</v>
      </c>
    </row>
    <row r="1857" spans="1:25">
      <c r="A1857" s="24" t="s">
        <v>2806</v>
      </c>
      <c r="B1857" s="112" t="s">
        <v>824</v>
      </c>
      <c r="C1857" s="26">
        <v>116113</v>
      </c>
      <c r="D1857" s="27" t="s">
        <v>42</v>
      </c>
      <c r="E1857" s="27" t="s">
        <v>362</v>
      </c>
      <c r="F1857" s="27" t="s">
        <v>1145</v>
      </c>
      <c r="G1857" s="27" t="s">
        <v>31</v>
      </c>
      <c r="H1857" s="27" t="s">
        <v>32</v>
      </c>
      <c r="I1857" s="27" t="s">
        <v>33</v>
      </c>
      <c r="J1857" s="28">
        <v>45443</v>
      </c>
      <c r="K1857" s="28">
        <v>45597</v>
      </c>
      <c r="L1857" s="121" t="s">
        <v>1543</v>
      </c>
      <c r="M1857" s="94" t="s">
        <v>235</v>
      </c>
      <c r="N1857" s="94" t="s">
        <v>2612</v>
      </c>
      <c r="O1857" s="94" t="s">
        <v>235</v>
      </c>
      <c r="P1857" s="30" t="s">
        <v>235</v>
      </c>
      <c r="Q1857" s="30" t="s">
        <v>235</v>
      </c>
      <c r="R1857" s="30" t="s">
        <v>235</v>
      </c>
      <c r="S1857" s="21">
        <v>45442</v>
      </c>
      <c r="T1857" s="20">
        <v>45460</v>
      </c>
      <c r="U1857" s="21">
        <v>45462</v>
      </c>
      <c r="V1857" s="29" t="s">
        <v>240</v>
      </c>
      <c r="W1857" s="23"/>
      <c r="X1857" s="27" t="s">
        <v>39</v>
      </c>
      <c r="Y1857" s="13" t="s">
        <v>2850</v>
      </c>
    </row>
    <row r="1858" spans="1:25">
      <c r="A1858" s="24" t="s">
        <v>2806</v>
      </c>
      <c r="B1858" s="25" t="s">
        <v>988</v>
      </c>
      <c r="C1858" s="26">
        <v>129053</v>
      </c>
      <c r="D1858" s="27" t="s">
        <v>42</v>
      </c>
      <c r="E1858" s="27" t="s">
        <v>885</v>
      </c>
      <c r="F1858" s="27" t="s">
        <v>308</v>
      </c>
      <c r="G1858" s="27" t="s">
        <v>31</v>
      </c>
      <c r="H1858" s="27" t="s">
        <v>32</v>
      </c>
      <c r="I1858" s="27" t="s">
        <v>33</v>
      </c>
      <c r="J1858" s="28">
        <v>45443</v>
      </c>
      <c r="K1858" s="28">
        <v>45627</v>
      </c>
      <c r="L1858" s="121" t="s">
        <v>1605</v>
      </c>
      <c r="N1858" s="94" t="s">
        <v>1869</v>
      </c>
      <c r="O1858"/>
      <c r="P1858" s="30">
        <v>45439</v>
      </c>
      <c r="Q1858" s="20">
        <v>45439</v>
      </c>
      <c r="R1858" s="23" t="s">
        <v>239</v>
      </c>
      <c r="S1858" s="21">
        <v>45439</v>
      </c>
      <c r="T1858" s="20" t="s">
        <v>235</v>
      </c>
      <c r="U1858" s="21">
        <v>45465</v>
      </c>
      <c r="V1858" s="29" t="s">
        <v>485</v>
      </c>
      <c r="W1858" s="23"/>
      <c r="X1858" s="27" t="s">
        <v>39</v>
      </c>
      <c r="Y1858" s="13"/>
    </row>
    <row r="1859" spans="1:25" ht="25.5">
      <c r="A1859" s="24" t="s">
        <v>2806</v>
      </c>
      <c r="B1859" s="25" t="s">
        <v>878</v>
      </c>
      <c r="C1859" s="26">
        <v>85634</v>
      </c>
      <c r="D1859" s="27" t="s">
        <v>28</v>
      </c>
      <c r="E1859" s="27" t="s">
        <v>1576</v>
      </c>
      <c r="F1859" s="27" t="s">
        <v>358</v>
      </c>
      <c r="G1859" s="27" t="s">
        <v>31</v>
      </c>
      <c r="H1859" s="27" t="s">
        <v>32</v>
      </c>
      <c r="I1859" s="27" t="s">
        <v>33</v>
      </c>
      <c r="J1859" s="28">
        <v>45443</v>
      </c>
      <c r="K1859" s="28">
        <v>45597</v>
      </c>
      <c r="L1859" s="121" t="s">
        <v>1605</v>
      </c>
      <c r="N1859" s="94" t="s">
        <v>881</v>
      </c>
      <c r="O1859"/>
      <c r="P1859" s="30">
        <v>45439</v>
      </c>
      <c r="Q1859" s="20">
        <v>45439</v>
      </c>
      <c r="R1859" s="23" t="s">
        <v>239</v>
      </c>
      <c r="S1859" s="21">
        <v>45439</v>
      </c>
      <c r="T1859" s="20" t="s">
        <v>235</v>
      </c>
      <c r="U1859" s="21">
        <v>45448</v>
      </c>
      <c r="V1859" s="29" t="s">
        <v>240</v>
      </c>
      <c r="W1859" s="23"/>
      <c r="X1859" s="27" t="s">
        <v>39</v>
      </c>
      <c r="Y1859" s="13"/>
    </row>
    <row r="1860" spans="1:25" ht="25.5">
      <c r="A1860" s="24" t="s">
        <v>2851</v>
      </c>
      <c r="B1860" s="25" t="s">
        <v>968</v>
      </c>
      <c r="C1860" s="26" t="s">
        <v>2074</v>
      </c>
      <c r="D1860" s="27" t="s">
        <v>28</v>
      </c>
      <c r="E1860" s="27" t="s">
        <v>970</v>
      </c>
      <c r="F1860" s="27" t="s">
        <v>873</v>
      </c>
      <c r="G1860" s="27" t="s">
        <v>31</v>
      </c>
      <c r="H1860" s="27" t="s">
        <v>32</v>
      </c>
      <c r="I1860" s="27" t="s">
        <v>33</v>
      </c>
      <c r="J1860" s="28">
        <v>45473</v>
      </c>
      <c r="K1860" s="28">
        <v>45658</v>
      </c>
      <c r="L1860" s="121" t="s">
        <v>2167</v>
      </c>
      <c r="M1860" s="94" t="s">
        <v>971</v>
      </c>
      <c r="N1860" s="94" t="s">
        <v>972</v>
      </c>
      <c r="P1860" s="30">
        <v>45448</v>
      </c>
      <c r="Q1860" s="20">
        <v>45448</v>
      </c>
      <c r="R1860" s="23" t="s">
        <v>239</v>
      </c>
      <c r="S1860" s="21">
        <v>45469</v>
      </c>
      <c r="T1860" s="20"/>
      <c r="U1860" s="21">
        <v>45469</v>
      </c>
      <c r="V1860" s="29" t="s">
        <v>240</v>
      </c>
      <c r="W1860" s="23"/>
      <c r="X1860" s="27" t="s">
        <v>39</v>
      </c>
      <c r="Y1860" s="13"/>
    </row>
    <row r="1861" spans="1:25" ht="38.25">
      <c r="A1861" s="24" t="s">
        <v>2851</v>
      </c>
      <c r="B1861" s="25" t="s">
        <v>903</v>
      </c>
      <c r="C1861" s="26" t="s">
        <v>2047</v>
      </c>
      <c r="D1861" s="27" t="s">
        <v>76</v>
      </c>
      <c r="E1861" s="27" t="s">
        <v>211</v>
      </c>
      <c r="F1861" s="27" t="s">
        <v>212</v>
      </c>
      <c r="G1861" s="27" t="s">
        <v>31</v>
      </c>
      <c r="H1861" s="27" t="s">
        <v>32</v>
      </c>
      <c r="I1861" s="27" t="s">
        <v>281</v>
      </c>
      <c r="J1861" s="28">
        <v>45473</v>
      </c>
      <c r="K1861" s="28">
        <v>45658</v>
      </c>
      <c r="L1861" s="121" t="s">
        <v>2167</v>
      </c>
      <c r="M1861" s="94" t="s">
        <v>905</v>
      </c>
      <c r="N1861" s="94" t="s">
        <v>906</v>
      </c>
      <c r="O1861" s="94" t="s">
        <v>907</v>
      </c>
      <c r="P1861" s="30">
        <v>45448</v>
      </c>
      <c r="Q1861" s="20">
        <v>45448</v>
      </c>
      <c r="R1861" s="23" t="s">
        <v>239</v>
      </c>
      <c r="S1861" s="21">
        <v>45469</v>
      </c>
      <c r="T1861" s="20"/>
      <c r="U1861" s="21">
        <v>45469</v>
      </c>
      <c r="V1861" s="29" t="s">
        <v>240</v>
      </c>
      <c r="W1861" s="23"/>
      <c r="X1861" s="27" t="s">
        <v>39</v>
      </c>
      <c r="Y1861" s="230" t="s">
        <v>2852</v>
      </c>
    </row>
    <row r="1862" spans="1:25" ht="51">
      <c r="A1862" s="24" t="s">
        <v>2851</v>
      </c>
      <c r="B1862" s="25" t="s">
        <v>2853</v>
      </c>
      <c r="C1862" s="26">
        <v>143734</v>
      </c>
      <c r="D1862" s="27" t="s">
        <v>42</v>
      </c>
      <c r="E1862" s="27" t="s">
        <v>413</v>
      </c>
      <c r="F1862" s="27" t="s">
        <v>1362</v>
      </c>
      <c r="G1862" s="27" t="s">
        <v>31</v>
      </c>
      <c r="H1862" s="27" t="s">
        <v>32</v>
      </c>
      <c r="I1862" s="27" t="s">
        <v>33</v>
      </c>
      <c r="J1862" s="28">
        <v>45473</v>
      </c>
      <c r="K1862" s="28">
        <v>45627</v>
      </c>
      <c r="L1862" s="121" t="s">
        <v>2167</v>
      </c>
      <c r="M1862" s="94" t="s">
        <v>415</v>
      </c>
      <c r="N1862" s="94" t="s">
        <v>43</v>
      </c>
      <c r="O1862" s="94" t="s">
        <v>785</v>
      </c>
      <c r="P1862" s="30"/>
      <c r="Q1862" s="20"/>
      <c r="R1862" s="23"/>
      <c r="S1862" s="21">
        <v>45469</v>
      </c>
      <c r="T1862" s="20"/>
      <c r="U1862" s="21">
        <v>45469</v>
      </c>
      <c r="V1862" s="29" t="s">
        <v>240</v>
      </c>
      <c r="W1862" s="23"/>
      <c r="X1862" s="27" t="s">
        <v>45</v>
      </c>
      <c r="Y1862" s="13"/>
    </row>
    <row r="1863" spans="1:25" ht="25.5">
      <c r="A1863" s="24" t="s">
        <v>2851</v>
      </c>
      <c r="B1863" s="25" t="s">
        <v>535</v>
      </c>
      <c r="C1863" s="26">
        <v>40466</v>
      </c>
      <c r="D1863" s="27" t="s">
        <v>42</v>
      </c>
      <c r="E1863" s="27" t="s">
        <v>255</v>
      </c>
      <c r="F1863" s="27" t="s">
        <v>358</v>
      </c>
      <c r="G1863" s="27" t="s">
        <v>31</v>
      </c>
      <c r="H1863" s="27" t="s">
        <v>32</v>
      </c>
      <c r="I1863" s="27" t="s">
        <v>33</v>
      </c>
      <c r="J1863" s="28">
        <v>45473</v>
      </c>
      <c r="K1863" s="28">
        <v>45627</v>
      </c>
      <c r="L1863" s="121" t="s">
        <v>2167</v>
      </c>
      <c r="M1863" s="94" t="s">
        <v>89</v>
      </c>
      <c r="N1863" s="94" t="s">
        <v>72</v>
      </c>
      <c r="P1863" s="30"/>
      <c r="Q1863" s="20"/>
      <c r="R1863" s="23"/>
      <c r="S1863" s="21">
        <v>45469</v>
      </c>
      <c r="T1863" s="20"/>
      <c r="U1863" s="21">
        <v>45469</v>
      </c>
      <c r="V1863" s="29" t="s">
        <v>240</v>
      </c>
      <c r="W1863" s="23"/>
      <c r="X1863" s="27" t="s">
        <v>45</v>
      </c>
      <c r="Y1863" s="13"/>
    </row>
    <row r="1864" spans="1:25" ht="25.5">
      <c r="A1864" s="24" t="s">
        <v>2851</v>
      </c>
      <c r="B1864" s="25" t="s">
        <v>919</v>
      </c>
      <c r="C1864" s="26">
        <v>112943</v>
      </c>
      <c r="D1864" s="27" t="s">
        <v>42</v>
      </c>
      <c r="E1864" s="27" t="s">
        <v>255</v>
      </c>
      <c r="F1864" s="27" t="s">
        <v>358</v>
      </c>
      <c r="G1864" s="27" t="s">
        <v>31</v>
      </c>
      <c r="H1864" s="27" t="s">
        <v>32</v>
      </c>
      <c r="I1864" s="27" t="s">
        <v>33</v>
      </c>
      <c r="J1864" s="28">
        <v>45473</v>
      </c>
      <c r="K1864" s="28">
        <v>45627</v>
      </c>
      <c r="L1864" s="121" t="s">
        <v>2167</v>
      </c>
      <c r="M1864" s="94" t="s">
        <v>89</v>
      </c>
      <c r="N1864" s="94" t="s">
        <v>72</v>
      </c>
      <c r="P1864" s="30"/>
      <c r="Q1864" s="20"/>
      <c r="R1864" s="23"/>
      <c r="S1864" s="21">
        <v>45469</v>
      </c>
      <c r="T1864" s="20"/>
      <c r="U1864" s="21">
        <v>45469</v>
      </c>
      <c r="V1864" s="29" t="s">
        <v>240</v>
      </c>
      <c r="W1864" s="23"/>
      <c r="X1864" s="27" t="s">
        <v>45</v>
      </c>
      <c r="Y1864" s="13"/>
    </row>
    <row r="1865" spans="1:25" ht="25.5">
      <c r="A1865" s="24" t="s">
        <v>2851</v>
      </c>
      <c r="B1865" s="25" t="s">
        <v>898</v>
      </c>
      <c r="C1865" s="26">
        <v>113150</v>
      </c>
      <c r="D1865" s="27" t="s">
        <v>42</v>
      </c>
      <c r="E1865" s="27" t="s">
        <v>255</v>
      </c>
      <c r="F1865" s="27" t="s">
        <v>358</v>
      </c>
      <c r="G1865" s="27" t="s">
        <v>31</v>
      </c>
      <c r="H1865" s="27" t="s">
        <v>32</v>
      </c>
      <c r="I1865" s="27" t="s">
        <v>33</v>
      </c>
      <c r="J1865" s="28">
        <v>45473</v>
      </c>
      <c r="K1865" s="28">
        <v>45627</v>
      </c>
      <c r="L1865" s="121" t="s">
        <v>2167</v>
      </c>
      <c r="M1865" s="94" t="s">
        <v>89</v>
      </c>
      <c r="N1865" s="94" t="s">
        <v>72</v>
      </c>
      <c r="P1865" s="30"/>
      <c r="Q1865" s="20"/>
      <c r="R1865" s="23"/>
      <c r="S1865" s="21">
        <v>45469</v>
      </c>
      <c r="T1865" s="20"/>
      <c r="U1865" s="21">
        <v>45469</v>
      </c>
      <c r="V1865" s="29" t="s">
        <v>240</v>
      </c>
      <c r="W1865" s="23"/>
      <c r="X1865" s="27" t="s">
        <v>45</v>
      </c>
      <c r="Y1865" s="13"/>
    </row>
    <row r="1866" spans="1:25" ht="51">
      <c r="A1866" s="24" t="s">
        <v>2851</v>
      </c>
      <c r="B1866" s="25" t="s">
        <v>2050</v>
      </c>
      <c r="C1866" s="26">
        <v>131821</v>
      </c>
      <c r="D1866" s="27" t="s">
        <v>42</v>
      </c>
      <c r="E1866" s="27" t="s">
        <v>413</v>
      </c>
      <c r="F1866" s="27" t="s">
        <v>1362</v>
      </c>
      <c r="G1866" s="27" t="s">
        <v>31</v>
      </c>
      <c r="H1866" s="27" t="s">
        <v>32</v>
      </c>
      <c r="I1866" s="27" t="s">
        <v>33</v>
      </c>
      <c r="J1866" s="28">
        <v>45473</v>
      </c>
      <c r="K1866" s="28">
        <v>45627</v>
      </c>
      <c r="L1866" s="121" t="s">
        <v>2167</v>
      </c>
      <c r="M1866" s="94" t="s">
        <v>415</v>
      </c>
      <c r="N1866" s="94" t="s">
        <v>43</v>
      </c>
      <c r="O1866" s="94" t="s">
        <v>785</v>
      </c>
      <c r="P1866" s="30"/>
      <c r="Q1866" s="20"/>
      <c r="R1866" s="23"/>
      <c r="S1866" s="21">
        <v>45469</v>
      </c>
      <c r="T1866" s="20"/>
      <c r="U1866" s="21">
        <v>45469</v>
      </c>
      <c r="V1866" s="29" t="s">
        <v>240</v>
      </c>
      <c r="W1866" s="23"/>
      <c r="X1866" s="27" t="s">
        <v>45</v>
      </c>
      <c r="Y1866" s="13"/>
    </row>
    <row r="1867" spans="1:25" ht="51">
      <c r="A1867" s="24" t="s">
        <v>2851</v>
      </c>
      <c r="B1867" s="25" t="s">
        <v>2854</v>
      </c>
      <c r="C1867" s="26">
        <v>141285</v>
      </c>
      <c r="D1867" s="27" t="s">
        <v>42</v>
      </c>
      <c r="E1867" s="27" t="s">
        <v>413</v>
      </c>
      <c r="F1867" s="27" t="s">
        <v>1362</v>
      </c>
      <c r="G1867" s="27" t="s">
        <v>31</v>
      </c>
      <c r="H1867" s="27" t="s">
        <v>32</v>
      </c>
      <c r="I1867" s="27" t="s">
        <v>33</v>
      </c>
      <c r="J1867" s="28">
        <v>45473</v>
      </c>
      <c r="K1867" s="28">
        <v>45627</v>
      </c>
      <c r="L1867" s="121" t="s">
        <v>2167</v>
      </c>
      <c r="M1867" s="94" t="s">
        <v>415</v>
      </c>
      <c r="N1867" s="94" t="s">
        <v>43</v>
      </c>
      <c r="O1867" s="94" t="s">
        <v>785</v>
      </c>
      <c r="P1867" s="30"/>
      <c r="Q1867" s="20"/>
      <c r="R1867" s="23"/>
      <c r="S1867" s="21">
        <v>45469</v>
      </c>
      <c r="T1867" s="20"/>
      <c r="U1867" s="21">
        <v>45469</v>
      </c>
      <c r="V1867" s="29" t="s">
        <v>240</v>
      </c>
      <c r="W1867" s="23"/>
      <c r="X1867" s="27" t="s">
        <v>45</v>
      </c>
      <c r="Y1867" s="13"/>
    </row>
    <row r="1868" spans="1:25" ht="51">
      <c r="A1868" s="24" t="s">
        <v>2851</v>
      </c>
      <c r="B1868" s="25" t="s">
        <v>944</v>
      </c>
      <c r="C1868" s="26">
        <v>118279</v>
      </c>
      <c r="D1868" s="27" t="s">
        <v>42</v>
      </c>
      <c r="E1868" s="27" t="s">
        <v>413</v>
      </c>
      <c r="F1868" s="27" t="s">
        <v>1362</v>
      </c>
      <c r="G1868" s="27" t="s">
        <v>31</v>
      </c>
      <c r="H1868" s="27" t="s">
        <v>32</v>
      </c>
      <c r="I1868" s="27" t="s">
        <v>33</v>
      </c>
      <c r="J1868" s="28">
        <v>45473</v>
      </c>
      <c r="K1868" s="28">
        <v>45627</v>
      </c>
      <c r="L1868" s="121" t="s">
        <v>2167</v>
      </c>
      <c r="M1868" s="94" t="s">
        <v>415</v>
      </c>
      <c r="N1868" s="94" t="s">
        <v>43</v>
      </c>
      <c r="O1868" s="94" t="s">
        <v>785</v>
      </c>
      <c r="P1868" s="30"/>
      <c r="Q1868" s="20"/>
      <c r="R1868" s="23"/>
      <c r="S1868" s="21">
        <v>45469</v>
      </c>
      <c r="T1868" s="20"/>
      <c r="U1868" s="21">
        <v>45469</v>
      </c>
      <c r="V1868" s="29" t="s">
        <v>240</v>
      </c>
      <c r="W1868" s="23"/>
      <c r="X1868" s="27" t="s">
        <v>45</v>
      </c>
      <c r="Y1868" s="13"/>
    </row>
    <row r="1869" spans="1:25" ht="25.5">
      <c r="A1869" s="24" t="s">
        <v>2851</v>
      </c>
      <c r="B1869" s="112" t="s">
        <v>882</v>
      </c>
      <c r="C1869" s="26">
        <v>114477</v>
      </c>
      <c r="D1869" s="27" t="s">
        <v>42</v>
      </c>
      <c r="E1869" s="27" t="s">
        <v>589</v>
      </c>
      <c r="F1869" s="27" t="s">
        <v>308</v>
      </c>
      <c r="G1869" s="27" t="s">
        <v>31</v>
      </c>
      <c r="H1869" s="27" t="s">
        <v>32</v>
      </c>
      <c r="I1869" s="27" t="s">
        <v>33</v>
      </c>
      <c r="J1869" s="28">
        <v>45473</v>
      </c>
      <c r="K1869" s="28">
        <v>45658</v>
      </c>
      <c r="L1869" s="121" t="s">
        <v>1543</v>
      </c>
      <c r="M1869" s="94" t="s">
        <v>971</v>
      </c>
      <c r="N1869" s="94" t="s">
        <v>972</v>
      </c>
      <c r="O1869" s="94" t="s">
        <v>235</v>
      </c>
      <c r="P1869" s="30">
        <v>45461</v>
      </c>
      <c r="Q1869" s="20">
        <v>45462</v>
      </c>
      <c r="R1869" s="23" t="s">
        <v>239</v>
      </c>
      <c r="S1869" s="21">
        <v>45469</v>
      </c>
      <c r="T1869" s="20"/>
      <c r="U1869" s="21">
        <v>45470</v>
      </c>
      <c r="V1869" s="29" t="s">
        <v>240</v>
      </c>
      <c r="W1869" s="23"/>
      <c r="X1869" s="27" t="s">
        <v>39</v>
      </c>
      <c r="Y1869" s="13" t="s">
        <v>2855</v>
      </c>
    </row>
    <row r="1870" spans="1:25" ht="51">
      <c r="A1870" s="24" t="s">
        <v>2806</v>
      </c>
      <c r="B1870" s="25" t="s">
        <v>1662</v>
      </c>
      <c r="C1870" s="26">
        <v>114790</v>
      </c>
      <c r="D1870" s="27" t="s">
        <v>227</v>
      </c>
      <c r="E1870" s="27" t="s">
        <v>530</v>
      </c>
      <c r="F1870" s="27" t="s">
        <v>216</v>
      </c>
      <c r="G1870" s="27" t="s">
        <v>31</v>
      </c>
      <c r="H1870" s="27" t="s">
        <v>32</v>
      </c>
      <c r="I1870" s="27" t="s">
        <v>33</v>
      </c>
      <c r="J1870" s="28">
        <v>45443</v>
      </c>
      <c r="K1870" s="28">
        <v>45658</v>
      </c>
      <c r="L1870" s="121" t="s">
        <v>1605</v>
      </c>
      <c r="M1870" s="94" t="s">
        <v>1492</v>
      </c>
      <c r="N1870" s="94" t="s">
        <v>1663</v>
      </c>
      <c r="O1870" t="s">
        <v>1664</v>
      </c>
      <c r="P1870" s="30">
        <v>45439</v>
      </c>
      <c r="Q1870" s="20">
        <v>45439</v>
      </c>
      <c r="R1870" s="23" t="s">
        <v>239</v>
      </c>
      <c r="S1870" s="21">
        <v>45439</v>
      </c>
      <c r="T1870" s="20" t="s">
        <v>235</v>
      </c>
      <c r="U1870" s="21">
        <v>45440</v>
      </c>
      <c r="V1870" s="29" t="s">
        <v>240</v>
      </c>
      <c r="W1870" s="23"/>
      <c r="X1870" s="27" t="s">
        <v>39</v>
      </c>
      <c r="Y1870" s="13"/>
    </row>
    <row r="1871" spans="1:25" ht="38.25">
      <c r="A1871" s="24" t="s">
        <v>2851</v>
      </c>
      <c r="B1871" s="25" t="s">
        <v>917</v>
      </c>
      <c r="C1871" s="26">
        <v>108783</v>
      </c>
      <c r="D1871" s="27" t="s">
        <v>42</v>
      </c>
      <c r="E1871" s="27" t="s">
        <v>255</v>
      </c>
      <c r="F1871" s="27" t="s">
        <v>358</v>
      </c>
      <c r="G1871" s="27" t="s">
        <v>31</v>
      </c>
      <c r="H1871" s="27" t="s">
        <v>32</v>
      </c>
      <c r="I1871" s="27" t="s">
        <v>33</v>
      </c>
      <c r="J1871" s="28">
        <v>45473</v>
      </c>
      <c r="K1871" s="28">
        <v>45627</v>
      </c>
      <c r="L1871" s="121" t="s">
        <v>1551</v>
      </c>
      <c r="M1871" s="94" t="s">
        <v>235</v>
      </c>
      <c r="N1871" s="94" t="s">
        <v>72</v>
      </c>
      <c r="O1871" s="94" t="s">
        <v>235</v>
      </c>
      <c r="P1871" s="30"/>
      <c r="Q1871" s="20"/>
      <c r="R1871" s="23"/>
      <c r="S1871" s="21">
        <v>45471</v>
      </c>
      <c r="T1871" s="20"/>
      <c r="U1871" s="21">
        <v>45472</v>
      </c>
      <c r="V1871" s="29" t="s">
        <v>240</v>
      </c>
      <c r="W1871" s="23"/>
      <c r="X1871" s="27" t="s">
        <v>45</v>
      </c>
      <c r="Y1871" s="13" t="s">
        <v>2856</v>
      </c>
    </row>
    <row r="1872" spans="1:25" ht="25.5">
      <c r="A1872" s="24" t="s">
        <v>2851</v>
      </c>
      <c r="B1872" s="25" t="s">
        <v>895</v>
      </c>
      <c r="C1872" s="26">
        <v>113112</v>
      </c>
      <c r="D1872" s="27" t="s">
        <v>42</v>
      </c>
      <c r="E1872" s="27" t="s">
        <v>255</v>
      </c>
      <c r="F1872" s="27" t="s">
        <v>358</v>
      </c>
      <c r="G1872" s="27" t="s">
        <v>31</v>
      </c>
      <c r="H1872" s="27" t="s">
        <v>32</v>
      </c>
      <c r="I1872" s="27" t="s">
        <v>33</v>
      </c>
      <c r="J1872" s="28">
        <v>45473</v>
      </c>
      <c r="K1872" s="28">
        <v>45627</v>
      </c>
      <c r="L1872" s="121" t="s">
        <v>1551</v>
      </c>
      <c r="M1872" s="94" t="s">
        <v>235</v>
      </c>
      <c r="N1872" s="94" t="s">
        <v>72</v>
      </c>
      <c r="O1872" s="94" t="s">
        <v>235</v>
      </c>
      <c r="P1872" s="30"/>
      <c r="Q1872" s="20"/>
      <c r="R1872" s="23"/>
      <c r="S1872" s="21">
        <v>45471</v>
      </c>
      <c r="T1872" s="20">
        <v>45472</v>
      </c>
      <c r="U1872" s="21"/>
      <c r="V1872" s="29" t="s">
        <v>240</v>
      </c>
      <c r="W1872" s="23"/>
      <c r="X1872" s="27" t="s">
        <v>45</v>
      </c>
      <c r="Y1872" s="13" t="s">
        <v>1903</v>
      </c>
    </row>
    <row r="1873" spans="1:25" ht="38.25">
      <c r="A1873" s="24" t="s">
        <v>2851</v>
      </c>
      <c r="B1873" s="25" t="s">
        <v>2044</v>
      </c>
      <c r="C1873" s="26">
        <v>137171</v>
      </c>
      <c r="D1873" s="27" t="s">
        <v>42</v>
      </c>
      <c r="E1873" s="27" t="s">
        <v>255</v>
      </c>
      <c r="F1873" s="27" t="s">
        <v>358</v>
      </c>
      <c r="G1873" s="27" t="s">
        <v>31</v>
      </c>
      <c r="H1873" s="27" t="s">
        <v>32</v>
      </c>
      <c r="I1873" s="27" t="s">
        <v>33</v>
      </c>
      <c r="J1873" s="28">
        <v>45473</v>
      </c>
      <c r="K1873" s="28">
        <v>45627</v>
      </c>
      <c r="L1873" s="121" t="s">
        <v>1551</v>
      </c>
      <c r="M1873" s="94" t="s">
        <v>235</v>
      </c>
      <c r="N1873" s="94" t="s">
        <v>2080</v>
      </c>
      <c r="O1873" s="94" t="s">
        <v>235</v>
      </c>
      <c r="P1873" s="30"/>
      <c r="Q1873" s="20"/>
      <c r="R1873" s="23"/>
      <c r="S1873" s="21">
        <v>45471</v>
      </c>
      <c r="T1873" s="20"/>
      <c r="U1873" s="21">
        <v>45472</v>
      </c>
      <c r="V1873" s="29" t="s">
        <v>240</v>
      </c>
      <c r="W1873" s="23"/>
      <c r="X1873" s="27" t="s">
        <v>45</v>
      </c>
      <c r="Y1873" s="13" t="s">
        <v>1903</v>
      </c>
    </row>
    <row r="1874" spans="1:25" ht="38.25">
      <c r="A1874" s="24" t="s">
        <v>2851</v>
      </c>
      <c r="B1874" s="112" t="s">
        <v>1000</v>
      </c>
      <c r="C1874" s="26">
        <v>13648</v>
      </c>
      <c r="D1874" s="27" t="s">
        <v>28</v>
      </c>
      <c r="E1874" s="27" t="s">
        <v>885</v>
      </c>
      <c r="F1874" s="27" t="s">
        <v>308</v>
      </c>
      <c r="G1874" s="27" t="s">
        <v>31</v>
      </c>
      <c r="H1874" s="27" t="s">
        <v>32</v>
      </c>
      <c r="I1874" s="27" t="s">
        <v>33</v>
      </c>
      <c r="J1874" s="28">
        <v>45473</v>
      </c>
      <c r="K1874" s="28">
        <v>45627</v>
      </c>
      <c r="L1874" s="121" t="s">
        <v>1543</v>
      </c>
      <c r="M1874" s="94" t="s">
        <v>2857</v>
      </c>
      <c r="N1874" s="94" t="s">
        <v>2858</v>
      </c>
      <c r="O1874" s="94" t="s">
        <v>235</v>
      </c>
      <c r="P1874" s="30">
        <v>45461</v>
      </c>
      <c r="Q1874" s="20">
        <v>45462</v>
      </c>
      <c r="R1874" s="23" t="s">
        <v>239</v>
      </c>
      <c r="S1874" s="21">
        <v>45470</v>
      </c>
      <c r="T1874" s="20" t="s">
        <v>235</v>
      </c>
      <c r="U1874" s="20" t="s">
        <v>235</v>
      </c>
      <c r="V1874" s="29" t="s">
        <v>235</v>
      </c>
      <c r="W1874" s="23"/>
      <c r="X1874" s="27" t="s">
        <v>39</v>
      </c>
      <c r="Y1874" s="13" t="s">
        <v>2859</v>
      </c>
    </row>
    <row r="1875" spans="1:25" ht="38.25">
      <c r="A1875" s="24" t="s">
        <v>2851</v>
      </c>
      <c r="B1875" s="25" t="s">
        <v>884</v>
      </c>
      <c r="C1875" s="26">
        <v>68640</v>
      </c>
      <c r="D1875" s="27" t="s">
        <v>42</v>
      </c>
      <c r="E1875" s="27" t="s">
        <v>885</v>
      </c>
      <c r="F1875" s="27" t="s">
        <v>308</v>
      </c>
      <c r="G1875" s="27" t="s">
        <v>31</v>
      </c>
      <c r="H1875" s="27" t="s">
        <v>32</v>
      </c>
      <c r="I1875" s="27" t="s">
        <v>33</v>
      </c>
      <c r="J1875" s="28">
        <v>45473</v>
      </c>
      <c r="K1875" s="28">
        <v>45658</v>
      </c>
      <c r="L1875" s="121" t="s">
        <v>1543</v>
      </c>
      <c r="M1875" s="94" t="s">
        <v>235</v>
      </c>
      <c r="N1875" s="94" t="s">
        <v>235</v>
      </c>
      <c r="O1875" s="94" t="s">
        <v>235</v>
      </c>
      <c r="P1875" s="30" t="s">
        <v>235</v>
      </c>
      <c r="Q1875" s="30" t="s">
        <v>235</v>
      </c>
      <c r="R1875" s="30" t="s">
        <v>235</v>
      </c>
      <c r="S1875" s="30" t="s">
        <v>235</v>
      </c>
      <c r="T1875" s="30" t="s">
        <v>235</v>
      </c>
      <c r="U1875" s="30" t="s">
        <v>235</v>
      </c>
      <c r="V1875" s="29" t="s">
        <v>235</v>
      </c>
      <c r="W1875" s="23"/>
      <c r="X1875" s="27" t="s">
        <v>39</v>
      </c>
      <c r="Y1875" s="13" t="s">
        <v>2860</v>
      </c>
    </row>
    <row r="1876" spans="1:25" ht="38.25">
      <c r="A1876" s="24" t="s">
        <v>2806</v>
      </c>
      <c r="B1876" s="25" t="s">
        <v>475</v>
      </c>
      <c r="C1876" s="26">
        <v>78220</v>
      </c>
      <c r="D1876" s="27" t="s">
        <v>42</v>
      </c>
      <c r="E1876" s="27" t="s">
        <v>1576</v>
      </c>
      <c r="F1876" s="27" t="s">
        <v>358</v>
      </c>
      <c r="G1876" s="27" t="s">
        <v>31</v>
      </c>
      <c r="H1876" s="27" t="s">
        <v>32</v>
      </c>
      <c r="I1876" s="27" t="s">
        <v>33</v>
      </c>
      <c r="J1876" s="28">
        <v>45443</v>
      </c>
      <c r="K1876" s="28">
        <v>45597</v>
      </c>
      <c r="L1876" s="121" t="s">
        <v>1543</v>
      </c>
      <c r="M1876" s="94" t="s">
        <v>2861</v>
      </c>
      <c r="N1876" s="94" t="s">
        <v>2862</v>
      </c>
      <c r="O1876" s="94" t="s">
        <v>235</v>
      </c>
      <c r="P1876" s="30">
        <v>45433</v>
      </c>
      <c r="Q1876" s="20">
        <v>45433</v>
      </c>
      <c r="R1876" s="23" t="s">
        <v>239</v>
      </c>
      <c r="S1876" s="21">
        <v>45442</v>
      </c>
      <c r="T1876" s="20">
        <v>45469</v>
      </c>
      <c r="U1876" s="21" t="s">
        <v>235</v>
      </c>
      <c r="V1876" s="29" t="s">
        <v>235</v>
      </c>
      <c r="W1876" s="23"/>
      <c r="X1876" s="27" t="s">
        <v>45</v>
      </c>
      <c r="Y1876" s="13" t="s">
        <v>2863</v>
      </c>
    </row>
    <row r="1877" spans="1:25" ht="25.5">
      <c r="A1877" s="24" t="s">
        <v>2851</v>
      </c>
      <c r="B1877" s="25" t="s">
        <v>943</v>
      </c>
      <c r="C1877" s="26">
        <v>104977</v>
      </c>
      <c r="D1877" s="27" t="s">
        <v>42</v>
      </c>
      <c r="E1877" s="27" t="s">
        <v>255</v>
      </c>
      <c r="F1877" s="27" t="s">
        <v>358</v>
      </c>
      <c r="G1877" s="27" t="s">
        <v>31</v>
      </c>
      <c r="H1877" s="27" t="s">
        <v>32</v>
      </c>
      <c r="I1877" s="27" t="s">
        <v>33</v>
      </c>
      <c r="J1877" s="28">
        <v>45473</v>
      </c>
      <c r="K1877" s="28">
        <v>45627</v>
      </c>
      <c r="L1877" s="121" t="s">
        <v>1543</v>
      </c>
      <c r="M1877" s="94" t="s">
        <v>235</v>
      </c>
      <c r="N1877" s="94" t="s">
        <v>72</v>
      </c>
      <c r="O1877" s="94" t="s">
        <v>235</v>
      </c>
      <c r="P1877" s="30" t="s">
        <v>235</v>
      </c>
      <c r="Q1877" s="30" t="s">
        <v>235</v>
      </c>
      <c r="R1877" s="30" t="s">
        <v>235</v>
      </c>
      <c r="S1877" s="21">
        <v>45470</v>
      </c>
      <c r="T1877" s="20" t="s">
        <v>235</v>
      </c>
      <c r="U1877" s="21">
        <v>45470</v>
      </c>
      <c r="V1877" s="29" t="s">
        <v>240</v>
      </c>
      <c r="W1877" s="23"/>
      <c r="X1877" s="27" t="s">
        <v>45</v>
      </c>
      <c r="Y1877" s="13"/>
    </row>
    <row r="1878" spans="1:25" ht="25.5">
      <c r="A1878" s="24" t="s">
        <v>2851</v>
      </c>
      <c r="B1878" s="25" t="s">
        <v>893</v>
      </c>
      <c r="C1878" s="26">
        <v>113068</v>
      </c>
      <c r="D1878" s="27" t="s">
        <v>42</v>
      </c>
      <c r="E1878" s="27" t="s">
        <v>255</v>
      </c>
      <c r="F1878" s="27" t="s">
        <v>358</v>
      </c>
      <c r="G1878" s="27" t="s">
        <v>31</v>
      </c>
      <c r="H1878" s="27" t="s">
        <v>32</v>
      </c>
      <c r="I1878" s="27" t="s">
        <v>33</v>
      </c>
      <c r="J1878" s="28">
        <v>45473</v>
      </c>
      <c r="K1878" s="28">
        <v>45627</v>
      </c>
      <c r="L1878" s="121" t="s">
        <v>1543</v>
      </c>
      <c r="M1878" s="94" t="s">
        <v>235</v>
      </c>
      <c r="N1878" s="94" t="s">
        <v>72</v>
      </c>
      <c r="O1878" s="94" t="s">
        <v>235</v>
      </c>
      <c r="P1878" s="30" t="s">
        <v>235</v>
      </c>
      <c r="Q1878" s="30" t="s">
        <v>235</v>
      </c>
      <c r="R1878" s="30" t="s">
        <v>235</v>
      </c>
      <c r="S1878" s="21">
        <v>45470</v>
      </c>
      <c r="T1878" s="30" t="s">
        <v>235</v>
      </c>
      <c r="U1878" s="21">
        <v>45471</v>
      </c>
      <c r="V1878" s="29" t="s">
        <v>240</v>
      </c>
      <c r="W1878" s="23"/>
      <c r="X1878" s="27" t="s">
        <v>45</v>
      </c>
      <c r="Y1878" s="13"/>
    </row>
    <row r="1879" spans="1:25" ht="38.25">
      <c r="A1879" s="24" t="s">
        <v>2851</v>
      </c>
      <c r="B1879" s="112" t="s">
        <v>2864</v>
      </c>
      <c r="C1879" s="26">
        <v>143412</v>
      </c>
      <c r="D1879" s="27" t="s">
        <v>42</v>
      </c>
      <c r="E1879" s="27" t="s">
        <v>2279</v>
      </c>
      <c r="F1879" s="27" t="s">
        <v>440</v>
      </c>
      <c r="G1879" s="27" t="s">
        <v>31</v>
      </c>
      <c r="H1879" s="27" t="s">
        <v>32</v>
      </c>
      <c r="I1879" s="27" t="s">
        <v>33</v>
      </c>
      <c r="J1879" s="28">
        <v>45473</v>
      </c>
      <c r="K1879" s="28">
        <v>45627</v>
      </c>
      <c r="L1879" s="121" t="s">
        <v>1543</v>
      </c>
      <c r="M1879" s="94" t="s">
        <v>2865</v>
      </c>
      <c r="N1879" s="94" t="s">
        <v>2866</v>
      </c>
      <c r="O1879" s="94" t="s">
        <v>235</v>
      </c>
      <c r="P1879" s="30">
        <v>45461</v>
      </c>
      <c r="Q1879" s="20">
        <v>45468</v>
      </c>
      <c r="R1879" s="23" t="s">
        <v>239</v>
      </c>
      <c r="S1879" s="21">
        <v>45470</v>
      </c>
      <c r="T1879" s="30" t="s">
        <v>235</v>
      </c>
      <c r="U1879" s="21">
        <v>45472</v>
      </c>
      <c r="V1879" s="29" t="s">
        <v>240</v>
      </c>
      <c r="W1879" s="23"/>
      <c r="X1879" s="27" t="s">
        <v>39</v>
      </c>
      <c r="Y1879" s="13"/>
    </row>
    <row r="1880" spans="1:25" ht="25.5">
      <c r="A1880" s="24" t="s">
        <v>2851</v>
      </c>
      <c r="B1880" s="25" t="s">
        <v>2867</v>
      </c>
      <c r="C1880" s="26">
        <v>143848</v>
      </c>
      <c r="D1880" s="27" t="s">
        <v>42</v>
      </c>
      <c r="E1880" s="27" t="s">
        <v>255</v>
      </c>
      <c r="F1880" s="27" t="s">
        <v>358</v>
      </c>
      <c r="G1880" s="27" t="s">
        <v>31</v>
      </c>
      <c r="H1880" s="27" t="s">
        <v>32</v>
      </c>
      <c r="I1880" s="27" t="s">
        <v>33</v>
      </c>
      <c r="J1880" s="28">
        <v>45473</v>
      </c>
      <c r="K1880" s="28">
        <v>45627</v>
      </c>
      <c r="L1880" s="121" t="s">
        <v>1543</v>
      </c>
      <c r="M1880" s="94" t="s">
        <v>235</v>
      </c>
      <c r="N1880" s="94" t="s">
        <v>72</v>
      </c>
      <c r="O1880" s="94" t="s">
        <v>235</v>
      </c>
      <c r="P1880" s="30" t="s">
        <v>235</v>
      </c>
      <c r="Q1880" s="30" t="s">
        <v>235</v>
      </c>
      <c r="R1880" s="30" t="s">
        <v>235</v>
      </c>
      <c r="S1880" s="21">
        <v>45470</v>
      </c>
      <c r="T1880" s="30" t="s">
        <v>235</v>
      </c>
      <c r="U1880" s="21">
        <v>45472</v>
      </c>
      <c r="V1880" s="29" t="s">
        <v>240</v>
      </c>
      <c r="W1880" s="23"/>
      <c r="X1880" s="27" t="s">
        <v>45</v>
      </c>
      <c r="Y1880" s="13"/>
    </row>
    <row r="1881" spans="1:25" ht="38.25">
      <c r="A1881" s="24" t="s">
        <v>2806</v>
      </c>
      <c r="B1881" s="25" t="s">
        <v>789</v>
      </c>
      <c r="C1881" s="26">
        <v>112474</v>
      </c>
      <c r="D1881" s="27" t="s">
        <v>42</v>
      </c>
      <c r="E1881" s="27" t="s">
        <v>790</v>
      </c>
      <c r="F1881" s="27" t="s">
        <v>212</v>
      </c>
      <c r="G1881" s="27" t="s">
        <v>31</v>
      </c>
      <c r="H1881" s="27" t="s">
        <v>32</v>
      </c>
      <c r="I1881" s="27" t="s">
        <v>33</v>
      </c>
      <c r="J1881" s="28">
        <v>45443</v>
      </c>
      <c r="K1881" s="28">
        <v>45597</v>
      </c>
      <c r="L1881" s="121" t="s">
        <v>1551</v>
      </c>
      <c r="M1881" s="94" t="s">
        <v>1524</v>
      </c>
      <c r="N1881" s="94" t="s">
        <v>1525</v>
      </c>
      <c r="O1881" s="94" t="s">
        <v>2868</v>
      </c>
      <c r="P1881" s="30">
        <v>45428</v>
      </c>
      <c r="Q1881" s="20">
        <v>45429</v>
      </c>
      <c r="R1881" s="23" t="s">
        <v>239</v>
      </c>
      <c r="S1881" s="21">
        <v>45440</v>
      </c>
      <c r="T1881" s="20">
        <v>45454</v>
      </c>
      <c r="U1881" s="21">
        <v>45476</v>
      </c>
      <c r="V1881" s="29" t="s">
        <v>240</v>
      </c>
      <c r="W1881" s="23"/>
      <c r="X1881" s="27" t="s">
        <v>39</v>
      </c>
      <c r="Y1881" s="49" t="s">
        <v>2869</v>
      </c>
    </row>
    <row r="1882" spans="1:25">
      <c r="A1882" s="24" t="s">
        <v>2851</v>
      </c>
      <c r="B1882" s="25" t="s">
        <v>949</v>
      </c>
      <c r="C1882" s="26">
        <v>21110</v>
      </c>
      <c r="D1882" s="27" t="s">
        <v>42</v>
      </c>
      <c r="E1882" s="27" t="s">
        <v>147</v>
      </c>
      <c r="F1882" s="27" t="s">
        <v>148</v>
      </c>
      <c r="G1882" s="27" t="s">
        <v>31</v>
      </c>
      <c r="H1882" s="27" t="s">
        <v>32</v>
      </c>
      <c r="I1882" s="27" t="s">
        <v>33</v>
      </c>
      <c r="J1882" s="28">
        <v>45473</v>
      </c>
      <c r="K1882" s="28">
        <v>45627</v>
      </c>
      <c r="L1882" s="121" t="s">
        <v>1551</v>
      </c>
      <c r="M1882" s="94" t="s">
        <v>304</v>
      </c>
      <c r="N1882" s="94" t="s">
        <v>149</v>
      </c>
      <c r="O1882" s="94" t="s">
        <v>235</v>
      </c>
      <c r="P1882" s="30"/>
      <c r="Q1882" s="20"/>
      <c r="R1882" s="23"/>
      <c r="S1882" s="21">
        <v>45471</v>
      </c>
      <c r="T1882" s="20"/>
      <c r="U1882" s="21">
        <v>45475</v>
      </c>
      <c r="V1882" s="29" t="s">
        <v>240</v>
      </c>
      <c r="W1882" s="23"/>
      <c r="X1882" s="27" t="s">
        <v>39</v>
      </c>
      <c r="Y1882" s="13" t="s">
        <v>1723</v>
      </c>
    </row>
    <row r="1883" spans="1:25" ht="38.25">
      <c r="A1883" s="24" t="s">
        <v>2851</v>
      </c>
      <c r="B1883" s="25" t="s">
        <v>954</v>
      </c>
      <c r="C1883" s="26">
        <v>632447</v>
      </c>
      <c r="D1883" s="27" t="s">
        <v>42</v>
      </c>
      <c r="E1883" s="27" t="s">
        <v>1068</v>
      </c>
      <c r="F1883" s="27" t="s">
        <v>455</v>
      </c>
      <c r="G1883" s="27" t="s">
        <v>31</v>
      </c>
      <c r="H1883" s="27" t="s">
        <v>32</v>
      </c>
      <c r="I1883" s="27" t="s">
        <v>33</v>
      </c>
      <c r="J1883" s="28">
        <v>45473</v>
      </c>
      <c r="K1883" s="28">
        <v>45627</v>
      </c>
      <c r="L1883" s="121" t="s">
        <v>1551</v>
      </c>
      <c r="M1883" s="94" t="s">
        <v>304</v>
      </c>
      <c r="N1883" s="94" t="s">
        <v>149</v>
      </c>
      <c r="O1883" s="94" t="s">
        <v>235</v>
      </c>
      <c r="P1883" s="30"/>
      <c r="Q1883" s="20"/>
      <c r="R1883" s="23"/>
      <c r="S1883" s="21">
        <v>45471</v>
      </c>
      <c r="T1883" s="20"/>
      <c r="U1883" s="21">
        <v>45476</v>
      </c>
      <c r="V1883" s="29" t="s">
        <v>240</v>
      </c>
      <c r="W1883" s="23"/>
      <c r="X1883" s="27" t="s">
        <v>45</v>
      </c>
      <c r="Y1883" s="13" t="s">
        <v>2100</v>
      </c>
    </row>
    <row r="1884" spans="1:25">
      <c r="A1884" s="24" t="s">
        <v>2851</v>
      </c>
      <c r="B1884" s="25" t="s">
        <v>955</v>
      </c>
      <c r="C1884" s="26">
        <v>632413</v>
      </c>
      <c r="D1884" s="27" t="s">
        <v>42</v>
      </c>
      <c r="E1884" s="27" t="s">
        <v>147</v>
      </c>
      <c r="F1884" s="27" t="s">
        <v>148</v>
      </c>
      <c r="G1884" s="27" t="s">
        <v>31</v>
      </c>
      <c r="H1884" s="27" t="s">
        <v>32</v>
      </c>
      <c r="I1884" s="27" t="s">
        <v>33</v>
      </c>
      <c r="J1884" s="28">
        <v>45473</v>
      </c>
      <c r="K1884" s="28">
        <v>45658</v>
      </c>
      <c r="L1884" s="121" t="s">
        <v>1551</v>
      </c>
      <c r="M1884" s="94" t="s">
        <v>304</v>
      </c>
      <c r="N1884" s="94" t="s">
        <v>149</v>
      </c>
      <c r="O1884" s="94" t="s">
        <v>235</v>
      </c>
      <c r="P1884" s="30"/>
      <c r="Q1884" s="20"/>
      <c r="R1884" s="23"/>
      <c r="S1884" s="21">
        <v>45471</v>
      </c>
      <c r="T1884" s="20"/>
      <c r="U1884" s="21">
        <v>45475</v>
      </c>
      <c r="V1884" s="29" t="s">
        <v>240</v>
      </c>
      <c r="W1884" s="23"/>
      <c r="X1884" s="27" t="s">
        <v>39</v>
      </c>
      <c r="Y1884" s="13" t="s">
        <v>1723</v>
      </c>
    </row>
    <row r="1885" spans="1:25">
      <c r="A1885" s="24">
        <v>45474</v>
      </c>
      <c r="B1885" s="25" t="s">
        <v>2870</v>
      </c>
      <c r="C1885" s="26">
        <v>143543</v>
      </c>
      <c r="D1885" s="27" t="s">
        <v>42</v>
      </c>
      <c r="E1885" s="27" t="s">
        <v>1068</v>
      </c>
      <c r="F1885" s="27" t="s">
        <v>455</v>
      </c>
      <c r="G1885" s="27" t="s">
        <v>31</v>
      </c>
      <c r="H1885" s="27" t="s">
        <v>32</v>
      </c>
      <c r="I1885" s="27" t="s">
        <v>33</v>
      </c>
      <c r="J1885" s="128" t="s">
        <v>85</v>
      </c>
      <c r="K1885" s="28">
        <v>45627</v>
      </c>
      <c r="L1885" s="121" t="s">
        <v>1551</v>
      </c>
      <c r="M1885" s="94" t="s">
        <v>2871</v>
      </c>
      <c r="N1885" s="94" t="s">
        <v>2872</v>
      </c>
      <c r="O1885" s="94" t="s">
        <v>235</v>
      </c>
      <c r="P1885" s="30">
        <v>45471</v>
      </c>
      <c r="Q1885" s="20">
        <v>45471</v>
      </c>
      <c r="R1885" s="23" t="s">
        <v>239</v>
      </c>
      <c r="S1885" s="21">
        <v>45474</v>
      </c>
      <c r="T1885" s="20"/>
      <c r="U1885" s="21">
        <v>45476</v>
      </c>
      <c r="V1885" s="29" t="s">
        <v>240</v>
      </c>
      <c r="W1885" s="23"/>
      <c r="X1885" s="27" t="s">
        <v>45</v>
      </c>
      <c r="Y1885" s="49" t="s">
        <v>2873</v>
      </c>
    </row>
    <row r="1886" spans="1:25">
      <c r="A1886" s="24" t="s">
        <v>2851</v>
      </c>
      <c r="B1886" s="25" t="s">
        <v>951</v>
      </c>
      <c r="C1886" s="26">
        <v>120805</v>
      </c>
      <c r="D1886" s="27" t="s">
        <v>42</v>
      </c>
      <c r="E1886" s="27" t="s">
        <v>1068</v>
      </c>
      <c r="F1886" s="27" t="s">
        <v>455</v>
      </c>
      <c r="G1886" s="27" t="s">
        <v>31</v>
      </c>
      <c r="H1886" s="27" t="s">
        <v>32</v>
      </c>
      <c r="I1886" s="27" t="s">
        <v>33</v>
      </c>
      <c r="J1886" s="28">
        <v>45473</v>
      </c>
      <c r="K1886" s="28">
        <v>45627</v>
      </c>
      <c r="L1886" s="121" t="s">
        <v>1543</v>
      </c>
      <c r="M1886" s="94" t="s">
        <v>304</v>
      </c>
      <c r="N1886" s="94" t="s">
        <v>149</v>
      </c>
      <c r="O1886" s="94" t="s">
        <v>235</v>
      </c>
      <c r="P1886" s="30" t="s">
        <v>235</v>
      </c>
      <c r="Q1886" s="30" t="s">
        <v>235</v>
      </c>
      <c r="R1886" s="30" t="s">
        <v>235</v>
      </c>
      <c r="S1886" s="21">
        <v>45470</v>
      </c>
      <c r="T1886" s="30" t="s">
        <v>235</v>
      </c>
      <c r="U1886" s="20">
        <v>45475</v>
      </c>
      <c r="V1886" s="29" t="s">
        <v>240</v>
      </c>
      <c r="W1886" s="23"/>
      <c r="X1886" s="27" t="s">
        <v>45</v>
      </c>
      <c r="Y1886" s="13"/>
    </row>
    <row r="1887" spans="1:25">
      <c r="A1887" s="24" t="s">
        <v>2851</v>
      </c>
      <c r="B1887" s="25" t="s">
        <v>2040</v>
      </c>
      <c r="C1887" s="26">
        <v>135364</v>
      </c>
      <c r="D1887" s="27" t="s">
        <v>42</v>
      </c>
      <c r="E1887" s="27" t="s">
        <v>255</v>
      </c>
      <c r="F1887" s="27" t="s">
        <v>256</v>
      </c>
      <c r="G1887" s="27" t="s">
        <v>31</v>
      </c>
      <c r="H1887" s="27" t="s">
        <v>32</v>
      </c>
      <c r="I1887" s="27" t="s">
        <v>33</v>
      </c>
      <c r="J1887" s="28">
        <v>45473</v>
      </c>
      <c r="K1887" s="28">
        <v>45627</v>
      </c>
      <c r="L1887" s="121" t="s">
        <v>1543</v>
      </c>
      <c r="M1887" s="94" t="s">
        <v>304</v>
      </c>
      <c r="N1887" s="94" t="s">
        <v>2327</v>
      </c>
      <c r="O1887" s="94" t="s">
        <v>235</v>
      </c>
      <c r="P1887" s="30" t="s">
        <v>235</v>
      </c>
      <c r="Q1887" s="30" t="s">
        <v>235</v>
      </c>
      <c r="R1887" s="30" t="s">
        <v>235</v>
      </c>
      <c r="S1887" s="21">
        <v>45470</v>
      </c>
      <c r="T1887" s="30" t="s">
        <v>235</v>
      </c>
      <c r="U1887" s="20">
        <v>45475</v>
      </c>
      <c r="V1887" s="29" t="s">
        <v>240</v>
      </c>
      <c r="W1887" s="23"/>
      <c r="X1887" s="27" t="s">
        <v>45</v>
      </c>
      <c r="Y1887" s="13"/>
    </row>
    <row r="1888" spans="1:25" ht="25.5">
      <c r="A1888" s="24" t="s">
        <v>2851</v>
      </c>
      <c r="B1888" s="25" t="s">
        <v>2874</v>
      </c>
      <c r="C1888" s="26">
        <v>141664</v>
      </c>
      <c r="D1888" s="27" t="s">
        <v>42</v>
      </c>
      <c r="E1888" s="27" t="s">
        <v>377</v>
      </c>
      <c r="F1888" s="27" t="s">
        <v>662</v>
      </c>
      <c r="G1888" s="27" t="s">
        <v>31</v>
      </c>
      <c r="H1888" s="27" t="s">
        <v>32</v>
      </c>
      <c r="I1888" s="27" t="s">
        <v>33</v>
      </c>
      <c r="J1888" s="28">
        <v>45473</v>
      </c>
      <c r="K1888" s="28">
        <v>45627</v>
      </c>
      <c r="L1888" s="121" t="s">
        <v>1551</v>
      </c>
      <c r="M1888" s="94" t="s">
        <v>235</v>
      </c>
      <c r="N1888" s="94" t="s">
        <v>91</v>
      </c>
      <c r="O1888" s="94" t="s">
        <v>235</v>
      </c>
      <c r="P1888" s="30"/>
      <c r="Q1888" s="20"/>
      <c r="R1888" s="23"/>
      <c r="S1888" s="21">
        <v>45471</v>
      </c>
      <c r="T1888" s="20"/>
      <c r="U1888" s="21">
        <v>45476</v>
      </c>
      <c r="V1888" s="29" t="s">
        <v>240</v>
      </c>
      <c r="W1888" s="23"/>
      <c r="X1888" s="27" t="s">
        <v>45</v>
      </c>
      <c r="Y1888" s="13" t="s">
        <v>2875</v>
      </c>
    </row>
    <row r="1889" spans="1:27" ht="25.5">
      <c r="A1889" s="24" t="s">
        <v>2851</v>
      </c>
      <c r="B1889" s="25" t="s">
        <v>2876</v>
      </c>
      <c r="C1889" s="26">
        <v>143564</v>
      </c>
      <c r="D1889" s="27" t="s">
        <v>42</v>
      </c>
      <c r="E1889" s="27" t="s">
        <v>255</v>
      </c>
      <c r="F1889" s="27" t="s">
        <v>256</v>
      </c>
      <c r="G1889" s="27" t="s">
        <v>31</v>
      </c>
      <c r="H1889" s="27" t="s">
        <v>32</v>
      </c>
      <c r="I1889" s="27" t="s">
        <v>33</v>
      </c>
      <c r="J1889" s="28">
        <v>45473</v>
      </c>
      <c r="K1889" s="28">
        <v>45627</v>
      </c>
      <c r="L1889" s="121" t="s">
        <v>1551</v>
      </c>
      <c r="M1889" s="94" t="s">
        <v>235</v>
      </c>
      <c r="N1889" s="94" t="s">
        <v>113</v>
      </c>
      <c r="O1889" s="94" t="s">
        <v>235</v>
      </c>
      <c r="P1889" s="30"/>
      <c r="Q1889" s="20"/>
      <c r="R1889" s="23"/>
      <c r="S1889" s="21">
        <v>45471</v>
      </c>
      <c r="T1889" s="20"/>
      <c r="U1889" s="21">
        <v>45477</v>
      </c>
      <c r="V1889" s="29" t="s">
        <v>240</v>
      </c>
      <c r="W1889" s="23"/>
      <c r="X1889" s="27" t="s">
        <v>45</v>
      </c>
      <c r="Y1889" s="13" t="s">
        <v>2741</v>
      </c>
    </row>
    <row r="1890" spans="1:27" ht="25.5">
      <c r="A1890" s="24" t="s">
        <v>2851</v>
      </c>
      <c r="B1890" s="25" t="s">
        <v>940</v>
      </c>
      <c r="C1890" s="26">
        <v>108655</v>
      </c>
      <c r="D1890" s="27" t="s">
        <v>42</v>
      </c>
      <c r="E1890" s="27" t="s">
        <v>255</v>
      </c>
      <c r="F1890" s="27" t="s">
        <v>358</v>
      </c>
      <c r="G1890" s="27" t="s">
        <v>31</v>
      </c>
      <c r="H1890" s="27" t="s">
        <v>32</v>
      </c>
      <c r="I1890" s="27" t="s">
        <v>33</v>
      </c>
      <c r="J1890" s="28">
        <v>45473</v>
      </c>
      <c r="K1890" s="28">
        <v>45627</v>
      </c>
      <c r="L1890" s="121" t="s">
        <v>1605</v>
      </c>
      <c r="N1890" s="94" t="s">
        <v>72</v>
      </c>
      <c r="P1890" s="30"/>
      <c r="Q1890" s="20"/>
      <c r="R1890" s="23"/>
      <c r="S1890" s="21">
        <v>45470</v>
      </c>
      <c r="T1890" s="20"/>
      <c r="U1890" s="21">
        <v>45472</v>
      </c>
      <c r="V1890" s="29" t="s">
        <v>240</v>
      </c>
      <c r="W1890" s="23"/>
      <c r="X1890" s="27" t="s">
        <v>45</v>
      </c>
      <c r="Y1890" s="13" t="s">
        <v>409</v>
      </c>
    </row>
    <row r="1891" spans="1:27">
      <c r="A1891" s="24" t="s">
        <v>2851</v>
      </c>
      <c r="B1891" s="25" t="s">
        <v>974</v>
      </c>
      <c r="C1891" s="26">
        <v>78385</v>
      </c>
      <c r="D1891" s="27" t="s">
        <v>42</v>
      </c>
      <c r="E1891" s="27" t="s">
        <v>1068</v>
      </c>
      <c r="F1891" s="27" t="s">
        <v>455</v>
      </c>
      <c r="G1891" s="27" t="s">
        <v>31</v>
      </c>
      <c r="H1891" s="27" t="s">
        <v>32</v>
      </c>
      <c r="I1891" s="27" t="s">
        <v>33</v>
      </c>
      <c r="J1891" s="28">
        <v>45473</v>
      </c>
      <c r="K1891" s="28">
        <v>45627</v>
      </c>
      <c r="L1891" s="121" t="s">
        <v>1605</v>
      </c>
      <c r="N1891" s="94" t="s">
        <v>149</v>
      </c>
      <c r="P1891" s="30"/>
      <c r="Q1891" s="20"/>
      <c r="R1891" s="23"/>
      <c r="S1891" s="21">
        <v>45470</v>
      </c>
      <c r="T1891" s="20"/>
      <c r="U1891" s="21">
        <v>45475</v>
      </c>
      <c r="V1891" s="29" t="s">
        <v>240</v>
      </c>
      <c r="W1891" s="23"/>
      <c r="X1891" s="27" t="s">
        <v>45</v>
      </c>
      <c r="Y1891" s="13" t="s">
        <v>467</v>
      </c>
      <c r="AA1891" s="12"/>
    </row>
    <row r="1892" spans="1:27" customFormat="1">
      <c r="A1892" s="213" t="s">
        <v>2851</v>
      </c>
      <c r="B1892" t="s">
        <v>976</v>
      </c>
      <c r="C1892" s="214">
        <v>113083</v>
      </c>
      <c r="D1892" s="215" t="s">
        <v>42</v>
      </c>
      <c r="E1892" s="215" t="s">
        <v>1068</v>
      </c>
      <c r="F1892" s="215" t="s">
        <v>455</v>
      </c>
      <c r="G1892" s="215" t="s">
        <v>31</v>
      </c>
      <c r="H1892" s="215" t="s">
        <v>32</v>
      </c>
      <c r="I1892" s="215" t="s">
        <v>33</v>
      </c>
      <c r="J1892" s="216">
        <v>45473</v>
      </c>
      <c r="K1892" s="216">
        <v>45627</v>
      </c>
      <c r="L1892" s="217" t="s">
        <v>1605</v>
      </c>
      <c r="M1892" s="218"/>
      <c r="N1892" s="218" t="s">
        <v>149</v>
      </c>
      <c r="O1892" s="218"/>
      <c r="P1892" s="219"/>
      <c r="Q1892" s="220"/>
      <c r="R1892" s="221"/>
      <c r="S1892" s="222">
        <v>45470</v>
      </c>
      <c r="T1892" s="220"/>
      <c r="U1892" s="222">
        <v>45471</v>
      </c>
      <c r="V1892" s="223" t="s">
        <v>240</v>
      </c>
      <c r="W1892" s="221"/>
      <c r="X1892" s="215" t="s">
        <v>45</v>
      </c>
      <c r="Y1892" s="224" t="s">
        <v>467</v>
      </c>
    </row>
    <row r="1893" spans="1:27">
      <c r="A1893" s="24" t="s">
        <v>2851</v>
      </c>
      <c r="B1893" s="25" t="s">
        <v>890</v>
      </c>
      <c r="C1893" s="26">
        <v>117991</v>
      </c>
      <c r="D1893" s="27" t="s">
        <v>42</v>
      </c>
      <c r="E1893" s="27" t="s">
        <v>1686</v>
      </c>
      <c r="F1893" s="27" t="s">
        <v>256</v>
      </c>
      <c r="G1893" s="27" t="s">
        <v>31</v>
      </c>
      <c r="H1893" s="27" t="s">
        <v>32</v>
      </c>
      <c r="I1893" s="27" t="s">
        <v>33</v>
      </c>
      <c r="J1893" s="28">
        <v>45473</v>
      </c>
      <c r="K1893" s="28">
        <v>45627</v>
      </c>
      <c r="L1893" s="121" t="s">
        <v>1605</v>
      </c>
      <c r="N1893" s="94" t="s">
        <v>2327</v>
      </c>
      <c r="P1893" s="30"/>
      <c r="Q1893" s="20"/>
      <c r="R1893" s="23"/>
      <c r="S1893" s="21">
        <v>45470</v>
      </c>
      <c r="T1893" s="20"/>
      <c r="U1893" s="21">
        <v>45476</v>
      </c>
      <c r="V1893" s="29" t="s">
        <v>240</v>
      </c>
      <c r="W1893" s="23"/>
      <c r="X1893" s="27" t="s">
        <v>45</v>
      </c>
      <c r="Y1893" s="13" t="s">
        <v>409</v>
      </c>
    </row>
    <row r="1894" spans="1:27">
      <c r="A1894" s="24" t="s">
        <v>2851</v>
      </c>
      <c r="B1894" s="25" t="s">
        <v>2039</v>
      </c>
      <c r="C1894" s="26">
        <v>123130</v>
      </c>
      <c r="D1894" s="27" t="s">
        <v>42</v>
      </c>
      <c r="E1894" s="27" t="s">
        <v>1686</v>
      </c>
      <c r="F1894" s="27" t="s">
        <v>256</v>
      </c>
      <c r="G1894" s="27" t="s">
        <v>31</v>
      </c>
      <c r="H1894" s="27" t="s">
        <v>32</v>
      </c>
      <c r="I1894" s="27" t="s">
        <v>33</v>
      </c>
      <c r="J1894" s="28">
        <v>45473</v>
      </c>
      <c r="K1894" s="28">
        <v>45627</v>
      </c>
      <c r="L1894" s="121" t="s">
        <v>1605</v>
      </c>
      <c r="N1894" s="94" t="s">
        <v>2327</v>
      </c>
      <c r="P1894" s="30"/>
      <c r="Q1894" s="20"/>
      <c r="R1894" s="23"/>
      <c r="S1894" s="21">
        <v>45470</v>
      </c>
      <c r="T1894" s="20"/>
      <c r="U1894" s="21">
        <v>45476</v>
      </c>
      <c r="V1894" s="29" t="s">
        <v>240</v>
      </c>
      <c r="W1894" s="23"/>
      <c r="X1894" s="27" t="s">
        <v>45</v>
      </c>
      <c r="Y1894" s="13" t="s">
        <v>409</v>
      </c>
    </row>
    <row r="1895" spans="1:27" ht="38.25">
      <c r="A1895" s="24" t="s">
        <v>2851</v>
      </c>
      <c r="B1895" s="25" t="s">
        <v>2065</v>
      </c>
      <c r="C1895" s="26">
        <v>135428</v>
      </c>
      <c r="D1895" s="27" t="s">
        <v>42</v>
      </c>
      <c r="E1895" s="27" t="s">
        <v>377</v>
      </c>
      <c r="F1895" s="27" t="s">
        <v>662</v>
      </c>
      <c r="G1895" s="27" t="s">
        <v>31</v>
      </c>
      <c r="H1895" s="27" t="s">
        <v>32</v>
      </c>
      <c r="I1895" s="27" t="s">
        <v>33</v>
      </c>
      <c r="J1895" s="28">
        <v>45473</v>
      </c>
      <c r="K1895" s="28">
        <v>45627</v>
      </c>
      <c r="L1895" s="121" t="s">
        <v>1605</v>
      </c>
      <c r="N1895" s="94" t="s">
        <v>2877</v>
      </c>
      <c r="P1895" s="30"/>
      <c r="Q1895" s="20"/>
      <c r="R1895" s="23"/>
      <c r="S1895" s="21">
        <v>45470</v>
      </c>
      <c r="T1895" s="20"/>
      <c r="U1895" s="21">
        <v>45471</v>
      </c>
      <c r="V1895" s="29" t="s">
        <v>240</v>
      </c>
      <c r="W1895" s="23"/>
      <c r="X1895" s="27" t="s">
        <v>45</v>
      </c>
      <c r="Y1895" s="13" t="s">
        <v>2878</v>
      </c>
    </row>
    <row r="1896" spans="1:27" ht="25.5">
      <c r="A1896" s="24" t="s">
        <v>2851</v>
      </c>
      <c r="B1896" s="25" t="s">
        <v>2879</v>
      </c>
      <c r="C1896" s="26">
        <v>141601</v>
      </c>
      <c r="D1896" s="27" t="s">
        <v>42</v>
      </c>
      <c r="E1896" s="27" t="s">
        <v>255</v>
      </c>
      <c r="F1896" s="27" t="s">
        <v>358</v>
      </c>
      <c r="G1896" s="27" t="s">
        <v>31</v>
      </c>
      <c r="H1896" s="27" t="s">
        <v>32</v>
      </c>
      <c r="I1896" s="27" t="s">
        <v>33</v>
      </c>
      <c r="J1896" s="28">
        <v>45473</v>
      </c>
      <c r="K1896" s="28">
        <v>45627</v>
      </c>
      <c r="L1896" s="121" t="s">
        <v>1605</v>
      </c>
      <c r="N1896" s="94" t="s">
        <v>72</v>
      </c>
      <c r="P1896" s="30"/>
      <c r="Q1896" s="20"/>
      <c r="R1896" s="23"/>
      <c r="S1896" s="21">
        <v>45470</v>
      </c>
      <c r="T1896" s="20"/>
      <c r="U1896" s="21">
        <v>45472</v>
      </c>
      <c r="V1896" s="29" t="s">
        <v>240</v>
      </c>
      <c r="W1896" s="23"/>
      <c r="X1896" s="27" t="s">
        <v>45</v>
      </c>
      <c r="Y1896" s="13" t="s">
        <v>409</v>
      </c>
    </row>
    <row r="1897" spans="1:27">
      <c r="A1897" s="24" t="s">
        <v>2851</v>
      </c>
      <c r="B1897" s="25" t="s">
        <v>953</v>
      </c>
      <c r="C1897" s="26">
        <v>632438</v>
      </c>
      <c r="D1897" s="27" t="s">
        <v>42</v>
      </c>
      <c r="E1897" s="27" t="s">
        <v>1068</v>
      </c>
      <c r="F1897" s="27" t="s">
        <v>455</v>
      </c>
      <c r="G1897" s="27" t="s">
        <v>31</v>
      </c>
      <c r="H1897" s="27" t="s">
        <v>32</v>
      </c>
      <c r="I1897" s="27" t="s">
        <v>33</v>
      </c>
      <c r="J1897" s="28">
        <v>45473</v>
      </c>
      <c r="K1897" s="28">
        <v>45627</v>
      </c>
      <c r="L1897" s="121" t="s">
        <v>1605</v>
      </c>
      <c r="N1897" s="94" t="s">
        <v>149</v>
      </c>
      <c r="P1897" s="30"/>
      <c r="Q1897" s="20"/>
      <c r="R1897" s="23"/>
      <c r="S1897" s="21">
        <v>45470</v>
      </c>
      <c r="T1897" s="20"/>
      <c r="U1897" s="21">
        <v>45476</v>
      </c>
      <c r="V1897" s="29" t="s">
        <v>240</v>
      </c>
      <c r="W1897" s="23"/>
      <c r="X1897" s="27" t="s">
        <v>45</v>
      </c>
      <c r="Y1897" s="13" t="s">
        <v>467</v>
      </c>
    </row>
    <row r="1898" spans="1:27">
      <c r="A1898" s="24" t="s">
        <v>2851</v>
      </c>
      <c r="B1898" s="25" t="s">
        <v>2880</v>
      </c>
      <c r="C1898" s="26">
        <v>143029</v>
      </c>
      <c r="D1898" s="27" t="s">
        <v>42</v>
      </c>
      <c r="E1898" s="27" t="s">
        <v>1068</v>
      </c>
      <c r="F1898" s="27" t="s">
        <v>2881</v>
      </c>
      <c r="G1898" s="27" t="s">
        <v>31</v>
      </c>
      <c r="H1898" s="27" t="s">
        <v>32</v>
      </c>
      <c r="I1898" s="27" t="s">
        <v>33</v>
      </c>
      <c r="J1898" s="28">
        <v>45473</v>
      </c>
      <c r="K1898" s="28">
        <v>45627</v>
      </c>
      <c r="L1898" s="121" t="s">
        <v>2167</v>
      </c>
      <c r="M1898" s="94" t="s">
        <v>304</v>
      </c>
      <c r="N1898" s="94" t="s">
        <v>149</v>
      </c>
      <c r="P1898" s="30">
        <v>45448</v>
      </c>
      <c r="Q1898" s="20">
        <v>45449</v>
      </c>
      <c r="R1898" s="23" t="s">
        <v>239</v>
      </c>
      <c r="S1898" s="21">
        <v>45469</v>
      </c>
      <c r="T1898" s="20"/>
      <c r="U1898" s="21">
        <v>45471</v>
      </c>
      <c r="V1898" s="29" t="s">
        <v>240</v>
      </c>
      <c r="W1898" s="23"/>
      <c r="X1898" s="27" t="s">
        <v>39</v>
      </c>
      <c r="Y1898" s="13"/>
    </row>
    <row r="1899" spans="1:27" ht="89.25">
      <c r="A1899" s="24" t="s">
        <v>2851</v>
      </c>
      <c r="B1899" s="25" t="s">
        <v>889</v>
      </c>
      <c r="C1899" s="26">
        <v>118107</v>
      </c>
      <c r="D1899" s="27" t="s">
        <v>42</v>
      </c>
      <c r="E1899" s="27" t="s">
        <v>413</v>
      </c>
      <c r="F1899" s="27" t="s">
        <v>1362</v>
      </c>
      <c r="G1899" s="27" t="s">
        <v>31</v>
      </c>
      <c r="H1899" s="27" t="s">
        <v>32</v>
      </c>
      <c r="I1899" s="27" t="s">
        <v>33</v>
      </c>
      <c r="J1899" s="28">
        <v>45473</v>
      </c>
      <c r="K1899" s="28">
        <v>45627</v>
      </c>
      <c r="L1899" s="121" t="s">
        <v>1551</v>
      </c>
      <c r="M1899" s="94" t="s">
        <v>415</v>
      </c>
      <c r="N1899" s="94" t="s">
        <v>43</v>
      </c>
      <c r="O1899" s="94" t="s">
        <v>416</v>
      </c>
      <c r="P1899" s="30"/>
      <c r="Q1899" s="20"/>
      <c r="R1899" s="23"/>
      <c r="S1899" s="21">
        <v>45471</v>
      </c>
      <c r="T1899" s="20"/>
      <c r="U1899" s="21">
        <v>45478</v>
      </c>
      <c r="V1899" s="29" t="s">
        <v>240</v>
      </c>
      <c r="W1899" s="23"/>
      <c r="X1899" s="27" t="s">
        <v>45</v>
      </c>
      <c r="Y1899" s="13" t="s">
        <v>2827</v>
      </c>
    </row>
    <row r="1900" spans="1:27" ht="25.5">
      <c r="A1900" s="24" t="s">
        <v>2806</v>
      </c>
      <c r="B1900" s="25" t="s">
        <v>2882</v>
      </c>
      <c r="C1900" s="26">
        <v>117736</v>
      </c>
      <c r="D1900" s="27" t="s">
        <v>42</v>
      </c>
      <c r="E1900" s="27" t="s">
        <v>1301</v>
      </c>
      <c r="F1900" s="27" t="s">
        <v>1336</v>
      </c>
      <c r="G1900" s="27" t="s">
        <v>31</v>
      </c>
      <c r="H1900" s="27" t="s">
        <v>32</v>
      </c>
      <c r="I1900" s="27" t="s">
        <v>33</v>
      </c>
      <c r="J1900" s="28">
        <v>45443</v>
      </c>
      <c r="K1900" s="28">
        <v>45597</v>
      </c>
      <c r="L1900" s="121" t="s">
        <v>1543</v>
      </c>
      <c r="M1900" s="94" t="s">
        <v>2883</v>
      </c>
      <c r="N1900" s="94" t="s">
        <v>2884</v>
      </c>
      <c r="O1900" s="94" t="s">
        <v>235</v>
      </c>
      <c r="P1900" s="30">
        <v>45433</v>
      </c>
      <c r="Q1900" s="20">
        <v>45436</v>
      </c>
      <c r="R1900" s="23" t="s">
        <v>239</v>
      </c>
      <c r="S1900" s="21">
        <v>45442</v>
      </c>
      <c r="T1900" s="20">
        <v>45474</v>
      </c>
      <c r="U1900" s="21">
        <v>45477</v>
      </c>
      <c r="V1900" s="29" t="s">
        <v>240</v>
      </c>
      <c r="W1900" s="23"/>
      <c r="X1900" s="27" t="s">
        <v>45</v>
      </c>
      <c r="Y1900" s="13" t="s">
        <v>2885</v>
      </c>
    </row>
    <row r="1901" spans="1:27">
      <c r="A1901" s="24" t="s">
        <v>2851</v>
      </c>
      <c r="B1901" s="25" t="s">
        <v>912</v>
      </c>
      <c r="C1901" s="26">
        <v>6516</v>
      </c>
      <c r="D1901" s="27" t="s">
        <v>42</v>
      </c>
      <c r="E1901" s="27" t="s">
        <v>377</v>
      </c>
      <c r="F1901" s="27" t="s">
        <v>662</v>
      </c>
      <c r="G1901" s="27" t="s">
        <v>31</v>
      </c>
      <c r="H1901" s="27" t="s">
        <v>32</v>
      </c>
      <c r="I1901" s="27" t="s">
        <v>33</v>
      </c>
      <c r="J1901" s="28">
        <v>45473</v>
      </c>
      <c r="K1901" s="28">
        <v>45627</v>
      </c>
      <c r="L1901" s="121" t="s">
        <v>1543</v>
      </c>
      <c r="M1901" s="94" t="s">
        <v>235</v>
      </c>
      <c r="N1901" s="94" t="s">
        <v>91</v>
      </c>
      <c r="O1901" s="94" t="s">
        <v>235</v>
      </c>
      <c r="P1901" s="30" t="s">
        <v>235</v>
      </c>
      <c r="Q1901" s="30" t="s">
        <v>235</v>
      </c>
      <c r="R1901" s="30" t="s">
        <v>235</v>
      </c>
      <c r="S1901" s="21">
        <v>45470</v>
      </c>
      <c r="T1901" s="20" t="s">
        <v>235</v>
      </c>
      <c r="U1901" s="21" t="s">
        <v>2886</v>
      </c>
      <c r="V1901" s="29" t="s">
        <v>240</v>
      </c>
      <c r="W1901" s="23"/>
      <c r="X1901" s="27" t="s">
        <v>45</v>
      </c>
      <c r="Y1901" s="13"/>
    </row>
    <row r="1902" spans="1:27" ht="38.25">
      <c r="A1902" s="24" t="s">
        <v>2851</v>
      </c>
      <c r="B1902" s="25" t="s">
        <v>2887</v>
      </c>
      <c r="C1902" s="26">
        <v>17873</v>
      </c>
      <c r="D1902" s="27" t="s">
        <v>42</v>
      </c>
      <c r="E1902" s="27" t="s">
        <v>1686</v>
      </c>
      <c r="F1902" s="27" t="s">
        <v>256</v>
      </c>
      <c r="G1902" s="27" t="s">
        <v>31</v>
      </c>
      <c r="H1902" s="27" t="s">
        <v>32</v>
      </c>
      <c r="I1902" s="27" t="s">
        <v>33</v>
      </c>
      <c r="J1902" s="28">
        <v>45473</v>
      </c>
      <c r="K1902" s="28">
        <v>45627</v>
      </c>
      <c r="L1902" s="121" t="s">
        <v>1605</v>
      </c>
      <c r="N1902" s="94" t="s">
        <v>2327</v>
      </c>
      <c r="P1902" s="30"/>
      <c r="Q1902" s="20"/>
      <c r="R1902" s="23"/>
      <c r="S1902" s="21">
        <v>45470</v>
      </c>
      <c r="T1902" s="20"/>
      <c r="U1902" s="21">
        <v>45477</v>
      </c>
      <c r="V1902" s="29" t="s">
        <v>240</v>
      </c>
      <c r="W1902" s="23"/>
      <c r="X1902" s="27" t="s">
        <v>45</v>
      </c>
      <c r="Y1902" s="13" t="s">
        <v>2888</v>
      </c>
    </row>
    <row r="1903" spans="1:27" ht="25.5">
      <c r="A1903" s="24" t="s">
        <v>2851</v>
      </c>
      <c r="B1903" s="25" t="s">
        <v>942</v>
      </c>
      <c r="C1903" s="26">
        <v>101512</v>
      </c>
      <c r="D1903" s="27" t="s">
        <v>42</v>
      </c>
      <c r="E1903" s="27" t="s">
        <v>255</v>
      </c>
      <c r="F1903" s="27" t="s">
        <v>358</v>
      </c>
      <c r="G1903" s="27" t="s">
        <v>31</v>
      </c>
      <c r="H1903" s="27" t="s">
        <v>32</v>
      </c>
      <c r="I1903" s="27" t="s">
        <v>33</v>
      </c>
      <c r="J1903" s="28">
        <v>45473</v>
      </c>
      <c r="K1903" s="28">
        <v>45627</v>
      </c>
      <c r="L1903" s="121" t="s">
        <v>2167</v>
      </c>
      <c r="M1903" s="94" t="s">
        <v>89</v>
      </c>
      <c r="N1903" s="94" t="s">
        <v>72</v>
      </c>
      <c r="P1903" s="30"/>
      <c r="Q1903" s="20"/>
      <c r="R1903" s="23"/>
      <c r="S1903" s="21">
        <v>45469</v>
      </c>
      <c r="T1903" s="22"/>
      <c r="U1903" s="21">
        <v>45482</v>
      </c>
      <c r="V1903" s="29" t="s">
        <v>240</v>
      </c>
      <c r="W1903" s="23"/>
      <c r="X1903" s="27" t="s">
        <v>45</v>
      </c>
      <c r="Y1903" s="13"/>
    </row>
    <row r="1904" spans="1:27" ht="51">
      <c r="A1904" s="24" t="s">
        <v>2770</v>
      </c>
      <c r="B1904" s="25" t="s">
        <v>2889</v>
      </c>
      <c r="C1904" s="26">
        <v>139184</v>
      </c>
      <c r="D1904" s="27" t="s">
        <v>42</v>
      </c>
      <c r="E1904" s="27" t="s">
        <v>2890</v>
      </c>
      <c r="F1904" s="27" t="s">
        <v>220</v>
      </c>
      <c r="G1904" s="27" t="s">
        <v>31</v>
      </c>
      <c r="H1904" s="27" t="s">
        <v>32</v>
      </c>
      <c r="I1904" s="27" t="s">
        <v>33</v>
      </c>
      <c r="J1904" s="28">
        <v>45412</v>
      </c>
      <c r="K1904" s="28">
        <v>45566</v>
      </c>
      <c r="L1904" s="121" t="s">
        <v>1605</v>
      </c>
      <c r="M1904" s="94" t="s">
        <v>2891</v>
      </c>
      <c r="N1904" s="94" t="s">
        <v>2892</v>
      </c>
      <c r="O1904" s="94" t="s">
        <v>2893</v>
      </c>
      <c r="P1904" s="30">
        <v>45399</v>
      </c>
      <c r="Q1904" s="20">
        <v>45405</v>
      </c>
      <c r="R1904" s="23"/>
      <c r="S1904" s="21">
        <v>45412</v>
      </c>
      <c r="T1904" s="20">
        <v>45439</v>
      </c>
      <c r="U1904" s="21">
        <v>45444</v>
      </c>
      <c r="V1904" s="29" t="s">
        <v>240</v>
      </c>
      <c r="W1904" s="23"/>
      <c r="X1904" s="27" t="s">
        <v>39</v>
      </c>
      <c r="Y1904" s="13" t="s">
        <v>2894</v>
      </c>
    </row>
    <row r="1905" spans="1:25">
      <c r="A1905" s="24" t="s">
        <v>2851</v>
      </c>
      <c r="B1905" s="25" t="s">
        <v>909</v>
      </c>
      <c r="C1905" s="26">
        <v>99657</v>
      </c>
      <c r="D1905" s="27" t="s">
        <v>42</v>
      </c>
      <c r="E1905" s="27" t="s">
        <v>494</v>
      </c>
      <c r="F1905" s="27" t="s">
        <v>854</v>
      </c>
      <c r="G1905" s="27" t="s">
        <v>31</v>
      </c>
      <c r="H1905" s="27" t="s">
        <v>32</v>
      </c>
      <c r="I1905" s="27" t="s">
        <v>33</v>
      </c>
      <c r="J1905" s="28">
        <v>45473</v>
      </c>
      <c r="K1905" s="28">
        <v>45627</v>
      </c>
      <c r="L1905" s="121" t="s">
        <v>1551</v>
      </c>
      <c r="M1905" s="94" t="s">
        <v>235</v>
      </c>
      <c r="N1905" s="94" t="s">
        <v>464</v>
      </c>
      <c r="O1905" s="94" t="s">
        <v>235</v>
      </c>
      <c r="P1905" s="30"/>
      <c r="Q1905" s="20"/>
      <c r="R1905" s="23"/>
      <c r="S1905" s="21">
        <v>45471</v>
      </c>
      <c r="T1905" s="20"/>
      <c r="U1905" s="21">
        <v>45484</v>
      </c>
      <c r="V1905" s="29" t="s">
        <v>240</v>
      </c>
      <c r="W1905" s="23"/>
      <c r="X1905" s="27" t="s">
        <v>39</v>
      </c>
      <c r="Y1905" s="13" t="s">
        <v>2895</v>
      </c>
    </row>
    <row r="1906" spans="1:25" ht="63.75">
      <c r="A1906" s="24" t="s">
        <v>2851</v>
      </c>
      <c r="B1906" s="112" t="s">
        <v>1539</v>
      </c>
      <c r="C1906" s="26">
        <v>634165</v>
      </c>
      <c r="D1906" s="27" t="s">
        <v>42</v>
      </c>
      <c r="E1906" s="27" t="s">
        <v>29</v>
      </c>
      <c r="F1906" s="27" t="s">
        <v>308</v>
      </c>
      <c r="G1906" s="27" t="s">
        <v>31</v>
      </c>
      <c r="H1906" s="27" t="s">
        <v>32</v>
      </c>
      <c r="I1906" s="27" t="s">
        <v>33</v>
      </c>
      <c r="J1906" s="28">
        <v>45473</v>
      </c>
      <c r="K1906" s="28">
        <v>45689</v>
      </c>
      <c r="L1906" s="121" t="s">
        <v>1543</v>
      </c>
      <c r="M1906" s="94" t="s">
        <v>1540</v>
      </c>
      <c r="N1906" s="94" t="s">
        <v>1541</v>
      </c>
      <c r="O1906" s="94" t="s">
        <v>1542</v>
      </c>
      <c r="P1906" s="30">
        <v>45461</v>
      </c>
      <c r="Q1906" s="20">
        <v>45462</v>
      </c>
      <c r="R1906" s="23" t="s">
        <v>239</v>
      </c>
      <c r="S1906" s="21">
        <v>45470</v>
      </c>
      <c r="T1906" s="20">
        <v>45485</v>
      </c>
      <c r="U1906" s="21">
        <v>45486</v>
      </c>
      <c r="V1906" s="29" t="s">
        <v>240</v>
      </c>
      <c r="W1906" s="23"/>
      <c r="X1906" s="27" t="s">
        <v>39</v>
      </c>
      <c r="Y1906" s="13"/>
    </row>
    <row r="1907" spans="1:25" ht="38.25">
      <c r="A1907" s="24" t="s">
        <v>2851</v>
      </c>
      <c r="B1907" s="137" t="s">
        <v>930</v>
      </c>
      <c r="C1907" s="26" t="s">
        <v>2070</v>
      </c>
      <c r="D1907" s="27" t="s">
        <v>28</v>
      </c>
      <c r="E1907" s="27" t="s">
        <v>730</v>
      </c>
      <c r="F1907" s="27" t="s">
        <v>645</v>
      </c>
      <c r="G1907" s="27" t="s">
        <v>31</v>
      </c>
      <c r="H1907" s="27" t="s">
        <v>32</v>
      </c>
      <c r="I1907" s="27" t="s">
        <v>33</v>
      </c>
      <c r="J1907" s="28">
        <v>45473</v>
      </c>
      <c r="K1907" s="28">
        <v>45627</v>
      </c>
      <c r="L1907" s="121" t="s">
        <v>1551</v>
      </c>
      <c r="M1907" s="94" t="s">
        <v>2896</v>
      </c>
      <c r="N1907" s="94" t="s">
        <v>2897</v>
      </c>
      <c r="O1907" s="94" t="s">
        <v>2898</v>
      </c>
      <c r="P1907" s="30">
        <v>45460</v>
      </c>
      <c r="Q1907" s="20">
        <v>45460</v>
      </c>
      <c r="R1907" s="23" t="s">
        <v>239</v>
      </c>
      <c r="S1907" s="21">
        <v>45471</v>
      </c>
      <c r="T1907" s="20">
        <v>45489</v>
      </c>
      <c r="U1907" s="21">
        <v>45491</v>
      </c>
      <c r="V1907" s="29" t="s">
        <v>240</v>
      </c>
      <c r="W1907" s="23"/>
      <c r="X1907" s="27" t="s">
        <v>39</v>
      </c>
      <c r="Y1907" s="13" t="s">
        <v>2899</v>
      </c>
    </row>
    <row r="1908" spans="1:25" ht="51">
      <c r="A1908" s="24" t="s">
        <v>2851</v>
      </c>
      <c r="B1908" s="25" t="s">
        <v>1101</v>
      </c>
      <c r="C1908" s="26" t="s">
        <v>2041</v>
      </c>
      <c r="D1908" s="27" t="s">
        <v>76</v>
      </c>
      <c r="E1908" s="27" t="s">
        <v>573</v>
      </c>
      <c r="F1908" s="27" t="s">
        <v>78</v>
      </c>
      <c r="G1908" s="27" t="s">
        <v>31</v>
      </c>
      <c r="H1908" s="27" t="s">
        <v>32</v>
      </c>
      <c r="I1908" s="27" t="s">
        <v>33</v>
      </c>
      <c r="J1908" s="28">
        <v>45473</v>
      </c>
      <c r="K1908" s="28">
        <v>45658</v>
      </c>
      <c r="L1908" s="121" t="s">
        <v>1605</v>
      </c>
      <c r="P1908" s="30">
        <v>45470</v>
      </c>
      <c r="Q1908" s="20" t="s">
        <v>235</v>
      </c>
      <c r="R1908" s="23"/>
      <c r="S1908" s="21"/>
      <c r="T1908" s="20"/>
      <c r="U1908" s="21">
        <v>45492</v>
      </c>
      <c r="V1908" s="29" t="s">
        <v>240</v>
      </c>
      <c r="W1908" s="23"/>
      <c r="X1908" s="27" t="s">
        <v>39</v>
      </c>
      <c r="Y1908" s="49" t="s">
        <v>2900</v>
      </c>
    </row>
    <row r="1909" spans="1:25">
      <c r="A1909" s="24" t="s">
        <v>2851</v>
      </c>
      <c r="B1909" s="25" t="s">
        <v>228</v>
      </c>
      <c r="C1909" s="26">
        <v>110151</v>
      </c>
      <c r="D1909" s="27" t="s">
        <v>28</v>
      </c>
      <c r="E1909" s="27" t="s">
        <v>2901</v>
      </c>
      <c r="F1909" s="27" t="s">
        <v>148</v>
      </c>
      <c r="G1909" s="27" t="s">
        <v>31</v>
      </c>
      <c r="H1909" s="27" t="s">
        <v>32</v>
      </c>
      <c r="I1909" s="27" t="s">
        <v>23</v>
      </c>
      <c r="J1909" s="28">
        <v>45473</v>
      </c>
      <c r="K1909" s="28">
        <v>45658</v>
      </c>
      <c r="L1909" s="121" t="s">
        <v>1605</v>
      </c>
      <c r="M1909" s="94" t="s">
        <v>304</v>
      </c>
      <c r="N1909" s="94" t="s">
        <v>149</v>
      </c>
      <c r="P1909" s="30"/>
      <c r="Q1909" s="20"/>
      <c r="R1909" s="23"/>
      <c r="S1909" s="21">
        <v>45470</v>
      </c>
      <c r="T1909" s="20">
        <v>45488</v>
      </c>
      <c r="U1909" s="21">
        <v>45489</v>
      </c>
      <c r="V1909" s="29" t="s">
        <v>240</v>
      </c>
      <c r="W1909" s="23"/>
      <c r="X1909" s="27" t="s">
        <v>39</v>
      </c>
      <c r="Y1909" s="13"/>
    </row>
    <row r="1910" spans="1:25" ht="51">
      <c r="A1910" s="24" t="s">
        <v>2902</v>
      </c>
      <c r="B1910" s="137" t="s">
        <v>896</v>
      </c>
      <c r="C1910" s="26">
        <v>118175</v>
      </c>
      <c r="D1910" s="27" t="s">
        <v>42</v>
      </c>
      <c r="E1910" s="27" t="s">
        <v>1068</v>
      </c>
      <c r="F1910" s="27" t="s">
        <v>455</v>
      </c>
      <c r="G1910" s="27" t="s">
        <v>31</v>
      </c>
      <c r="H1910" s="27" t="s">
        <v>32</v>
      </c>
      <c r="I1910" s="27" t="s">
        <v>33</v>
      </c>
      <c r="J1910" s="36">
        <v>45504</v>
      </c>
      <c r="K1910" s="28">
        <v>45658</v>
      </c>
      <c r="L1910" s="121" t="s">
        <v>1551</v>
      </c>
      <c r="M1910" s="94" t="s">
        <v>235</v>
      </c>
      <c r="N1910" s="94" t="s">
        <v>101</v>
      </c>
      <c r="O1910" s="94" t="s">
        <v>235</v>
      </c>
      <c r="P1910" s="30">
        <v>45491</v>
      </c>
      <c r="Q1910" s="20">
        <v>45491</v>
      </c>
      <c r="R1910" s="23" t="s">
        <v>239</v>
      </c>
      <c r="S1910" s="21">
        <v>45503</v>
      </c>
      <c r="T1910" s="20"/>
      <c r="U1910" s="21">
        <v>45503</v>
      </c>
      <c r="V1910" s="29" t="s">
        <v>240</v>
      </c>
      <c r="W1910" s="23"/>
      <c r="X1910" s="27" t="s">
        <v>45</v>
      </c>
      <c r="Y1910" s="13" t="s">
        <v>2903</v>
      </c>
    </row>
    <row r="1911" spans="1:25">
      <c r="A1911" s="24" t="s">
        <v>2902</v>
      </c>
      <c r="B1911" s="25" t="s">
        <v>1091</v>
      </c>
      <c r="C1911" s="26">
        <v>120766</v>
      </c>
      <c r="D1911" s="27" t="s">
        <v>42</v>
      </c>
      <c r="E1911" s="27" t="s">
        <v>1848</v>
      </c>
      <c r="F1911" s="27" t="s">
        <v>148</v>
      </c>
      <c r="G1911" s="27" t="s">
        <v>31</v>
      </c>
      <c r="H1911" s="27" t="s">
        <v>32</v>
      </c>
      <c r="I1911" s="27" t="s">
        <v>33</v>
      </c>
      <c r="J1911" s="36">
        <v>45504</v>
      </c>
      <c r="K1911" s="28">
        <v>45689</v>
      </c>
      <c r="L1911" s="121" t="s">
        <v>1551</v>
      </c>
      <c r="M1911" s="94" t="s">
        <v>304</v>
      </c>
      <c r="N1911" s="94" t="s">
        <v>149</v>
      </c>
      <c r="O1911" s="94" t="s">
        <v>235</v>
      </c>
      <c r="P1911" s="30"/>
      <c r="Q1911" s="20"/>
      <c r="R1911" s="23"/>
      <c r="S1911" s="21">
        <v>45503</v>
      </c>
      <c r="T1911" s="20"/>
      <c r="U1911" s="21">
        <v>45504</v>
      </c>
      <c r="V1911" s="29" t="s">
        <v>240</v>
      </c>
      <c r="W1911" s="23"/>
      <c r="X1911" s="27" t="s">
        <v>39</v>
      </c>
      <c r="Y1911" s="13" t="s">
        <v>1723</v>
      </c>
    </row>
    <row r="1912" spans="1:25" ht="25.5">
      <c r="A1912" s="24" t="s">
        <v>2902</v>
      </c>
      <c r="B1912" s="25" t="s">
        <v>1035</v>
      </c>
      <c r="C1912" s="26">
        <v>130522</v>
      </c>
      <c r="D1912" s="27" t="s">
        <v>42</v>
      </c>
      <c r="E1912" s="27" t="s">
        <v>255</v>
      </c>
      <c r="F1912" s="27" t="s">
        <v>256</v>
      </c>
      <c r="G1912" s="27" t="s">
        <v>31</v>
      </c>
      <c r="H1912" s="27" t="s">
        <v>32</v>
      </c>
      <c r="I1912" s="27" t="s">
        <v>33</v>
      </c>
      <c r="J1912" s="36">
        <v>45504</v>
      </c>
      <c r="K1912" s="28">
        <v>45658</v>
      </c>
      <c r="L1912" s="121" t="s">
        <v>1551</v>
      </c>
      <c r="M1912" s="94" t="s">
        <v>1236</v>
      </c>
      <c r="N1912" s="94" t="s">
        <v>2825</v>
      </c>
      <c r="O1912" s="94" t="s">
        <v>235</v>
      </c>
      <c r="P1912" s="30"/>
      <c r="Q1912" s="20"/>
      <c r="R1912" s="23"/>
      <c r="S1912" s="21">
        <v>45503</v>
      </c>
      <c r="T1912" s="20"/>
      <c r="U1912" s="21">
        <v>45503</v>
      </c>
      <c r="V1912" s="29" t="s">
        <v>240</v>
      </c>
      <c r="W1912" s="23"/>
      <c r="X1912" s="27" t="s">
        <v>45</v>
      </c>
      <c r="Y1912" s="13" t="s">
        <v>2710</v>
      </c>
    </row>
    <row r="1913" spans="1:25" ht="25.5">
      <c r="A1913" s="24" t="s">
        <v>2902</v>
      </c>
      <c r="B1913" s="25" t="s">
        <v>2904</v>
      </c>
      <c r="C1913" s="26">
        <v>142011</v>
      </c>
      <c r="D1913" s="27" t="s">
        <v>42</v>
      </c>
      <c r="E1913" s="27" t="s">
        <v>255</v>
      </c>
      <c r="F1913" s="27" t="s">
        <v>358</v>
      </c>
      <c r="G1913" s="27" t="s">
        <v>31</v>
      </c>
      <c r="H1913" s="27" t="s">
        <v>32</v>
      </c>
      <c r="I1913" s="27" t="s">
        <v>33</v>
      </c>
      <c r="J1913" s="36">
        <v>45504</v>
      </c>
      <c r="K1913" s="28">
        <v>45658</v>
      </c>
      <c r="L1913" s="121" t="s">
        <v>1551</v>
      </c>
      <c r="M1913" s="94" t="s">
        <v>235</v>
      </c>
      <c r="N1913" s="94" t="s">
        <v>72</v>
      </c>
      <c r="O1913" s="94" t="s">
        <v>235</v>
      </c>
      <c r="P1913" s="30"/>
      <c r="Q1913" s="20"/>
      <c r="R1913" s="23"/>
      <c r="S1913" s="21">
        <v>45503</v>
      </c>
      <c r="T1913" s="20"/>
      <c r="U1913" s="21">
        <v>45503</v>
      </c>
      <c r="V1913" s="29" t="s">
        <v>240</v>
      </c>
      <c r="W1913" s="23"/>
      <c r="X1913" s="27" t="s">
        <v>45</v>
      </c>
      <c r="Y1913" s="13" t="s">
        <v>1903</v>
      </c>
    </row>
    <row r="1914" spans="1:25" ht="38.25">
      <c r="A1914" s="24" t="s">
        <v>2902</v>
      </c>
      <c r="B1914" s="25" t="s">
        <v>1072</v>
      </c>
      <c r="C1914" s="26">
        <v>634500</v>
      </c>
      <c r="D1914" s="27" t="s">
        <v>42</v>
      </c>
      <c r="E1914" s="27" t="s">
        <v>1068</v>
      </c>
      <c r="F1914" s="27" t="s">
        <v>455</v>
      </c>
      <c r="G1914" s="27" t="s">
        <v>31</v>
      </c>
      <c r="H1914" s="27" t="s">
        <v>32</v>
      </c>
      <c r="I1914" s="27" t="s">
        <v>33</v>
      </c>
      <c r="J1914" s="36">
        <v>45504</v>
      </c>
      <c r="K1914" s="28">
        <v>45658</v>
      </c>
      <c r="L1914" s="121" t="s">
        <v>1551</v>
      </c>
      <c r="M1914" s="94" t="s">
        <v>304</v>
      </c>
      <c r="N1914" s="94" t="s">
        <v>149</v>
      </c>
      <c r="O1914" s="94" t="s">
        <v>235</v>
      </c>
      <c r="P1914" s="30"/>
      <c r="Q1914" s="20"/>
      <c r="R1914" s="23"/>
      <c r="S1914" s="21">
        <v>45503</v>
      </c>
      <c r="T1914" s="20"/>
      <c r="U1914" s="21">
        <v>45504</v>
      </c>
      <c r="V1914" s="29" t="s">
        <v>240</v>
      </c>
      <c r="W1914" s="23"/>
      <c r="X1914" s="27" t="s">
        <v>45</v>
      </c>
      <c r="Y1914" s="13" t="s">
        <v>2100</v>
      </c>
    </row>
    <row r="1915" spans="1:25" ht="25.5">
      <c r="A1915" s="24" t="s">
        <v>2902</v>
      </c>
      <c r="B1915" s="25" t="s">
        <v>1033</v>
      </c>
      <c r="C1915" s="26">
        <v>108978</v>
      </c>
      <c r="D1915" s="27" t="s">
        <v>42</v>
      </c>
      <c r="E1915" s="27" t="s">
        <v>255</v>
      </c>
      <c r="F1915" s="27" t="s">
        <v>358</v>
      </c>
      <c r="G1915" s="27" t="s">
        <v>31</v>
      </c>
      <c r="H1915" s="27" t="s">
        <v>32</v>
      </c>
      <c r="I1915" s="27" t="s">
        <v>33</v>
      </c>
      <c r="J1915" s="36">
        <v>45504</v>
      </c>
      <c r="K1915" s="28">
        <v>45658</v>
      </c>
      <c r="L1915" s="121" t="s">
        <v>1543</v>
      </c>
      <c r="N1915" s="94" t="s">
        <v>72</v>
      </c>
      <c r="P1915" s="30" t="s">
        <v>235</v>
      </c>
      <c r="Q1915" s="30" t="s">
        <v>235</v>
      </c>
      <c r="R1915" s="30" t="s">
        <v>235</v>
      </c>
      <c r="S1915" s="21">
        <v>45503</v>
      </c>
      <c r="T1915" s="20" t="s">
        <v>235</v>
      </c>
      <c r="U1915" s="21">
        <v>45504</v>
      </c>
      <c r="V1915" s="29" t="s">
        <v>240</v>
      </c>
      <c r="W1915" s="23"/>
      <c r="X1915" s="27" t="s">
        <v>45</v>
      </c>
      <c r="Y1915" s="13" t="s">
        <v>162</v>
      </c>
    </row>
    <row r="1916" spans="1:25" ht="25.5">
      <c r="A1916" s="24" t="s">
        <v>2902</v>
      </c>
      <c r="B1916" s="25" t="s">
        <v>1055</v>
      </c>
      <c r="C1916" s="26">
        <v>130377</v>
      </c>
      <c r="D1916" s="27" t="s">
        <v>42</v>
      </c>
      <c r="E1916" s="27" t="s">
        <v>255</v>
      </c>
      <c r="F1916" s="27" t="s">
        <v>358</v>
      </c>
      <c r="G1916" s="27" t="s">
        <v>31</v>
      </c>
      <c r="H1916" s="27" t="s">
        <v>32</v>
      </c>
      <c r="I1916" s="27" t="s">
        <v>33</v>
      </c>
      <c r="J1916" s="36">
        <v>45504</v>
      </c>
      <c r="K1916" s="28">
        <v>45658</v>
      </c>
      <c r="L1916" s="121" t="s">
        <v>1543</v>
      </c>
      <c r="N1916" s="94" t="s">
        <v>72</v>
      </c>
      <c r="P1916" s="30" t="s">
        <v>235</v>
      </c>
      <c r="Q1916" s="30" t="s">
        <v>235</v>
      </c>
      <c r="R1916" s="30" t="s">
        <v>235</v>
      </c>
      <c r="S1916" s="21">
        <v>45503</v>
      </c>
      <c r="T1916" s="30" t="s">
        <v>235</v>
      </c>
      <c r="U1916" s="21">
        <v>45504</v>
      </c>
      <c r="V1916" s="29" t="s">
        <v>240</v>
      </c>
      <c r="W1916" s="23"/>
      <c r="X1916" s="27" t="s">
        <v>45</v>
      </c>
      <c r="Y1916" s="13" t="s">
        <v>162</v>
      </c>
    </row>
    <row r="1917" spans="1:25" ht="25.5">
      <c r="A1917" s="24" t="s">
        <v>2902</v>
      </c>
      <c r="B1917" s="25" t="s">
        <v>1032</v>
      </c>
      <c r="C1917" s="26">
        <v>101728</v>
      </c>
      <c r="D1917" s="27" t="s">
        <v>42</v>
      </c>
      <c r="E1917" s="27" t="s">
        <v>255</v>
      </c>
      <c r="F1917" s="27" t="s">
        <v>358</v>
      </c>
      <c r="G1917" s="27" t="s">
        <v>31</v>
      </c>
      <c r="H1917" s="27" t="s">
        <v>32</v>
      </c>
      <c r="I1917" s="27" t="s">
        <v>33</v>
      </c>
      <c r="J1917" s="36">
        <v>45504</v>
      </c>
      <c r="K1917" s="28">
        <v>45658</v>
      </c>
      <c r="L1917" s="121" t="s">
        <v>1543</v>
      </c>
      <c r="N1917" s="94" t="s">
        <v>72</v>
      </c>
      <c r="P1917" s="30" t="s">
        <v>235</v>
      </c>
      <c r="Q1917" s="30" t="s">
        <v>235</v>
      </c>
      <c r="R1917" s="30" t="s">
        <v>235</v>
      </c>
      <c r="S1917" s="21">
        <v>45503</v>
      </c>
      <c r="T1917" s="30" t="s">
        <v>235</v>
      </c>
      <c r="U1917" s="21">
        <v>45504</v>
      </c>
      <c r="V1917" s="29" t="s">
        <v>240</v>
      </c>
      <c r="W1917" s="23"/>
      <c r="X1917" s="27" t="s">
        <v>45</v>
      </c>
      <c r="Y1917" s="13" t="s">
        <v>162</v>
      </c>
    </row>
    <row r="1918" spans="1:25" ht="25.5">
      <c r="A1918" s="24" t="s">
        <v>2902</v>
      </c>
      <c r="B1918" s="25" t="s">
        <v>1137</v>
      </c>
      <c r="C1918" s="26">
        <v>633944</v>
      </c>
      <c r="D1918" s="27" t="s">
        <v>42</v>
      </c>
      <c r="E1918" s="27" t="s">
        <v>1068</v>
      </c>
      <c r="F1918" s="27" t="s">
        <v>455</v>
      </c>
      <c r="G1918" s="27" t="s">
        <v>31</v>
      </c>
      <c r="H1918" s="27" t="s">
        <v>32</v>
      </c>
      <c r="I1918" s="27" t="s">
        <v>33</v>
      </c>
      <c r="J1918" s="36">
        <v>45504</v>
      </c>
      <c r="K1918" s="28">
        <v>45658</v>
      </c>
      <c r="L1918" s="121" t="s">
        <v>1543</v>
      </c>
      <c r="M1918" s="94" t="s">
        <v>235</v>
      </c>
      <c r="N1918" s="94" t="s">
        <v>2905</v>
      </c>
      <c r="O1918" s="94" t="s">
        <v>235</v>
      </c>
      <c r="P1918" s="30">
        <v>45485</v>
      </c>
      <c r="Q1918" s="30">
        <v>45485</v>
      </c>
      <c r="R1918" s="23" t="s">
        <v>239</v>
      </c>
      <c r="S1918" s="21">
        <v>45503</v>
      </c>
      <c r="T1918" s="30" t="s">
        <v>235</v>
      </c>
      <c r="U1918" s="21">
        <v>45504</v>
      </c>
      <c r="V1918" s="29" t="s">
        <v>240</v>
      </c>
      <c r="W1918" s="23"/>
      <c r="X1918" s="27" t="s">
        <v>45</v>
      </c>
      <c r="Y1918" s="13"/>
    </row>
    <row r="1919" spans="1:25" ht="25.5">
      <c r="A1919" s="24" t="s">
        <v>2851</v>
      </c>
      <c r="B1919" s="25" t="s">
        <v>872</v>
      </c>
      <c r="C1919" s="26">
        <v>30156</v>
      </c>
      <c r="D1919" s="27" t="s">
        <v>76</v>
      </c>
      <c r="E1919" s="27" t="s">
        <v>479</v>
      </c>
      <c r="F1919" s="27" t="s">
        <v>873</v>
      </c>
      <c r="G1919" s="27" t="s">
        <v>31</v>
      </c>
      <c r="H1919" s="27" t="s">
        <v>32</v>
      </c>
      <c r="I1919" s="27" t="s">
        <v>281</v>
      </c>
      <c r="J1919" s="28">
        <v>45473</v>
      </c>
      <c r="K1919" s="28">
        <v>45658</v>
      </c>
      <c r="L1919" s="121" t="s">
        <v>2167</v>
      </c>
      <c r="M1919" s="94" t="s">
        <v>874</v>
      </c>
      <c r="N1919" s="94" t="s">
        <v>875</v>
      </c>
      <c r="O1919" s="94" t="s">
        <v>876</v>
      </c>
      <c r="P1919" s="30">
        <v>45448</v>
      </c>
      <c r="Q1919" s="20">
        <v>45448</v>
      </c>
      <c r="R1919" s="23" t="s">
        <v>239</v>
      </c>
      <c r="S1919" s="21">
        <v>45469</v>
      </c>
      <c r="T1919" s="20">
        <v>45488</v>
      </c>
      <c r="U1919" s="21">
        <v>45488</v>
      </c>
      <c r="V1919" s="29" t="s">
        <v>240</v>
      </c>
      <c r="W1919" s="23"/>
      <c r="X1919" s="27" t="s">
        <v>39</v>
      </c>
      <c r="Y1919" s="13"/>
    </row>
    <row r="1920" spans="1:25" ht="25.5">
      <c r="A1920" s="24" t="s">
        <v>2902</v>
      </c>
      <c r="B1920" s="25" t="s">
        <v>1043</v>
      </c>
      <c r="C1920" s="26">
        <v>109076</v>
      </c>
      <c r="D1920" s="27" t="s">
        <v>42</v>
      </c>
      <c r="E1920" s="27" t="s">
        <v>377</v>
      </c>
      <c r="F1920" s="27" t="s">
        <v>662</v>
      </c>
      <c r="G1920" s="27" t="s">
        <v>31</v>
      </c>
      <c r="H1920" s="27" t="s">
        <v>32</v>
      </c>
      <c r="I1920" s="27" t="s">
        <v>33</v>
      </c>
      <c r="J1920" s="36">
        <v>45504</v>
      </c>
      <c r="K1920" s="28">
        <v>45658</v>
      </c>
      <c r="L1920" s="121" t="s">
        <v>1551</v>
      </c>
      <c r="M1920" s="94" t="s">
        <v>235</v>
      </c>
      <c r="N1920" s="94" t="s">
        <v>91</v>
      </c>
      <c r="O1920" s="94" t="s">
        <v>235</v>
      </c>
      <c r="P1920" s="30"/>
      <c r="Q1920" s="20"/>
      <c r="R1920" s="23"/>
      <c r="S1920" s="21">
        <v>45502</v>
      </c>
      <c r="T1920" s="20"/>
      <c r="U1920" s="21">
        <v>45506</v>
      </c>
      <c r="V1920" s="29" t="s">
        <v>240</v>
      </c>
      <c r="W1920" s="23"/>
      <c r="X1920" s="27" t="s">
        <v>45</v>
      </c>
      <c r="Y1920" s="13" t="s">
        <v>2875</v>
      </c>
    </row>
    <row r="1921" spans="1:25" ht="25.5">
      <c r="A1921" s="24" t="s">
        <v>2902</v>
      </c>
      <c r="B1921" s="25" t="s">
        <v>1010</v>
      </c>
      <c r="C1921" s="26">
        <v>113292</v>
      </c>
      <c r="D1921" s="27" t="s">
        <v>42</v>
      </c>
      <c r="E1921" s="27" t="s">
        <v>377</v>
      </c>
      <c r="F1921" s="27" t="s">
        <v>662</v>
      </c>
      <c r="G1921" s="27" t="s">
        <v>31</v>
      </c>
      <c r="H1921" s="27" t="s">
        <v>32</v>
      </c>
      <c r="I1921" s="27" t="s">
        <v>33</v>
      </c>
      <c r="J1921" s="36">
        <v>45504</v>
      </c>
      <c r="K1921" s="28">
        <v>45658</v>
      </c>
      <c r="L1921" s="121" t="s">
        <v>1551</v>
      </c>
      <c r="M1921" s="94" t="s">
        <v>235</v>
      </c>
      <c r="N1921" s="94" t="s">
        <v>91</v>
      </c>
      <c r="O1921" s="94" t="s">
        <v>235</v>
      </c>
      <c r="P1921" s="30"/>
      <c r="Q1921" s="20"/>
      <c r="R1921" s="23"/>
      <c r="S1921" s="21">
        <v>45503</v>
      </c>
      <c r="T1921" s="20"/>
      <c r="U1921" s="21">
        <v>45506</v>
      </c>
      <c r="V1921" s="29" t="s">
        <v>240</v>
      </c>
      <c r="W1921" s="23"/>
      <c r="X1921" s="27" t="s">
        <v>45</v>
      </c>
      <c r="Y1921" s="13" t="s">
        <v>2875</v>
      </c>
    </row>
    <row r="1922" spans="1:25" ht="51">
      <c r="A1922" s="24" t="s">
        <v>2902</v>
      </c>
      <c r="B1922" s="112" t="s">
        <v>2906</v>
      </c>
      <c r="C1922" s="26">
        <v>140453</v>
      </c>
      <c r="D1922" s="27" t="s">
        <v>42</v>
      </c>
      <c r="E1922" s="27" t="s">
        <v>1576</v>
      </c>
      <c r="F1922" s="27" t="s">
        <v>387</v>
      </c>
      <c r="G1922" s="27" t="s">
        <v>31</v>
      </c>
      <c r="H1922" s="27" t="s">
        <v>32</v>
      </c>
      <c r="I1922" s="27" t="s">
        <v>33</v>
      </c>
      <c r="J1922" s="36">
        <v>45504</v>
      </c>
      <c r="K1922" s="28">
        <v>45658</v>
      </c>
      <c r="L1922" s="121" t="s">
        <v>1543</v>
      </c>
      <c r="N1922" s="94" t="s">
        <v>388</v>
      </c>
      <c r="P1922" s="30" t="s">
        <v>235</v>
      </c>
      <c r="Q1922" s="30" t="s">
        <v>235</v>
      </c>
      <c r="R1922" s="30" t="s">
        <v>235</v>
      </c>
      <c r="S1922" s="21">
        <v>45504</v>
      </c>
      <c r="T1922" s="20"/>
      <c r="U1922" s="21"/>
      <c r="V1922" s="29" t="s">
        <v>235</v>
      </c>
      <c r="W1922" s="23"/>
      <c r="X1922" s="27" t="s">
        <v>39</v>
      </c>
      <c r="Y1922" s="13" t="s">
        <v>2907</v>
      </c>
    </row>
    <row r="1923" spans="1:25" ht="25.5">
      <c r="A1923" s="24" t="s">
        <v>2902</v>
      </c>
      <c r="B1923" s="25" t="s">
        <v>2095</v>
      </c>
      <c r="C1923" s="26">
        <v>135702</v>
      </c>
      <c r="D1923" s="27" t="s">
        <v>42</v>
      </c>
      <c r="E1923" s="27" t="s">
        <v>255</v>
      </c>
      <c r="F1923" s="27" t="s">
        <v>256</v>
      </c>
      <c r="G1923" s="27" t="s">
        <v>31</v>
      </c>
      <c r="H1923" s="27" t="s">
        <v>32</v>
      </c>
      <c r="I1923" s="27" t="s">
        <v>33</v>
      </c>
      <c r="J1923" s="36">
        <v>45504</v>
      </c>
      <c r="K1923" s="28">
        <v>45658</v>
      </c>
      <c r="L1923" s="121" t="s">
        <v>1543</v>
      </c>
      <c r="N1923" s="94" t="s">
        <v>113</v>
      </c>
      <c r="P1923" s="30" t="s">
        <v>235</v>
      </c>
      <c r="Q1923" s="30" t="s">
        <v>235</v>
      </c>
      <c r="R1923" s="30" t="s">
        <v>235</v>
      </c>
      <c r="S1923" s="21">
        <v>45503</v>
      </c>
      <c r="T1923" s="21">
        <v>45503</v>
      </c>
      <c r="U1923" s="21">
        <v>45509</v>
      </c>
      <c r="V1923" s="29" t="s">
        <v>240</v>
      </c>
      <c r="W1923" s="23"/>
      <c r="X1923" s="27" t="s">
        <v>45</v>
      </c>
      <c r="Y1923" s="13" t="s">
        <v>2523</v>
      </c>
    </row>
    <row r="1924" spans="1:25">
      <c r="A1924" s="24" t="s">
        <v>2902</v>
      </c>
      <c r="B1924" s="25" t="s">
        <v>1053</v>
      </c>
      <c r="C1924" s="26">
        <v>113680</v>
      </c>
      <c r="D1924" s="27" t="s">
        <v>42</v>
      </c>
      <c r="E1924" s="27" t="s">
        <v>255</v>
      </c>
      <c r="F1924" s="27" t="s">
        <v>256</v>
      </c>
      <c r="G1924" s="27" t="s">
        <v>31</v>
      </c>
      <c r="H1924" s="27" t="s">
        <v>32</v>
      </c>
      <c r="I1924" s="27" t="s">
        <v>33</v>
      </c>
      <c r="J1924" s="36">
        <v>45504</v>
      </c>
      <c r="K1924" s="28">
        <v>45658</v>
      </c>
      <c r="L1924" s="121" t="s">
        <v>1543</v>
      </c>
      <c r="N1924" s="94" t="s">
        <v>2174</v>
      </c>
      <c r="P1924" s="30" t="s">
        <v>235</v>
      </c>
      <c r="Q1924" s="30" t="s">
        <v>235</v>
      </c>
      <c r="R1924" s="30" t="s">
        <v>235</v>
      </c>
      <c r="S1924" s="21">
        <v>45503</v>
      </c>
      <c r="T1924" s="30" t="s">
        <v>235</v>
      </c>
      <c r="U1924" s="21">
        <v>45507</v>
      </c>
      <c r="V1924" s="29" t="s">
        <v>240</v>
      </c>
      <c r="W1924" s="23"/>
      <c r="X1924" s="27" t="s">
        <v>45</v>
      </c>
      <c r="Y1924" s="13" t="s">
        <v>2522</v>
      </c>
    </row>
    <row r="1925" spans="1:25" ht="25.5">
      <c r="A1925" s="24" t="s">
        <v>2902</v>
      </c>
      <c r="B1925" s="112" t="s">
        <v>915</v>
      </c>
      <c r="C1925" s="26">
        <v>117616</v>
      </c>
      <c r="D1925" s="27" t="s">
        <v>42</v>
      </c>
      <c r="E1925" s="27" t="s">
        <v>77</v>
      </c>
      <c r="F1925" s="27" t="s">
        <v>78</v>
      </c>
      <c r="G1925" s="27" t="s">
        <v>31</v>
      </c>
      <c r="H1925" s="27" t="s">
        <v>32</v>
      </c>
      <c r="I1925" s="27" t="s">
        <v>33</v>
      </c>
      <c r="J1925" s="36">
        <v>45504</v>
      </c>
      <c r="K1925" s="28">
        <v>45658</v>
      </c>
      <c r="L1925" s="121" t="s">
        <v>1543</v>
      </c>
      <c r="M1925" s="94" t="s">
        <v>250</v>
      </c>
      <c r="N1925" s="94" t="s">
        <v>98</v>
      </c>
      <c r="P1925" s="30" t="s">
        <v>235</v>
      </c>
      <c r="Q1925" s="30" t="s">
        <v>235</v>
      </c>
      <c r="R1925" s="30" t="s">
        <v>235</v>
      </c>
      <c r="S1925" s="21">
        <v>45504</v>
      </c>
      <c r="T1925" s="30" t="s">
        <v>235</v>
      </c>
      <c r="U1925" s="21">
        <v>45505</v>
      </c>
      <c r="V1925" s="29" t="s">
        <v>240</v>
      </c>
      <c r="W1925" s="23"/>
      <c r="X1925" s="27" t="s">
        <v>39</v>
      </c>
      <c r="Y1925" s="13" t="s">
        <v>2908</v>
      </c>
    </row>
    <row r="1926" spans="1:25" ht="25.5">
      <c r="A1926" s="24" t="s">
        <v>2902</v>
      </c>
      <c r="B1926" s="25" t="s">
        <v>2909</v>
      </c>
      <c r="C1926" s="26">
        <v>65805</v>
      </c>
      <c r="D1926" s="27" t="s">
        <v>42</v>
      </c>
      <c r="E1926" s="27" t="s">
        <v>255</v>
      </c>
      <c r="F1926" s="27" t="s">
        <v>256</v>
      </c>
      <c r="G1926" s="27" t="s">
        <v>31</v>
      </c>
      <c r="H1926" s="27" t="s">
        <v>32</v>
      </c>
      <c r="I1926" s="27" t="s">
        <v>33</v>
      </c>
      <c r="J1926" s="36">
        <v>45504</v>
      </c>
      <c r="K1926" s="28">
        <v>45658</v>
      </c>
      <c r="L1926" s="121" t="s">
        <v>1551</v>
      </c>
      <c r="M1926" s="94" t="s">
        <v>235</v>
      </c>
      <c r="N1926" s="94" t="s">
        <v>2612</v>
      </c>
      <c r="O1926" s="94" t="s">
        <v>235</v>
      </c>
      <c r="P1926" s="30"/>
      <c r="Q1926" s="20"/>
      <c r="R1926" s="23"/>
      <c r="S1926" s="21">
        <v>45502</v>
      </c>
      <c r="T1926" s="20"/>
      <c r="U1926" s="21">
        <v>45509</v>
      </c>
      <c r="V1926" s="29" t="s">
        <v>240</v>
      </c>
      <c r="W1926" s="23"/>
      <c r="X1926" s="27" t="s">
        <v>45</v>
      </c>
      <c r="Y1926" s="13" t="s">
        <v>2910</v>
      </c>
    </row>
    <row r="1927" spans="1:25" ht="25.5">
      <c r="A1927" s="24" t="s">
        <v>2902</v>
      </c>
      <c r="B1927" s="25" t="s">
        <v>2133</v>
      </c>
      <c r="C1927" s="26">
        <v>136126</v>
      </c>
      <c r="D1927" s="27" t="s">
        <v>42</v>
      </c>
      <c r="E1927" s="27" t="s">
        <v>255</v>
      </c>
      <c r="F1927" s="27" t="s">
        <v>256</v>
      </c>
      <c r="G1927" s="27" t="s">
        <v>31</v>
      </c>
      <c r="H1927" s="27" t="s">
        <v>32</v>
      </c>
      <c r="I1927" s="27" t="s">
        <v>33</v>
      </c>
      <c r="J1927" s="36">
        <v>45504</v>
      </c>
      <c r="K1927" s="28">
        <v>45658</v>
      </c>
      <c r="L1927" s="121" t="s">
        <v>1551</v>
      </c>
      <c r="M1927" s="94" t="s">
        <v>235</v>
      </c>
      <c r="N1927" s="94" t="s">
        <v>113</v>
      </c>
      <c r="O1927" s="94" t="s">
        <v>235</v>
      </c>
      <c r="P1927" s="30"/>
      <c r="Q1927" s="20"/>
      <c r="R1927" s="23"/>
      <c r="S1927" s="21">
        <v>45503</v>
      </c>
      <c r="T1927" s="20"/>
      <c r="U1927" s="21">
        <v>45509</v>
      </c>
      <c r="V1927" s="29" t="s">
        <v>240</v>
      </c>
      <c r="W1927" s="23"/>
      <c r="X1927" s="27" t="s">
        <v>45</v>
      </c>
      <c r="Y1927" s="13" t="s">
        <v>2741</v>
      </c>
    </row>
    <row r="1928" spans="1:25">
      <c r="A1928" s="24" t="s">
        <v>2902</v>
      </c>
      <c r="B1928" s="25" t="s">
        <v>1092</v>
      </c>
      <c r="C1928" s="26">
        <v>109426</v>
      </c>
      <c r="D1928" s="27" t="s">
        <v>28</v>
      </c>
      <c r="E1928" s="27" t="s">
        <v>147</v>
      </c>
      <c r="F1928" s="27" t="s">
        <v>148</v>
      </c>
      <c r="G1928" s="27" t="s">
        <v>31</v>
      </c>
      <c r="H1928" s="27" t="s">
        <v>32</v>
      </c>
      <c r="I1928" s="27" t="s">
        <v>23</v>
      </c>
      <c r="J1928" s="36">
        <v>45504</v>
      </c>
      <c r="K1928" s="28">
        <v>45658</v>
      </c>
      <c r="L1928" s="121" t="s">
        <v>1551</v>
      </c>
      <c r="M1928" s="94" t="s">
        <v>304</v>
      </c>
      <c r="N1928" s="94" t="s">
        <v>149</v>
      </c>
      <c r="O1928" s="94" t="s">
        <v>235</v>
      </c>
      <c r="P1928" s="30"/>
      <c r="Q1928" s="20"/>
      <c r="R1928" s="23"/>
      <c r="S1928" s="21">
        <v>45503</v>
      </c>
      <c r="T1928" s="20"/>
      <c r="U1928" s="21">
        <v>45507</v>
      </c>
      <c r="V1928" s="29" t="s">
        <v>240</v>
      </c>
      <c r="W1928" s="23"/>
      <c r="X1928" s="27" t="s">
        <v>39</v>
      </c>
      <c r="Y1928" s="13" t="s">
        <v>1723</v>
      </c>
    </row>
    <row r="1929" spans="1:25" ht="38.25">
      <c r="A1929" s="24" t="s">
        <v>2902</v>
      </c>
      <c r="B1929" s="25" t="s">
        <v>2102</v>
      </c>
      <c r="C1929" s="26">
        <v>113929</v>
      </c>
      <c r="D1929" s="27" t="s">
        <v>42</v>
      </c>
      <c r="E1929" s="27" t="s">
        <v>1068</v>
      </c>
      <c r="F1929" s="27" t="s">
        <v>455</v>
      </c>
      <c r="G1929" s="27" t="s">
        <v>31</v>
      </c>
      <c r="H1929" s="27" t="s">
        <v>32</v>
      </c>
      <c r="I1929" s="27" t="s">
        <v>33</v>
      </c>
      <c r="J1929" s="36">
        <v>45504</v>
      </c>
      <c r="K1929" s="28">
        <v>45689</v>
      </c>
      <c r="L1929" s="121" t="s">
        <v>1551</v>
      </c>
      <c r="M1929" s="94" t="s">
        <v>304</v>
      </c>
      <c r="N1929" s="94" t="s">
        <v>149</v>
      </c>
      <c r="O1929" s="94" t="s">
        <v>235</v>
      </c>
      <c r="P1929" s="30"/>
      <c r="Q1929" s="20"/>
      <c r="R1929" s="23"/>
      <c r="S1929" s="21">
        <v>45503</v>
      </c>
      <c r="T1929" s="20"/>
      <c r="U1929" s="21">
        <v>45510</v>
      </c>
      <c r="V1929" s="29" t="s">
        <v>240</v>
      </c>
      <c r="W1929" s="23"/>
      <c r="X1929" s="27" t="s">
        <v>45</v>
      </c>
      <c r="Y1929" s="13" t="s">
        <v>2911</v>
      </c>
    </row>
    <row r="1930" spans="1:25" ht="25.5">
      <c r="A1930" s="24" t="s">
        <v>2902</v>
      </c>
      <c r="B1930" s="25" t="s">
        <v>2912</v>
      </c>
      <c r="C1930" s="26">
        <v>55853</v>
      </c>
      <c r="D1930" s="27" t="s">
        <v>42</v>
      </c>
      <c r="E1930" s="27" t="s">
        <v>255</v>
      </c>
      <c r="F1930" s="27" t="s">
        <v>358</v>
      </c>
      <c r="G1930" s="27" t="s">
        <v>31</v>
      </c>
      <c r="H1930" s="27" t="s">
        <v>32</v>
      </c>
      <c r="I1930" s="27" t="s">
        <v>33</v>
      </c>
      <c r="J1930" s="36">
        <v>45504</v>
      </c>
      <c r="K1930" s="28">
        <v>45658</v>
      </c>
      <c r="L1930" s="121" t="s">
        <v>1543</v>
      </c>
      <c r="N1930" s="94" t="s">
        <v>72</v>
      </c>
      <c r="P1930" s="30" t="s">
        <v>235</v>
      </c>
      <c r="Q1930" s="30" t="s">
        <v>235</v>
      </c>
      <c r="R1930" s="30" t="s">
        <v>235</v>
      </c>
      <c r="S1930" s="21">
        <v>45503</v>
      </c>
      <c r="T1930" s="30" t="s">
        <v>235</v>
      </c>
      <c r="U1930" s="21">
        <v>45511</v>
      </c>
      <c r="V1930" s="29" t="s">
        <v>240</v>
      </c>
      <c r="W1930" s="23"/>
      <c r="X1930" s="27" t="s">
        <v>45</v>
      </c>
      <c r="Y1930" s="13" t="s">
        <v>162</v>
      </c>
    </row>
    <row r="1931" spans="1:25" ht="25.5">
      <c r="A1931" s="24" t="s">
        <v>2902</v>
      </c>
      <c r="B1931" s="25" t="s">
        <v>2913</v>
      </c>
      <c r="C1931" s="26">
        <v>141914</v>
      </c>
      <c r="D1931" s="27" t="s">
        <v>42</v>
      </c>
      <c r="E1931" s="27" t="s">
        <v>255</v>
      </c>
      <c r="F1931" s="27" t="s">
        <v>358</v>
      </c>
      <c r="G1931" s="27" t="s">
        <v>31</v>
      </c>
      <c r="H1931" s="27" t="s">
        <v>32</v>
      </c>
      <c r="I1931" s="27" t="s">
        <v>33</v>
      </c>
      <c r="J1931" s="36">
        <v>45504</v>
      </c>
      <c r="K1931" s="28">
        <v>45658</v>
      </c>
      <c r="L1931" s="121" t="s">
        <v>1543</v>
      </c>
      <c r="N1931" s="94" t="s">
        <v>72</v>
      </c>
      <c r="P1931" s="30" t="s">
        <v>235</v>
      </c>
      <c r="Q1931" s="30" t="s">
        <v>235</v>
      </c>
      <c r="R1931" s="30" t="s">
        <v>235</v>
      </c>
      <c r="S1931" s="21">
        <v>45503</v>
      </c>
      <c r="T1931" s="30" t="s">
        <v>235</v>
      </c>
      <c r="U1931" s="21">
        <v>45511</v>
      </c>
      <c r="V1931" s="29" t="s">
        <v>240</v>
      </c>
      <c r="W1931" s="23"/>
      <c r="X1931" s="27" t="s">
        <v>45</v>
      </c>
      <c r="Y1931" s="13" t="s">
        <v>162</v>
      </c>
    </row>
    <row r="1932" spans="1:25" ht="25.5">
      <c r="A1932" s="24" t="s">
        <v>2851</v>
      </c>
      <c r="B1932" s="25" t="s">
        <v>2914</v>
      </c>
      <c r="C1932" s="26">
        <v>141569</v>
      </c>
      <c r="D1932" s="27" t="s">
        <v>42</v>
      </c>
      <c r="E1932" s="27" t="s">
        <v>2602</v>
      </c>
      <c r="F1932" s="27" t="s">
        <v>1362</v>
      </c>
      <c r="G1932" s="27" t="s">
        <v>31</v>
      </c>
      <c r="H1932" s="27" t="s">
        <v>32</v>
      </c>
      <c r="I1932" s="27" t="s">
        <v>33</v>
      </c>
      <c r="J1932" s="28">
        <v>45473</v>
      </c>
      <c r="K1932" s="28">
        <v>45627</v>
      </c>
      <c r="L1932" s="121" t="s">
        <v>1543</v>
      </c>
      <c r="M1932" s="94" t="s">
        <v>2915</v>
      </c>
      <c r="N1932" s="94" t="s">
        <v>2603</v>
      </c>
      <c r="O1932" s="94" t="s">
        <v>235</v>
      </c>
      <c r="P1932" s="30">
        <v>45461</v>
      </c>
      <c r="Q1932" s="20">
        <v>45462</v>
      </c>
      <c r="R1932" s="23" t="s">
        <v>239</v>
      </c>
      <c r="S1932" s="21">
        <v>45470</v>
      </c>
      <c r="T1932" s="20">
        <v>45485</v>
      </c>
      <c r="U1932" s="21">
        <v>45511</v>
      </c>
      <c r="V1932" s="29" t="s">
        <v>240</v>
      </c>
      <c r="W1932" s="23"/>
      <c r="X1932" s="27" t="s">
        <v>45</v>
      </c>
      <c r="Y1932" s="13" t="s">
        <v>2916</v>
      </c>
    </row>
    <row r="1933" spans="1:25" ht="25.5">
      <c r="A1933" s="24" t="s">
        <v>2851</v>
      </c>
      <c r="B1933" s="25" t="s">
        <v>2917</v>
      </c>
      <c r="C1933" s="26">
        <v>143441</v>
      </c>
      <c r="D1933" s="27" t="s">
        <v>42</v>
      </c>
      <c r="E1933" s="27" t="s">
        <v>1576</v>
      </c>
      <c r="F1933" s="27" t="s">
        <v>358</v>
      </c>
      <c r="G1933" s="27" t="s">
        <v>31</v>
      </c>
      <c r="H1933" s="27" t="s">
        <v>32</v>
      </c>
      <c r="I1933" s="27" t="s">
        <v>33</v>
      </c>
      <c r="J1933" s="28">
        <v>45473</v>
      </c>
      <c r="K1933" s="28">
        <v>45627</v>
      </c>
      <c r="L1933" s="121" t="s">
        <v>1605</v>
      </c>
      <c r="N1933" s="94" t="s">
        <v>388</v>
      </c>
      <c r="P1933" s="30"/>
      <c r="Q1933" s="20"/>
      <c r="R1933" s="23"/>
      <c r="S1933" s="21">
        <v>45470</v>
      </c>
      <c r="T1933" s="20">
        <v>45488</v>
      </c>
      <c r="U1933" s="21">
        <v>45503</v>
      </c>
      <c r="V1933" s="29" t="s">
        <v>240</v>
      </c>
      <c r="W1933" s="23"/>
      <c r="X1933" s="27" t="s">
        <v>39</v>
      </c>
      <c r="Y1933" s="13" t="s">
        <v>2918</v>
      </c>
    </row>
    <row r="1934" spans="1:25">
      <c r="A1934" s="24" t="s">
        <v>2902</v>
      </c>
      <c r="B1934" s="25" t="s">
        <v>2087</v>
      </c>
      <c r="C1934" s="26">
        <v>116869</v>
      </c>
      <c r="D1934" s="27" t="s">
        <v>42</v>
      </c>
      <c r="E1934" s="27" t="s">
        <v>362</v>
      </c>
      <c r="F1934" s="27" t="s">
        <v>1145</v>
      </c>
      <c r="G1934" s="27" t="s">
        <v>31</v>
      </c>
      <c r="H1934" s="27" t="s">
        <v>32</v>
      </c>
      <c r="I1934" s="27" t="s">
        <v>33</v>
      </c>
      <c r="J1934" s="36">
        <v>45504</v>
      </c>
      <c r="K1934" s="28">
        <v>45658</v>
      </c>
      <c r="L1934" s="121" t="s">
        <v>1605</v>
      </c>
      <c r="N1934" s="94" t="s">
        <v>91</v>
      </c>
      <c r="P1934" s="30"/>
      <c r="Q1934" s="20"/>
      <c r="R1934" s="23"/>
      <c r="S1934" s="21">
        <v>45502</v>
      </c>
      <c r="T1934" s="20"/>
      <c r="U1934" s="21">
        <v>45506</v>
      </c>
      <c r="V1934" s="29" t="s">
        <v>240</v>
      </c>
      <c r="W1934" s="23"/>
      <c r="X1934" s="27" t="s">
        <v>39</v>
      </c>
      <c r="Y1934" s="13"/>
    </row>
    <row r="1935" spans="1:25">
      <c r="A1935" s="24" t="s">
        <v>2902</v>
      </c>
      <c r="B1935" s="25" t="s">
        <v>1064</v>
      </c>
      <c r="C1935" s="26">
        <v>129235</v>
      </c>
      <c r="D1935" s="27" t="s">
        <v>42</v>
      </c>
      <c r="E1935" s="27" t="s">
        <v>644</v>
      </c>
      <c r="F1935" s="27" t="s">
        <v>645</v>
      </c>
      <c r="G1935" s="27" t="s">
        <v>31</v>
      </c>
      <c r="H1935" s="27" t="s">
        <v>32</v>
      </c>
      <c r="I1935" s="27" t="s">
        <v>33</v>
      </c>
      <c r="J1935" s="36">
        <v>45504</v>
      </c>
      <c r="K1935" s="28">
        <v>45658</v>
      </c>
      <c r="L1935" s="121" t="s">
        <v>1605</v>
      </c>
      <c r="M1935" s="94" t="s">
        <v>2139</v>
      </c>
      <c r="N1935" s="94" t="s">
        <v>2140</v>
      </c>
      <c r="P1935" s="30">
        <v>45488</v>
      </c>
      <c r="Q1935" s="20">
        <v>45489</v>
      </c>
      <c r="R1935" s="23"/>
      <c r="S1935" s="21">
        <v>45502</v>
      </c>
      <c r="T1935" s="20"/>
      <c r="U1935" s="21">
        <v>45510</v>
      </c>
      <c r="V1935" s="29" t="s">
        <v>240</v>
      </c>
      <c r="W1935" s="23"/>
      <c r="X1935" s="27" t="s">
        <v>39</v>
      </c>
      <c r="Y1935" s="13"/>
    </row>
    <row r="1936" spans="1:25" ht="38.25">
      <c r="A1936" s="24" t="s">
        <v>2902</v>
      </c>
      <c r="B1936" s="25" t="s">
        <v>2919</v>
      </c>
      <c r="C1936" s="26">
        <v>141490</v>
      </c>
      <c r="D1936" s="27" t="s">
        <v>42</v>
      </c>
      <c r="E1936" s="27" t="s">
        <v>77</v>
      </c>
      <c r="F1936" s="27" t="s">
        <v>78</v>
      </c>
      <c r="G1936" s="27" t="s">
        <v>31</v>
      </c>
      <c r="H1936" s="27" t="s">
        <v>32</v>
      </c>
      <c r="I1936" s="27" t="s">
        <v>33</v>
      </c>
      <c r="J1936" s="36">
        <v>45504</v>
      </c>
      <c r="K1936" s="28">
        <v>45689</v>
      </c>
      <c r="L1936" s="121" t="s">
        <v>1605</v>
      </c>
      <c r="M1936" s="94" t="s">
        <v>2920</v>
      </c>
      <c r="N1936" s="94" t="s">
        <v>2921</v>
      </c>
      <c r="O1936" s="94" t="s">
        <v>1773</v>
      </c>
      <c r="P1936" s="30">
        <v>45502</v>
      </c>
      <c r="Q1936" s="20">
        <v>45503</v>
      </c>
      <c r="R1936" s="23"/>
      <c r="S1936" s="21">
        <v>45504</v>
      </c>
      <c r="T1936" s="20"/>
      <c r="U1936" s="21">
        <v>45505</v>
      </c>
      <c r="V1936" s="29" t="s">
        <v>240</v>
      </c>
      <c r="W1936" s="23"/>
      <c r="X1936" s="27" t="s">
        <v>39</v>
      </c>
      <c r="Y1936" s="13" t="s">
        <v>2922</v>
      </c>
    </row>
    <row r="1937" spans="1:25">
      <c r="A1937" s="24" t="s">
        <v>2902</v>
      </c>
      <c r="B1937" s="25" t="s">
        <v>1019</v>
      </c>
      <c r="C1937" s="26">
        <v>19128</v>
      </c>
      <c r="D1937" s="27" t="s">
        <v>76</v>
      </c>
      <c r="E1937" s="27" t="s">
        <v>1020</v>
      </c>
      <c r="F1937" s="27" t="s">
        <v>1021</v>
      </c>
      <c r="G1937" s="27" t="s">
        <v>31</v>
      </c>
      <c r="H1937" s="27" t="s">
        <v>32</v>
      </c>
      <c r="I1937" s="27" t="s">
        <v>33</v>
      </c>
      <c r="J1937" s="36">
        <v>45504</v>
      </c>
      <c r="K1937" s="28">
        <v>45689</v>
      </c>
      <c r="L1937" s="121" t="s">
        <v>1605</v>
      </c>
      <c r="M1937" s="94" t="s">
        <v>1022</v>
      </c>
      <c r="N1937" s="94" t="s">
        <v>1023</v>
      </c>
      <c r="P1937" s="30">
        <v>45488</v>
      </c>
      <c r="Q1937" s="20">
        <v>45491</v>
      </c>
      <c r="R1937" s="23"/>
      <c r="S1937" s="21">
        <v>45502</v>
      </c>
      <c r="T1937" s="20"/>
      <c r="U1937" s="21">
        <v>45504</v>
      </c>
      <c r="V1937" s="29" t="s">
        <v>240</v>
      </c>
      <c r="W1937" s="23"/>
      <c r="X1937" s="27" t="s">
        <v>39</v>
      </c>
      <c r="Y1937" s="13"/>
    </row>
    <row r="1938" spans="1:25">
      <c r="A1938" s="24" t="s">
        <v>2902</v>
      </c>
      <c r="B1938" s="25" t="s">
        <v>1056</v>
      </c>
      <c r="C1938" s="26">
        <v>32821</v>
      </c>
      <c r="D1938" s="27" t="s">
        <v>76</v>
      </c>
      <c r="E1938" s="27" t="s">
        <v>1057</v>
      </c>
      <c r="F1938" s="27" t="s">
        <v>337</v>
      </c>
      <c r="G1938" s="27" t="s">
        <v>31</v>
      </c>
      <c r="H1938" s="27" t="s">
        <v>32</v>
      </c>
      <c r="I1938" s="27" t="s">
        <v>33</v>
      </c>
      <c r="J1938" s="36">
        <v>45504</v>
      </c>
      <c r="K1938" s="28">
        <v>45658</v>
      </c>
      <c r="L1938" s="121" t="s">
        <v>1605</v>
      </c>
      <c r="M1938" s="94" t="s">
        <v>1058</v>
      </c>
      <c r="N1938" s="94" t="s">
        <v>1059</v>
      </c>
      <c r="P1938" s="30">
        <v>45488</v>
      </c>
      <c r="Q1938" s="20">
        <v>45489</v>
      </c>
      <c r="R1938" s="23"/>
      <c r="S1938" s="21">
        <v>45502</v>
      </c>
      <c r="T1938" s="20"/>
      <c r="U1938" s="21">
        <v>45506</v>
      </c>
      <c r="V1938" s="29" t="s">
        <v>240</v>
      </c>
      <c r="W1938" s="23"/>
      <c r="X1938" s="27" t="s">
        <v>39</v>
      </c>
      <c r="Y1938" s="13"/>
    </row>
    <row r="1939" spans="1:25">
      <c r="A1939" s="24" t="s">
        <v>2902</v>
      </c>
      <c r="B1939" s="25" t="s">
        <v>1086</v>
      </c>
      <c r="C1939" s="26">
        <v>81423</v>
      </c>
      <c r="D1939" s="27" t="s">
        <v>28</v>
      </c>
      <c r="E1939" s="27" t="s">
        <v>317</v>
      </c>
      <c r="F1939" s="27" t="s">
        <v>148</v>
      </c>
      <c r="G1939" s="27" t="s">
        <v>31</v>
      </c>
      <c r="H1939" s="27" t="s">
        <v>32</v>
      </c>
      <c r="I1939" s="27" t="s">
        <v>33</v>
      </c>
      <c r="J1939" s="36">
        <v>45504</v>
      </c>
      <c r="K1939" s="28">
        <v>45689</v>
      </c>
      <c r="L1939" s="121" t="s">
        <v>1605</v>
      </c>
      <c r="M1939" s="94" t="s">
        <v>304</v>
      </c>
      <c r="N1939" s="94" t="s">
        <v>149</v>
      </c>
      <c r="P1939" s="30"/>
      <c r="Q1939" s="20"/>
      <c r="R1939" s="23"/>
      <c r="S1939" s="21">
        <v>45502</v>
      </c>
      <c r="T1939" s="20"/>
      <c r="U1939" s="21">
        <v>45504</v>
      </c>
      <c r="V1939" s="29" t="s">
        <v>240</v>
      </c>
      <c r="W1939" s="23"/>
      <c r="X1939" s="27" t="s">
        <v>39</v>
      </c>
      <c r="Y1939" s="13"/>
    </row>
    <row r="1940" spans="1:25" ht="25.5">
      <c r="A1940" s="24" t="s">
        <v>2902</v>
      </c>
      <c r="B1940" s="25" t="s">
        <v>2089</v>
      </c>
      <c r="C1940" s="26">
        <v>1779</v>
      </c>
      <c r="D1940" s="27" t="s">
        <v>42</v>
      </c>
      <c r="E1940" s="27" t="s">
        <v>255</v>
      </c>
      <c r="F1940" s="27" t="s">
        <v>358</v>
      </c>
      <c r="G1940" s="27" t="s">
        <v>31</v>
      </c>
      <c r="H1940" s="27" t="s">
        <v>32</v>
      </c>
      <c r="I1940" s="27" t="s">
        <v>33</v>
      </c>
      <c r="J1940" s="36">
        <v>45504</v>
      </c>
      <c r="K1940" s="28">
        <v>45658</v>
      </c>
      <c r="L1940" s="121" t="s">
        <v>1605</v>
      </c>
      <c r="N1940" s="94" t="s">
        <v>72</v>
      </c>
      <c r="P1940" s="30"/>
      <c r="Q1940" s="20"/>
      <c r="R1940" s="23"/>
      <c r="S1940" s="21">
        <v>45502</v>
      </c>
      <c r="T1940" s="20"/>
      <c r="U1940" s="21">
        <v>45503</v>
      </c>
      <c r="V1940" s="29" t="s">
        <v>240</v>
      </c>
      <c r="W1940" s="23"/>
      <c r="X1940" s="27" t="s">
        <v>45</v>
      </c>
      <c r="Y1940" s="13"/>
    </row>
    <row r="1941" spans="1:25" ht="25.5">
      <c r="A1941" s="24" t="s">
        <v>2902</v>
      </c>
      <c r="B1941" s="25" t="s">
        <v>1050</v>
      </c>
      <c r="C1941" s="26">
        <v>86481</v>
      </c>
      <c r="D1941" s="27" t="s">
        <v>42</v>
      </c>
      <c r="E1941" s="27" t="s">
        <v>255</v>
      </c>
      <c r="F1941" s="27" t="s">
        <v>358</v>
      </c>
      <c r="G1941" s="27" t="s">
        <v>31</v>
      </c>
      <c r="H1941" s="27" t="s">
        <v>32</v>
      </c>
      <c r="I1941" s="27" t="s">
        <v>33</v>
      </c>
      <c r="J1941" s="36">
        <v>45504</v>
      </c>
      <c r="K1941" s="28">
        <v>45658</v>
      </c>
      <c r="L1941" s="121" t="s">
        <v>1605</v>
      </c>
      <c r="N1941" s="94" t="s">
        <v>72</v>
      </c>
      <c r="P1941" s="30"/>
      <c r="Q1941" s="20"/>
      <c r="R1941" s="23"/>
      <c r="S1941" s="21">
        <v>45502</v>
      </c>
      <c r="T1941" s="20"/>
      <c r="U1941" s="21">
        <v>45503</v>
      </c>
      <c r="V1941" s="29" t="s">
        <v>240</v>
      </c>
      <c r="W1941" s="23"/>
      <c r="X1941" s="27" t="s">
        <v>45</v>
      </c>
      <c r="Y1941" s="13"/>
    </row>
    <row r="1942" spans="1:25">
      <c r="A1942" s="24" t="s">
        <v>2902</v>
      </c>
      <c r="B1942" s="25" t="s">
        <v>1089</v>
      </c>
      <c r="C1942" s="26">
        <v>105759</v>
      </c>
      <c r="D1942" s="27" t="s">
        <v>42</v>
      </c>
      <c r="E1942" s="27" t="s">
        <v>1068</v>
      </c>
      <c r="F1942" s="27" t="s">
        <v>455</v>
      </c>
      <c r="G1942" s="27" t="s">
        <v>31</v>
      </c>
      <c r="H1942" s="27" t="s">
        <v>32</v>
      </c>
      <c r="I1942" s="27" t="s">
        <v>33</v>
      </c>
      <c r="J1942" s="36">
        <v>45504</v>
      </c>
      <c r="K1942" s="28">
        <v>45658</v>
      </c>
      <c r="L1942" s="121" t="s">
        <v>1605</v>
      </c>
      <c r="M1942" s="94" t="s">
        <v>304</v>
      </c>
      <c r="N1942" s="94" t="s">
        <v>149</v>
      </c>
      <c r="P1942" s="30"/>
      <c r="Q1942" s="20"/>
      <c r="R1942" s="23"/>
      <c r="S1942" s="21">
        <v>45502</v>
      </c>
      <c r="T1942" s="20"/>
      <c r="U1942" s="21">
        <v>45505</v>
      </c>
      <c r="V1942" s="29" t="s">
        <v>240</v>
      </c>
      <c r="W1942" s="23"/>
      <c r="X1942" s="27" t="s">
        <v>45</v>
      </c>
      <c r="Y1942" s="13"/>
    </row>
    <row r="1943" spans="1:25">
      <c r="A1943" s="24" t="s">
        <v>2902</v>
      </c>
      <c r="B1943" s="25" t="s">
        <v>1029</v>
      </c>
      <c r="C1943" s="26">
        <v>118725</v>
      </c>
      <c r="D1943" s="27" t="s">
        <v>42</v>
      </c>
      <c r="E1943" s="27" t="s">
        <v>377</v>
      </c>
      <c r="F1943" s="27" t="s">
        <v>662</v>
      </c>
      <c r="G1943" s="27" t="s">
        <v>31</v>
      </c>
      <c r="H1943" s="27" t="s">
        <v>32</v>
      </c>
      <c r="I1943" s="27" t="s">
        <v>33</v>
      </c>
      <c r="J1943" s="36">
        <v>45504</v>
      </c>
      <c r="K1943" s="28">
        <v>45658</v>
      </c>
      <c r="L1943" s="121" t="s">
        <v>1605</v>
      </c>
      <c r="N1943" s="94" t="s">
        <v>91</v>
      </c>
      <c r="P1943" s="30"/>
      <c r="Q1943" s="20"/>
      <c r="R1943" s="23"/>
      <c r="S1943" s="21">
        <v>45502</v>
      </c>
      <c r="T1943" s="20"/>
      <c r="U1943" s="21">
        <v>45506</v>
      </c>
      <c r="V1943" s="29" t="s">
        <v>240</v>
      </c>
      <c r="W1943" s="23"/>
      <c r="X1943" s="27" t="s">
        <v>45</v>
      </c>
      <c r="Y1943" s="13"/>
    </row>
    <row r="1944" spans="1:25">
      <c r="A1944" s="24" t="s">
        <v>2902</v>
      </c>
      <c r="B1944" s="25" t="s">
        <v>1088</v>
      </c>
      <c r="C1944" s="26">
        <v>124791</v>
      </c>
      <c r="D1944" s="27" t="s">
        <v>42</v>
      </c>
      <c r="E1944" s="27" t="s">
        <v>1068</v>
      </c>
      <c r="F1944" s="27" t="s">
        <v>455</v>
      </c>
      <c r="G1944" s="27" t="s">
        <v>31</v>
      </c>
      <c r="H1944" s="27" t="s">
        <v>32</v>
      </c>
      <c r="I1944" s="27" t="s">
        <v>33</v>
      </c>
      <c r="J1944" s="36">
        <v>45504</v>
      </c>
      <c r="K1944" s="28">
        <v>45658</v>
      </c>
      <c r="L1944" s="121" t="s">
        <v>1605</v>
      </c>
      <c r="M1944" s="94" t="s">
        <v>304</v>
      </c>
      <c r="N1944" s="94" t="s">
        <v>149</v>
      </c>
      <c r="P1944" s="30">
        <v>45488</v>
      </c>
      <c r="Q1944" s="20">
        <v>45489</v>
      </c>
      <c r="R1944" s="23"/>
      <c r="S1944" s="21">
        <v>45502</v>
      </c>
      <c r="T1944" s="20"/>
      <c r="U1944" s="21">
        <v>45504</v>
      </c>
      <c r="V1944" s="29" t="s">
        <v>240</v>
      </c>
      <c r="W1944" s="23"/>
      <c r="X1944" s="27" t="s">
        <v>45</v>
      </c>
      <c r="Y1944" s="13"/>
    </row>
    <row r="1945" spans="1:25">
      <c r="A1945" s="24" t="s">
        <v>2902</v>
      </c>
      <c r="B1945" s="25" t="s">
        <v>2110</v>
      </c>
      <c r="C1945" s="26">
        <v>135578</v>
      </c>
      <c r="D1945" s="27" t="s">
        <v>42</v>
      </c>
      <c r="E1945" s="27" t="s">
        <v>1686</v>
      </c>
      <c r="F1945" s="27" t="s">
        <v>256</v>
      </c>
      <c r="G1945" s="27" t="s">
        <v>31</v>
      </c>
      <c r="H1945" s="27" t="s">
        <v>32</v>
      </c>
      <c r="I1945" s="27" t="s">
        <v>33</v>
      </c>
      <c r="J1945" s="36">
        <v>45504</v>
      </c>
      <c r="K1945" s="28">
        <v>45658</v>
      </c>
      <c r="L1945" s="121" t="s">
        <v>1605</v>
      </c>
      <c r="N1945" s="94" t="s">
        <v>2923</v>
      </c>
      <c r="P1945" s="30"/>
      <c r="Q1945" s="20"/>
      <c r="R1945" s="23"/>
      <c r="S1945" s="21">
        <v>45502</v>
      </c>
      <c r="T1945" s="21"/>
      <c r="U1945" s="21">
        <v>45502</v>
      </c>
      <c r="V1945" s="29" t="s">
        <v>240</v>
      </c>
      <c r="W1945" s="23"/>
      <c r="X1945" s="27" t="s">
        <v>45</v>
      </c>
      <c r="Y1945" s="13"/>
    </row>
    <row r="1946" spans="1:25" ht="25.5">
      <c r="A1946" s="24" t="s">
        <v>2902</v>
      </c>
      <c r="B1946" s="25" t="s">
        <v>2115</v>
      </c>
      <c r="C1946" s="26">
        <v>137815</v>
      </c>
      <c r="D1946" s="27" t="s">
        <v>42</v>
      </c>
      <c r="E1946" s="27" t="s">
        <v>1686</v>
      </c>
      <c r="F1946" s="27" t="s">
        <v>358</v>
      </c>
      <c r="G1946" s="27" t="s">
        <v>31</v>
      </c>
      <c r="H1946" s="27" t="s">
        <v>32</v>
      </c>
      <c r="I1946" s="27" t="s">
        <v>33</v>
      </c>
      <c r="J1946" s="36">
        <v>45504</v>
      </c>
      <c r="K1946" s="28">
        <v>45658</v>
      </c>
      <c r="L1946" s="121" t="s">
        <v>1605</v>
      </c>
      <c r="N1946" s="94" t="s">
        <v>72</v>
      </c>
      <c r="P1946" s="30"/>
      <c r="Q1946" s="20"/>
      <c r="R1946" s="23"/>
      <c r="S1946" s="21">
        <v>45502</v>
      </c>
      <c r="T1946" s="20"/>
      <c r="U1946" s="21">
        <v>45503</v>
      </c>
      <c r="V1946" s="29" t="s">
        <v>240</v>
      </c>
      <c r="W1946" s="23"/>
      <c r="X1946" s="27" t="s">
        <v>45</v>
      </c>
      <c r="Y1946" s="13"/>
    </row>
    <row r="1947" spans="1:25" ht="25.5">
      <c r="A1947" s="24" t="s">
        <v>2902</v>
      </c>
      <c r="B1947" s="25" t="s">
        <v>615</v>
      </c>
      <c r="C1947" s="26">
        <v>633818</v>
      </c>
      <c r="D1947" s="27" t="s">
        <v>42</v>
      </c>
      <c r="E1947" s="27" t="s">
        <v>255</v>
      </c>
      <c r="F1947" s="27" t="s">
        <v>358</v>
      </c>
      <c r="G1947" s="27" t="s">
        <v>31</v>
      </c>
      <c r="H1947" s="27" t="s">
        <v>32</v>
      </c>
      <c r="I1947" s="27" t="s">
        <v>33</v>
      </c>
      <c r="J1947" s="36">
        <v>45504</v>
      </c>
      <c r="K1947" s="28">
        <v>45658</v>
      </c>
      <c r="L1947" s="121" t="s">
        <v>1605</v>
      </c>
      <c r="N1947" s="94" t="s">
        <v>72</v>
      </c>
      <c r="P1947" s="30"/>
      <c r="Q1947" s="20"/>
      <c r="R1947" s="23"/>
      <c r="S1947" s="21">
        <v>45502</v>
      </c>
      <c r="T1947" s="20"/>
      <c r="U1947" s="21">
        <v>45502</v>
      </c>
      <c r="V1947" s="29" t="s">
        <v>240</v>
      </c>
      <c r="W1947" s="23"/>
      <c r="X1947" s="27" t="s">
        <v>45</v>
      </c>
      <c r="Y1947" s="13"/>
    </row>
    <row r="1948" spans="1:25" ht="25.5">
      <c r="A1948" s="24">
        <v>45505</v>
      </c>
      <c r="B1948" s="25" t="s">
        <v>2924</v>
      </c>
      <c r="C1948" s="26">
        <v>143007</v>
      </c>
      <c r="D1948" s="27" t="s">
        <v>42</v>
      </c>
      <c r="E1948" s="27" t="s">
        <v>1581</v>
      </c>
      <c r="F1948" s="27" t="s">
        <v>1582</v>
      </c>
      <c r="G1948" s="27" t="s">
        <v>31</v>
      </c>
      <c r="H1948" s="27" t="s">
        <v>32</v>
      </c>
      <c r="I1948" s="27" t="s">
        <v>33</v>
      </c>
      <c r="J1948" s="28" t="s">
        <v>85</v>
      </c>
      <c r="K1948" s="28">
        <v>45627</v>
      </c>
      <c r="L1948" s="121" t="s">
        <v>1551</v>
      </c>
      <c r="M1948" s="94" t="s">
        <v>235</v>
      </c>
      <c r="N1948" s="94" t="s">
        <v>118</v>
      </c>
      <c r="O1948" s="94" t="s">
        <v>235</v>
      </c>
      <c r="P1948" s="30">
        <v>45504</v>
      </c>
      <c r="Q1948" s="20">
        <v>45504</v>
      </c>
      <c r="R1948" s="23" t="s">
        <v>239</v>
      </c>
      <c r="S1948" s="21">
        <v>45504</v>
      </c>
      <c r="T1948" s="20"/>
      <c r="U1948" s="21">
        <v>45511</v>
      </c>
      <c r="V1948" s="29" t="s">
        <v>240</v>
      </c>
      <c r="W1948" s="23"/>
      <c r="X1948" s="27" t="s">
        <v>39</v>
      </c>
      <c r="Y1948" s="13" t="s">
        <v>2925</v>
      </c>
    </row>
    <row r="1949" spans="1:25" ht="51">
      <c r="A1949" s="24" t="s">
        <v>2902</v>
      </c>
      <c r="B1949" s="25" t="s">
        <v>561</v>
      </c>
      <c r="C1949" s="26">
        <v>111452</v>
      </c>
      <c r="D1949" s="27" t="s">
        <v>42</v>
      </c>
      <c r="E1949" s="27" t="s">
        <v>413</v>
      </c>
      <c r="F1949" s="27" t="s">
        <v>2926</v>
      </c>
      <c r="G1949" s="27" t="s">
        <v>31</v>
      </c>
      <c r="H1949" s="27" t="s">
        <v>32</v>
      </c>
      <c r="I1949" s="27" t="s">
        <v>33</v>
      </c>
      <c r="J1949" s="36">
        <v>45504</v>
      </c>
      <c r="K1949" s="28">
        <v>45658</v>
      </c>
      <c r="L1949" s="121" t="s">
        <v>1605</v>
      </c>
      <c r="M1949" s="94" t="s">
        <v>415</v>
      </c>
      <c r="N1949" s="94" t="s">
        <v>43</v>
      </c>
      <c r="O1949" s="94" t="s">
        <v>785</v>
      </c>
      <c r="P1949" s="30"/>
      <c r="Q1949" s="20"/>
      <c r="R1949" s="23"/>
      <c r="S1949" s="21">
        <v>45502</v>
      </c>
      <c r="T1949" s="20"/>
      <c r="U1949" s="21">
        <v>45516</v>
      </c>
      <c r="V1949" s="29" t="s">
        <v>240</v>
      </c>
      <c r="W1949" s="23"/>
      <c r="X1949" s="27" t="s">
        <v>45</v>
      </c>
      <c r="Y1949" s="13"/>
    </row>
    <row r="1950" spans="1:25" ht="51">
      <c r="A1950" s="24" t="s">
        <v>2902</v>
      </c>
      <c r="B1950" s="25" t="s">
        <v>1016</v>
      </c>
      <c r="C1950" s="26">
        <v>113598</v>
      </c>
      <c r="D1950" s="27" t="s">
        <v>42</v>
      </c>
      <c r="E1950" s="27" t="s">
        <v>413</v>
      </c>
      <c r="F1950" s="27" t="s">
        <v>2926</v>
      </c>
      <c r="G1950" s="27" t="s">
        <v>31</v>
      </c>
      <c r="H1950" s="27" t="s">
        <v>32</v>
      </c>
      <c r="I1950" s="27" t="s">
        <v>33</v>
      </c>
      <c r="J1950" s="36">
        <v>45504</v>
      </c>
      <c r="K1950" s="28">
        <v>45658</v>
      </c>
      <c r="L1950" s="121" t="s">
        <v>1605</v>
      </c>
      <c r="M1950" s="94" t="s">
        <v>415</v>
      </c>
      <c r="N1950" s="94" t="s">
        <v>43</v>
      </c>
      <c r="O1950" s="94" t="s">
        <v>785</v>
      </c>
      <c r="P1950" s="30"/>
      <c r="Q1950" s="20"/>
      <c r="R1950" s="23"/>
      <c r="S1950" s="21">
        <v>45502</v>
      </c>
      <c r="T1950" s="20"/>
      <c r="U1950" s="21">
        <v>45516</v>
      </c>
      <c r="V1950" s="29" t="s">
        <v>240</v>
      </c>
      <c r="W1950" s="23"/>
      <c r="X1950" s="27" t="s">
        <v>45</v>
      </c>
      <c r="Y1950" s="13"/>
    </row>
    <row r="1951" spans="1:25" ht="25.5">
      <c r="A1951" s="24" t="s">
        <v>2902</v>
      </c>
      <c r="B1951" s="25" t="s">
        <v>1066</v>
      </c>
      <c r="C1951" s="26">
        <v>632835</v>
      </c>
      <c r="D1951" s="27" t="s">
        <v>42</v>
      </c>
      <c r="E1951" s="27" t="s">
        <v>77</v>
      </c>
      <c r="F1951" s="27" t="s">
        <v>78</v>
      </c>
      <c r="G1951" s="27" t="s">
        <v>31</v>
      </c>
      <c r="H1951" s="27" t="s">
        <v>32</v>
      </c>
      <c r="I1951" s="27" t="s">
        <v>33</v>
      </c>
      <c r="J1951" s="36">
        <v>45504</v>
      </c>
      <c r="K1951" s="28">
        <v>45658</v>
      </c>
      <c r="L1951" s="121" t="s">
        <v>1605</v>
      </c>
      <c r="M1951" s="94" t="s">
        <v>250</v>
      </c>
      <c r="N1951" s="94" t="s">
        <v>98</v>
      </c>
      <c r="P1951" s="30"/>
      <c r="Q1951" s="20"/>
      <c r="R1951" s="23"/>
      <c r="S1951" s="21">
        <v>45504</v>
      </c>
      <c r="T1951" s="20"/>
      <c r="U1951" s="21">
        <v>45513</v>
      </c>
      <c r="V1951" s="29" t="s">
        <v>240</v>
      </c>
      <c r="W1951" s="23"/>
      <c r="X1951" s="27" t="s">
        <v>39</v>
      </c>
      <c r="Y1951" s="13" t="s">
        <v>2591</v>
      </c>
    </row>
    <row r="1952" spans="1:25">
      <c r="A1952" s="24" t="s">
        <v>2902</v>
      </c>
      <c r="B1952" s="25" t="s">
        <v>1093</v>
      </c>
      <c r="C1952" s="26">
        <v>113274</v>
      </c>
      <c r="D1952" s="27" t="s">
        <v>42</v>
      </c>
      <c r="E1952" s="27" t="s">
        <v>463</v>
      </c>
      <c r="F1952" s="27" t="s">
        <v>262</v>
      </c>
      <c r="G1952" s="27" t="s">
        <v>31</v>
      </c>
      <c r="H1952" s="27" t="s">
        <v>32</v>
      </c>
      <c r="I1952" s="27" t="s">
        <v>33</v>
      </c>
      <c r="J1952" s="36">
        <v>45504</v>
      </c>
      <c r="K1952" s="28">
        <v>45658</v>
      </c>
      <c r="L1952" s="121" t="s">
        <v>1543</v>
      </c>
      <c r="N1952" s="94" t="s">
        <v>464</v>
      </c>
      <c r="P1952" s="30" t="s">
        <v>235</v>
      </c>
      <c r="Q1952" s="30" t="s">
        <v>235</v>
      </c>
      <c r="R1952" s="30" t="s">
        <v>235</v>
      </c>
      <c r="S1952" s="21">
        <v>45503</v>
      </c>
      <c r="T1952" s="30" t="s">
        <v>235</v>
      </c>
      <c r="U1952" s="21">
        <v>45517</v>
      </c>
      <c r="V1952" s="29" t="s">
        <v>240</v>
      </c>
      <c r="W1952" s="23"/>
      <c r="X1952" s="27" t="s">
        <v>45</v>
      </c>
      <c r="Y1952" s="13" t="s">
        <v>835</v>
      </c>
    </row>
    <row r="1953" spans="1:25">
      <c r="A1953" s="24" t="s">
        <v>2902</v>
      </c>
      <c r="B1953" s="112" t="s">
        <v>1080</v>
      </c>
      <c r="C1953" s="26">
        <v>119568</v>
      </c>
      <c r="D1953" s="27" t="s">
        <v>42</v>
      </c>
      <c r="E1953" s="27" t="s">
        <v>147</v>
      </c>
      <c r="F1953" s="27" t="s">
        <v>148</v>
      </c>
      <c r="G1953" s="27" t="s">
        <v>31</v>
      </c>
      <c r="H1953" s="27" t="s">
        <v>32</v>
      </c>
      <c r="I1953" s="27" t="s">
        <v>33</v>
      </c>
      <c r="J1953" s="36">
        <v>45504</v>
      </c>
      <c r="K1953" s="28">
        <v>45658</v>
      </c>
      <c r="L1953" s="121" t="s">
        <v>1543</v>
      </c>
      <c r="M1953" s="94" t="s">
        <v>304</v>
      </c>
      <c r="N1953" s="94" t="s">
        <v>149</v>
      </c>
      <c r="P1953" s="30" t="s">
        <v>235</v>
      </c>
      <c r="Q1953" s="30" t="s">
        <v>235</v>
      </c>
      <c r="R1953" s="30" t="s">
        <v>235</v>
      </c>
      <c r="S1953" s="21">
        <v>45504</v>
      </c>
      <c r="T1953" s="30" t="s">
        <v>235</v>
      </c>
      <c r="U1953" s="21">
        <v>45510</v>
      </c>
      <c r="V1953" s="29" t="s">
        <v>240</v>
      </c>
      <c r="W1953" s="23"/>
      <c r="X1953" s="27" t="s">
        <v>39</v>
      </c>
      <c r="Y1953" s="13" t="s">
        <v>1723</v>
      </c>
    </row>
    <row r="1954" spans="1:25" ht="89.25">
      <c r="A1954" s="24" t="s">
        <v>2902</v>
      </c>
      <c r="B1954" s="25" t="s">
        <v>1084</v>
      </c>
      <c r="C1954" s="26">
        <v>125692</v>
      </c>
      <c r="D1954" s="27" t="s">
        <v>42</v>
      </c>
      <c r="E1954" s="27" t="s">
        <v>413</v>
      </c>
      <c r="F1954" s="27" t="s">
        <v>2926</v>
      </c>
      <c r="G1954" s="27" t="s">
        <v>31</v>
      </c>
      <c r="H1954" s="27" t="s">
        <v>32</v>
      </c>
      <c r="I1954" s="27" t="s">
        <v>33</v>
      </c>
      <c r="J1954" s="36">
        <v>45504</v>
      </c>
      <c r="K1954" s="28">
        <v>45658</v>
      </c>
      <c r="L1954" s="121" t="s">
        <v>1551</v>
      </c>
      <c r="M1954" s="94" t="s">
        <v>415</v>
      </c>
      <c r="N1954" s="94" t="s">
        <v>43</v>
      </c>
      <c r="O1954" s="94" t="s">
        <v>416</v>
      </c>
      <c r="P1954" s="30"/>
      <c r="Q1954" s="20"/>
      <c r="R1954" s="23"/>
      <c r="S1954" s="21">
        <v>45503</v>
      </c>
      <c r="T1954" s="20"/>
      <c r="U1954" s="21">
        <v>45516</v>
      </c>
      <c r="V1954" s="29" t="s">
        <v>240</v>
      </c>
      <c r="W1954" s="23"/>
      <c r="X1954" s="27" t="s">
        <v>45</v>
      </c>
      <c r="Y1954" s="13" t="s">
        <v>2827</v>
      </c>
    </row>
    <row r="1955" spans="1:25" ht="25.5">
      <c r="A1955" s="24" t="s">
        <v>2902</v>
      </c>
      <c r="B1955" s="25" t="s">
        <v>2112</v>
      </c>
      <c r="C1955" s="26">
        <v>125488</v>
      </c>
      <c r="D1955" s="27" t="s">
        <v>42</v>
      </c>
      <c r="E1955" s="27" t="s">
        <v>1301</v>
      </c>
      <c r="F1955" s="27" t="s">
        <v>1336</v>
      </c>
      <c r="G1955" s="27" t="s">
        <v>31</v>
      </c>
      <c r="H1955" s="27" t="s">
        <v>32</v>
      </c>
      <c r="I1955" s="27" t="s">
        <v>33</v>
      </c>
      <c r="J1955" s="36">
        <v>45504</v>
      </c>
      <c r="K1955" s="28">
        <v>45658</v>
      </c>
      <c r="L1955" s="121" t="s">
        <v>1543</v>
      </c>
      <c r="M1955" s="94" t="s">
        <v>2927</v>
      </c>
      <c r="N1955" s="94" t="s">
        <v>2928</v>
      </c>
      <c r="P1955" s="30" t="s">
        <v>235</v>
      </c>
      <c r="Q1955" s="30" t="s">
        <v>235</v>
      </c>
      <c r="R1955" s="30" t="s">
        <v>235</v>
      </c>
      <c r="S1955" s="21">
        <v>45503</v>
      </c>
      <c r="T1955" s="20">
        <v>45518</v>
      </c>
      <c r="U1955" s="21">
        <v>45519</v>
      </c>
      <c r="V1955" s="29" t="s">
        <v>240</v>
      </c>
      <c r="W1955" s="23"/>
      <c r="X1955" s="27" t="s">
        <v>45</v>
      </c>
      <c r="Y1955" s="13" t="s">
        <v>2929</v>
      </c>
    </row>
    <row r="1956" spans="1:25" ht="165.75">
      <c r="A1956" s="24" t="s">
        <v>2806</v>
      </c>
      <c r="B1956" s="25" t="s">
        <v>899</v>
      </c>
      <c r="C1956" s="26" t="s">
        <v>2930</v>
      </c>
      <c r="D1956" s="27" t="s">
        <v>42</v>
      </c>
      <c r="E1956" s="27" t="s">
        <v>494</v>
      </c>
      <c r="F1956" s="27" t="s">
        <v>854</v>
      </c>
      <c r="G1956" s="27" t="s">
        <v>31</v>
      </c>
      <c r="H1956" s="27" t="s">
        <v>32</v>
      </c>
      <c r="I1956" s="27" t="s">
        <v>33</v>
      </c>
      <c r="J1956" s="28">
        <v>45443</v>
      </c>
      <c r="K1956" s="28">
        <v>45597</v>
      </c>
      <c r="L1956" s="121" t="s">
        <v>1605</v>
      </c>
      <c r="N1956" s="94" t="s">
        <v>901</v>
      </c>
      <c r="P1956" s="30"/>
      <c r="Q1956" s="20"/>
      <c r="R1956" s="23"/>
      <c r="S1956" s="21">
        <v>45439</v>
      </c>
      <c r="T1956" s="20">
        <v>45468</v>
      </c>
      <c r="U1956" s="21"/>
      <c r="V1956" s="29" t="s">
        <v>235</v>
      </c>
      <c r="W1956" s="23"/>
      <c r="X1956" s="27" t="s">
        <v>39</v>
      </c>
      <c r="Y1956" s="49" t="s">
        <v>2931</v>
      </c>
    </row>
    <row r="1957" spans="1:25" ht="25.5">
      <c r="A1957" s="24" t="s">
        <v>2902</v>
      </c>
      <c r="B1957" s="25" t="s">
        <v>1034</v>
      </c>
      <c r="C1957" s="26">
        <v>113465</v>
      </c>
      <c r="D1957" s="27" t="s">
        <v>42</v>
      </c>
      <c r="E1957" s="27" t="s">
        <v>255</v>
      </c>
      <c r="F1957" s="27" t="s">
        <v>358</v>
      </c>
      <c r="G1957" s="27" t="s">
        <v>31</v>
      </c>
      <c r="H1957" s="27" t="s">
        <v>32</v>
      </c>
      <c r="I1957" s="27" t="s">
        <v>33</v>
      </c>
      <c r="J1957" s="36">
        <v>45504</v>
      </c>
      <c r="K1957" s="28">
        <v>45658</v>
      </c>
      <c r="L1957" s="121" t="s">
        <v>2167</v>
      </c>
      <c r="M1957" s="94" t="s">
        <v>89</v>
      </c>
      <c r="N1957" s="94" t="s">
        <v>72</v>
      </c>
      <c r="P1957" s="30"/>
      <c r="Q1957" s="20"/>
      <c r="R1957" s="23"/>
      <c r="S1957" s="21">
        <v>45510</v>
      </c>
      <c r="T1957" s="20"/>
      <c r="U1957" s="21">
        <v>45511</v>
      </c>
      <c r="V1957" s="29" t="s">
        <v>240</v>
      </c>
      <c r="W1957" s="23"/>
      <c r="X1957" s="27" t="s">
        <v>45</v>
      </c>
      <c r="Y1957" s="13"/>
    </row>
    <row r="1958" spans="1:25" ht="25.5">
      <c r="A1958" s="24" t="s">
        <v>2902</v>
      </c>
      <c r="B1958" s="25" t="s">
        <v>1109</v>
      </c>
      <c r="C1958" s="26">
        <v>116674</v>
      </c>
      <c r="D1958" s="27" t="s">
        <v>42</v>
      </c>
      <c r="E1958" s="27" t="s">
        <v>255</v>
      </c>
      <c r="F1958" s="27" t="s">
        <v>358</v>
      </c>
      <c r="G1958" s="27" t="s">
        <v>31</v>
      </c>
      <c r="H1958" s="27" t="s">
        <v>32</v>
      </c>
      <c r="I1958" s="27" t="s">
        <v>33</v>
      </c>
      <c r="J1958" s="36">
        <v>45504</v>
      </c>
      <c r="K1958" s="28">
        <v>45658</v>
      </c>
      <c r="L1958" s="121" t="s">
        <v>2167</v>
      </c>
      <c r="M1958" s="94" t="s">
        <v>89</v>
      </c>
      <c r="N1958" s="94" t="s">
        <v>72</v>
      </c>
      <c r="P1958" s="30"/>
      <c r="Q1958" s="20"/>
      <c r="R1958" s="23"/>
      <c r="S1958" s="21">
        <v>45510</v>
      </c>
      <c r="T1958" s="20"/>
      <c r="U1958" s="21">
        <v>45511</v>
      </c>
      <c r="V1958" s="29" t="s">
        <v>240</v>
      </c>
      <c r="W1958" s="23"/>
      <c r="X1958" s="27" t="s">
        <v>45</v>
      </c>
      <c r="Y1958" s="13"/>
    </row>
    <row r="1959" spans="1:25">
      <c r="A1959" s="24" t="s">
        <v>2902</v>
      </c>
      <c r="B1959" s="25" t="s">
        <v>2092</v>
      </c>
      <c r="C1959" s="26">
        <v>118698</v>
      </c>
      <c r="D1959" s="27" t="s">
        <v>42</v>
      </c>
      <c r="E1959" s="27" t="s">
        <v>255</v>
      </c>
      <c r="F1959" s="27" t="s">
        <v>256</v>
      </c>
      <c r="G1959" s="27" t="s">
        <v>31</v>
      </c>
      <c r="H1959" s="27" t="s">
        <v>32</v>
      </c>
      <c r="I1959" s="27" t="s">
        <v>33</v>
      </c>
      <c r="J1959" s="36">
        <v>45504</v>
      </c>
      <c r="K1959" s="28">
        <v>45658</v>
      </c>
      <c r="L1959" s="121" t="s">
        <v>2167</v>
      </c>
      <c r="M1959" s="94" t="s">
        <v>1236</v>
      </c>
      <c r="N1959" s="94" t="s">
        <v>2923</v>
      </c>
      <c r="P1959" s="30"/>
      <c r="Q1959" s="20"/>
      <c r="R1959" s="23"/>
      <c r="S1959" s="21">
        <v>45510</v>
      </c>
      <c r="T1959" s="20"/>
      <c r="U1959" s="21">
        <v>45523</v>
      </c>
      <c r="V1959" s="29" t="s">
        <v>240</v>
      </c>
      <c r="W1959" s="23"/>
      <c r="X1959" s="27" t="s">
        <v>45</v>
      </c>
      <c r="Y1959" s="13"/>
    </row>
    <row r="1960" spans="1:25">
      <c r="A1960" s="24" t="s">
        <v>2902</v>
      </c>
      <c r="B1960" s="25" t="s">
        <v>2107</v>
      </c>
      <c r="C1960" s="26">
        <v>126816</v>
      </c>
      <c r="D1960" s="27" t="s">
        <v>42</v>
      </c>
      <c r="E1960" s="27" t="s">
        <v>1068</v>
      </c>
      <c r="F1960" s="27" t="s">
        <v>148</v>
      </c>
      <c r="G1960" s="27" t="s">
        <v>31</v>
      </c>
      <c r="H1960" s="27" t="s">
        <v>32</v>
      </c>
      <c r="I1960" s="27" t="s">
        <v>33</v>
      </c>
      <c r="J1960" s="36">
        <v>45504</v>
      </c>
      <c r="K1960" s="28">
        <v>45658</v>
      </c>
      <c r="L1960" s="121" t="s">
        <v>2167</v>
      </c>
      <c r="M1960" s="94" t="s">
        <v>304</v>
      </c>
      <c r="N1960" s="94" t="s">
        <v>149</v>
      </c>
      <c r="P1960" s="30">
        <v>45488</v>
      </c>
      <c r="Q1960" s="20">
        <v>45488</v>
      </c>
      <c r="R1960" s="23"/>
      <c r="S1960" s="21">
        <v>45510</v>
      </c>
      <c r="T1960" s="20"/>
      <c r="U1960" s="21">
        <v>45511</v>
      </c>
      <c r="V1960" s="29" t="s">
        <v>240</v>
      </c>
      <c r="W1960" s="23"/>
      <c r="X1960" s="27" t="s">
        <v>39</v>
      </c>
      <c r="Y1960" s="13"/>
    </row>
    <row r="1961" spans="1:25" ht="25.5">
      <c r="A1961" s="24" t="s">
        <v>2902</v>
      </c>
      <c r="B1961" s="25" t="s">
        <v>1017</v>
      </c>
      <c r="C1961" s="26">
        <v>130548</v>
      </c>
      <c r="D1961" s="27" t="s">
        <v>42</v>
      </c>
      <c r="E1961" s="27" t="s">
        <v>413</v>
      </c>
      <c r="F1961" s="27" t="s">
        <v>1362</v>
      </c>
      <c r="G1961" s="27" t="s">
        <v>31</v>
      </c>
      <c r="H1961" s="27" t="s">
        <v>32</v>
      </c>
      <c r="I1961" s="27" t="s">
        <v>33</v>
      </c>
      <c r="J1961" s="36">
        <v>45504</v>
      </c>
      <c r="K1961" s="28">
        <v>45658</v>
      </c>
      <c r="L1961" s="121" t="s">
        <v>2167</v>
      </c>
      <c r="M1961" s="94" t="s">
        <v>415</v>
      </c>
      <c r="N1961" s="94" t="s">
        <v>43</v>
      </c>
      <c r="P1961" s="30"/>
      <c r="Q1961" s="20"/>
      <c r="R1961" s="23"/>
      <c r="S1961" s="21">
        <v>45510</v>
      </c>
      <c r="T1961" s="20"/>
      <c r="U1961" s="21">
        <v>45517</v>
      </c>
      <c r="V1961" s="29" t="s">
        <v>240</v>
      </c>
      <c r="W1961" s="23"/>
      <c r="X1961" s="27" t="s">
        <v>45</v>
      </c>
      <c r="Y1961" s="13"/>
    </row>
    <row r="1962" spans="1:25" ht="25.5">
      <c r="A1962" s="24" t="s">
        <v>2902</v>
      </c>
      <c r="B1962" s="25" t="s">
        <v>600</v>
      </c>
      <c r="C1962" s="26">
        <v>122232</v>
      </c>
      <c r="D1962" s="27" t="s">
        <v>42</v>
      </c>
      <c r="E1962" s="27" t="s">
        <v>413</v>
      </c>
      <c r="F1962" s="27" t="s">
        <v>1362</v>
      </c>
      <c r="G1962" s="27" t="s">
        <v>31</v>
      </c>
      <c r="H1962" s="27" t="s">
        <v>32</v>
      </c>
      <c r="I1962" s="27" t="s">
        <v>33</v>
      </c>
      <c r="J1962" s="36">
        <v>45504</v>
      </c>
      <c r="K1962" s="28">
        <v>45658</v>
      </c>
      <c r="L1962" s="121" t="s">
        <v>2167</v>
      </c>
      <c r="M1962" s="94" t="s">
        <v>415</v>
      </c>
      <c r="N1962" s="94" t="s">
        <v>43</v>
      </c>
      <c r="P1962" s="30"/>
      <c r="Q1962" s="20"/>
      <c r="R1962" s="23"/>
      <c r="S1962" s="21">
        <v>45510</v>
      </c>
      <c r="T1962" s="20"/>
      <c r="U1962" s="21">
        <v>45517</v>
      </c>
      <c r="V1962" s="29" t="s">
        <v>240</v>
      </c>
      <c r="W1962" s="23"/>
      <c r="X1962" s="27" t="s">
        <v>45</v>
      </c>
      <c r="Y1962" s="13"/>
    </row>
    <row r="1963" spans="1:25" ht="25.5">
      <c r="A1963" s="24" t="s">
        <v>2902</v>
      </c>
      <c r="B1963" s="25" t="s">
        <v>2932</v>
      </c>
      <c r="C1963" s="26">
        <v>141425</v>
      </c>
      <c r="D1963" s="27" t="s">
        <v>42</v>
      </c>
      <c r="E1963" s="27" t="s">
        <v>413</v>
      </c>
      <c r="F1963" s="27" t="s">
        <v>1362</v>
      </c>
      <c r="G1963" s="27" t="s">
        <v>31</v>
      </c>
      <c r="H1963" s="27" t="s">
        <v>32</v>
      </c>
      <c r="I1963" s="27" t="s">
        <v>33</v>
      </c>
      <c r="J1963" s="36">
        <v>45504</v>
      </c>
      <c r="K1963" s="28">
        <v>45658</v>
      </c>
      <c r="L1963" s="121" t="s">
        <v>2167</v>
      </c>
      <c r="M1963" s="94" t="s">
        <v>415</v>
      </c>
      <c r="N1963" s="94" t="s">
        <v>43</v>
      </c>
      <c r="P1963" s="30"/>
      <c r="Q1963" s="20"/>
      <c r="R1963" s="23"/>
      <c r="S1963" s="21">
        <v>45510</v>
      </c>
      <c r="T1963" s="20"/>
      <c r="U1963" s="21">
        <v>45517</v>
      </c>
      <c r="V1963" s="29" t="s">
        <v>240</v>
      </c>
      <c r="W1963" s="23"/>
      <c r="X1963" s="27" t="s">
        <v>45</v>
      </c>
      <c r="Y1963" s="13"/>
    </row>
    <row r="1964" spans="1:25" ht="25.5">
      <c r="A1964" s="24" t="s">
        <v>2902</v>
      </c>
      <c r="B1964" s="25" t="s">
        <v>1182</v>
      </c>
      <c r="C1964" s="26" t="s">
        <v>1183</v>
      </c>
      <c r="D1964" s="27" t="s">
        <v>76</v>
      </c>
      <c r="E1964" s="27" t="s">
        <v>29</v>
      </c>
      <c r="F1964" s="27" t="s">
        <v>308</v>
      </c>
      <c r="G1964" s="27" t="s">
        <v>31</v>
      </c>
      <c r="H1964" s="27" t="s">
        <v>32</v>
      </c>
      <c r="I1964" s="27" t="s">
        <v>33</v>
      </c>
      <c r="J1964" s="36">
        <v>45504</v>
      </c>
      <c r="K1964" s="28">
        <v>45658</v>
      </c>
      <c r="L1964" s="121" t="s">
        <v>2167</v>
      </c>
      <c r="P1964" s="30">
        <v>45488</v>
      </c>
      <c r="Q1964" s="20">
        <v>45488</v>
      </c>
      <c r="R1964" s="23"/>
      <c r="S1964" s="21">
        <v>45510</v>
      </c>
      <c r="T1964" s="20"/>
      <c r="U1964" s="21">
        <v>45512</v>
      </c>
      <c r="V1964" s="29" t="s">
        <v>240</v>
      </c>
      <c r="W1964" s="23"/>
      <c r="X1964" s="27" t="s">
        <v>39</v>
      </c>
      <c r="Y1964" s="13"/>
    </row>
    <row r="1965" spans="1:25">
      <c r="A1965" s="24" t="s">
        <v>2902</v>
      </c>
      <c r="B1965" s="25" t="s">
        <v>1216</v>
      </c>
      <c r="C1965" s="26" t="s">
        <v>1217</v>
      </c>
      <c r="D1965" s="27" t="s">
        <v>42</v>
      </c>
      <c r="E1965" s="27" t="s">
        <v>83</v>
      </c>
      <c r="F1965" s="27" t="s">
        <v>220</v>
      </c>
      <c r="G1965" s="27" t="s">
        <v>31</v>
      </c>
      <c r="H1965" s="27" t="s">
        <v>32</v>
      </c>
      <c r="I1965" s="27" t="s">
        <v>281</v>
      </c>
      <c r="J1965" s="36">
        <v>45504</v>
      </c>
      <c r="K1965" s="28">
        <v>45658</v>
      </c>
      <c r="L1965" s="121" t="s">
        <v>2167</v>
      </c>
      <c r="P1965" s="30">
        <v>45488</v>
      </c>
      <c r="Q1965" s="20">
        <v>45488</v>
      </c>
      <c r="R1965" s="23"/>
      <c r="S1965" s="21">
        <v>45510</v>
      </c>
      <c r="T1965" s="20"/>
      <c r="U1965" s="21">
        <v>45511</v>
      </c>
      <c r="V1965" s="29" t="s">
        <v>240</v>
      </c>
      <c r="W1965" s="23"/>
      <c r="X1965" s="27" t="s">
        <v>39</v>
      </c>
      <c r="Y1965" s="13"/>
    </row>
    <row r="1966" spans="1:25" ht="38.25">
      <c r="A1966" s="24" t="s">
        <v>2902</v>
      </c>
      <c r="B1966" s="25" t="s">
        <v>1189</v>
      </c>
      <c r="C1966" s="26">
        <v>614977</v>
      </c>
      <c r="D1966" s="27" t="s">
        <v>42</v>
      </c>
      <c r="E1966" s="27" t="s">
        <v>83</v>
      </c>
      <c r="F1966" s="27" t="s">
        <v>220</v>
      </c>
      <c r="G1966" s="27" t="s">
        <v>31</v>
      </c>
      <c r="H1966" s="27" t="s">
        <v>32</v>
      </c>
      <c r="I1966" s="27" t="s">
        <v>33</v>
      </c>
      <c r="J1966" s="36">
        <v>45504</v>
      </c>
      <c r="K1966" s="28">
        <v>45658</v>
      </c>
      <c r="L1966" s="121" t="s">
        <v>2167</v>
      </c>
      <c r="P1966" s="30">
        <v>45488</v>
      </c>
      <c r="Q1966" s="20">
        <v>45488</v>
      </c>
      <c r="R1966" s="23"/>
      <c r="S1966" s="21">
        <v>45510</v>
      </c>
      <c r="T1966" s="20"/>
      <c r="U1966" s="21">
        <v>45512</v>
      </c>
      <c r="V1966" s="29" t="s">
        <v>240</v>
      </c>
      <c r="W1966" s="23"/>
      <c r="X1966" s="27" t="s">
        <v>39</v>
      </c>
      <c r="Y1966" s="13"/>
    </row>
    <row r="1967" spans="1:25">
      <c r="A1967" s="24" t="s">
        <v>2902</v>
      </c>
      <c r="B1967" s="25" t="s">
        <v>1052</v>
      </c>
      <c r="C1967" s="26">
        <v>105317</v>
      </c>
      <c r="D1967" s="27" t="s">
        <v>42</v>
      </c>
      <c r="E1967" s="27" t="s">
        <v>377</v>
      </c>
      <c r="F1967" s="27" t="s">
        <v>662</v>
      </c>
      <c r="G1967" s="27" t="s">
        <v>31</v>
      </c>
      <c r="H1967" s="27" t="s">
        <v>32</v>
      </c>
      <c r="I1967" s="27" t="s">
        <v>33</v>
      </c>
      <c r="J1967" s="36">
        <v>45504</v>
      </c>
      <c r="K1967" s="28">
        <v>45658</v>
      </c>
      <c r="L1967" s="121" t="s">
        <v>2167</v>
      </c>
      <c r="M1967" s="94" t="s">
        <v>825</v>
      </c>
      <c r="N1967" s="94" t="s">
        <v>91</v>
      </c>
      <c r="P1967" s="30"/>
      <c r="Q1967" s="20"/>
      <c r="R1967" s="23"/>
      <c r="S1967" s="21">
        <v>45510</v>
      </c>
      <c r="T1967" s="20"/>
      <c r="U1967" s="21">
        <v>45523</v>
      </c>
      <c r="V1967" s="29" t="s">
        <v>240</v>
      </c>
      <c r="W1967" s="23"/>
      <c r="X1967" s="27" t="s">
        <v>45</v>
      </c>
      <c r="Y1967" s="13"/>
    </row>
    <row r="1968" spans="1:25" ht="76.5">
      <c r="A1968" s="24" t="s">
        <v>2902</v>
      </c>
      <c r="B1968" s="137" t="s">
        <v>1099</v>
      </c>
      <c r="C1968" s="26">
        <v>104117</v>
      </c>
      <c r="D1968" s="27" t="s">
        <v>42</v>
      </c>
      <c r="E1968" s="27" t="s">
        <v>2829</v>
      </c>
      <c r="F1968" s="27" t="s">
        <v>1336</v>
      </c>
      <c r="G1968" s="27" t="s">
        <v>31</v>
      </c>
      <c r="H1968" s="27" t="s">
        <v>32</v>
      </c>
      <c r="I1968" s="27" t="s">
        <v>33</v>
      </c>
      <c r="J1968" s="36">
        <v>45504</v>
      </c>
      <c r="K1968" s="28">
        <v>45658</v>
      </c>
      <c r="L1968" s="121" t="s">
        <v>1551</v>
      </c>
      <c r="P1968" s="30"/>
      <c r="Q1968" s="20"/>
      <c r="R1968" s="23"/>
      <c r="S1968" s="21">
        <v>45502</v>
      </c>
      <c r="T1968" s="20">
        <v>45519</v>
      </c>
      <c r="U1968" s="21">
        <v>45524</v>
      </c>
      <c r="V1968" s="225" t="s">
        <v>240</v>
      </c>
      <c r="W1968" s="23"/>
      <c r="X1968" s="27" t="s">
        <v>45</v>
      </c>
      <c r="Y1968" s="13" t="s">
        <v>2933</v>
      </c>
    </row>
    <row r="1969" spans="1:25" ht="38.25">
      <c r="A1969" s="24" t="s">
        <v>2934</v>
      </c>
      <c r="B1969" s="25" t="s">
        <v>2166</v>
      </c>
      <c r="C1969" s="26" t="s">
        <v>2935</v>
      </c>
      <c r="D1969" s="27" t="s">
        <v>28</v>
      </c>
      <c r="E1969" s="27" t="s">
        <v>255</v>
      </c>
      <c r="F1969" s="27" t="s">
        <v>256</v>
      </c>
      <c r="G1969" s="27" t="s">
        <v>31</v>
      </c>
      <c r="H1969" s="27" t="s">
        <v>32</v>
      </c>
      <c r="I1969" s="27" t="s">
        <v>33</v>
      </c>
      <c r="J1969" s="28">
        <v>45534</v>
      </c>
      <c r="K1969" s="28">
        <v>45689</v>
      </c>
      <c r="L1969" s="226" t="s">
        <v>775</v>
      </c>
      <c r="M1969" s="94" t="s">
        <v>1236</v>
      </c>
      <c r="N1969" s="94" t="s">
        <v>2923</v>
      </c>
      <c r="P1969" s="30" t="s">
        <v>235</v>
      </c>
      <c r="Q1969" s="20" t="s">
        <v>235</v>
      </c>
      <c r="R1969" s="23" t="s">
        <v>235</v>
      </c>
      <c r="S1969" s="21">
        <v>45530</v>
      </c>
      <c r="T1969" s="20"/>
      <c r="U1969" s="21">
        <v>45531</v>
      </c>
      <c r="V1969" s="29" t="s">
        <v>240</v>
      </c>
      <c r="W1969" s="23"/>
      <c r="X1969" s="27" t="s">
        <v>45</v>
      </c>
      <c r="Y1969" s="13" t="s">
        <v>2936</v>
      </c>
    </row>
    <row r="1970" spans="1:25" ht="25.5">
      <c r="A1970" s="24" t="s">
        <v>2902</v>
      </c>
      <c r="B1970" s="25" t="s">
        <v>1114</v>
      </c>
      <c r="C1970" s="26" t="s">
        <v>1115</v>
      </c>
      <c r="D1970" s="27" t="s">
        <v>28</v>
      </c>
      <c r="E1970" s="27" t="s">
        <v>1057</v>
      </c>
      <c r="F1970" s="27" t="s">
        <v>337</v>
      </c>
      <c r="G1970" s="27" t="s">
        <v>31</v>
      </c>
      <c r="H1970" s="27" t="s">
        <v>32</v>
      </c>
      <c r="I1970" s="27" t="s">
        <v>33</v>
      </c>
      <c r="J1970" s="36">
        <v>45504</v>
      </c>
      <c r="K1970" s="28">
        <v>45717</v>
      </c>
      <c r="L1970" s="121" t="s">
        <v>2167</v>
      </c>
      <c r="M1970" s="94" t="s">
        <v>2130</v>
      </c>
      <c r="P1970" s="30">
        <v>45488</v>
      </c>
      <c r="Q1970" s="20">
        <v>45488</v>
      </c>
      <c r="R1970" s="23"/>
      <c r="S1970" s="21">
        <v>45510</v>
      </c>
      <c r="T1970" s="20"/>
      <c r="U1970" s="21">
        <v>45525</v>
      </c>
      <c r="V1970" s="29" t="s">
        <v>240</v>
      </c>
      <c r="W1970" s="23"/>
      <c r="X1970" s="27" t="s">
        <v>39</v>
      </c>
      <c r="Y1970" s="13"/>
    </row>
    <row r="1971" spans="1:25">
      <c r="A1971" s="24" t="s">
        <v>2902</v>
      </c>
      <c r="B1971" s="25" t="s">
        <v>2143</v>
      </c>
      <c r="C1971" s="26">
        <v>137432</v>
      </c>
      <c r="D1971" s="27" t="s">
        <v>42</v>
      </c>
      <c r="E1971" s="27" t="s">
        <v>2009</v>
      </c>
      <c r="F1971" s="27" t="s">
        <v>2495</v>
      </c>
      <c r="G1971" s="27" t="s">
        <v>31</v>
      </c>
      <c r="H1971" s="27" t="s">
        <v>32</v>
      </c>
      <c r="I1971" s="27" t="s">
        <v>33</v>
      </c>
      <c r="J1971" s="36">
        <v>45504</v>
      </c>
      <c r="K1971" s="28">
        <v>45658</v>
      </c>
      <c r="L1971" s="121" t="s">
        <v>2167</v>
      </c>
      <c r="M1971" s="94" t="s">
        <v>1694</v>
      </c>
      <c r="N1971" s="94" t="s">
        <v>2144</v>
      </c>
      <c r="P1971" s="30"/>
      <c r="Q1971" s="20"/>
      <c r="R1971" s="23"/>
      <c r="S1971" s="21">
        <v>45510</v>
      </c>
      <c r="T1971" s="20"/>
      <c r="U1971" s="21">
        <v>45525</v>
      </c>
      <c r="V1971" s="29" t="s">
        <v>240</v>
      </c>
      <c r="W1971" s="23"/>
      <c r="X1971" s="27" t="s">
        <v>45</v>
      </c>
      <c r="Y1971" s="13"/>
    </row>
    <row r="1972" spans="1:25">
      <c r="A1972" s="24" t="s">
        <v>2902</v>
      </c>
      <c r="B1972" s="25" t="s">
        <v>1090</v>
      </c>
      <c r="C1972" s="26">
        <v>77811</v>
      </c>
      <c r="D1972" s="27" t="s">
        <v>42</v>
      </c>
      <c r="E1972" s="27" t="s">
        <v>1068</v>
      </c>
      <c r="F1972" s="27" t="s">
        <v>455</v>
      </c>
      <c r="G1972" s="27" t="s">
        <v>31</v>
      </c>
      <c r="H1972" s="27" t="s">
        <v>32</v>
      </c>
      <c r="I1972" s="27" t="s">
        <v>33</v>
      </c>
      <c r="J1972" s="36">
        <v>45504</v>
      </c>
      <c r="K1972" s="28">
        <v>45658</v>
      </c>
      <c r="L1972" s="121" t="s">
        <v>2167</v>
      </c>
      <c r="M1972" s="94" t="s">
        <v>304</v>
      </c>
      <c r="N1972" s="94" t="s">
        <v>149</v>
      </c>
      <c r="O1972" s="94" t="s">
        <v>306</v>
      </c>
      <c r="P1972" s="30"/>
      <c r="Q1972" s="20"/>
      <c r="R1972" s="23"/>
      <c r="S1972" s="21">
        <v>45510</v>
      </c>
      <c r="T1972" s="20"/>
      <c r="U1972" s="21">
        <v>45525</v>
      </c>
      <c r="V1972" s="29" t="s">
        <v>240</v>
      </c>
      <c r="W1972" s="23"/>
      <c r="X1972" s="27" t="s">
        <v>45</v>
      </c>
      <c r="Y1972" s="13"/>
    </row>
    <row r="1973" spans="1:25">
      <c r="A1973" s="24" t="s">
        <v>2934</v>
      </c>
      <c r="B1973" s="25" t="s">
        <v>750</v>
      </c>
      <c r="C1973" s="26" t="s">
        <v>2937</v>
      </c>
      <c r="D1973" s="27" t="s">
        <v>28</v>
      </c>
      <c r="E1973" s="27" t="s">
        <v>255</v>
      </c>
      <c r="F1973" s="27" t="s">
        <v>256</v>
      </c>
      <c r="G1973" s="27" t="s">
        <v>31</v>
      </c>
      <c r="H1973" s="27" t="s">
        <v>32</v>
      </c>
      <c r="I1973" s="27" t="s">
        <v>33</v>
      </c>
      <c r="J1973" s="28">
        <v>45534</v>
      </c>
      <c r="K1973" s="28">
        <v>45689</v>
      </c>
      <c r="L1973" s="121" t="s">
        <v>2167</v>
      </c>
      <c r="M1973" s="94" t="s">
        <v>1236</v>
      </c>
      <c r="N1973" s="94" t="s">
        <v>2923</v>
      </c>
      <c r="P1973" s="30"/>
      <c r="Q1973" s="20"/>
      <c r="R1973" s="23"/>
      <c r="S1973" s="21">
        <v>45537</v>
      </c>
      <c r="T1973" s="20"/>
      <c r="U1973" s="21">
        <v>45539</v>
      </c>
      <c r="V1973" s="29" t="s">
        <v>240</v>
      </c>
      <c r="W1973" s="23"/>
      <c r="X1973" s="27" t="s">
        <v>45</v>
      </c>
      <c r="Y1973" s="13"/>
    </row>
    <row r="1974" spans="1:25">
      <c r="A1974" s="24" t="s">
        <v>2934</v>
      </c>
      <c r="B1974" s="25" t="s">
        <v>1172</v>
      </c>
      <c r="C1974" s="26" t="s">
        <v>2938</v>
      </c>
      <c r="D1974" s="27" t="s">
        <v>28</v>
      </c>
      <c r="E1974" s="27" t="s">
        <v>1068</v>
      </c>
      <c r="F1974" s="27" t="s">
        <v>455</v>
      </c>
      <c r="G1974" s="27" t="s">
        <v>31</v>
      </c>
      <c r="H1974" s="27" t="s">
        <v>32</v>
      </c>
      <c r="I1974" s="27" t="s">
        <v>33</v>
      </c>
      <c r="J1974" s="28">
        <v>45534</v>
      </c>
      <c r="K1974" s="28">
        <v>45717</v>
      </c>
      <c r="L1974" s="121" t="s">
        <v>2167</v>
      </c>
      <c r="M1974" s="94" t="s">
        <v>304</v>
      </c>
      <c r="N1974" s="94" t="s">
        <v>149</v>
      </c>
      <c r="P1974" s="30"/>
      <c r="Q1974" s="20"/>
      <c r="R1974" s="23"/>
      <c r="S1974" s="21">
        <v>45537</v>
      </c>
      <c r="T1974" s="20"/>
      <c r="U1974" s="21">
        <v>45539</v>
      </c>
      <c r="V1974" s="29" t="s">
        <v>240</v>
      </c>
      <c r="W1974" s="23"/>
      <c r="X1974" s="27" t="s">
        <v>45</v>
      </c>
      <c r="Y1974" s="13"/>
    </row>
    <row r="1975" spans="1:25" ht="25.5">
      <c r="A1975" s="24" t="s">
        <v>2934</v>
      </c>
      <c r="B1975" s="25" t="s">
        <v>675</v>
      </c>
      <c r="C1975" s="26" t="s">
        <v>2939</v>
      </c>
      <c r="D1975" s="27" t="s">
        <v>28</v>
      </c>
      <c r="E1975" s="27" t="s">
        <v>255</v>
      </c>
      <c r="F1975" s="27" t="s">
        <v>358</v>
      </c>
      <c r="G1975" s="27" t="s">
        <v>31</v>
      </c>
      <c r="H1975" s="27" t="s">
        <v>32</v>
      </c>
      <c r="I1975" s="27" t="s">
        <v>33</v>
      </c>
      <c r="J1975" s="28">
        <v>45534</v>
      </c>
      <c r="K1975" s="28">
        <v>45689</v>
      </c>
      <c r="L1975" s="121" t="s">
        <v>2167</v>
      </c>
      <c r="M1975" s="94" t="s">
        <v>709</v>
      </c>
      <c r="N1975" s="94" t="s">
        <v>72</v>
      </c>
      <c r="P1975" s="30"/>
      <c r="Q1975" s="20"/>
      <c r="R1975" s="23"/>
      <c r="S1975" s="21">
        <v>45537</v>
      </c>
      <c r="T1975" s="20"/>
      <c r="U1975" s="21">
        <v>45539</v>
      </c>
      <c r="V1975" s="29" t="s">
        <v>240</v>
      </c>
      <c r="W1975" s="23"/>
      <c r="X1975" s="27" t="s">
        <v>45</v>
      </c>
      <c r="Y1975" s="13"/>
    </row>
    <row r="1976" spans="1:25" ht="25.5">
      <c r="A1976" s="24" t="s">
        <v>2934</v>
      </c>
      <c r="B1976" s="25" t="s">
        <v>1212</v>
      </c>
      <c r="C1976" s="26" t="s">
        <v>2940</v>
      </c>
      <c r="D1976" s="27" t="s">
        <v>28</v>
      </c>
      <c r="E1976" s="27" t="s">
        <v>255</v>
      </c>
      <c r="F1976" s="27" t="s">
        <v>358</v>
      </c>
      <c r="G1976" s="27" t="s">
        <v>31</v>
      </c>
      <c r="H1976" s="27" t="s">
        <v>32</v>
      </c>
      <c r="I1976" s="27" t="s">
        <v>33</v>
      </c>
      <c r="J1976" s="28">
        <v>45534</v>
      </c>
      <c r="K1976" s="28">
        <v>45689</v>
      </c>
      <c r="L1976" s="121" t="s">
        <v>2167</v>
      </c>
      <c r="M1976" s="94" t="s">
        <v>709</v>
      </c>
      <c r="N1976" s="94" t="s">
        <v>72</v>
      </c>
      <c r="P1976" s="30"/>
      <c r="Q1976" s="20"/>
      <c r="R1976" s="23"/>
      <c r="S1976" s="21">
        <v>45537</v>
      </c>
      <c r="T1976" s="20"/>
      <c r="U1976" s="21">
        <v>45539</v>
      </c>
      <c r="V1976" s="29" t="s">
        <v>240</v>
      </c>
      <c r="W1976" s="23"/>
      <c r="X1976" s="27" t="s">
        <v>45</v>
      </c>
      <c r="Y1976" s="13"/>
    </row>
    <row r="1977" spans="1:25" ht="25.5">
      <c r="A1977" s="24" t="s">
        <v>2934</v>
      </c>
      <c r="B1977" s="25" t="s">
        <v>2183</v>
      </c>
      <c r="C1977" s="26" t="s">
        <v>2941</v>
      </c>
      <c r="D1977" s="27" t="s">
        <v>28</v>
      </c>
      <c r="E1977" s="27" t="s">
        <v>70</v>
      </c>
      <c r="F1977" s="27" t="s">
        <v>387</v>
      </c>
      <c r="G1977" s="27" t="s">
        <v>31</v>
      </c>
      <c r="H1977" s="27" t="s">
        <v>32</v>
      </c>
      <c r="I1977" s="27" t="s">
        <v>33</v>
      </c>
      <c r="J1977" s="28">
        <v>45534</v>
      </c>
      <c r="K1977" s="28">
        <v>45689</v>
      </c>
      <c r="L1977" s="121" t="s">
        <v>2167</v>
      </c>
      <c r="M1977" s="94" t="s">
        <v>709</v>
      </c>
      <c r="N1977" s="94" t="s">
        <v>72</v>
      </c>
      <c r="P1977" s="30"/>
      <c r="Q1977" s="20"/>
      <c r="R1977" s="23"/>
      <c r="S1977" s="21">
        <v>45537</v>
      </c>
      <c r="T1977" s="20"/>
      <c r="U1977" s="21">
        <v>45539</v>
      </c>
      <c r="V1977" s="29" t="s">
        <v>240</v>
      </c>
      <c r="W1977" s="23"/>
      <c r="X1977" s="27" t="s">
        <v>39</v>
      </c>
      <c r="Y1977" s="13"/>
    </row>
    <row r="1978" spans="1:25">
      <c r="A1978" s="24" t="s">
        <v>2934</v>
      </c>
      <c r="B1978" s="25" t="s">
        <v>2178</v>
      </c>
      <c r="C1978" s="26" t="s">
        <v>2942</v>
      </c>
      <c r="D1978" s="27" t="s">
        <v>28</v>
      </c>
      <c r="E1978" s="27" t="s">
        <v>274</v>
      </c>
      <c r="F1978" s="27" t="s">
        <v>2943</v>
      </c>
      <c r="G1978" s="27" t="s">
        <v>31</v>
      </c>
      <c r="H1978" s="27" t="s">
        <v>32</v>
      </c>
      <c r="I1978" s="27" t="s">
        <v>33</v>
      </c>
      <c r="J1978" s="28">
        <v>45534</v>
      </c>
      <c r="K1978" s="28">
        <v>45689</v>
      </c>
      <c r="L1978" s="121" t="s">
        <v>2167</v>
      </c>
      <c r="M1978" s="94" t="s">
        <v>2464</v>
      </c>
      <c r="N1978" s="94" t="s">
        <v>2465</v>
      </c>
      <c r="P1978" s="30"/>
      <c r="Q1978" s="20"/>
      <c r="R1978" s="23"/>
      <c r="S1978" s="21">
        <v>45537</v>
      </c>
      <c r="T1978" s="20"/>
      <c r="U1978" s="21">
        <v>45539</v>
      </c>
      <c r="V1978" s="29" t="s">
        <v>240</v>
      </c>
      <c r="W1978" s="23"/>
      <c r="X1978" s="27" t="s">
        <v>45</v>
      </c>
      <c r="Y1978" s="13"/>
    </row>
    <row r="1979" spans="1:25" ht="25.5">
      <c r="A1979" s="24" t="s">
        <v>2934</v>
      </c>
      <c r="B1979" s="25" t="s">
        <v>2944</v>
      </c>
      <c r="C1979" s="26" t="s">
        <v>2945</v>
      </c>
      <c r="D1979" s="27" t="s">
        <v>28</v>
      </c>
      <c r="E1979" s="27" t="s">
        <v>255</v>
      </c>
      <c r="F1979" s="27" t="s">
        <v>358</v>
      </c>
      <c r="G1979" s="27" t="s">
        <v>31</v>
      </c>
      <c r="H1979" s="27" t="s">
        <v>32</v>
      </c>
      <c r="I1979" s="27" t="s">
        <v>33</v>
      </c>
      <c r="J1979" s="28">
        <v>45534</v>
      </c>
      <c r="K1979" s="28">
        <v>45689</v>
      </c>
      <c r="L1979" s="121" t="s">
        <v>2167</v>
      </c>
      <c r="M1979" s="94" t="s">
        <v>709</v>
      </c>
      <c r="N1979" s="94" t="s">
        <v>72</v>
      </c>
      <c r="P1979" s="30"/>
      <c r="Q1979" s="20"/>
      <c r="R1979" s="23"/>
      <c r="S1979" s="21">
        <v>45537</v>
      </c>
      <c r="T1979" s="20"/>
      <c r="U1979" s="21">
        <v>45539</v>
      </c>
      <c r="V1979" s="29" t="s">
        <v>240</v>
      </c>
      <c r="W1979" s="23"/>
      <c r="X1979" s="27" t="s">
        <v>45</v>
      </c>
      <c r="Y1979" s="13"/>
    </row>
    <row r="1980" spans="1:25" ht="25.5">
      <c r="A1980" s="24" t="s">
        <v>2934</v>
      </c>
      <c r="B1980" s="25" t="s">
        <v>2162</v>
      </c>
      <c r="C1980" s="26" t="s">
        <v>2946</v>
      </c>
      <c r="D1980" s="27" t="s">
        <v>28</v>
      </c>
      <c r="E1980" s="27" t="s">
        <v>255</v>
      </c>
      <c r="F1980" s="27" t="s">
        <v>358</v>
      </c>
      <c r="G1980" s="27" t="s">
        <v>31</v>
      </c>
      <c r="H1980" s="27" t="s">
        <v>32</v>
      </c>
      <c r="I1980" s="27" t="s">
        <v>33</v>
      </c>
      <c r="J1980" s="28">
        <v>45534</v>
      </c>
      <c r="K1980" s="28">
        <v>45689</v>
      </c>
      <c r="L1980" s="121" t="s">
        <v>2167</v>
      </c>
      <c r="M1980" s="94" t="s">
        <v>709</v>
      </c>
      <c r="N1980" s="94" t="s">
        <v>72</v>
      </c>
      <c r="P1980" s="30"/>
      <c r="Q1980" s="20"/>
      <c r="R1980" s="23"/>
      <c r="S1980" s="21">
        <v>45537</v>
      </c>
      <c r="T1980" s="20"/>
      <c r="U1980" s="21">
        <v>45539</v>
      </c>
      <c r="V1980" s="29" t="s">
        <v>240</v>
      </c>
      <c r="W1980" s="23"/>
      <c r="X1980" s="27" t="s">
        <v>45</v>
      </c>
      <c r="Y1980" s="13"/>
    </row>
    <row r="1981" spans="1:25">
      <c r="A1981" s="24" t="s">
        <v>2934</v>
      </c>
      <c r="B1981" s="25" t="s">
        <v>2947</v>
      </c>
      <c r="C1981" s="26" t="s">
        <v>2948</v>
      </c>
      <c r="D1981" s="27" t="s">
        <v>28</v>
      </c>
      <c r="E1981" s="27" t="s">
        <v>255</v>
      </c>
      <c r="F1981" s="27" t="s">
        <v>256</v>
      </c>
      <c r="G1981" s="27" t="s">
        <v>31</v>
      </c>
      <c r="H1981" s="27" t="s">
        <v>32</v>
      </c>
      <c r="I1981" s="27" t="s">
        <v>33</v>
      </c>
      <c r="J1981" s="28">
        <v>45534</v>
      </c>
      <c r="K1981" s="28">
        <v>45689</v>
      </c>
      <c r="L1981" s="121" t="s">
        <v>2167</v>
      </c>
      <c r="M1981" s="94" t="s">
        <v>1236</v>
      </c>
      <c r="N1981" s="94" t="s">
        <v>2923</v>
      </c>
      <c r="P1981" s="30"/>
      <c r="Q1981" s="20"/>
      <c r="R1981" s="23"/>
      <c r="S1981" s="21">
        <v>45537</v>
      </c>
      <c r="T1981" s="20"/>
      <c r="U1981" s="21">
        <v>45539</v>
      </c>
      <c r="V1981" s="29" t="s">
        <v>240</v>
      </c>
      <c r="W1981" s="23"/>
      <c r="X1981" s="27" t="s">
        <v>45</v>
      </c>
      <c r="Y1981" s="13"/>
    </row>
    <row r="1982" spans="1:25" ht="25.5">
      <c r="A1982" s="24" t="s">
        <v>2934</v>
      </c>
      <c r="B1982" s="25" t="s">
        <v>1166</v>
      </c>
      <c r="C1982" s="26" t="s">
        <v>2949</v>
      </c>
      <c r="D1982" s="27" t="s">
        <v>28</v>
      </c>
      <c r="E1982" s="27" t="s">
        <v>255</v>
      </c>
      <c r="F1982" s="27" t="s">
        <v>256</v>
      </c>
      <c r="G1982" s="27" t="s">
        <v>31</v>
      </c>
      <c r="H1982" s="27" t="s">
        <v>32</v>
      </c>
      <c r="I1982" s="27" t="s">
        <v>33</v>
      </c>
      <c r="J1982" s="28">
        <v>45534</v>
      </c>
      <c r="K1982" s="28">
        <v>45689</v>
      </c>
      <c r="L1982" s="121" t="s">
        <v>2167</v>
      </c>
      <c r="M1982" s="94" t="s">
        <v>709</v>
      </c>
      <c r="N1982" s="94" t="s">
        <v>72</v>
      </c>
      <c r="P1982" s="30"/>
      <c r="Q1982" s="20"/>
      <c r="R1982" s="23"/>
      <c r="S1982" s="21">
        <v>45537</v>
      </c>
      <c r="T1982" s="20"/>
      <c r="U1982" s="21">
        <v>45539</v>
      </c>
      <c r="V1982" s="29" t="s">
        <v>240</v>
      </c>
      <c r="W1982" s="23"/>
      <c r="X1982" s="27" t="s">
        <v>45</v>
      </c>
      <c r="Y1982" s="13"/>
    </row>
    <row r="1983" spans="1:25">
      <c r="A1983" s="24" t="s">
        <v>2934</v>
      </c>
      <c r="B1983" s="25" t="s">
        <v>716</v>
      </c>
      <c r="C1983" s="26" t="s">
        <v>2950</v>
      </c>
      <c r="D1983" s="27" t="s">
        <v>28</v>
      </c>
      <c r="E1983" s="27" t="s">
        <v>377</v>
      </c>
      <c r="F1983" s="27" t="s">
        <v>662</v>
      </c>
      <c r="G1983" s="27" t="s">
        <v>31</v>
      </c>
      <c r="H1983" s="27" t="s">
        <v>32</v>
      </c>
      <c r="I1983" s="27" t="s">
        <v>33</v>
      </c>
      <c r="J1983" s="28">
        <v>45534</v>
      </c>
      <c r="K1983" s="28">
        <v>45689</v>
      </c>
      <c r="L1983" s="121" t="s">
        <v>2167</v>
      </c>
      <c r="M1983" s="94" t="s">
        <v>825</v>
      </c>
      <c r="N1983" s="94" t="s">
        <v>91</v>
      </c>
      <c r="P1983" s="30"/>
      <c r="Q1983" s="20"/>
      <c r="R1983" s="23"/>
      <c r="S1983" s="21">
        <v>45537</v>
      </c>
      <c r="T1983" s="20"/>
      <c r="U1983" s="21">
        <v>45540</v>
      </c>
      <c r="V1983" s="29" t="s">
        <v>240</v>
      </c>
      <c r="W1983" s="23"/>
      <c r="X1983" s="27" t="s">
        <v>45</v>
      </c>
      <c r="Y1983" s="13"/>
    </row>
    <row r="1984" spans="1:25" ht="38.25">
      <c r="A1984" s="24" t="s">
        <v>2934</v>
      </c>
      <c r="B1984" s="25" t="s">
        <v>769</v>
      </c>
      <c r="C1984" s="26" t="s">
        <v>2951</v>
      </c>
      <c r="D1984" s="27" t="s">
        <v>28</v>
      </c>
      <c r="E1984" s="27" t="s">
        <v>255</v>
      </c>
      <c r="F1984" s="27" t="s">
        <v>256</v>
      </c>
      <c r="G1984" s="27" t="s">
        <v>31</v>
      </c>
      <c r="H1984" s="27" t="s">
        <v>32</v>
      </c>
      <c r="I1984" s="27" t="s">
        <v>33</v>
      </c>
      <c r="J1984" s="28">
        <v>45534</v>
      </c>
      <c r="K1984" s="28">
        <v>45689</v>
      </c>
      <c r="L1984" s="121" t="s">
        <v>79</v>
      </c>
      <c r="N1984" s="101" t="s">
        <v>113</v>
      </c>
      <c r="O1984" s="94" t="s">
        <v>1708</v>
      </c>
      <c r="P1984" s="30" t="s">
        <v>235</v>
      </c>
      <c r="Q1984" s="30" t="s">
        <v>235</v>
      </c>
      <c r="R1984" s="30" t="s">
        <v>235</v>
      </c>
      <c r="S1984" s="21">
        <v>45533</v>
      </c>
      <c r="T1984" s="20" t="s">
        <v>235</v>
      </c>
      <c r="U1984" s="21">
        <v>45539</v>
      </c>
      <c r="V1984" s="29" t="s">
        <v>485</v>
      </c>
      <c r="W1984" s="23" t="s">
        <v>2952</v>
      </c>
      <c r="X1984" s="27" t="s">
        <v>45</v>
      </c>
      <c r="Y1984" s="228" t="s">
        <v>2523</v>
      </c>
    </row>
    <row r="1985" spans="1:25" ht="25.5">
      <c r="A1985" s="24" t="s">
        <v>2934</v>
      </c>
      <c r="B1985" s="25" t="s">
        <v>2173</v>
      </c>
      <c r="C1985" s="26" t="s">
        <v>2953</v>
      </c>
      <c r="D1985" s="27" t="s">
        <v>28</v>
      </c>
      <c r="E1985" s="27" t="s">
        <v>255</v>
      </c>
      <c r="F1985" s="27" t="s">
        <v>256</v>
      </c>
      <c r="G1985" s="27" t="s">
        <v>31</v>
      </c>
      <c r="H1985" s="27" t="s">
        <v>32</v>
      </c>
      <c r="I1985" s="27" t="s">
        <v>33</v>
      </c>
      <c r="J1985" s="28">
        <v>45534</v>
      </c>
      <c r="K1985" s="28">
        <v>45689</v>
      </c>
      <c r="L1985" s="121" t="s">
        <v>79</v>
      </c>
      <c r="N1985" s="101" t="s">
        <v>2612</v>
      </c>
      <c r="P1985" s="30" t="s">
        <v>235</v>
      </c>
      <c r="Q1985" s="30" t="s">
        <v>235</v>
      </c>
      <c r="R1985" s="30" t="s">
        <v>235</v>
      </c>
      <c r="S1985" s="21">
        <v>45533</v>
      </c>
      <c r="T1985" s="20" t="s">
        <v>235</v>
      </c>
      <c r="U1985" s="21">
        <v>45539</v>
      </c>
      <c r="V1985" s="29" t="s">
        <v>485</v>
      </c>
      <c r="W1985" s="23" t="s">
        <v>2952</v>
      </c>
      <c r="X1985" s="27" t="s">
        <v>45</v>
      </c>
      <c r="Y1985" s="228" t="s">
        <v>23</v>
      </c>
    </row>
    <row r="1986" spans="1:25" ht="25.5">
      <c r="A1986" s="24" t="s">
        <v>2954</v>
      </c>
      <c r="B1986" s="25" t="s">
        <v>1162</v>
      </c>
      <c r="C1986" s="26" t="s">
        <v>2955</v>
      </c>
      <c r="D1986" s="27" t="s">
        <v>28</v>
      </c>
      <c r="E1986" s="27" t="s">
        <v>255</v>
      </c>
      <c r="F1986" s="27" t="s">
        <v>358</v>
      </c>
      <c r="G1986" s="27" t="s">
        <v>31</v>
      </c>
      <c r="H1986" s="27" t="s">
        <v>32</v>
      </c>
      <c r="I1986" s="27" t="s">
        <v>33</v>
      </c>
      <c r="J1986" s="28">
        <v>45534</v>
      </c>
      <c r="K1986" s="28">
        <v>45689</v>
      </c>
      <c r="L1986" s="121" t="s">
        <v>53</v>
      </c>
      <c r="M1986" s="94" t="s">
        <v>709</v>
      </c>
      <c r="N1986" s="94" t="s">
        <v>72</v>
      </c>
      <c r="P1986" s="30" t="s">
        <v>235</v>
      </c>
      <c r="Q1986" s="20"/>
      <c r="R1986" s="23"/>
      <c r="S1986" s="21">
        <v>45532</v>
      </c>
      <c r="T1986" s="20"/>
      <c r="U1986" s="21">
        <v>45533</v>
      </c>
      <c r="V1986" s="29" t="s">
        <v>485</v>
      </c>
      <c r="W1986" s="23" t="s">
        <v>2952</v>
      </c>
      <c r="X1986" s="27" t="s">
        <v>45</v>
      </c>
      <c r="Y1986" s="13" t="s">
        <v>23</v>
      </c>
    </row>
    <row r="1987" spans="1:25" ht="25.5">
      <c r="A1987" s="24" t="s">
        <v>2934</v>
      </c>
      <c r="B1987" s="25" t="s">
        <v>676</v>
      </c>
      <c r="C1987" s="26" t="s">
        <v>2956</v>
      </c>
      <c r="D1987" s="27" t="s">
        <v>28</v>
      </c>
      <c r="E1987" s="27" t="s">
        <v>255</v>
      </c>
      <c r="F1987" s="27" t="s">
        <v>358</v>
      </c>
      <c r="G1987" s="27" t="s">
        <v>31</v>
      </c>
      <c r="H1987" s="27" t="s">
        <v>32</v>
      </c>
      <c r="I1987" s="27" t="s">
        <v>33</v>
      </c>
      <c r="J1987" s="28">
        <v>45534</v>
      </c>
      <c r="K1987" s="28">
        <v>45689</v>
      </c>
      <c r="L1987" s="121" t="s">
        <v>53</v>
      </c>
      <c r="M1987" s="94" t="s">
        <v>709</v>
      </c>
      <c r="N1987" s="94" t="s">
        <v>72</v>
      </c>
      <c r="P1987" s="30" t="s">
        <v>235</v>
      </c>
      <c r="Q1987" s="20"/>
      <c r="R1987" s="23"/>
      <c r="S1987" s="21">
        <v>45532</v>
      </c>
      <c r="T1987" s="20"/>
      <c r="U1987" s="21">
        <v>45533</v>
      </c>
      <c r="V1987" s="29" t="s">
        <v>485</v>
      </c>
      <c r="W1987" s="23" t="s">
        <v>2952</v>
      </c>
      <c r="X1987" s="27" t="s">
        <v>45</v>
      </c>
      <c r="Y1987" s="13" t="s">
        <v>23</v>
      </c>
    </row>
    <row r="1988" spans="1:25" ht="89.25">
      <c r="A1988" s="24" t="s">
        <v>2934</v>
      </c>
      <c r="B1988" s="25" t="s">
        <v>2957</v>
      </c>
      <c r="C1988" s="26">
        <v>136414</v>
      </c>
      <c r="D1988" s="27" t="s">
        <v>28</v>
      </c>
      <c r="E1988" s="27" t="s">
        <v>413</v>
      </c>
      <c r="F1988" s="27" t="s">
        <v>2926</v>
      </c>
      <c r="G1988" s="27" t="s">
        <v>31</v>
      </c>
      <c r="H1988" s="27" t="s">
        <v>32</v>
      </c>
      <c r="I1988" s="27" t="s">
        <v>33</v>
      </c>
      <c r="J1988" s="28">
        <v>45534</v>
      </c>
      <c r="K1988" s="28">
        <v>45689</v>
      </c>
      <c r="L1988" s="121" t="s">
        <v>53</v>
      </c>
      <c r="M1988" s="227" t="s">
        <v>415</v>
      </c>
      <c r="N1988" s="94" t="s">
        <v>43</v>
      </c>
      <c r="O1988" s="94" t="s">
        <v>1141</v>
      </c>
      <c r="P1988" s="30" t="s">
        <v>235</v>
      </c>
      <c r="Q1988" s="20"/>
      <c r="R1988" s="23"/>
      <c r="S1988" s="21">
        <v>45532</v>
      </c>
      <c r="T1988" s="20"/>
      <c r="U1988" s="21">
        <v>45539</v>
      </c>
      <c r="V1988" s="29" t="s">
        <v>485</v>
      </c>
      <c r="W1988" s="23" t="s">
        <v>2952</v>
      </c>
      <c r="X1988" s="27" t="s">
        <v>45</v>
      </c>
      <c r="Y1988" s="13" t="s">
        <v>23</v>
      </c>
    </row>
    <row r="1989" spans="1:25" ht="25.5">
      <c r="A1989" s="24" t="s">
        <v>2934</v>
      </c>
      <c r="B1989" s="25" t="s">
        <v>2958</v>
      </c>
      <c r="C1989" s="26" t="s">
        <v>2959</v>
      </c>
      <c r="D1989" s="27" t="s">
        <v>28</v>
      </c>
      <c r="E1989" s="27" t="s">
        <v>70</v>
      </c>
      <c r="F1989" s="27" t="s">
        <v>387</v>
      </c>
      <c r="G1989" s="27" t="s">
        <v>31</v>
      </c>
      <c r="H1989" s="27" t="s">
        <v>32</v>
      </c>
      <c r="I1989" s="27" t="s">
        <v>33</v>
      </c>
      <c r="J1989" s="28">
        <v>45534</v>
      </c>
      <c r="K1989" s="28">
        <v>45689</v>
      </c>
      <c r="L1989" s="121" t="s">
        <v>79</v>
      </c>
      <c r="N1989" s="101" t="s">
        <v>113</v>
      </c>
      <c r="P1989" s="30" t="s">
        <v>235</v>
      </c>
      <c r="Q1989" s="30" t="s">
        <v>235</v>
      </c>
      <c r="R1989" s="30" t="s">
        <v>235</v>
      </c>
      <c r="S1989" s="21">
        <v>45533</v>
      </c>
      <c r="T1989" s="20"/>
      <c r="U1989" s="21"/>
      <c r="V1989" s="29" t="s">
        <v>485</v>
      </c>
      <c r="W1989" s="23" t="s">
        <v>2952</v>
      </c>
      <c r="X1989" s="27" t="s">
        <v>39</v>
      </c>
      <c r="Y1989" s="228" t="s">
        <v>2523</v>
      </c>
    </row>
    <row r="1990" spans="1:25">
      <c r="A1990" s="24" t="s">
        <v>2934</v>
      </c>
      <c r="B1990" s="25" t="s">
        <v>1153</v>
      </c>
      <c r="C1990" s="26" t="s">
        <v>2960</v>
      </c>
      <c r="D1990" s="27" t="s">
        <v>28</v>
      </c>
      <c r="E1990" s="27" t="s">
        <v>255</v>
      </c>
      <c r="F1990" s="27" t="s">
        <v>256</v>
      </c>
      <c r="G1990" s="27" t="s">
        <v>31</v>
      </c>
      <c r="H1990" s="27" t="s">
        <v>32</v>
      </c>
      <c r="I1990" s="27" t="s">
        <v>33</v>
      </c>
      <c r="J1990" s="28">
        <v>45534</v>
      </c>
      <c r="K1990" s="28">
        <v>45689</v>
      </c>
      <c r="L1990" s="121" t="s">
        <v>1605</v>
      </c>
      <c r="M1990" s="94" t="s">
        <v>1236</v>
      </c>
      <c r="N1990" s="94" t="s">
        <v>2923</v>
      </c>
      <c r="P1990" s="30"/>
      <c r="Q1990" s="20"/>
      <c r="R1990" s="23"/>
      <c r="S1990" s="21">
        <v>45534</v>
      </c>
      <c r="T1990" s="20"/>
      <c r="U1990" s="21">
        <v>45534</v>
      </c>
      <c r="V1990" s="29" t="s">
        <v>240</v>
      </c>
      <c r="W1990" s="23"/>
      <c r="X1990" s="27" t="s">
        <v>45</v>
      </c>
      <c r="Y1990" s="13" t="s">
        <v>2577</v>
      </c>
    </row>
    <row r="1991" spans="1:25" ht="25.5">
      <c r="A1991" s="24" t="s">
        <v>2934</v>
      </c>
      <c r="B1991" s="25" t="s">
        <v>1214</v>
      </c>
      <c r="C1991" s="26" t="s">
        <v>2961</v>
      </c>
      <c r="D1991" s="27" t="s">
        <v>28</v>
      </c>
      <c r="E1991" s="27" t="s">
        <v>255</v>
      </c>
      <c r="F1991" s="27" t="s">
        <v>358</v>
      </c>
      <c r="G1991" s="27" t="s">
        <v>31</v>
      </c>
      <c r="H1991" s="27" t="s">
        <v>32</v>
      </c>
      <c r="I1991" s="27" t="s">
        <v>33</v>
      </c>
      <c r="J1991" s="28">
        <v>45534</v>
      </c>
      <c r="K1991" s="28">
        <v>45689</v>
      </c>
      <c r="L1991" s="121" t="s">
        <v>1605</v>
      </c>
      <c r="N1991" s="94" t="s">
        <v>72</v>
      </c>
      <c r="P1991" s="30"/>
      <c r="Q1991" s="20"/>
      <c r="R1991" s="23"/>
      <c r="S1991" s="21">
        <v>45534</v>
      </c>
      <c r="T1991" s="20"/>
      <c r="U1991" s="21">
        <v>45538</v>
      </c>
      <c r="V1991" s="29" t="s">
        <v>240</v>
      </c>
      <c r="W1991" s="23"/>
      <c r="X1991" s="27" t="s">
        <v>45</v>
      </c>
      <c r="Y1991" s="13" t="s">
        <v>2577</v>
      </c>
    </row>
    <row r="1992" spans="1:25">
      <c r="A1992" s="24" t="s">
        <v>2934</v>
      </c>
      <c r="B1992" s="25" t="s">
        <v>1156</v>
      </c>
      <c r="C1992" s="26" t="s">
        <v>2962</v>
      </c>
      <c r="D1992" s="27" t="s">
        <v>28</v>
      </c>
      <c r="E1992" s="27" t="s">
        <v>377</v>
      </c>
      <c r="F1992" s="27" t="s">
        <v>662</v>
      </c>
      <c r="G1992" s="27" t="s">
        <v>31</v>
      </c>
      <c r="H1992" s="27" t="s">
        <v>32</v>
      </c>
      <c r="I1992" s="27" t="s">
        <v>33</v>
      </c>
      <c r="J1992" s="28">
        <v>45534</v>
      </c>
      <c r="K1992" s="28">
        <v>45689</v>
      </c>
      <c r="L1992" s="121" t="s">
        <v>1605</v>
      </c>
      <c r="N1992" s="101" t="s">
        <v>91</v>
      </c>
      <c r="P1992" s="30"/>
      <c r="Q1992" s="20"/>
      <c r="R1992" s="23"/>
      <c r="S1992" s="21">
        <v>45534</v>
      </c>
      <c r="T1992" s="20"/>
      <c r="U1992" s="21">
        <v>45540</v>
      </c>
      <c r="V1992" s="29" t="s">
        <v>240</v>
      </c>
      <c r="W1992" s="23"/>
      <c r="X1992" s="27" t="s">
        <v>45</v>
      </c>
      <c r="Y1992" s="13" t="s">
        <v>2963</v>
      </c>
    </row>
    <row r="1993" spans="1:25" ht="51">
      <c r="A1993" s="24" t="s">
        <v>2934</v>
      </c>
      <c r="B1993" s="25" t="s">
        <v>1174</v>
      </c>
      <c r="C1993" s="26" t="s">
        <v>2964</v>
      </c>
      <c r="D1993" s="27" t="s">
        <v>28</v>
      </c>
      <c r="E1993" s="27" t="s">
        <v>413</v>
      </c>
      <c r="F1993" s="27" t="s">
        <v>2926</v>
      </c>
      <c r="G1993" s="27" t="s">
        <v>31</v>
      </c>
      <c r="H1993" s="27" t="s">
        <v>32</v>
      </c>
      <c r="I1993" s="27" t="s">
        <v>33</v>
      </c>
      <c r="J1993" s="28">
        <v>45534</v>
      </c>
      <c r="K1993" s="28">
        <v>45689</v>
      </c>
      <c r="L1993" s="121" t="s">
        <v>1605</v>
      </c>
      <c r="M1993" s="94" t="s">
        <v>415</v>
      </c>
      <c r="N1993" s="94" t="s">
        <v>43</v>
      </c>
      <c r="O1993" s="94" t="s">
        <v>785</v>
      </c>
      <c r="P1993" s="30"/>
      <c r="Q1993" s="20"/>
      <c r="R1993" s="23"/>
      <c r="S1993" s="21">
        <v>45534</v>
      </c>
      <c r="T1993" s="20"/>
      <c r="U1993" s="21">
        <v>45539</v>
      </c>
      <c r="V1993" s="29" t="s">
        <v>240</v>
      </c>
      <c r="W1993" s="23"/>
      <c r="X1993" s="27" t="s">
        <v>45</v>
      </c>
      <c r="Y1993" s="13" t="s">
        <v>2194</v>
      </c>
    </row>
    <row r="1994" spans="1:25" ht="25.5">
      <c r="A1994" s="24" t="s">
        <v>2934</v>
      </c>
      <c r="B1994" s="25" t="s">
        <v>673</v>
      </c>
      <c r="C1994" s="26" t="s">
        <v>2965</v>
      </c>
      <c r="D1994" s="27" t="s">
        <v>28</v>
      </c>
      <c r="E1994" s="27" t="s">
        <v>255</v>
      </c>
      <c r="F1994" s="27" t="s">
        <v>358</v>
      </c>
      <c r="G1994" s="27" t="s">
        <v>31</v>
      </c>
      <c r="H1994" s="27" t="s">
        <v>32</v>
      </c>
      <c r="I1994" s="27" t="s">
        <v>33</v>
      </c>
      <c r="J1994" s="28">
        <v>45534</v>
      </c>
      <c r="K1994" s="28">
        <v>45689</v>
      </c>
      <c r="L1994" s="121" t="s">
        <v>1605</v>
      </c>
      <c r="N1994" s="94" t="s">
        <v>72</v>
      </c>
      <c r="P1994" s="30"/>
      <c r="Q1994" s="20"/>
      <c r="R1994" s="23"/>
      <c r="S1994" s="21">
        <v>45534</v>
      </c>
      <c r="T1994" s="20"/>
      <c r="U1994" s="21">
        <v>45538</v>
      </c>
      <c r="V1994" s="29" t="s">
        <v>240</v>
      </c>
      <c r="W1994" s="23"/>
      <c r="X1994" s="27" t="s">
        <v>45</v>
      </c>
      <c r="Y1994" s="13" t="s">
        <v>2577</v>
      </c>
    </row>
    <row r="1995" spans="1:25" ht="51">
      <c r="A1995" s="24" t="s">
        <v>2934</v>
      </c>
      <c r="B1995" s="25" t="s">
        <v>1140</v>
      </c>
      <c r="C1995" s="26" t="s">
        <v>2966</v>
      </c>
      <c r="D1995" s="27" t="s">
        <v>28</v>
      </c>
      <c r="E1995" s="27" t="s">
        <v>413</v>
      </c>
      <c r="F1995" s="27" t="s">
        <v>2926</v>
      </c>
      <c r="G1995" s="27" t="s">
        <v>31</v>
      </c>
      <c r="H1995" s="27" t="s">
        <v>32</v>
      </c>
      <c r="I1995" s="27" t="s">
        <v>33</v>
      </c>
      <c r="J1995" s="28">
        <v>45534</v>
      </c>
      <c r="K1995" s="28">
        <v>45689</v>
      </c>
      <c r="L1995" s="121" t="s">
        <v>1605</v>
      </c>
      <c r="M1995" s="94" t="s">
        <v>415</v>
      </c>
      <c r="N1995" s="94" t="s">
        <v>43</v>
      </c>
      <c r="O1995" s="94" t="s">
        <v>785</v>
      </c>
      <c r="P1995" s="30"/>
      <c r="Q1995" s="20"/>
      <c r="R1995" s="23"/>
      <c r="S1995" s="21">
        <v>45534</v>
      </c>
      <c r="T1995" s="20"/>
      <c r="U1995" s="21">
        <v>45539</v>
      </c>
      <c r="V1995" s="29" t="s">
        <v>240</v>
      </c>
      <c r="W1995" s="23"/>
      <c r="X1995" s="27" t="s">
        <v>45</v>
      </c>
      <c r="Y1995" s="13" t="s">
        <v>2194</v>
      </c>
    </row>
    <row r="1996" spans="1:25" ht="25.5">
      <c r="A1996" s="24" t="s">
        <v>2934</v>
      </c>
      <c r="B1996" s="25" t="s">
        <v>2170</v>
      </c>
      <c r="C1996" s="26" t="s">
        <v>2967</v>
      </c>
      <c r="D1996" s="27" t="s">
        <v>28</v>
      </c>
      <c r="E1996" s="27" t="s">
        <v>255</v>
      </c>
      <c r="F1996" s="27" t="s">
        <v>358</v>
      </c>
      <c r="G1996" s="27" t="s">
        <v>31</v>
      </c>
      <c r="H1996" s="27" t="s">
        <v>32</v>
      </c>
      <c r="I1996" s="27" t="s">
        <v>33</v>
      </c>
      <c r="J1996" s="28">
        <v>45534</v>
      </c>
      <c r="K1996" s="28">
        <v>45689</v>
      </c>
      <c r="L1996" s="121" t="s">
        <v>1605</v>
      </c>
      <c r="N1996" s="94" t="s">
        <v>72</v>
      </c>
      <c r="P1996" s="30"/>
      <c r="Q1996" s="20"/>
      <c r="R1996" s="23"/>
      <c r="S1996" s="21">
        <v>45534</v>
      </c>
      <c r="T1996" s="20"/>
      <c r="U1996" s="21">
        <v>45540</v>
      </c>
      <c r="V1996" s="29" t="s">
        <v>240</v>
      </c>
      <c r="W1996" s="23"/>
      <c r="X1996" s="27" t="s">
        <v>45</v>
      </c>
      <c r="Y1996" s="13" t="s">
        <v>2577</v>
      </c>
    </row>
    <row r="1997" spans="1:25" ht="51">
      <c r="A1997" s="24" t="s">
        <v>2934</v>
      </c>
      <c r="B1997" s="25" t="s">
        <v>2968</v>
      </c>
      <c r="C1997" s="26" t="s">
        <v>2969</v>
      </c>
      <c r="D1997" s="27" t="s">
        <v>28</v>
      </c>
      <c r="E1997" s="27" t="s">
        <v>413</v>
      </c>
      <c r="F1997" s="27" t="s">
        <v>2926</v>
      </c>
      <c r="G1997" s="27" t="s">
        <v>31</v>
      </c>
      <c r="H1997" s="27" t="s">
        <v>32</v>
      </c>
      <c r="I1997" s="27" t="s">
        <v>33</v>
      </c>
      <c r="J1997" s="28">
        <v>45534</v>
      </c>
      <c r="K1997" s="28">
        <v>45689</v>
      </c>
      <c r="L1997" s="121" t="s">
        <v>1605</v>
      </c>
      <c r="M1997" s="94" t="s">
        <v>415</v>
      </c>
      <c r="N1997" s="94" t="s">
        <v>43</v>
      </c>
      <c r="O1997" s="94" t="s">
        <v>785</v>
      </c>
      <c r="P1997" s="30"/>
      <c r="Q1997" s="20"/>
      <c r="R1997" s="23"/>
      <c r="S1997" s="21">
        <v>45534</v>
      </c>
      <c r="T1997" s="20"/>
      <c r="U1997" s="21">
        <v>45539</v>
      </c>
      <c r="V1997" s="29" t="s">
        <v>240</v>
      </c>
      <c r="W1997" s="23"/>
      <c r="X1997" s="27" t="s">
        <v>45</v>
      </c>
      <c r="Y1997" s="13" t="s">
        <v>2196</v>
      </c>
    </row>
    <row r="1998" spans="1:25" ht="51">
      <c r="A1998" s="24" t="s">
        <v>2934</v>
      </c>
      <c r="B1998" s="25" t="s">
        <v>1144</v>
      </c>
      <c r="C1998" s="26">
        <v>116877</v>
      </c>
      <c r="D1998" s="27" t="s">
        <v>28</v>
      </c>
      <c r="E1998" s="27" t="s">
        <v>70</v>
      </c>
      <c r="F1998" s="27" t="s">
        <v>387</v>
      </c>
      <c r="G1998" s="27" t="s">
        <v>31</v>
      </c>
      <c r="H1998" s="27" t="s">
        <v>32</v>
      </c>
      <c r="I1998" s="27" t="s">
        <v>33</v>
      </c>
      <c r="J1998" s="28">
        <v>45534</v>
      </c>
      <c r="K1998" s="28">
        <v>45689</v>
      </c>
      <c r="L1998" s="121" t="s">
        <v>1605</v>
      </c>
      <c r="M1998" s="94" t="s">
        <v>415</v>
      </c>
      <c r="N1998" s="94" t="s">
        <v>43</v>
      </c>
      <c r="O1998" s="94" t="s">
        <v>785</v>
      </c>
      <c r="P1998" s="30"/>
      <c r="Q1998" s="20"/>
      <c r="R1998" s="23"/>
      <c r="S1998" s="21">
        <v>45534</v>
      </c>
      <c r="T1998" s="20"/>
      <c r="U1998" s="21">
        <v>45539</v>
      </c>
      <c r="V1998" s="29" t="s">
        <v>240</v>
      </c>
      <c r="W1998" s="23"/>
      <c r="X1998" s="27" t="s">
        <v>39</v>
      </c>
      <c r="Y1998" s="13" t="s">
        <v>2033</v>
      </c>
    </row>
    <row r="1999" spans="1:25" ht="25.5">
      <c r="A1999" s="24" t="s">
        <v>2934</v>
      </c>
      <c r="B1999" s="25" t="s">
        <v>1171</v>
      </c>
      <c r="C1999" s="26">
        <v>127177</v>
      </c>
      <c r="D1999" s="27" t="s">
        <v>28</v>
      </c>
      <c r="E1999" s="27" t="s">
        <v>1068</v>
      </c>
      <c r="F1999" s="27" t="s">
        <v>148</v>
      </c>
      <c r="G1999" s="27" t="s">
        <v>31</v>
      </c>
      <c r="H1999" s="27" t="s">
        <v>32</v>
      </c>
      <c r="I1999" s="27" t="s">
        <v>33</v>
      </c>
      <c r="J1999" s="28">
        <v>45534</v>
      </c>
      <c r="K1999" s="28">
        <v>45689</v>
      </c>
      <c r="L1999" s="121" t="s">
        <v>1605</v>
      </c>
      <c r="M1999" s="94" t="s">
        <v>304</v>
      </c>
      <c r="N1999" s="94" t="s">
        <v>305</v>
      </c>
      <c r="P1999" s="30">
        <v>45516</v>
      </c>
      <c r="Q1999" s="30">
        <v>45517</v>
      </c>
      <c r="R1999" s="23"/>
      <c r="S1999" s="21">
        <v>45538</v>
      </c>
      <c r="T1999" s="20"/>
      <c r="U1999" s="21">
        <v>45540</v>
      </c>
      <c r="V1999" s="29" t="s">
        <v>240</v>
      </c>
      <c r="W1999" s="23"/>
      <c r="X1999" s="27" t="s">
        <v>39</v>
      </c>
      <c r="Y1999" s="13" t="s">
        <v>2970</v>
      </c>
    </row>
    <row r="2000" spans="1:25" ht="25.5">
      <c r="A2000" s="24" t="s">
        <v>2934</v>
      </c>
      <c r="B2000" s="25" t="s">
        <v>2971</v>
      </c>
      <c r="C2000" s="26" t="s">
        <v>2972</v>
      </c>
      <c r="D2000" s="27" t="s">
        <v>28</v>
      </c>
      <c r="E2000" s="27" t="s">
        <v>2647</v>
      </c>
      <c r="F2000" s="27" t="s">
        <v>387</v>
      </c>
      <c r="G2000" s="27" t="s">
        <v>31</v>
      </c>
      <c r="H2000" s="27" t="s">
        <v>32</v>
      </c>
      <c r="I2000" s="27" t="s">
        <v>33</v>
      </c>
      <c r="J2000" s="28">
        <v>45534</v>
      </c>
      <c r="K2000" s="28">
        <v>45689</v>
      </c>
      <c r="L2000" s="121" t="s">
        <v>1605</v>
      </c>
      <c r="N2000" s="94" t="s">
        <v>72</v>
      </c>
      <c r="P2000" s="30"/>
      <c r="Q2000" s="20"/>
      <c r="R2000" s="23"/>
      <c r="S2000" s="21">
        <v>45538</v>
      </c>
      <c r="T2000" s="20"/>
      <c r="U2000" s="21">
        <v>45538</v>
      </c>
      <c r="V2000" s="29" t="s">
        <v>240</v>
      </c>
      <c r="W2000" s="23"/>
      <c r="X2000" s="27" t="s">
        <v>39</v>
      </c>
      <c r="Y2000" s="13" t="s">
        <v>2033</v>
      </c>
    </row>
    <row r="2001" spans="1:25">
      <c r="A2001" s="24" t="s">
        <v>2934</v>
      </c>
      <c r="B2001" s="25" t="s">
        <v>1165</v>
      </c>
      <c r="C2001" s="26" t="s">
        <v>2973</v>
      </c>
      <c r="D2001" s="27" t="s">
        <v>28</v>
      </c>
      <c r="E2001" s="27" t="s">
        <v>255</v>
      </c>
      <c r="F2001" s="27" t="s">
        <v>256</v>
      </c>
      <c r="G2001" s="27" t="s">
        <v>31</v>
      </c>
      <c r="H2001" s="27" t="s">
        <v>32</v>
      </c>
      <c r="I2001" s="27" t="s">
        <v>33</v>
      </c>
      <c r="J2001" s="28">
        <v>45534</v>
      </c>
      <c r="K2001" s="28">
        <v>45689</v>
      </c>
      <c r="L2001" s="121" t="s">
        <v>1605</v>
      </c>
      <c r="M2001" s="94" t="s">
        <v>1236</v>
      </c>
      <c r="N2001" s="94" t="s">
        <v>2923</v>
      </c>
      <c r="P2001" s="30" t="s">
        <v>235</v>
      </c>
      <c r="Q2001" s="20"/>
      <c r="R2001" s="23"/>
      <c r="S2001" s="21">
        <v>45544</v>
      </c>
      <c r="T2001" s="20"/>
      <c r="U2001" s="21">
        <v>45544</v>
      </c>
      <c r="V2001" s="29" t="s">
        <v>240</v>
      </c>
      <c r="W2001" s="23"/>
      <c r="X2001" s="27" t="s">
        <v>45</v>
      </c>
      <c r="Y2001" s="13" t="s">
        <v>2577</v>
      </c>
    </row>
    <row r="2002" spans="1:25">
      <c r="A2002" s="24" t="s">
        <v>2934</v>
      </c>
      <c r="B2002" s="25" t="s">
        <v>1193</v>
      </c>
      <c r="C2002" s="26" t="s">
        <v>2974</v>
      </c>
      <c r="D2002" s="27" t="s">
        <v>28</v>
      </c>
      <c r="E2002" s="27" t="s">
        <v>2002</v>
      </c>
      <c r="F2002" s="27" t="s">
        <v>308</v>
      </c>
      <c r="G2002" s="27" t="s">
        <v>31</v>
      </c>
      <c r="H2002" s="27" t="s">
        <v>32</v>
      </c>
      <c r="I2002" s="27" t="s">
        <v>33</v>
      </c>
      <c r="J2002" s="28">
        <v>45534</v>
      </c>
      <c r="K2002" s="28">
        <v>45748</v>
      </c>
      <c r="L2002" s="226" t="s">
        <v>775</v>
      </c>
      <c r="M2002" s="94" t="s">
        <v>1195</v>
      </c>
      <c r="N2002" s="94" t="s">
        <v>1196</v>
      </c>
      <c r="O2002" s="94" t="s">
        <v>1197</v>
      </c>
      <c r="P2002" s="30">
        <v>45525</v>
      </c>
      <c r="Q2002" s="20">
        <v>45526</v>
      </c>
      <c r="R2002" s="23" t="s">
        <v>239</v>
      </c>
      <c r="S2002" s="21">
        <v>45530</v>
      </c>
      <c r="T2002" s="20"/>
      <c r="U2002" s="21">
        <v>45539</v>
      </c>
      <c r="V2002" s="29" t="s">
        <v>240</v>
      </c>
      <c r="W2002" s="23"/>
      <c r="X2002" s="27" t="s">
        <v>39</v>
      </c>
      <c r="Y2002" s="13" t="s">
        <v>2975</v>
      </c>
    </row>
    <row r="2003" spans="1:25" ht="25.5">
      <c r="A2003" s="24" t="s">
        <v>2934</v>
      </c>
      <c r="B2003" s="25" t="s">
        <v>2976</v>
      </c>
      <c r="C2003" s="26" t="s">
        <v>2977</v>
      </c>
      <c r="D2003" s="27" t="s">
        <v>28</v>
      </c>
      <c r="E2003" s="27" t="s">
        <v>413</v>
      </c>
      <c r="F2003" s="27" t="s">
        <v>2926</v>
      </c>
      <c r="G2003" s="27" t="s">
        <v>31</v>
      </c>
      <c r="H2003" s="27" t="s">
        <v>32</v>
      </c>
      <c r="I2003" s="27" t="s">
        <v>33</v>
      </c>
      <c r="J2003" s="28">
        <v>45534</v>
      </c>
      <c r="K2003" s="28">
        <v>45689</v>
      </c>
      <c r="L2003" s="121" t="s">
        <v>2167</v>
      </c>
      <c r="M2003" s="94" t="s">
        <v>415</v>
      </c>
      <c r="N2003" s="94" t="s">
        <v>43</v>
      </c>
      <c r="P2003" s="30"/>
      <c r="Q2003" s="20"/>
      <c r="R2003" s="23"/>
      <c r="S2003" s="21">
        <v>45537</v>
      </c>
      <c r="T2003" s="20"/>
      <c r="U2003" s="21">
        <v>45546</v>
      </c>
      <c r="V2003" s="29" t="s">
        <v>240</v>
      </c>
      <c r="W2003" s="23"/>
      <c r="X2003" s="27" t="s">
        <v>45</v>
      </c>
      <c r="Y2003" s="13"/>
    </row>
    <row r="2004" spans="1:25">
      <c r="A2004" s="24" t="s">
        <v>2902</v>
      </c>
      <c r="B2004" s="25" t="s">
        <v>1151</v>
      </c>
      <c r="C2004" s="26">
        <v>633350</v>
      </c>
      <c r="D2004" s="27" t="s">
        <v>42</v>
      </c>
      <c r="E2004" s="27" t="s">
        <v>354</v>
      </c>
      <c r="F2004" s="27" t="s">
        <v>2010</v>
      </c>
      <c r="G2004" s="27" t="s">
        <v>31</v>
      </c>
      <c r="H2004" s="27" t="s">
        <v>32</v>
      </c>
      <c r="I2004" s="27" t="s">
        <v>33</v>
      </c>
      <c r="J2004" s="36">
        <v>45504</v>
      </c>
      <c r="K2004" s="28">
        <v>45658</v>
      </c>
      <c r="L2004" s="121" t="s">
        <v>2167</v>
      </c>
      <c r="P2004" s="30"/>
      <c r="Q2004" s="20"/>
      <c r="R2004" s="23"/>
      <c r="S2004" s="21">
        <v>45510</v>
      </c>
      <c r="T2004" s="20"/>
      <c r="U2004" s="21">
        <v>45524</v>
      </c>
      <c r="V2004" s="29" t="s">
        <v>240</v>
      </c>
      <c r="W2004" s="23"/>
      <c r="X2004" s="27" t="s">
        <v>45</v>
      </c>
      <c r="Y2004" s="13"/>
    </row>
    <row r="2005" spans="1:25" ht="25.5">
      <c r="A2005" s="24" t="s">
        <v>2934</v>
      </c>
      <c r="B2005" s="25" t="s">
        <v>1175</v>
      </c>
      <c r="C2005" s="26" t="s">
        <v>2978</v>
      </c>
      <c r="D2005" s="27" t="s">
        <v>28</v>
      </c>
      <c r="E2005" s="27" t="s">
        <v>413</v>
      </c>
      <c r="F2005" s="27" t="s">
        <v>2926</v>
      </c>
      <c r="G2005" s="27" t="s">
        <v>31</v>
      </c>
      <c r="H2005" s="27" t="s">
        <v>32</v>
      </c>
      <c r="I2005" s="27" t="s">
        <v>33</v>
      </c>
      <c r="J2005" s="28">
        <v>45534</v>
      </c>
      <c r="K2005" s="28">
        <v>45689</v>
      </c>
      <c r="L2005" s="121" t="s">
        <v>2167</v>
      </c>
      <c r="M2005" s="94" t="s">
        <v>415</v>
      </c>
      <c r="N2005" s="94" t="s">
        <v>43</v>
      </c>
      <c r="P2005" s="30"/>
      <c r="Q2005" s="20"/>
      <c r="R2005" s="23"/>
      <c r="S2005" s="21">
        <v>45537</v>
      </c>
      <c r="T2005" s="20"/>
      <c r="U2005" s="21">
        <v>45546</v>
      </c>
      <c r="V2005" s="29" t="s">
        <v>240</v>
      </c>
      <c r="W2005" s="23"/>
      <c r="X2005" s="27" t="s">
        <v>45</v>
      </c>
      <c r="Y2005" s="13"/>
    </row>
    <row r="2006" spans="1:25">
      <c r="A2006" s="24" t="s">
        <v>2934</v>
      </c>
      <c r="B2006" s="25" t="s">
        <v>2202</v>
      </c>
      <c r="C2006" s="26" t="s">
        <v>2979</v>
      </c>
      <c r="D2006" s="27" t="s">
        <v>28</v>
      </c>
      <c r="E2006" s="27" t="s">
        <v>463</v>
      </c>
      <c r="F2006" s="27" t="s">
        <v>262</v>
      </c>
      <c r="G2006" s="27" t="s">
        <v>31</v>
      </c>
      <c r="H2006" s="27" t="s">
        <v>32</v>
      </c>
      <c r="I2006" s="27" t="s">
        <v>33</v>
      </c>
      <c r="J2006" s="28">
        <v>45534</v>
      </c>
      <c r="K2006" s="28">
        <v>45689</v>
      </c>
      <c r="L2006" s="121" t="s">
        <v>2167</v>
      </c>
      <c r="M2006" s="94" t="s">
        <v>835</v>
      </c>
      <c r="N2006" s="94" t="s">
        <v>2980</v>
      </c>
      <c r="P2006" s="30"/>
      <c r="Q2006" s="20"/>
      <c r="R2006" s="23"/>
      <c r="S2006" s="21">
        <v>45537</v>
      </c>
      <c r="T2006" s="20"/>
      <c r="U2006" s="21">
        <v>45546</v>
      </c>
      <c r="V2006" s="29" t="s">
        <v>240</v>
      </c>
      <c r="W2006" s="23"/>
      <c r="X2006" s="27" t="s">
        <v>45</v>
      </c>
      <c r="Y2006" s="13"/>
    </row>
    <row r="2007" spans="1:25" ht="25.5">
      <c r="A2007" s="24" t="s">
        <v>2934</v>
      </c>
      <c r="B2007" s="25" t="s">
        <v>1348</v>
      </c>
      <c r="C2007" s="26">
        <v>2280</v>
      </c>
      <c r="D2007" s="27" t="s">
        <v>28</v>
      </c>
      <c r="E2007" s="27" t="s">
        <v>1576</v>
      </c>
      <c r="F2007" s="27" t="s">
        <v>358</v>
      </c>
      <c r="G2007" s="27" t="s">
        <v>31</v>
      </c>
      <c r="H2007" s="27" t="s">
        <v>32</v>
      </c>
      <c r="I2007" s="27" t="s">
        <v>33</v>
      </c>
      <c r="J2007" s="28">
        <v>45534</v>
      </c>
      <c r="K2007" s="28">
        <v>45689</v>
      </c>
      <c r="L2007" s="121" t="s">
        <v>53</v>
      </c>
      <c r="M2007" s="94" t="s">
        <v>2186</v>
      </c>
      <c r="N2007" s="94" t="s">
        <v>2500</v>
      </c>
      <c r="P2007" s="30" t="s">
        <v>235</v>
      </c>
      <c r="Q2007" s="20"/>
      <c r="R2007" s="23"/>
      <c r="S2007" s="21">
        <v>45532</v>
      </c>
      <c r="T2007" s="20"/>
      <c r="U2007" s="21">
        <v>45547</v>
      </c>
      <c r="V2007" s="29" t="s">
        <v>485</v>
      </c>
      <c r="W2007" s="23" t="s">
        <v>2952</v>
      </c>
      <c r="X2007" s="27" t="s">
        <v>39</v>
      </c>
      <c r="Y2007" s="13" t="s">
        <v>23</v>
      </c>
    </row>
    <row r="2008" spans="1:25" ht="51">
      <c r="A2008" s="24" t="s">
        <v>2902</v>
      </c>
      <c r="B2008" s="137" t="s">
        <v>2981</v>
      </c>
      <c r="C2008" s="26">
        <v>140461</v>
      </c>
      <c r="D2008" s="27" t="s">
        <v>42</v>
      </c>
      <c r="E2008" s="27" t="s">
        <v>2982</v>
      </c>
      <c r="F2008" s="27" t="s">
        <v>854</v>
      </c>
      <c r="G2008" s="27" t="s">
        <v>31</v>
      </c>
      <c r="H2008" s="27" t="s">
        <v>32</v>
      </c>
      <c r="I2008" s="27" t="s">
        <v>33</v>
      </c>
      <c r="J2008" s="36">
        <v>45504</v>
      </c>
      <c r="K2008" s="28">
        <v>45689</v>
      </c>
      <c r="L2008" s="121" t="s">
        <v>1551</v>
      </c>
      <c r="M2008" s="94" t="s">
        <v>2983</v>
      </c>
      <c r="N2008" s="94" t="s">
        <v>2984</v>
      </c>
      <c r="O2008" s="94" t="s">
        <v>2985</v>
      </c>
      <c r="P2008" s="30">
        <v>45491</v>
      </c>
      <c r="Q2008" s="20">
        <v>45491</v>
      </c>
      <c r="R2008" s="23" t="s">
        <v>239</v>
      </c>
      <c r="S2008" s="21">
        <v>45503</v>
      </c>
      <c r="T2008" s="20">
        <v>45519</v>
      </c>
      <c r="U2008" s="21">
        <v>45548</v>
      </c>
      <c r="V2008" s="29" t="s">
        <v>240</v>
      </c>
      <c r="W2008" s="23"/>
      <c r="X2008" s="27" t="s">
        <v>39</v>
      </c>
      <c r="Y2008" s="13" t="s">
        <v>2986</v>
      </c>
    </row>
    <row r="2009" spans="1:25" ht="25.5">
      <c r="A2009" s="24" t="s">
        <v>2934</v>
      </c>
      <c r="B2009" s="25" t="s">
        <v>683</v>
      </c>
      <c r="C2009" s="26" t="s">
        <v>2987</v>
      </c>
      <c r="D2009" s="27" t="s">
        <v>28</v>
      </c>
      <c r="E2009" s="27" t="s">
        <v>255</v>
      </c>
      <c r="F2009" s="27" t="s">
        <v>358</v>
      </c>
      <c r="G2009" s="27" t="s">
        <v>31</v>
      </c>
      <c r="H2009" s="27" t="s">
        <v>32</v>
      </c>
      <c r="I2009" s="27" t="s">
        <v>33</v>
      </c>
      <c r="J2009" s="28">
        <v>45534</v>
      </c>
      <c r="K2009" s="28">
        <v>45689</v>
      </c>
      <c r="L2009" s="121" t="s">
        <v>79</v>
      </c>
      <c r="M2009" s="94" t="s">
        <v>709</v>
      </c>
      <c r="N2009" s="94" t="s">
        <v>72</v>
      </c>
      <c r="P2009" s="30" t="s">
        <v>235</v>
      </c>
      <c r="Q2009" s="30" t="s">
        <v>235</v>
      </c>
      <c r="R2009" s="30" t="s">
        <v>235</v>
      </c>
      <c r="S2009" s="21">
        <v>45533</v>
      </c>
      <c r="T2009" s="20">
        <v>45548</v>
      </c>
      <c r="U2009" s="21">
        <v>45549</v>
      </c>
      <c r="V2009" s="29" t="s">
        <v>485</v>
      </c>
      <c r="W2009" s="23" t="s">
        <v>2952</v>
      </c>
      <c r="X2009" s="27" t="s">
        <v>45</v>
      </c>
      <c r="Y2009" s="228" t="s">
        <v>23</v>
      </c>
    </row>
    <row r="2010" spans="1:25" ht="89.25">
      <c r="A2010" s="24" t="s">
        <v>2988</v>
      </c>
      <c r="B2010" s="25" t="s">
        <v>2217</v>
      </c>
      <c r="C2010" s="26" t="s">
        <v>2989</v>
      </c>
      <c r="D2010" s="27" t="s">
        <v>42</v>
      </c>
      <c r="E2010" s="27" t="s">
        <v>255</v>
      </c>
      <c r="F2010" s="27" t="s">
        <v>256</v>
      </c>
      <c r="G2010" s="27" t="s">
        <v>31</v>
      </c>
      <c r="H2010" s="27" t="s">
        <v>32</v>
      </c>
      <c r="I2010" s="27" t="s">
        <v>33</v>
      </c>
      <c r="J2010" s="28">
        <v>45565</v>
      </c>
      <c r="K2010" s="28" t="s">
        <v>2990</v>
      </c>
      <c r="L2010" s="121" t="s">
        <v>1605</v>
      </c>
      <c r="P2010" s="30"/>
      <c r="Q2010" s="20"/>
      <c r="R2010" s="23"/>
      <c r="S2010" s="21"/>
      <c r="T2010" s="20"/>
      <c r="U2010" s="21"/>
      <c r="V2010" s="29" t="s">
        <v>235</v>
      </c>
      <c r="W2010" s="23"/>
      <c r="X2010" s="27" t="s">
        <v>45</v>
      </c>
      <c r="Y2010" s="13" t="s">
        <v>2991</v>
      </c>
    </row>
    <row r="2011" spans="1:25" ht="25.5">
      <c r="A2011" s="24" t="s">
        <v>2934</v>
      </c>
      <c r="B2011" s="25" t="s">
        <v>2992</v>
      </c>
      <c r="C2011" s="26">
        <v>86703</v>
      </c>
      <c r="D2011" s="27" t="s">
        <v>28</v>
      </c>
      <c r="E2011" s="27" t="s">
        <v>243</v>
      </c>
      <c r="F2011" s="27" t="s">
        <v>2993</v>
      </c>
      <c r="G2011" s="27" t="s">
        <v>31</v>
      </c>
      <c r="H2011" s="27" t="s">
        <v>32</v>
      </c>
      <c r="I2011" s="27" t="s">
        <v>33</v>
      </c>
      <c r="J2011" s="28">
        <v>45534</v>
      </c>
      <c r="K2011" s="28">
        <v>45689</v>
      </c>
      <c r="L2011" s="121" t="s">
        <v>53</v>
      </c>
      <c r="M2011" s="94" t="s">
        <v>2994</v>
      </c>
      <c r="N2011" s="94" t="s">
        <v>2995</v>
      </c>
      <c r="O2011" s="94" t="s">
        <v>2996</v>
      </c>
      <c r="P2011" s="30">
        <v>45527</v>
      </c>
      <c r="Q2011" s="20"/>
      <c r="R2011" s="23"/>
      <c r="S2011" s="21">
        <v>45551</v>
      </c>
      <c r="T2011" s="20"/>
      <c r="U2011" s="21">
        <v>45521</v>
      </c>
      <c r="V2011" s="29" t="s">
        <v>485</v>
      </c>
      <c r="W2011" s="23"/>
      <c r="X2011" s="27" t="s">
        <v>45</v>
      </c>
      <c r="Y2011" s="13" t="s">
        <v>2997</v>
      </c>
    </row>
    <row r="2012" spans="1:25" ht="51">
      <c r="A2012" s="24">
        <v>45537</v>
      </c>
      <c r="B2012" s="25" t="s">
        <v>2998</v>
      </c>
      <c r="C2012" s="26">
        <v>109048</v>
      </c>
      <c r="D2012" s="27" t="s">
        <v>2999</v>
      </c>
      <c r="E2012" s="27" t="s">
        <v>377</v>
      </c>
      <c r="F2012" s="27" t="s">
        <v>662</v>
      </c>
      <c r="G2012" s="27" t="s">
        <v>31</v>
      </c>
      <c r="H2012" s="27" t="s">
        <v>32</v>
      </c>
      <c r="I2012" s="27" t="s">
        <v>33</v>
      </c>
      <c r="J2012" s="128" t="s">
        <v>85</v>
      </c>
      <c r="K2012" s="28">
        <v>45658</v>
      </c>
      <c r="L2012" s="121" t="s">
        <v>2167</v>
      </c>
      <c r="M2012" s="94" t="s">
        <v>3000</v>
      </c>
      <c r="N2012" s="94" t="s">
        <v>3001</v>
      </c>
      <c r="O2012" s="94" t="s">
        <v>3002</v>
      </c>
      <c r="P2012" s="30">
        <v>45551</v>
      </c>
      <c r="Q2012" s="20">
        <v>45551</v>
      </c>
      <c r="R2012" s="23"/>
      <c r="S2012" s="21">
        <v>45551</v>
      </c>
      <c r="T2012" s="20"/>
      <c r="U2012" s="21">
        <v>45558</v>
      </c>
      <c r="V2012" s="29" t="s">
        <v>240</v>
      </c>
      <c r="W2012" s="23"/>
      <c r="X2012" s="27" t="s">
        <v>45</v>
      </c>
      <c r="Y2012" s="13"/>
    </row>
    <row r="2013" spans="1:25" ht="25.5">
      <c r="A2013" s="24" t="s">
        <v>2988</v>
      </c>
      <c r="B2013" s="25" t="s">
        <v>3003</v>
      </c>
      <c r="C2013" s="26" t="s">
        <v>3004</v>
      </c>
      <c r="D2013" s="27" t="s">
        <v>42</v>
      </c>
      <c r="E2013" s="27" t="s">
        <v>255</v>
      </c>
      <c r="F2013" s="27" t="s">
        <v>256</v>
      </c>
      <c r="G2013" s="27" t="s">
        <v>31</v>
      </c>
      <c r="H2013" s="27" t="s">
        <v>32</v>
      </c>
      <c r="I2013" s="27" t="s">
        <v>33</v>
      </c>
      <c r="J2013" s="28">
        <v>45565</v>
      </c>
      <c r="K2013" s="28" t="s">
        <v>2990</v>
      </c>
      <c r="L2013" s="121" t="s">
        <v>53</v>
      </c>
      <c r="M2013" s="94" t="s">
        <v>1236</v>
      </c>
      <c r="N2013" s="94" t="s">
        <v>1237</v>
      </c>
      <c r="P2013" s="30"/>
      <c r="Q2013" s="20"/>
      <c r="R2013" s="23"/>
      <c r="S2013" s="21">
        <v>45560</v>
      </c>
      <c r="T2013" s="20"/>
      <c r="U2013" s="21">
        <v>45561</v>
      </c>
      <c r="V2013" s="29" t="s">
        <v>485</v>
      </c>
      <c r="W2013" s="23" t="s">
        <v>2952</v>
      </c>
      <c r="X2013" s="27" t="s">
        <v>45</v>
      </c>
      <c r="Y2013" s="13"/>
    </row>
    <row r="2014" spans="1:25" ht="25.5">
      <c r="A2014" s="24" t="s">
        <v>2988</v>
      </c>
      <c r="B2014" s="25" t="s">
        <v>3005</v>
      </c>
      <c r="C2014" s="26" t="s">
        <v>3006</v>
      </c>
      <c r="D2014" s="27" t="s">
        <v>42</v>
      </c>
      <c r="E2014" s="27" t="s">
        <v>255</v>
      </c>
      <c r="F2014" s="27" t="s">
        <v>256</v>
      </c>
      <c r="G2014" s="27" t="s">
        <v>31</v>
      </c>
      <c r="H2014" s="27" t="s">
        <v>32</v>
      </c>
      <c r="I2014" s="27" t="s">
        <v>33</v>
      </c>
      <c r="J2014" s="28">
        <v>45565</v>
      </c>
      <c r="K2014" s="28" t="s">
        <v>2990</v>
      </c>
      <c r="L2014" s="121" t="s">
        <v>53</v>
      </c>
      <c r="M2014" s="94" t="s">
        <v>1236</v>
      </c>
      <c r="N2014" s="94" t="s">
        <v>1237</v>
      </c>
      <c r="P2014" s="30"/>
      <c r="Q2014" s="20"/>
      <c r="R2014" s="23"/>
      <c r="S2014" s="21">
        <v>45560</v>
      </c>
      <c r="T2014" s="20"/>
      <c r="U2014" s="21">
        <v>45561</v>
      </c>
      <c r="V2014" s="29" t="s">
        <v>485</v>
      </c>
      <c r="W2014" s="23" t="s">
        <v>2952</v>
      </c>
      <c r="X2014" s="27" t="s">
        <v>45</v>
      </c>
      <c r="Y2014" s="13"/>
    </row>
    <row r="2015" spans="1:25" ht="25.5">
      <c r="A2015" s="24" t="s">
        <v>2988</v>
      </c>
      <c r="B2015" s="25" t="s">
        <v>3007</v>
      </c>
      <c r="C2015" s="26" t="s">
        <v>3008</v>
      </c>
      <c r="D2015" s="27" t="s">
        <v>42</v>
      </c>
      <c r="E2015" s="27" t="s">
        <v>255</v>
      </c>
      <c r="F2015" s="27" t="s">
        <v>256</v>
      </c>
      <c r="G2015" s="27" t="s">
        <v>31</v>
      </c>
      <c r="H2015" s="27" t="s">
        <v>32</v>
      </c>
      <c r="I2015" s="27" t="s">
        <v>33</v>
      </c>
      <c r="J2015" s="28">
        <v>45565</v>
      </c>
      <c r="K2015" s="28" t="s">
        <v>2990</v>
      </c>
      <c r="L2015" s="121" t="s">
        <v>53</v>
      </c>
      <c r="M2015" s="94" t="s">
        <v>1236</v>
      </c>
      <c r="N2015" s="94" t="s">
        <v>1237</v>
      </c>
      <c r="P2015" s="30"/>
      <c r="Q2015" s="20"/>
      <c r="R2015" s="23"/>
      <c r="S2015" s="21">
        <v>45560</v>
      </c>
      <c r="T2015" s="20"/>
      <c r="U2015" s="21">
        <v>45561</v>
      </c>
      <c r="V2015" s="29" t="s">
        <v>485</v>
      </c>
      <c r="W2015" s="23" t="s">
        <v>2952</v>
      </c>
      <c r="X2015" s="27" t="s">
        <v>45</v>
      </c>
      <c r="Y2015" s="13"/>
    </row>
    <row r="2016" spans="1:25">
      <c r="A2016" s="24" t="s">
        <v>2902</v>
      </c>
      <c r="B2016" s="25" t="s">
        <v>977</v>
      </c>
      <c r="C2016" s="26">
        <v>53356</v>
      </c>
      <c r="D2016" s="27" t="s">
        <v>42</v>
      </c>
      <c r="E2016" s="27" t="s">
        <v>978</v>
      </c>
      <c r="F2016" s="27" t="s">
        <v>212</v>
      </c>
      <c r="G2016" s="27" t="s">
        <v>31</v>
      </c>
      <c r="H2016" s="27" t="s">
        <v>32</v>
      </c>
      <c r="I2016" s="27" t="s">
        <v>33</v>
      </c>
      <c r="J2016" s="36">
        <v>45504</v>
      </c>
      <c r="K2016" s="28">
        <v>45658</v>
      </c>
      <c r="L2016" s="121" t="s">
        <v>2167</v>
      </c>
      <c r="P2016" s="30"/>
      <c r="Q2016" s="20"/>
      <c r="R2016" s="23"/>
      <c r="S2016" s="21">
        <v>45510</v>
      </c>
      <c r="T2016" s="20">
        <v>45538</v>
      </c>
      <c r="U2016" s="21">
        <v>45559</v>
      </c>
      <c r="V2016" s="29" t="s">
        <v>240</v>
      </c>
      <c r="W2016" s="23"/>
      <c r="X2016" s="27" t="s">
        <v>39</v>
      </c>
      <c r="Y2016" s="13" t="s">
        <v>3009</v>
      </c>
    </row>
    <row r="2017" spans="1:25" ht="25.5">
      <c r="A2017" s="24" t="s">
        <v>2988</v>
      </c>
      <c r="B2017" s="25" t="s">
        <v>1296</v>
      </c>
      <c r="C2017" s="26" t="s">
        <v>3010</v>
      </c>
      <c r="D2017" s="27" t="s">
        <v>42</v>
      </c>
      <c r="E2017" s="27"/>
      <c r="F2017" s="27"/>
      <c r="G2017" s="27" t="s">
        <v>31</v>
      </c>
      <c r="H2017" s="27" t="s">
        <v>32</v>
      </c>
      <c r="I2017" s="27" t="s">
        <v>33</v>
      </c>
      <c r="J2017" s="28">
        <v>45565</v>
      </c>
      <c r="K2017" s="28" t="s">
        <v>2990</v>
      </c>
      <c r="L2017" s="121" t="s">
        <v>79</v>
      </c>
      <c r="M2017" s="94" t="s">
        <v>1236</v>
      </c>
      <c r="N2017" s="94" t="s">
        <v>2923</v>
      </c>
      <c r="P2017" s="30" t="s">
        <v>235</v>
      </c>
      <c r="Q2017" s="30" t="s">
        <v>235</v>
      </c>
      <c r="R2017" s="30" t="s">
        <v>235</v>
      </c>
      <c r="S2017" s="21">
        <v>45560</v>
      </c>
      <c r="T2017" s="20"/>
      <c r="U2017" s="21">
        <v>45560</v>
      </c>
      <c r="V2017" s="29" t="s">
        <v>485</v>
      </c>
      <c r="W2017" s="23" t="s">
        <v>2952</v>
      </c>
      <c r="X2017" s="27" t="s">
        <v>45</v>
      </c>
      <c r="Y2017" s="13"/>
    </row>
    <row r="2018" spans="1:25" ht="25.5">
      <c r="A2018" s="24" t="s">
        <v>2988</v>
      </c>
      <c r="B2018" s="25" t="s">
        <v>1235</v>
      </c>
      <c r="C2018" s="26" t="s">
        <v>3011</v>
      </c>
      <c r="D2018" s="27" t="s">
        <v>42</v>
      </c>
      <c r="E2018" s="27"/>
      <c r="F2018" s="27"/>
      <c r="G2018" s="27" t="s">
        <v>31</v>
      </c>
      <c r="H2018" s="27" t="s">
        <v>32</v>
      </c>
      <c r="I2018" s="27" t="s">
        <v>33</v>
      </c>
      <c r="J2018" s="28">
        <v>45565</v>
      </c>
      <c r="K2018" s="28" t="s">
        <v>2990</v>
      </c>
      <c r="L2018" s="121" t="s">
        <v>79</v>
      </c>
      <c r="M2018" s="94" t="s">
        <v>1236</v>
      </c>
      <c r="N2018" s="94" t="s">
        <v>2923</v>
      </c>
      <c r="P2018" s="30" t="s">
        <v>235</v>
      </c>
      <c r="Q2018" s="30" t="s">
        <v>235</v>
      </c>
      <c r="R2018" s="30" t="s">
        <v>235</v>
      </c>
      <c r="S2018" s="21">
        <v>45560</v>
      </c>
      <c r="T2018" s="20"/>
      <c r="U2018" s="21">
        <v>45560</v>
      </c>
      <c r="V2018" s="29" t="s">
        <v>485</v>
      </c>
      <c r="W2018" s="23" t="s">
        <v>2952</v>
      </c>
      <c r="X2018" s="27" t="s">
        <v>45</v>
      </c>
      <c r="Y2018" s="13"/>
    </row>
    <row r="2019" spans="1:25" ht="25.5">
      <c r="A2019" s="24" t="s">
        <v>2988</v>
      </c>
      <c r="B2019" s="25" t="s">
        <v>1255</v>
      </c>
      <c r="C2019" s="26" t="s">
        <v>3012</v>
      </c>
      <c r="D2019" s="27" t="s">
        <v>42</v>
      </c>
      <c r="E2019" s="27"/>
      <c r="F2019" s="27"/>
      <c r="G2019" s="27" t="s">
        <v>31</v>
      </c>
      <c r="H2019" s="27" t="s">
        <v>32</v>
      </c>
      <c r="I2019" s="27" t="s">
        <v>33</v>
      </c>
      <c r="J2019" s="28">
        <v>45565</v>
      </c>
      <c r="K2019" s="28" t="s">
        <v>2990</v>
      </c>
      <c r="L2019" s="121" t="s">
        <v>79</v>
      </c>
      <c r="M2019" s="94" t="s">
        <v>1236</v>
      </c>
      <c r="N2019" s="94" t="s">
        <v>2923</v>
      </c>
      <c r="P2019" s="30" t="s">
        <v>235</v>
      </c>
      <c r="Q2019" s="30" t="s">
        <v>235</v>
      </c>
      <c r="R2019" s="30" t="s">
        <v>235</v>
      </c>
      <c r="S2019" s="21">
        <v>45560</v>
      </c>
      <c r="T2019" s="20"/>
      <c r="U2019" s="21">
        <v>45560</v>
      </c>
      <c r="V2019" s="29" t="s">
        <v>485</v>
      </c>
      <c r="W2019" s="23" t="s">
        <v>2952</v>
      </c>
      <c r="X2019" s="27" t="s">
        <v>45</v>
      </c>
      <c r="Y2019" s="13"/>
    </row>
    <row r="2020" spans="1:25" ht="25.5">
      <c r="A2020" s="24" t="s">
        <v>2934</v>
      </c>
      <c r="B2020" s="25" t="s">
        <v>2200</v>
      </c>
      <c r="C2020" s="26">
        <v>134571</v>
      </c>
      <c r="D2020" s="27" t="s">
        <v>28</v>
      </c>
      <c r="E2020" s="27" t="s">
        <v>2647</v>
      </c>
      <c r="F2020" s="27" t="s">
        <v>387</v>
      </c>
      <c r="G2020" s="27" t="s">
        <v>31</v>
      </c>
      <c r="H2020" s="27" t="s">
        <v>32</v>
      </c>
      <c r="I2020" s="27" t="s">
        <v>33</v>
      </c>
      <c r="J2020" s="28">
        <v>45534</v>
      </c>
      <c r="K2020" s="28">
        <v>45689</v>
      </c>
      <c r="L2020" s="121" t="s">
        <v>1605</v>
      </c>
      <c r="N2020" s="94" t="s">
        <v>113</v>
      </c>
      <c r="P2020" s="30"/>
      <c r="Q2020" s="20"/>
      <c r="R2020" s="23"/>
      <c r="S2020" s="21">
        <v>45534</v>
      </c>
      <c r="T2020" s="20">
        <v>45552</v>
      </c>
      <c r="U2020" s="21">
        <v>45558</v>
      </c>
      <c r="V2020" s="29" t="s">
        <v>240</v>
      </c>
      <c r="W2020" s="23"/>
      <c r="X2020" s="27" t="s">
        <v>39</v>
      </c>
      <c r="Y2020" s="13" t="s">
        <v>2523</v>
      </c>
    </row>
    <row r="2021" spans="1:25">
      <c r="A2021" s="24" t="s">
        <v>2934</v>
      </c>
      <c r="B2021" s="25" t="s">
        <v>3013</v>
      </c>
      <c r="C2021" s="26" t="s">
        <v>3014</v>
      </c>
      <c r="D2021" s="27" t="s">
        <v>28</v>
      </c>
      <c r="E2021" s="27" t="s">
        <v>1576</v>
      </c>
      <c r="F2021" s="27" t="s">
        <v>358</v>
      </c>
      <c r="G2021" s="27" t="s">
        <v>31</v>
      </c>
      <c r="H2021" s="27" t="s">
        <v>32</v>
      </c>
      <c r="I2021" s="27" t="s">
        <v>33</v>
      </c>
      <c r="J2021" s="28">
        <v>45534</v>
      </c>
      <c r="K2021" s="28">
        <v>45689</v>
      </c>
      <c r="L2021" s="121" t="s">
        <v>1605</v>
      </c>
      <c r="N2021" s="94" t="s">
        <v>1758</v>
      </c>
      <c r="P2021" s="30">
        <v>45516</v>
      </c>
      <c r="Q2021" s="30">
        <v>45517</v>
      </c>
      <c r="R2021" s="23"/>
      <c r="S2021" s="21">
        <v>45538</v>
      </c>
      <c r="T2021" s="20">
        <v>45552</v>
      </c>
      <c r="U2021" s="21">
        <v>45561</v>
      </c>
      <c r="V2021" s="29" t="s">
        <v>485</v>
      </c>
      <c r="W2021" s="23"/>
      <c r="X2021" s="27" t="s">
        <v>39</v>
      </c>
      <c r="Y2021" s="13" t="s">
        <v>2033</v>
      </c>
    </row>
    <row r="2022" spans="1:25" ht="25.5">
      <c r="A2022" s="24" t="s">
        <v>2988</v>
      </c>
      <c r="B2022" s="25" t="s">
        <v>1335</v>
      </c>
      <c r="C2022" s="26" t="s">
        <v>3015</v>
      </c>
      <c r="D2022" s="27" t="s">
        <v>42</v>
      </c>
      <c r="E2022" s="27" t="s">
        <v>724</v>
      </c>
      <c r="F2022" s="27" t="s">
        <v>736</v>
      </c>
      <c r="G2022" s="27" t="s">
        <v>31</v>
      </c>
      <c r="H2022" s="27" t="s">
        <v>32</v>
      </c>
      <c r="I2022" s="27" t="s">
        <v>33</v>
      </c>
      <c r="J2022" s="28">
        <v>45565</v>
      </c>
      <c r="K2022" s="28" t="s">
        <v>2990</v>
      </c>
      <c r="L2022" s="121" t="s">
        <v>1605</v>
      </c>
      <c r="M2022" s="94" t="s">
        <v>250</v>
      </c>
      <c r="N2022" s="94" t="s">
        <v>98</v>
      </c>
      <c r="P2022" s="30"/>
      <c r="Q2022" s="20"/>
      <c r="R2022" s="23"/>
      <c r="S2022" s="21">
        <v>45562</v>
      </c>
      <c r="T2022" s="20"/>
      <c r="U2022" s="21">
        <v>45566</v>
      </c>
      <c r="V2022" s="29" t="s">
        <v>240</v>
      </c>
      <c r="W2022" s="23"/>
      <c r="X2022" s="27" t="s">
        <v>45</v>
      </c>
      <c r="Y2022" s="13" t="s">
        <v>1401</v>
      </c>
    </row>
    <row r="2023" spans="1:25" ht="25.5">
      <c r="A2023" s="24" t="s">
        <v>2988</v>
      </c>
      <c r="B2023" s="25" t="s">
        <v>1224</v>
      </c>
      <c r="C2023" s="26" t="s">
        <v>3016</v>
      </c>
      <c r="D2023" s="27" t="s">
        <v>42</v>
      </c>
      <c r="E2023" s="27" t="s">
        <v>77</v>
      </c>
      <c r="F2023" s="27" t="s">
        <v>78</v>
      </c>
      <c r="G2023" s="27" t="s">
        <v>31</v>
      </c>
      <c r="H2023" s="27" t="s">
        <v>32</v>
      </c>
      <c r="I2023" s="27" t="s">
        <v>33</v>
      </c>
      <c r="J2023" s="28">
        <v>45565</v>
      </c>
      <c r="K2023" s="28" t="s">
        <v>3017</v>
      </c>
      <c r="L2023" s="121" t="s">
        <v>1605</v>
      </c>
      <c r="M2023" s="94" t="s">
        <v>250</v>
      </c>
      <c r="N2023" s="94" t="s">
        <v>98</v>
      </c>
      <c r="P2023" s="30"/>
      <c r="Q2023" s="20"/>
      <c r="R2023" s="23"/>
      <c r="S2023" s="21">
        <v>45562</v>
      </c>
      <c r="T2023" s="21"/>
      <c r="U2023" s="21">
        <v>45562</v>
      </c>
      <c r="V2023" s="29" t="s">
        <v>240</v>
      </c>
      <c r="W2023" s="23"/>
      <c r="X2023" s="27" t="s">
        <v>39</v>
      </c>
      <c r="Y2023" s="13"/>
    </row>
    <row r="2024" spans="1:25" ht="25.5">
      <c r="A2024" s="24">
        <v>45536</v>
      </c>
      <c r="B2024" s="25" t="s">
        <v>3018</v>
      </c>
      <c r="C2024" s="26">
        <v>126482</v>
      </c>
      <c r="D2024" s="27" t="s">
        <v>42</v>
      </c>
      <c r="E2024" s="27" t="s">
        <v>530</v>
      </c>
      <c r="F2024" s="27" t="s">
        <v>78</v>
      </c>
      <c r="G2024" s="27" t="s">
        <v>31</v>
      </c>
      <c r="H2024" s="27" t="s">
        <v>32</v>
      </c>
      <c r="I2024" s="27" t="s">
        <v>33</v>
      </c>
      <c r="J2024" s="128" t="s">
        <v>85</v>
      </c>
      <c r="K2024" s="28">
        <v>45689</v>
      </c>
      <c r="L2024" s="121" t="s">
        <v>1605</v>
      </c>
      <c r="N2024" s="94" t="s">
        <v>118</v>
      </c>
      <c r="P2024" s="30">
        <v>45547</v>
      </c>
      <c r="Q2024" s="30">
        <v>45547</v>
      </c>
      <c r="R2024" s="23"/>
      <c r="S2024" s="21">
        <v>45550</v>
      </c>
      <c r="T2024" s="20"/>
      <c r="U2024" s="21">
        <v>45562</v>
      </c>
      <c r="V2024" s="29" t="s">
        <v>240</v>
      </c>
      <c r="W2024" s="23"/>
      <c r="X2024" s="27"/>
      <c r="Y2024" s="13"/>
    </row>
    <row r="2025" spans="1:25" ht="25.5">
      <c r="A2025" s="24" t="s">
        <v>2988</v>
      </c>
      <c r="B2025" s="25" t="s">
        <v>2258</v>
      </c>
      <c r="C2025" s="26" t="s">
        <v>3019</v>
      </c>
      <c r="D2025" s="27" t="s">
        <v>42</v>
      </c>
      <c r="E2025" s="27" t="s">
        <v>255</v>
      </c>
      <c r="F2025" s="27" t="s">
        <v>256</v>
      </c>
      <c r="G2025" s="27" t="s">
        <v>31</v>
      </c>
      <c r="H2025" s="27" t="s">
        <v>32</v>
      </c>
      <c r="I2025" s="27" t="s">
        <v>33</v>
      </c>
      <c r="J2025" s="28">
        <v>45565</v>
      </c>
      <c r="K2025" s="28" t="s">
        <v>2990</v>
      </c>
      <c r="L2025" s="121" t="s">
        <v>53</v>
      </c>
      <c r="N2025" s="94" t="s">
        <v>113</v>
      </c>
      <c r="P2025" s="30"/>
      <c r="Q2025" s="20"/>
      <c r="R2025" s="23"/>
      <c r="S2025" s="21">
        <v>45560</v>
      </c>
      <c r="T2025" s="20"/>
      <c r="U2025" s="21">
        <v>45566</v>
      </c>
      <c r="V2025" s="29" t="s">
        <v>485</v>
      </c>
      <c r="W2025" s="23" t="s">
        <v>2952</v>
      </c>
      <c r="X2025" s="27" t="s">
        <v>45</v>
      </c>
      <c r="Y2025" s="13" t="s">
        <v>2523</v>
      </c>
    </row>
    <row r="2026" spans="1:25" ht="25.5">
      <c r="A2026" s="24" t="s">
        <v>2934</v>
      </c>
      <c r="B2026" s="25" t="s">
        <v>1203</v>
      </c>
      <c r="C2026" s="26" t="s">
        <v>3020</v>
      </c>
      <c r="D2026" s="27" t="s">
        <v>28</v>
      </c>
      <c r="E2026" s="27" t="s">
        <v>1576</v>
      </c>
      <c r="F2026" s="27" t="s">
        <v>358</v>
      </c>
      <c r="G2026" s="27" t="s">
        <v>31</v>
      </c>
      <c r="H2026" s="27" t="s">
        <v>32</v>
      </c>
      <c r="I2026" s="27" t="s">
        <v>33</v>
      </c>
      <c r="J2026" s="28">
        <v>45534</v>
      </c>
      <c r="K2026" s="28">
        <v>45689</v>
      </c>
      <c r="L2026" s="121" t="s">
        <v>79</v>
      </c>
      <c r="M2026" s="94" t="s">
        <v>3021</v>
      </c>
      <c r="N2026" s="94" t="s">
        <v>2500</v>
      </c>
      <c r="P2026" s="30" t="s">
        <v>235</v>
      </c>
      <c r="Q2026" s="30" t="s">
        <v>235</v>
      </c>
      <c r="R2026" s="30" t="s">
        <v>235</v>
      </c>
      <c r="S2026" s="21">
        <v>45533</v>
      </c>
      <c r="T2026" s="20">
        <v>45548</v>
      </c>
      <c r="U2026" s="21">
        <v>45568</v>
      </c>
      <c r="V2026" s="29" t="s">
        <v>485</v>
      </c>
      <c r="W2026" s="23" t="s">
        <v>2952</v>
      </c>
      <c r="X2026" s="27" t="s">
        <v>39</v>
      </c>
      <c r="Y2026" s="228" t="s">
        <v>23</v>
      </c>
    </row>
    <row r="2027" spans="1:25" ht="25.5">
      <c r="A2027" s="24" t="s">
        <v>2988</v>
      </c>
      <c r="B2027" s="25" t="s">
        <v>2234</v>
      </c>
      <c r="C2027" s="26" t="s">
        <v>3022</v>
      </c>
      <c r="D2027" s="27" t="s">
        <v>42</v>
      </c>
      <c r="E2027" s="27" t="s">
        <v>858</v>
      </c>
      <c r="F2027" s="27" t="s">
        <v>308</v>
      </c>
      <c r="G2027" s="27" t="s">
        <v>31</v>
      </c>
      <c r="H2027" s="27" t="s">
        <v>32</v>
      </c>
      <c r="I2027" s="27" t="s">
        <v>33</v>
      </c>
      <c r="J2027" s="28">
        <v>45565</v>
      </c>
      <c r="K2027" s="28" t="s">
        <v>3017</v>
      </c>
      <c r="L2027" s="121" t="s">
        <v>53</v>
      </c>
      <c r="M2027" s="94" t="s">
        <v>3023</v>
      </c>
      <c r="N2027" s="94" t="s">
        <v>3024</v>
      </c>
      <c r="P2027" s="30"/>
      <c r="Q2027" s="20"/>
      <c r="R2027" s="23"/>
      <c r="S2027" s="21">
        <v>45561</v>
      </c>
      <c r="T2027" s="20"/>
      <c r="U2027" s="21">
        <v>45562</v>
      </c>
      <c r="V2027" s="29" t="s">
        <v>485</v>
      </c>
      <c r="W2027" s="23" t="s">
        <v>2952</v>
      </c>
      <c r="X2027" s="27" t="s">
        <v>39</v>
      </c>
      <c r="Y2027" s="13"/>
    </row>
    <row r="2028" spans="1:25" ht="25.5">
      <c r="A2028" s="24" t="s">
        <v>2934</v>
      </c>
      <c r="B2028" s="25" t="s">
        <v>708</v>
      </c>
      <c r="C2028" s="26" t="s">
        <v>3025</v>
      </c>
      <c r="D2028" s="27" t="s">
        <v>28</v>
      </c>
      <c r="E2028" s="27" t="s">
        <v>255</v>
      </c>
      <c r="F2028" s="27" t="s">
        <v>358</v>
      </c>
      <c r="G2028" s="27" t="s">
        <v>31</v>
      </c>
      <c r="H2028" s="27" t="s">
        <v>32</v>
      </c>
      <c r="I2028" s="27" t="s">
        <v>33</v>
      </c>
      <c r="J2028" s="28">
        <v>45534</v>
      </c>
      <c r="K2028" s="28">
        <v>45689</v>
      </c>
      <c r="L2028" s="121" t="s">
        <v>3026</v>
      </c>
      <c r="N2028" s="144" t="s">
        <v>72</v>
      </c>
      <c r="P2028" s="30" t="s">
        <v>235</v>
      </c>
      <c r="Q2028" s="30" t="s">
        <v>235</v>
      </c>
      <c r="R2028" s="30" t="s">
        <v>235</v>
      </c>
      <c r="S2028" s="21">
        <v>45531</v>
      </c>
      <c r="T2028" s="233"/>
      <c r="U2028" s="21">
        <v>45532</v>
      </c>
      <c r="V2028" s="29" t="s">
        <v>485</v>
      </c>
      <c r="W2028" s="23" t="s">
        <v>2952</v>
      </c>
      <c r="X2028" s="27" t="s">
        <v>45</v>
      </c>
      <c r="Y2028" s="13"/>
    </row>
    <row r="2029" spans="1:25" ht="25.5">
      <c r="A2029" s="24" t="s">
        <v>2934</v>
      </c>
      <c r="B2029" s="25" t="s">
        <v>1150</v>
      </c>
      <c r="C2029" s="26" t="s">
        <v>3027</v>
      </c>
      <c r="D2029" s="27" t="s">
        <v>28</v>
      </c>
      <c r="E2029" s="27" t="s">
        <v>255</v>
      </c>
      <c r="F2029" s="27" t="s">
        <v>358</v>
      </c>
      <c r="G2029" s="27" t="s">
        <v>31</v>
      </c>
      <c r="H2029" s="27" t="s">
        <v>32</v>
      </c>
      <c r="I2029" s="27" t="s">
        <v>33</v>
      </c>
      <c r="J2029" s="28">
        <v>45534</v>
      </c>
      <c r="K2029" s="28">
        <v>45689</v>
      </c>
      <c r="L2029" s="121" t="s">
        <v>3026</v>
      </c>
      <c r="N2029" s="229" t="s">
        <v>72</v>
      </c>
      <c r="P2029" s="30" t="s">
        <v>235</v>
      </c>
      <c r="Q2029" s="30" t="s">
        <v>235</v>
      </c>
      <c r="R2029" s="30" t="s">
        <v>235</v>
      </c>
      <c r="S2029" s="21">
        <v>45531</v>
      </c>
      <c r="T2029" s="20"/>
      <c r="U2029" s="21">
        <v>45532</v>
      </c>
      <c r="V2029" s="29" t="s">
        <v>485</v>
      </c>
      <c r="W2029" s="23" t="s">
        <v>2952</v>
      </c>
      <c r="X2029" s="27" t="s">
        <v>45</v>
      </c>
      <c r="Y2029" s="13"/>
    </row>
    <row r="2030" spans="1:25" ht="25.5">
      <c r="A2030" s="24" t="s">
        <v>2934</v>
      </c>
      <c r="B2030" s="25" t="s">
        <v>2206</v>
      </c>
      <c r="C2030" s="26" t="s">
        <v>3028</v>
      </c>
      <c r="D2030" s="27" t="s">
        <v>28</v>
      </c>
      <c r="E2030" s="27" t="s">
        <v>413</v>
      </c>
      <c r="F2030" s="27" t="s">
        <v>2926</v>
      </c>
      <c r="G2030" s="27" t="s">
        <v>31</v>
      </c>
      <c r="H2030" s="27" t="s">
        <v>32</v>
      </c>
      <c r="I2030" s="27" t="s">
        <v>33</v>
      </c>
      <c r="J2030" s="28">
        <v>45534</v>
      </c>
      <c r="K2030" s="28">
        <v>45689</v>
      </c>
      <c r="L2030" s="121" t="s">
        <v>3026</v>
      </c>
      <c r="M2030" s="144" t="s">
        <v>1327</v>
      </c>
      <c r="N2030" s="144" t="s">
        <v>2500</v>
      </c>
      <c r="O2030" s="144" t="s">
        <v>1329</v>
      </c>
      <c r="P2030" s="30" t="s">
        <v>235</v>
      </c>
      <c r="Q2030" s="30" t="s">
        <v>235</v>
      </c>
      <c r="R2030" s="30" t="s">
        <v>235</v>
      </c>
      <c r="S2030" s="21">
        <v>45531</v>
      </c>
      <c r="T2030" s="20"/>
      <c r="U2030" s="21">
        <v>45546</v>
      </c>
      <c r="V2030" s="29" t="s">
        <v>485</v>
      </c>
      <c r="W2030" s="23" t="s">
        <v>2952</v>
      </c>
      <c r="X2030" s="27" t="s">
        <v>45</v>
      </c>
      <c r="Y2030" s="13"/>
    </row>
    <row r="2031" spans="1:25" ht="25.5">
      <c r="A2031" s="24" t="s">
        <v>2934</v>
      </c>
      <c r="B2031" s="25" t="s">
        <v>1181</v>
      </c>
      <c r="C2031" s="26" t="s">
        <v>3029</v>
      </c>
      <c r="D2031" s="27" t="s">
        <v>28</v>
      </c>
      <c r="E2031" s="27" t="s">
        <v>1068</v>
      </c>
      <c r="F2031" s="27" t="s">
        <v>455</v>
      </c>
      <c r="G2031" s="27" t="s">
        <v>31</v>
      </c>
      <c r="H2031" s="27" t="s">
        <v>32</v>
      </c>
      <c r="I2031" s="27" t="s">
        <v>33</v>
      </c>
      <c r="J2031" s="28">
        <v>45534</v>
      </c>
      <c r="K2031" s="28">
        <v>45689</v>
      </c>
      <c r="L2031" s="121" t="s">
        <v>3026</v>
      </c>
      <c r="M2031" s="144" t="s">
        <v>304</v>
      </c>
      <c r="N2031" s="144" t="s">
        <v>149</v>
      </c>
      <c r="O2031" s="144" t="s">
        <v>306</v>
      </c>
      <c r="P2031" s="30" t="s">
        <v>235</v>
      </c>
      <c r="Q2031" s="30" t="s">
        <v>235</v>
      </c>
      <c r="R2031" s="30" t="s">
        <v>235</v>
      </c>
      <c r="S2031" s="21">
        <v>45531</v>
      </c>
      <c r="T2031" s="20"/>
      <c r="U2031" s="21">
        <v>45532</v>
      </c>
      <c r="V2031" s="29" t="s">
        <v>485</v>
      </c>
      <c r="W2031" s="23" t="s">
        <v>2952</v>
      </c>
      <c r="X2031" s="27" t="s">
        <v>45</v>
      </c>
      <c r="Y2031" s="13"/>
    </row>
    <row r="2032" spans="1:25" ht="89.25">
      <c r="A2032" s="24" t="s">
        <v>2934</v>
      </c>
      <c r="B2032" s="25" t="s">
        <v>2181</v>
      </c>
      <c r="C2032" s="26" t="s">
        <v>3030</v>
      </c>
      <c r="D2032" s="27" t="s">
        <v>28</v>
      </c>
      <c r="E2032" s="27" t="s">
        <v>413</v>
      </c>
      <c r="F2032" s="27" t="s">
        <v>2926</v>
      </c>
      <c r="G2032" s="27" t="s">
        <v>31</v>
      </c>
      <c r="H2032" s="27" t="s">
        <v>32</v>
      </c>
      <c r="I2032" s="27" t="s">
        <v>33</v>
      </c>
      <c r="J2032" s="28">
        <v>45534</v>
      </c>
      <c r="K2032" s="28">
        <v>45689</v>
      </c>
      <c r="L2032" s="121" t="s">
        <v>3026</v>
      </c>
      <c r="M2032" s="144" t="s">
        <v>415</v>
      </c>
      <c r="N2032" s="144" t="s">
        <v>43</v>
      </c>
      <c r="O2032" s="144" t="s">
        <v>1141</v>
      </c>
      <c r="P2032" s="30" t="s">
        <v>235</v>
      </c>
      <c r="Q2032" s="30" t="s">
        <v>235</v>
      </c>
      <c r="R2032" s="30" t="s">
        <v>235</v>
      </c>
      <c r="S2032" s="21">
        <v>45531</v>
      </c>
      <c r="T2032" s="20"/>
      <c r="U2032" s="21">
        <v>45539</v>
      </c>
      <c r="V2032" s="29" t="s">
        <v>485</v>
      </c>
      <c r="W2032" s="23" t="s">
        <v>2952</v>
      </c>
      <c r="X2032" s="27" t="s">
        <v>45</v>
      </c>
      <c r="Y2032" s="13"/>
    </row>
    <row r="2033" spans="1:25" ht="25.5">
      <c r="A2033" s="24" t="s">
        <v>2988</v>
      </c>
      <c r="B2033" s="25" t="s">
        <v>1295</v>
      </c>
      <c r="C2033" s="26" t="s">
        <v>3031</v>
      </c>
      <c r="D2033" s="27" t="s">
        <v>42</v>
      </c>
      <c r="E2033" s="231" t="s">
        <v>255</v>
      </c>
      <c r="F2033" s="27" t="s">
        <v>256</v>
      </c>
      <c r="G2033" s="27" t="s">
        <v>31</v>
      </c>
      <c r="H2033" s="27" t="s">
        <v>32</v>
      </c>
      <c r="I2033" s="27" t="s">
        <v>33</v>
      </c>
      <c r="J2033" s="28">
        <v>45565</v>
      </c>
      <c r="K2033" s="28" t="s">
        <v>2990</v>
      </c>
      <c r="L2033" s="121" t="s">
        <v>3026</v>
      </c>
      <c r="M2033" s="144" t="s">
        <v>1236</v>
      </c>
      <c r="N2033" s="144" t="s">
        <v>2923</v>
      </c>
      <c r="P2033" s="30" t="s">
        <v>235</v>
      </c>
      <c r="Q2033" s="30" t="s">
        <v>235</v>
      </c>
      <c r="R2033" s="30" t="s">
        <v>235</v>
      </c>
      <c r="S2033" s="21">
        <v>45568</v>
      </c>
      <c r="T2033" s="20"/>
      <c r="U2033" s="21">
        <v>45568</v>
      </c>
      <c r="V2033" s="29" t="s">
        <v>485</v>
      </c>
      <c r="W2033" s="23" t="s">
        <v>2952</v>
      </c>
      <c r="X2033" s="27" t="s">
        <v>45</v>
      </c>
      <c r="Y2033" s="13"/>
    </row>
    <row r="2034" spans="1:25" ht="25.5">
      <c r="A2034" s="24" t="s">
        <v>2988</v>
      </c>
      <c r="B2034" s="25" t="s">
        <v>1239</v>
      </c>
      <c r="C2034" s="26" t="s">
        <v>3032</v>
      </c>
      <c r="D2034" s="27" t="s">
        <v>42</v>
      </c>
      <c r="E2034" s="231" t="s">
        <v>255</v>
      </c>
      <c r="F2034" s="27" t="s">
        <v>256</v>
      </c>
      <c r="G2034" s="27" t="s">
        <v>31</v>
      </c>
      <c r="H2034" s="27" t="s">
        <v>32</v>
      </c>
      <c r="I2034" s="27" t="s">
        <v>33</v>
      </c>
      <c r="J2034" s="28">
        <v>45565</v>
      </c>
      <c r="K2034" s="28" t="s">
        <v>2990</v>
      </c>
      <c r="L2034" s="121" t="s">
        <v>3026</v>
      </c>
      <c r="M2034" s="144" t="s">
        <v>1236</v>
      </c>
      <c r="N2034" s="144" t="s">
        <v>2923</v>
      </c>
      <c r="P2034" s="30" t="s">
        <v>235</v>
      </c>
      <c r="Q2034" s="30" t="s">
        <v>235</v>
      </c>
      <c r="R2034" s="30" t="s">
        <v>235</v>
      </c>
      <c r="S2034" s="21">
        <v>45568</v>
      </c>
      <c r="T2034" s="20"/>
      <c r="U2034" s="21">
        <v>45568</v>
      </c>
      <c r="V2034" s="29" t="s">
        <v>485</v>
      </c>
      <c r="W2034" s="23" t="s">
        <v>2952</v>
      </c>
      <c r="X2034" s="27" t="s">
        <v>45</v>
      </c>
      <c r="Y2034" s="13"/>
    </row>
    <row r="2035" spans="1:25" ht="25.5">
      <c r="A2035" s="24" t="s">
        <v>2988</v>
      </c>
      <c r="B2035" s="25" t="s">
        <v>1256</v>
      </c>
      <c r="C2035" s="26" t="s">
        <v>3033</v>
      </c>
      <c r="D2035" s="27" t="s">
        <v>42</v>
      </c>
      <c r="E2035" s="231" t="s">
        <v>255</v>
      </c>
      <c r="F2035" s="27" t="s">
        <v>256</v>
      </c>
      <c r="G2035" s="27" t="s">
        <v>31</v>
      </c>
      <c r="H2035" s="27" t="s">
        <v>32</v>
      </c>
      <c r="I2035" s="27" t="s">
        <v>33</v>
      </c>
      <c r="J2035" s="28">
        <v>45565</v>
      </c>
      <c r="K2035" s="28" t="s">
        <v>2990</v>
      </c>
      <c r="L2035" s="121" t="s">
        <v>3026</v>
      </c>
      <c r="M2035" s="144" t="s">
        <v>1236</v>
      </c>
      <c r="N2035" s="144" t="s">
        <v>2923</v>
      </c>
      <c r="P2035" s="30" t="s">
        <v>235</v>
      </c>
      <c r="Q2035" s="30" t="s">
        <v>235</v>
      </c>
      <c r="R2035" s="30" t="s">
        <v>235</v>
      </c>
      <c r="S2035" s="21">
        <v>45568</v>
      </c>
      <c r="T2035" s="20"/>
      <c r="U2035" s="21">
        <v>45568</v>
      </c>
      <c r="V2035" s="29" t="s">
        <v>485</v>
      </c>
      <c r="W2035" s="23" t="s">
        <v>2952</v>
      </c>
      <c r="X2035" s="27" t="s">
        <v>45</v>
      </c>
      <c r="Y2035" s="13"/>
    </row>
    <row r="2036" spans="1:25" ht="25.5">
      <c r="A2036" s="24" t="s">
        <v>2988</v>
      </c>
      <c r="B2036" s="25" t="s">
        <v>3034</v>
      </c>
      <c r="C2036" s="26" t="s">
        <v>3035</v>
      </c>
      <c r="D2036" s="27" t="s">
        <v>42</v>
      </c>
      <c r="E2036" s="231" t="s">
        <v>255</v>
      </c>
      <c r="F2036" s="27" t="s">
        <v>256</v>
      </c>
      <c r="G2036" s="27" t="s">
        <v>31</v>
      </c>
      <c r="H2036" s="27" t="s">
        <v>32</v>
      </c>
      <c r="I2036" s="27" t="s">
        <v>33</v>
      </c>
      <c r="J2036" s="28">
        <v>45565</v>
      </c>
      <c r="K2036" s="28" t="s">
        <v>2990</v>
      </c>
      <c r="L2036" s="121" t="s">
        <v>3026</v>
      </c>
      <c r="M2036" s="144" t="s">
        <v>1236</v>
      </c>
      <c r="N2036" s="144" t="s">
        <v>2923</v>
      </c>
      <c r="P2036" s="30" t="s">
        <v>235</v>
      </c>
      <c r="Q2036" s="30" t="s">
        <v>235</v>
      </c>
      <c r="R2036" s="30" t="s">
        <v>235</v>
      </c>
      <c r="S2036" s="21">
        <v>45568</v>
      </c>
      <c r="T2036" s="20"/>
      <c r="U2036" s="21">
        <v>45568</v>
      </c>
      <c r="V2036" s="29" t="s">
        <v>485</v>
      </c>
      <c r="W2036" s="23" t="s">
        <v>2952</v>
      </c>
      <c r="X2036" s="27" t="s">
        <v>45</v>
      </c>
      <c r="Y2036" s="13"/>
    </row>
    <row r="2037" spans="1:25" ht="25.5">
      <c r="A2037" s="24" t="s">
        <v>2988</v>
      </c>
      <c r="B2037" s="25" t="s">
        <v>2244</v>
      </c>
      <c r="C2037" s="26" t="s">
        <v>3036</v>
      </c>
      <c r="D2037" s="27" t="s">
        <v>42</v>
      </c>
      <c r="E2037" s="231" t="s">
        <v>255</v>
      </c>
      <c r="F2037" s="27" t="s">
        <v>256</v>
      </c>
      <c r="G2037" s="27" t="s">
        <v>31</v>
      </c>
      <c r="H2037" s="27" t="s">
        <v>32</v>
      </c>
      <c r="I2037" s="27" t="s">
        <v>33</v>
      </c>
      <c r="J2037" s="28">
        <v>45565</v>
      </c>
      <c r="K2037" s="28" t="s">
        <v>2990</v>
      </c>
      <c r="L2037" s="121" t="s">
        <v>3026</v>
      </c>
      <c r="M2037" s="144" t="s">
        <v>1236</v>
      </c>
      <c r="N2037" s="144" t="s">
        <v>2923</v>
      </c>
      <c r="P2037" s="30" t="s">
        <v>235</v>
      </c>
      <c r="Q2037" s="30" t="s">
        <v>235</v>
      </c>
      <c r="R2037" s="30" t="s">
        <v>235</v>
      </c>
      <c r="S2037" s="21">
        <v>45568</v>
      </c>
      <c r="T2037" s="20"/>
      <c r="U2037" s="21">
        <v>45568</v>
      </c>
      <c r="V2037" s="29" t="s">
        <v>485</v>
      </c>
      <c r="W2037" s="23" t="s">
        <v>2952</v>
      </c>
      <c r="X2037" s="27" t="s">
        <v>45</v>
      </c>
      <c r="Y2037" s="13"/>
    </row>
    <row r="2038" spans="1:25" ht="25.5">
      <c r="A2038" s="24" t="s">
        <v>2988</v>
      </c>
      <c r="B2038" s="25" t="s">
        <v>2260</v>
      </c>
      <c r="C2038" s="26" t="s">
        <v>3037</v>
      </c>
      <c r="D2038" s="27" t="s">
        <v>42</v>
      </c>
      <c r="E2038" s="231" t="s">
        <v>255</v>
      </c>
      <c r="F2038" s="27" t="s">
        <v>256</v>
      </c>
      <c r="G2038" s="27" t="s">
        <v>31</v>
      </c>
      <c r="H2038" s="27" t="s">
        <v>32</v>
      </c>
      <c r="I2038" s="27" t="s">
        <v>33</v>
      </c>
      <c r="J2038" s="28">
        <v>45565</v>
      </c>
      <c r="K2038" s="28" t="s">
        <v>2990</v>
      </c>
      <c r="L2038" s="121" t="s">
        <v>3026</v>
      </c>
      <c r="M2038" s="144" t="s">
        <v>1236</v>
      </c>
      <c r="N2038" s="144" t="s">
        <v>2923</v>
      </c>
      <c r="P2038" s="30" t="s">
        <v>235</v>
      </c>
      <c r="Q2038" s="30" t="s">
        <v>235</v>
      </c>
      <c r="R2038" s="30" t="s">
        <v>235</v>
      </c>
      <c r="S2038" s="21">
        <v>45568</v>
      </c>
      <c r="T2038" s="20"/>
      <c r="U2038" s="21">
        <v>45568</v>
      </c>
      <c r="V2038" s="29" t="s">
        <v>485</v>
      </c>
      <c r="W2038" s="23" t="s">
        <v>2952</v>
      </c>
      <c r="X2038" s="27" t="s">
        <v>45</v>
      </c>
      <c r="Y2038" s="13"/>
    </row>
    <row r="2039" spans="1:25" ht="25.5">
      <c r="A2039" s="24" t="s">
        <v>2988</v>
      </c>
      <c r="B2039" s="25" t="s">
        <v>2248</v>
      </c>
      <c r="C2039" s="26" t="s">
        <v>3038</v>
      </c>
      <c r="D2039" s="27" t="s">
        <v>42</v>
      </c>
      <c r="E2039" s="231" t="s">
        <v>255</v>
      </c>
      <c r="F2039" s="27" t="s">
        <v>358</v>
      </c>
      <c r="G2039" s="27" t="s">
        <v>31</v>
      </c>
      <c r="H2039" s="27" t="s">
        <v>32</v>
      </c>
      <c r="I2039" s="27" t="s">
        <v>33</v>
      </c>
      <c r="J2039" s="28">
        <v>45565</v>
      </c>
      <c r="K2039" s="28" t="s">
        <v>2990</v>
      </c>
      <c r="L2039" s="121" t="s">
        <v>3026</v>
      </c>
      <c r="N2039" s="144" t="s">
        <v>72</v>
      </c>
      <c r="P2039" s="30" t="s">
        <v>235</v>
      </c>
      <c r="Q2039" s="30" t="s">
        <v>235</v>
      </c>
      <c r="R2039" s="30" t="s">
        <v>235</v>
      </c>
      <c r="S2039" s="21">
        <v>45568</v>
      </c>
      <c r="T2039" s="20"/>
      <c r="U2039" s="21">
        <v>45568</v>
      </c>
      <c r="V2039" s="29" t="s">
        <v>485</v>
      </c>
      <c r="W2039" s="23" t="s">
        <v>2952</v>
      </c>
      <c r="X2039" s="27" t="s">
        <v>45</v>
      </c>
      <c r="Y2039" s="13"/>
    </row>
    <row r="2040" spans="1:25" ht="25.5">
      <c r="A2040" s="24" t="s">
        <v>2988</v>
      </c>
      <c r="B2040" s="25" t="s">
        <v>2232</v>
      </c>
      <c r="C2040" s="26" t="s">
        <v>3039</v>
      </c>
      <c r="D2040" s="27" t="s">
        <v>42</v>
      </c>
      <c r="E2040" s="231" t="s">
        <v>255</v>
      </c>
      <c r="F2040" s="27" t="s">
        <v>358</v>
      </c>
      <c r="G2040" s="27" t="s">
        <v>31</v>
      </c>
      <c r="H2040" s="27" t="s">
        <v>32</v>
      </c>
      <c r="I2040" s="27" t="s">
        <v>33</v>
      </c>
      <c r="J2040" s="28">
        <v>45565</v>
      </c>
      <c r="K2040" s="28" t="s">
        <v>2990</v>
      </c>
      <c r="L2040" s="121" t="s">
        <v>3026</v>
      </c>
      <c r="N2040" s="144" t="s">
        <v>72</v>
      </c>
      <c r="P2040" s="30" t="s">
        <v>235</v>
      </c>
      <c r="Q2040" s="30" t="s">
        <v>235</v>
      </c>
      <c r="R2040" s="30" t="s">
        <v>235</v>
      </c>
      <c r="S2040" s="21">
        <v>45568</v>
      </c>
      <c r="T2040" s="20"/>
      <c r="U2040" s="21">
        <v>45568</v>
      </c>
      <c r="V2040" s="29" t="s">
        <v>485</v>
      </c>
      <c r="W2040" s="23" t="s">
        <v>2952</v>
      </c>
      <c r="X2040" s="27" t="s">
        <v>45</v>
      </c>
      <c r="Y2040" s="13"/>
    </row>
    <row r="2041" spans="1:25" ht="25.5">
      <c r="A2041" s="24" t="s">
        <v>2988</v>
      </c>
      <c r="B2041" s="25" t="s">
        <v>2266</v>
      </c>
      <c r="C2041" s="26" t="s">
        <v>3040</v>
      </c>
      <c r="D2041" s="27" t="s">
        <v>42</v>
      </c>
      <c r="E2041" s="231" t="s">
        <v>255</v>
      </c>
      <c r="F2041" s="27" t="s">
        <v>256</v>
      </c>
      <c r="G2041" s="27" t="s">
        <v>31</v>
      </c>
      <c r="H2041" s="27" t="s">
        <v>32</v>
      </c>
      <c r="I2041" s="27" t="s">
        <v>33</v>
      </c>
      <c r="J2041" s="28">
        <v>45565</v>
      </c>
      <c r="K2041" s="28" t="s">
        <v>2990</v>
      </c>
      <c r="L2041" s="121" t="s">
        <v>3026</v>
      </c>
      <c r="N2041" s="232" t="s">
        <v>113</v>
      </c>
      <c r="P2041" s="30" t="s">
        <v>235</v>
      </c>
      <c r="Q2041" s="30" t="s">
        <v>235</v>
      </c>
      <c r="R2041" s="30" t="s">
        <v>235</v>
      </c>
      <c r="S2041" s="21">
        <v>45568</v>
      </c>
      <c r="T2041" s="20"/>
      <c r="U2041" s="21">
        <v>45573</v>
      </c>
      <c r="V2041" s="29" t="s">
        <v>485</v>
      </c>
      <c r="W2041" s="23" t="s">
        <v>2952</v>
      </c>
      <c r="X2041" s="27" t="s">
        <v>45</v>
      </c>
      <c r="Y2041" s="13" t="s">
        <v>2523</v>
      </c>
    </row>
    <row r="2042" spans="1:25" ht="89.25">
      <c r="A2042" s="24" t="s">
        <v>2988</v>
      </c>
      <c r="B2042" s="25" t="s">
        <v>2239</v>
      </c>
      <c r="C2042" s="26" t="s">
        <v>3041</v>
      </c>
      <c r="D2042" s="27" t="s">
        <v>42</v>
      </c>
      <c r="E2042" s="231" t="s">
        <v>413</v>
      </c>
      <c r="F2042" s="27" t="s">
        <v>2926</v>
      </c>
      <c r="G2042" s="27" t="s">
        <v>31</v>
      </c>
      <c r="H2042" s="27" t="s">
        <v>32</v>
      </c>
      <c r="I2042" s="27" t="s">
        <v>33</v>
      </c>
      <c r="J2042" s="28">
        <v>45565</v>
      </c>
      <c r="K2042" s="28" t="s">
        <v>2990</v>
      </c>
      <c r="L2042" s="121" t="s">
        <v>3026</v>
      </c>
      <c r="M2042" s="144" t="s">
        <v>415</v>
      </c>
      <c r="N2042" s="144" t="s">
        <v>43</v>
      </c>
      <c r="O2042" s="144" t="s">
        <v>1141</v>
      </c>
      <c r="P2042" s="30" t="s">
        <v>235</v>
      </c>
      <c r="Q2042" s="30" t="s">
        <v>235</v>
      </c>
      <c r="R2042" s="30" t="s">
        <v>235</v>
      </c>
      <c r="S2042" s="21">
        <v>45568</v>
      </c>
      <c r="T2042" s="20"/>
      <c r="U2042" s="21">
        <v>45568</v>
      </c>
      <c r="V2042" s="29" t="s">
        <v>485</v>
      </c>
      <c r="W2042" s="23" t="s">
        <v>2952</v>
      </c>
      <c r="X2042" s="27" t="s">
        <v>45</v>
      </c>
      <c r="Y2042" s="13"/>
    </row>
    <row r="2043" spans="1:25" ht="25.5">
      <c r="A2043" s="24" t="s">
        <v>2988</v>
      </c>
      <c r="B2043" s="25" t="s">
        <v>3042</v>
      </c>
      <c r="C2043" s="26" t="s">
        <v>3043</v>
      </c>
      <c r="D2043" s="27" t="s">
        <v>42</v>
      </c>
      <c r="E2043" s="231" t="s">
        <v>255</v>
      </c>
      <c r="F2043" s="27" t="s">
        <v>256</v>
      </c>
      <c r="G2043" s="27" t="s">
        <v>31</v>
      </c>
      <c r="H2043" s="27" t="s">
        <v>32</v>
      </c>
      <c r="I2043" s="27" t="s">
        <v>33</v>
      </c>
      <c r="J2043" s="28">
        <v>45565</v>
      </c>
      <c r="K2043" s="28" t="s">
        <v>2990</v>
      </c>
      <c r="L2043" s="121" t="s">
        <v>3026</v>
      </c>
      <c r="N2043" s="144" t="s">
        <v>113</v>
      </c>
      <c r="P2043" s="30" t="s">
        <v>235</v>
      </c>
      <c r="Q2043" s="30" t="s">
        <v>235</v>
      </c>
      <c r="R2043" s="30" t="s">
        <v>235</v>
      </c>
      <c r="S2043" s="21">
        <v>45568</v>
      </c>
      <c r="T2043" s="20"/>
      <c r="U2043" s="21">
        <v>45573</v>
      </c>
      <c r="V2043" s="29" t="s">
        <v>485</v>
      </c>
      <c r="W2043" s="23" t="s">
        <v>2952</v>
      </c>
      <c r="X2043" s="27" t="s">
        <v>45</v>
      </c>
      <c r="Y2043" s="13" t="s">
        <v>2523</v>
      </c>
    </row>
    <row r="2044" spans="1:25" ht="25.5">
      <c r="A2044" s="24" t="s">
        <v>2988</v>
      </c>
      <c r="B2044" s="25" t="s">
        <v>3044</v>
      </c>
      <c r="C2044" s="26" t="s">
        <v>3045</v>
      </c>
      <c r="D2044" s="27" t="s">
        <v>42</v>
      </c>
      <c r="E2044" s="231" t="s">
        <v>255</v>
      </c>
      <c r="F2044" s="27" t="s">
        <v>358</v>
      </c>
      <c r="G2044" s="27" t="s">
        <v>31</v>
      </c>
      <c r="H2044" s="27" t="s">
        <v>32</v>
      </c>
      <c r="I2044" s="27" t="s">
        <v>33</v>
      </c>
      <c r="J2044" s="28">
        <v>45565</v>
      </c>
      <c r="K2044" s="28" t="s">
        <v>2990</v>
      </c>
      <c r="L2044" s="121" t="s">
        <v>3026</v>
      </c>
      <c r="N2044" s="144" t="s">
        <v>72</v>
      </c>
      <c r="P2044" s="30" t="s">
        <v>235</v>
      </c>
      <c r="Q2044" s="30" t="s">
        <v>235</v>
      </c>
      <c r="R2044" s="30" t="s">
        <v>235</v>
      </c>
      <c r="S2044" s="21">
        <v>45568</v>
      </c>
      <c r="T2044" s="20"/>
      <c r="U2044" s="21">
        <v>45572</v>
      </c>
      <c r="V2044" s="29" t="s">
        <v>485</v>
      </c>
      <c r="W2044" s="23" t="s">
        <v>2952</v>
      </c>
      <c r="X2044" s="27" t="s">
        <v>45</v>
      </c>
      <c r="Y2044" s="13"/>
    </row>
    <row r="2045" spans="1:25" ht="25.5">
      <c r="A2045" s="24" t="s">
        <v>2988</v>
      </c>
      <c r="B2045" s="25" t="s">
        <v>3046</v>
      </c>
      <c r="C2045" s="26" t="s">
        <v>3047</v>
      </c>
      <c r="D2045" s="27" t="s">
        <v>42</v>
      </c>
      <c r="E2045" s="231" t="s">
        <v>255</v>
      </c>
      <c r="F2045" s="27" t="s">
        <v>256</v>
      </c>
      <c r="G2045" s="27" t="s">
        <v>31</v>
      </c>
      <c r="H2045" s="27" t="s">
        <v>32</v>
      </c>
      <c r="I2045" s="27" t="s">
        <v>33</v>
      </c>
      <c r="J2045" s="28">
        <v>45565</v>
      </c>
      <c r="K2045" s="28" t="s">
        <v>2990</v>
      </c>
      <c r="L2045" s="121" t="s">
        <v>3026</v>
      </c>
      <c r="M2045" s="144" t="s">
        <v>1236</v>
      </c>
      <c r="N2045" s="144" t="s">
        <v>2923</v>
      </c>
      <c r="P2045" s="30" t="s">
        <v>235</v>
      </c>
      <c r="Q2045" s="30" t="s">
        <v>235</v>
      </c>
      <c r="R2045" s="30" t="s">
        <v>235</v>
      </c>
      <c r="S2045" s="21">
        <v>45568</v>
      </c>
      <c r="T2045" s="20"/>
      <c r="U2045" s="21">
        <v>45568</v>
      </c>
      <c r="V2045" s="29" t="s">
        <v>485</v>
      </c>
      <c r="W2045" s="23" t="s">
        <v>2952</v>
      </c>
      <c r="X2045" s="27" t="s">
        <v>45</v>
      </c>
      <c r="Y2045" s="13"/>
    </row>
    <row r="2046" spans="1:25" ht="25.5">
      <c r="A2046" s="24" t="s">
        <v>2988</v>
      </c>
      <c r="B2046" s="25" t="s">
        <v>3048</v>
      </c>
      <c r="C2046" s="26" t="s">
        <v>3049</v>
      </c>
      <c r="D2046" s="27" t="s">
        <v>42</v>
      </c>
      <c r="E2046" s="231" t="s">
        <v>413</v>
      </c>
      <c r="F2046" s="27" t="s">
        <v>2926</v>
      </c>
      <c r="G2046" s="27" t="s">
        <v>31</v>
      </c>
      <c r="H2046" s="27" t="s">
        <v>32</v>
      </c>
      <c r="I2046" s="27" t="s">
        <v>33</v>
      </c>
      <c r="J2046" s="28">
        <v>45565</v>
      </c>
      <c r="K2046" s="28" t="s">
        <v>2990</v>
      </c>
      <c r="L2046" s="121" t="s">
        <v>3026</v>
      </c>
      <c r="N2046" s="144" t="s">
        <v>43</v>
      </c>
      <c r="P2046" s="30" t="s">
        <v>235</v>
      </c>
      <c r="Q2046" s="30" t="s">
        <v>235</v>
      </c>
      <c r="R2046" s="30" t="s">
        <v>235</v>
      </c>
      <c r="S2046" s="21">
        <v>45568</v>
      </c>
      <c r="T2046" s="20"/>
      <c r="U2046" s="21">
        <v>45568</v>
      </c>
      <c r="V2046" s="29" t="s">
        <v>485</v>
      </c>
      <c r="W2046" s="23" t="s">
        <v>2952</v>
      </c>
      <c r="X2046" s="27" t="s">
        <v>45</v>
      </c>
      <c r="Y2046" s="13"/>
    </row>
    <row r="2047" spans="1:25" ht="25.5">
      <c r="A2047" s="24" t="s">
        <v>2988</v>
      </c>
      <c r="B2047" s="25" t="s">
        <v>3050</v>
      </c>
      <c r="C2047" s="26" t="s">
        <v>3051</v>
      </c>
      <c r="D2047" s="27" t="s">
        <v>42</v>
      </c>
      <c r="E2047" s="231" t="s">
        <v>413</v>
      </c>
      <c r="F2047" s="27" t="s">
        <v>2926</v>
      </c>
      <c r="G2047" s="27" t="s">
        <v>31</v>
      </c>
      <c r="H2047" s="27" t="s">
        <v>32</v>
      </c>
      <c r="I2047" s="27" t="s">
        <v>33</v>
      </c>
      <c r="J2047" s="28">
        <v>45565</v>
      </c>
      <c r="K2047" s="28" t="s">
        <v>2990</v>
      </c>
      <c r="L2047" s="121" t="s">
        <v>3026</v>
      </c>
      <c r="N2047" s="144" t="s">
        <v>43</v>
      </c>
      <c r="P2047" s="30" t="s">
        <v>235</v>
      </c>
      <c r="Q2047" s="30" t="s">
        <v>235</v>
      </c>
      <c r="R2047" s="30" t="s">
        <v>235</v>
      </c>
      <c r="S2047" s="21">
        <v>45568</v>
      </c>
      <c r="T2047" s="20"/>
      <c r="U2047" s="21">
        <v>45568</v>
      </c>
      <c r="V2047" s="29" t="s">
        <v>485</v>
      </c>
      <c r="W2047" s="23" t="s">
        <v>2952</v>
      </c>
      <c r="X2047" s="27" t="s">
        <v>45</v>
      </c>
      <c r="Y2047" s="13"/>
    </row>
    <row r="2048" spans="1:25" ht="25.5">
      <c r="A2048" s="24" t="s">
        <v>2988</v>
      </c>
      <c r="B2048" s="25" t="s">
        <v>3052</v>
      </c>
      <c r="C2048" s="26" t="s">
        <v>3053</v>
      </c>
      <c r="D2048" s="27" t="s">
        <v>42</v>
      </c>
      <c r="E2048" s="231" t="s">
        <v>413</v>
      </c>
      <c r="F2048" s="27" t="s">
        <v>2926</v>
      </c>
      <c r="G2048" s="27" t="s">
        <v>31</v>
      </c>
      <c r="H2048" s="27" t="s">
        <v>32</v>
      </c>
      <c r="I2048" s="27" t="s">
        <v>33</v>
      </c>
      <c r="J2048" s="28">
        <v>45565</v>
      </c>
      <c r="K2048" s="28" t="s">
        <v>2990</v>
      </c>
      <c r="L2048" s="121" t="s">
        <v>3026</v>
      </c>
      <c r="N2048" s="144" t="s">
        <v>43</v>
      </c>
      <c r="P2048" s="30" t="s">
        <v>235</v>
      </c>
      <c r="Q2048" s="30" t="s">
        <v>235</v>
      </c>
      <c r="R2048" s="30" t="s">
        <v>235</v>
      </c>
      <c r="S2048" s="21">
        <v>45568</v>
      </c>
      <c r="T2048" s="20"/>
      <c r="U2048" s="21">
        <v>45568</v>
      </c>
      <c r="V2048" s="29" t="s">
        <v>485</v>
      </c>
      <c r="W2048" s="23" t="s">
        <v>2952</v>
      </c>
      <c r="X2048" s="27" t="s">
        <v>45</v>
      </c>
      <c r="Y2048" s="13"/>
    </row>
    <row r="2049" spans="1:25" ht="25.5">
      <c r="A2049" s="24" t="s">
        <v>2988</v>
      </c>
      <c r="B2049" s="25" t="s">
        <v>3054</v>
      </c>
      <c r="C2049" s="26" t="s">
        <v>3055</v>
      </c>
      <c r="D2049" s="27" t="s">
        <v>42</v>
      </c>
      <c r="E2049" s="231" t="s">
        <v>255</v>
      </c>
      <c r="F2049" s="27" t="s">
        <v>256</v>
      </c>
      <c r="G2049" s="27" t="s">
        <v>31</v>
      </c>
      <c r="H2049" s="27" t="s">
        <v>32</v>
      </c>
      <c r="I2049" s="27" t="s">
        <v>33</v>
      </c>
      <c r="J2049" s="28">
        <v>45565</v>
      </c>
      <c r="K2049" s="28" t="s">
        <v>2990</v>
      </c>
      <c r="L2049" s="121" t="s">
        <v>3026</v>
      </c>
      <c r="N2049" s="144" t="s">
        <v>113</v>
      </c>
      <c r="P2049" s="30" t="s">
        <v>235</v>
      </c>
      <c r="Q2049" s="30" t="s">
        <v>235</v>
      </c>
      <c r="R2049" s="30" t="s">
        <v>235</v>
      </c>
      <c r="S2049" s="21">
        <v>45568</v>
      </c>
      <c r="T2049" s="20"/>
      <c r="U2049" s="21">
        <v>45573</v>
      </c>
      <c r="V2049" s="29" t="s">
        <v>485</v>
      </c>
      <c r="W2049" s="23" t="s">
        <v>2952</v>
      </c>
      <c r="X2049" s="27" t="s">
        <v>45</v>
      </c>
      <c r="Y2049" s="13" t="s">
        <v>2523</v>
      </c>
    </row>
    <row r="2050" spans="1:25" ht="25.5">
      <c r="A2050" s="24" t="s">
        <v>2988</v>
      </c>
      <c r="B2050" s="25" t="s">
        <v>3056</v>
      </c>
      <c r="C2050" s="26" t="s">
        <v>3057</v>
      </c>
      <c r="D2050" s="27" t="s">
        <v>42</v>
      </c>
      <c r="E2050" s="231" t="s">
        <v>413</v>
      </c>
      <c r="F2050" s="27" t="s">
        <v>2926</v>
      </c>
      <c r="G2050" s="27" t="s">
        <v>31</v>
      </c>
      <c r="H2050" s="27" t="s">
        <v>32</v>
      </c>
      <c r="I2050" s="27" t="s">
        <v>33</v>
      </c>
      <c r="J2050" s="28">
        <v>45565</v>
      </c>
      <c r="K2050" s="28" t="s">
        <v>2990</v>
      </c>
      <c r="L2050" s="121" t="s">
        <v>3026</v>
      </c>
      <c r="N2050" s="144" t="s">
        <v>43</v>
      </c>
      <c r="P2050" s="30" t="s">
        <v>235</v>
      </c>
      <c r="Q2050" s="30" t="s">
        <v>235</v>
      </c>
      <c r="R2050" s="30" t="s">
        <v>235</v>
      </c>
      <c r="S2050" s="21">
        <v>45568</v>
      </c>
      <c r="T2050" s="20"/>
      <c r="U2050" s="21">
        <v>45568</v>
      </c>
      <c r="V2050" s="29" t="s">
        <v>485</v>
      </c>
      <c r="W2050" s="23" t="s">
        <v>2952</v>
      </c>
      <c r="X2050" s="27" t="s">
        <v>45</v>
      </c>
      <c r="Y2050" s="13"/>
    </row>
    <row r="2051" spans="1:25" ht="25.5">
      <c r="A2051" s="24" t="s">
        <v>2988</v>
      </c>
      <c r="B2051" s="25" t="s">
        <v>3058</v>
      </c>
      <c r="C2051" s="26">
        <v>145135</v>
      </c>
      <c r="D2051" s="27" t="s">
        <v>42</v>
      </c>
      <c r="E2051" s="231" t="s">
        <v>255</v>
      </c>
      <c r="F2051" s="27"/>
      <c r="G2051" s="27" t="s">
        <v>31</v>
      </c>
      <c r="H2051" s="27" t="s">
        <v>32</v>
      </c>
      <c r="I2051" s="27" t="s">
        <v>33</v>
      </c>
      <c r="J2051" s="28">
        <v>45565</v>
      </c>
      <c r="K2051" s="28" t="s">
        <v>2990</v>
      </c>
      <c r="L2051" s="121" t="s">
        <v>3026</v>
      </c>
      <c r="N2051" s="144" t="s">
        <v>72</v>
      </c>
      <c r="P2051" s="30" t="s">
        <v>235</v>
      </c>
      <c r="Q2051" s="30" t="s">
        <v>235</v>
      </c>
      <c r="R2051" s="30" t="s">
        <v>235</v>
      </c>
      <c r="S2051" s="21">
        <v>45568</v>
      </c>
      <c r="T2051" s="20"/>
      <c r="U2051" s="21">
        <v>45572</v>
      </c>
      <c r="V2051" s="29" t="s">
        <v>485</v>
      </c>
      <c r="W2051" s="23" t="s">
        <v>2952</v>
      </c>
      <c r="X2051" s="27" t="s">
        <v>45</v>
      </c>
      <c r="Y2051" s="13"/>
    </row>
    <row r="2052" spans="1:25" ht="25.5">
      <c r="A2052" s="24" t="s">
        <v>2988</v>
      </c>
      <c r="B2052" s="25" t="s">
        <v>1340</v>
      </c>
      <c r="C2052" s="26" t="s">
        <v>3059</v>
      </c>
      <c r="D2052" s="27" t="s">
        <v>42</v>
      </c>
      <c r="E2052" s="27"/>
      <c r="F2052" s="27"/>
      <c r="G2052" s="27" t="s">
        <v>31</v>
      </c>
      <c r="H2052" s="27" t="s">
        <v>32</v>
      </c>
      <c r="I2052" s="27" t="s">
        <v>33</v>
      </c>
      <c r="J2052" s="28">
        <v>45565</v>
      </c>
      <c r="K2052" s="28" t="s">
        <v>3017</v>
      </c>
      <c r="L2052" s="121" t="s">
        <v>79</v>
      </c>
      <c r="M2052" s="94" t="s">
        <v>304</v>
      </c>
      <c r="N2052" s="94" t="s">
        <v>149</v>
      </c>
      <c r="P2052" s="30" t="s">
        <v>235</v>
      </c>
      <c r="Q2052" s="30" t="s">
        <v>235</v>
      </c>
      <c r="R2052" s="30" t="s">
        <v>235</v>
      </c>
      <c r="S2052" s="21">
        <v>45560</v>
      </c>
      <c r="T2052" s="20" t="s">
        <v>235</v>
      </c>
      <c r="U2052" s="21">
        <v>45561</v>
      </c>
      <c r="V2052" s="29" t="s">
        <v>485</v>
      </c>
      <c r="W2052" s="23" t="s">
        <v>2952</v>
      </c>
      <c r="X2052" s="27" t="s">
        <v>39</v>
      </c>
      <c r="Y2052" s="13"/>
    </row>
    <row r="2053" spans="1:25" ht="38.25">
      <c r="A2053" s="24" t="s">
        <v>2934</v>
      </c>
      <c r="B2053" s="25" t="s">
        <v>2176</v>
      </c>
      <c r="C2053" s="26">
        <v>129814</v>
      </c>
      <c r="D2053" s="27" t="s">
        <v>28</v>
      </c>
      <c r="E2053" s="27" t="s">
        <v>70</v>
      </c>
      <c r="F2053" s="27" t="s">
        <v>387</v>
      </c>
      <c r="G2053" s="27" t="s">
        <v>31</v>
      </c>
      <c r="H2053" s="27" t="s">
        <v>32</v>
      </c>
      <c r="I2053" s="27" t="s">
        <v>33</v>
      </c>
      <c r="J2053" s="28">
        <v>45534</v>
      </c>
      <c r="K2053" s="28">
        <v>45689</v>
      </c>
      <c r="L2053" s="121" t="s">
        <v>1605</v>
      </c>
      <c r="N2053" s="94" t="s">
        <v>2174</v>
      </c>
      <c r="P2053" s="30"/>
      <c r="Q2053" s="20"/>
      <c r="R2053" s="23"/>
      <c r="S2053" s="21">
        <v>45565</v>
      </c>
      <c r="T2053" s="20"/>
      <c r="U2053" s="21">
        <v>45566</v>
      </c>
      <c r="V2053" s="29" t="s">
        <v>240</v>
      </c>
      <c r="W2053" s="23"/>
      <c r="X2053" s="27" t="s">
        <v>39</v>
      </c>
      <c r="Y2053" s="13" t="s">
        <v>3060</v>
      </c>
    </row>
    <row r="2054" spans="1:25" ht="25.5">
      <c r="A2054" s="24" t="s">
        <v>2988</v>
      </c>
      <c r="B2054" s="25" t="s">
        <v>1298</v>
      </c>
      <c r="C2054" s="26">
        <v>112490</v>
      </c>
      <c r="D2054" s="27" t="s">
        <v>28</v>
      </c>
      <c r="E2054" s="27" t="s">
        <v>77</v>
      </c>
      <c r="F2054" s="27" t="s">
        <v>78</v>
      </c>
      <c r="G2054" s="27" t="s">
        <v>31</v>
      </c>
      <c r="H2054" s="27" t="s">
        <v>32</v>
      </c>
      <c r="I2054" s="27" t="s">
        <v>23</v>
      </c>
      <c r="J2054" s="28">
        <v>45565</v>
      </c>
      <c r="K2054" s="28">
        <v>45748</v>
      </c>
      <c r="L2054" s="121" t="s">
        <v>1605</v>
      </c>
      <c r="M2054" s="94" t="s">
        <v>250</v>
      </c>
      <c r="N2054" s="94" t="s">
        <v>98</v>
      </c>
      <c r="P2054" s="30"/>
      <c r="Q2054" s="20"/>
      <c r="R2054" s="23"/>
      <c r="S2054" s="21">
        <v>45562</v>
      </c>
      <c r="T2054" s="20"/>
      <c r="U2054" s="21">
        <v>45569</v>
      </c>
      <c r="V2054" s="29" t="s">
        <v>240</v>
      </c>
      <c r="W2054" s="23"/>
      <c r="X2054" s="27" t="s">
        <v>39</v>
      </c>
      <c r="Y2054" s="13" t="s">
        <v>2591</v>
      </c>
    </row>
    <row r="2055" spans="1:25">
      <c r="A2055" s="24" t="s">
        <v>2988</v>
      </c>
      <c r="B2055" s="25" t="s">
        <v>1268</v>
      </c>
      <c r="C2055" s="26" t="s">
        <v>3061</v>
      </c>
      <c r="D2055" s="27" t="s">
        <v>42</v>
      </c>
      <c r="E2055" s="27" t="s">
        <v>3062</v>
      </c>
      <c r="F2055" s="27" t="s">
        <v>262</v>
      </c>
      <c r="G2055" s="27" t="s">
        <v>31</v>
      </c>
      <c r="H2055" s="27" t="s">
        <v>32</v>
      </c>
      <c r="I2055" s="27" t="s">
        <v>33</v>
      </c>
      <c r="J2055" s="28">
        <v>45565</v>
      </c>
      <c r="K2055" s="28" t="s">
        <v>3017</v>
      </c>
      <c r="L2055" s="121" t="s">
        <v>1605</v>
      </c>
      <c r="N2055" s="94" t="s">
        <v>3063</v>
      </c>
      <c r="P2055" s="30"/>
      <c r="Q2055" s="20"/>
      <c r="R2055" s="23"/>
      <c r="S2055" s="21">
        <v>45566</v>
      </c>
      <c r="T2055" s="20"/>
      <c r="U2055" s="21">
        <v>45569</v>
      </c>
      <c r="V2055" s="29" t="s">
        <v>240</v>
      </c>
      <c r="W2055" s="23"/>
      <c r="X2055" s="27" t="s">
        <v>45</v>
      </c>
      <c r="Y2055" s="13" t="s">
        <v>3064</v>
      </c>
    </row>
    <row r="2056" spans="1:25" ht="38.25">
      <c r="A2056" s="24" t="s">
        <v>2988</v>
      </c>
      <c r="B2056" s="25" t="s">
        <v>796</v>
      </c>
      <c r="C2056" s="26" t="s">
        <v>3065</v>
      </c>
      <c r="D2056" s="27" t="s">
        <v>42</v>
      </c>
      <c r="E2056" s="27" t="s">
        <v>70</v>
      </c>
      <c r="F2056" s="27" t="s">
        <v>387</v>
      </c>
      <c r="G2056" s="27" t="s">
        <v>31</v>
      </c>
      <c r="H2056" s="27" t="s">
        <v>32</v>
      </c>
      <c r="I2056" s="27" t="s">
        <v>33</v>
      </c>
      <c r="J2056" s="28">
        <v>45565</v>
      </c>
      <c r="K2056" s="28" t="s">
        <v>2990</v>
      </c>
      <c r="L2056" s="121" t="s">
        <v>1605</v>
      </c>
      <c r="N2056" s="94" t="s">
        <v>2080</v>
      </c>
      <c r="P2056" s="30"/>
      <c r="Q2056" s="20"/>
      <c r="R2056" s="23"/>
      <c r="S2056" s="21">
        <v>45566</v>
      </c>
      <c r="T2056" s="20"/>
      <c r="U2056" s="21">
        <v>45566</v>
      </c>
      <c r="V2056" s="29" t="s">
        <v>240</v>
      </c>
      <c r="W2056" s="23"/>
      <c r="X2056" s="27" t="s">
        <v>39</v>
      </c>
      <c r="Y2056" s="13"/>
    </row>
    <row r="2057" spans="1:25" ht="38.25">
      <c r="A2057" s="24" t="s">
        <v>2988</v>
      </c>
      <c r="B2057" s="25" t="s">
        <v>1249</v>
      </c>
      <c r="C2057" s="26" t="s">
        <v>3066</v>
      </c>
      <c r="D2057" s="27" t="s">
        <v>42</v>
      </c>
      <c r="E2057" s="27" t="s">
        <v>2647</v>
      </c>
      <c r="F2057" s="27" t="s">
        <v>387</v>
      </c>
      <c r="G2057" s="27" t="s">
        <v>31</v>
      </c>
      <c r="H2057" s="27" t="s">
        <v>32</v>
      </c>
      <c r="I2057" s="27" t="s">
        <v>33</v>
      </c>
      <c r="J2057" s="28">
        <v>45565</v>
      </c>
      <c r="K2057" s="28" t="s">
        <v>2990</v>
      </c>
      <c r="L2057" s="121" t="s">
        <v>1605</v>
      </c>
      <c r="N2057" s="94" t="s">
        <v>2080</v>
      </c>
      <c r="P2057" s="30"/>
      <c r="Q2057" s="20"/>
      <c r="R2057" s="23"/>
      <c r="S2057" s="21">
        <v>45566</v>
      </c>
      <c r="T2057" s="20"/>
      <c r="U2057" s="21">
        <v>45566</v>
      </c>
      <c r="V2057" s="29" t="s">
        <v>240</v>
      </c>
      <c r="W2057" s="23"/>
      <c r="X2057" s="27" t="s">
        <v>39</v>
      </c>
      <c r="Y2057" s="13"/>
    </row>
    <row r="2058" spans="1:25" ht="38.25">
      <c r="A2058" s="24" t="s">
        <v>2988</v>
      </c>
      <c r="B2058" s="25" t="s">
        <v>812</v>
      </c>
      <c r="C2058" s="26" t="s">
        <v>3067</v>
      </c>
      <c r="D2058" s="27" t="s">
        <v>42</v>
      </c>
      <c r="E2058" s="27" t="s">
        <v>255</v>
      </c>
      <c r="F2058" s="27" t="s">
        <v>358</v>
      </c>
      <c r="G2058" s="27" t="s">
        <v>31</v>
      </c>
      <c r="H2058" s="27" t="s">
        <v>32</v>
      </c>
      <c r="I2058" s="27" t="s">
        <v>33</v>
      </c>
      <c r="J2058" s="28">
        <v>45565</v>
      </c>
      <c r="K2058" s="28" t="s">
        <v>2990</v>
      </c>
      <c r="L2058" s="121" t="s">
        <v>1605</v>
      </c>
      <c r="N2058" s="94" t="s">
        <v>2165</v>
      </c>
      <c r="P2058" s="30"/>
      <c r="Q2058" s="20"/>
      <c r="R2058" s="23"/>
      <c r="S2058" s="21">
        <v>45566</v>
      </c>
      <c r="T2058" s="20"/>
      <c r="U2058" s="21">
        <v>45566</v>
      </c>
      <c r="V2058" s="29" t="s">
        <v>240</v>
      </c>
      <c r="W2058" s="23"/>
      <c r="X2058" s="27" t="s">
        <v>45</v>
      </c>
      <c r="Y2058" s="13" t="s">
        <v>409</v>
      </c>
    </row>
    <row r="2059" spans="1:25" ht="25.5">
      <c r="A2059" s="24">
        <v>45566</v>
      </c>
      <c r="B2059" s="25" t="s">
        <v>1288</v>
      </c>
      <c r="C2059" s="26" t="s">
        <v>3068</v>
      </c>
      <c r="D2059" s="27" t="s">
        <v>42</v>
      </c>
      <c r="E2059" s="27" t="s">
        <v>255</v>
      </c>
      <c r="F2059" s="27" t="s">
        <v>358</v>
      </c>
      <c r="G2059" s="27" t="s">
        <v>31</v>
      </c>
      <c r="H2059" s="27" t="s">
        <v>32</v>
      </c>
      <c r="I2059" s="27" t="s">
        <v>33</v>
      </c>
      <c r="J2059" s="28">
        <v>45565</v>
      </c>
      <c r="K2059" s="28" t="s">
        <v>2990</v>
      </c>
      <c r="L2059" s="121" t="s">
        <v>1605</v>
      </c>
      <c r="N2059" s="94" t="s">
        <v>72</v>
      </c>
      <c r="P2059" s="30"/>
      <c r="Q2059" s="20"/>
      <c r="R2059" s="23"/>
      <c r="S2059" s="21">
        <v>45566</v>
      </c>
      <c r="T2059" s="20"/>
      <c r="U2059" s="21">
        <v>45568</v>
      </c>
      <c r="V2059" s="29" t="s">
        <v>240</v>
      </c>
      <c r="W2059" s="23"/>
      <c r="X2059" s="27" t="s">
        <v>45</v>
      </c>
      <c r="Y2059" s="13" t="s">
        <v>409</v>
      </c>
    </row>
    <row r="2060" spans="1:25" ht="25.5">
      <c r="A2060" s="24" t="s">
        <v>2988</v>
      </c>
      <c r="B2060" s="25" t="s">
        <v>395</v>
      </c>
      <c r="C2060" s="26" t="s">
        <v>3069</v>
      </c>
      <c r="D2060" s="27" t="s">
        <v>42</v>
      </c>
      <c r="E2060" s="27" t="s">
        <v>255</v>
      </c>
      <c r="F2060" s="27" t="s">
        <v>358</v>
      </c>
      <c r="G2060" s="27" t="s">
        <v>31</v>
      </c>
      <c r="H2060" s="27" t="s">
        <v>32</v>
      </c>
      <c r="I2060" s="27" t="s">
        <v>33</v>
      </c>
      <c r="J2060" s="28">
        <v>45565</v>
      </c>
      <c r="K2060" s="28" t="s">
        <v>2990</v>
      </c>
      <c r="L2060" s="121" t="s">
        <v>1605</v>
      </c>
      <c r="N2060" s="94" t="s">
        <v>72</v>
      </c>
      <c r="P2060" s="30"/>
      <c r="Q2060" s="20"/>
      <c r="R2060" s="23"/>
      <c r="S2060" s="21">
        <v>45566</v>
      </c>
      <c r="T2060" s="20"/>
      <c r="U2060" s="21">
        <v>45566</v>
      </c>
      <c r="V2060" s="29" t="s">
        <v>240</v>
      </c>
      <c r="W2060" s="23"/>
      <c r="X2060" s="27" t="s">
        <v>45</v>
      </c>
      <c r="Y2060" s="13" t="s">
        <v>409</v>
      </c>
    </row>
    <row r="2061" spans="1:25">
      <c r="A2061" s="24" t="s">
        <v>2988</v>
      </c>
      <c r="B2061" s="25" t="s">
        <v>1251</v>
      </c>
      <c r="C2061" s="26" t="s">
        <v>3070</v>
      </c>
      <c r="D2061" s="27" t="s">
        <v>42</v>
      </c>
      <c r="E2061" s="27" t="s">
        <v>255</v>
      </c>
      <c r="F2061" s="27" t="s">
        <v>256</v>
      </c>
      <c r="G2061" s="27" t="s">
        <v>31</v>
      </c>
      <c r="H2061" s="27" t="s">
        <v>32</v>
      </c>
      <c r="I2061" s="27" t="s">
        <v>33</v>
      </c>
      <c r="J2061" s="28">
        <v>45565</v>
      </c>
      <c r="K2061" s="28" t="s">
        <v>2990</v>
      </c>
      <c r="L2061" s="121" t="s">
        <v>1605</v>
      </c>
      <c r="M2061" s="94" t="s">
        <v>1236</v>
      </c>
      <c r="N2061" s="94" t="s">
        <v>2923</v>
      </c>
      <c r="P2061" s="30"/>
      <c r="Q2061" s="20"/>
      <c r="R2061" s="23"/>
      <c r="S2061" s="21">
        <v>45566</v>
      </c>
      <c r="T2061" s="20"/>
      <c r="U2061" s="21">
        <v>45566</v>
      </c>
      <c r="V2061" s="29" t="s">
        <v>240</v>
      </c>
      <c r="W2061" s="23"/>
      <c r="X2061" s="27" t="s">
        <v>45</v>
      </c>
      <c r="Y2061" s="13" t="s">
        <v>409</v>
      </c>
    </row>
    <row r="2062" spans="1:25" ht="25.5">
      <c r="A2062" s="24" t="s">
        <v>2988</v>
      </c>
      <c r="B2062" s="25" t="s">
        <v>1341</v>
      </c>
      <c r="C2062" s="26" t="s">
        <v>3071</v>
      </c>
      <c r="D2062" s="27" t="s">
        <v>42</v>
      </c>
      <c r="E2062" s="27" t="s">
        <v>724</v>
      </c>
      <c r="F2062" s="27" t="s">
        <v>736</v>
      </c>
      <c r="G2062" s="27" t="s">
        <v>31</v>
      </c>
      <c r="H2062" s="27" t="s">
        <v>32</v>
      </c>
      <c r="I2062" s="27" t="s">
        <v>33</v>
      </c>
      <c r="J2062" s="28">
        <v>45565</v>
      </c>
      <c r="K2062" s="28" t="s">
        <v>2990</v>
      </c>
      <c r="L2062" s="121" t="s">
        <v>1605</v>
      </c>
      <c r="M2062" s="94" t="s">
        <v>2264</v>
      </c>
      <c r="N2062" s="94" t="s">
        <v>726</v>
      </c>
      <c r="P2062" s="30">
        <v>45551</v>
      </c>
      <c r="Q2062" s="20">
        <v>45562</v>
      </c>
      <c r="R2062" s="23"/>
      <c r="S2062" s="21">
        <v>45566</v>
      </c>
      <c r="T2062" s="20"/>
      <c r="U2062" s="21">
        <v>45566</v>
      </c>
      <c r="V2062" s="29" t="s">
        <v>240</v>
      </c>
      <c r="W2062" s="23"/>
      <c r="X2062" s="27" t="s">
        <v>45</v>
      </c>
      <c r="Y2062" s="13" t="s">
        <v>3072</v>
      </c>
    </row>
    <row r="2063" spans="1:25">
      <c r="A2063" s="24" t="s">
        <v>2988</v>
      </c>
      <c r="B2063" s="25" t="s">
        <v>1292</v>
      </c>
      <c r="C2063" s="26" t="s">
        <v>3073</v>
      </c>
      <c r="D2063" s="27" t="s">
        <v>42</v>
      </c>
      <c r="E2063" s="27" t="s">
        <v>255</v>
      </c>
      <c r="F2063" s="27" t="s">
        <v>256</v>
      </c>
      <c r="G2063" s="27" t="s">
        <v>31</v>
      </c>
      <c r="H2063" s="27" t="s">
        <v>32</v>
      </c>
      <c r="I2063" s="27" t="s">
        <v>33</v>
      </c>
      <c r="J2063" s="28">
        <v>45565</v>
      </c>
      <c r="K2063" s="28" t="s">
        <v>2990</v>
      </c>
      <c r="L2063" s="121" t="s">
        <v>1605</v>
      </c>
      <c r="M2063" s="94" t="s">
        <v>1236</v>
      </c>
      <c r="N2063" s="94" t="s">
        <v>2923</v>
      </c>
      <c r="P2063" s="30"/>
      <c r="Q2063" s="20"/>
      <c r="R2063" s="23"/>
      <c r="S2063" s="21">
        <v>45566</v>
      </c>
      <c r="T2063" s="20"/>
      <c r="U2063" s="21">
        <v>45566</v>
      </c>
      <c r="V2063" s="29" t="s">
        <v>240</v>
      </c>
      <c r="W2063" s="23"/>
      <c r="X2063" s="27" t="s">
        <v>45</v>
      </c>
      <c r="Y2063" s="13" t="s">
        <v>409</v>
      </c>
    </row>
    <row r="2064" spans="1:25" ht="25.5">
      <c r="A2064" s="24" t="s">
        <v>2988</v>
      </c>
      <c r="B2064" s="25" t="s">
        <v>2274</v>
      </c>
      <c r="C2064" s="26" t="s">
        <v>3074</v>
      </c>
      <c r="D2064" s="27" t="s">
        <v>42</v>
      </c>
      <c r="E2064" s="27" t="s">
        <v>377</v>
      </c>
      <c r="F2064" s="27" t="s">
        <v>662</v>
      </c>
      <c r="G2064" s="27" t="s">
        <v>31</v>
      </c>
      <c r="H2064" s="27" t="s">
        <v>32</v>
      </c>
      <c r="I2064" s="27" t="s">
        <v>33</v>
      </c>
      <c r="J2064" s="28">
        <v>45565</v>
      </c>
      <c r="K2064" s="28" t="s">
        <v>2990</v>
      </c>
      <c r="L2064" s="121" t="s">
        <v>1605</v>
      </c>
      <c r="N2064" s="94" t="s">
        <v>113</v>
      </c>
      <c r="P2064" s="30"/>
      <c r="Q2064" s="20"/>
      <c r="R2064" s="23"/>
      <c r="S2064" s="21">
        <v>45566</v>
      </c>
      <c r="T2064" s="20"/>
      <c r="U2064" s="21">
        <v>45568</v>
      </c>
      <c r="V2064" s="29" t="s">
        <v>240</v>
      </c>
      <c r="W2064" s="23"/>
      <c r="X2064" s="27" t="s">
        <v>45</v>
      </c>
      <c r="Y2064" s="13" t="s">
        <v>3075</v>
      </c>
    </row>
    <row r="2065" spans="1:25">
      <c r="A2065" s="24" t="s">
        <v>2988</v>
      </c>
      <c r="B2065" s="25" t="s">
        <v>3076</v>
      </c>
      <c r="C2065" s="26" t="s">
        <v>3077</v>
      </c>
      <c r="D2065" s="27" t="s">
        <v>42</v>
      </c>
      <c r="E2065" s="27" t="s">
        <v>255</v>
      </c>
      <c r="F2065" s="27" t="s">
        <v>256</v>
      </c>
      <c r="G2065" s="27" t="s">
        <v>31</v>
      </c>
      <c r="H2065" s="27" t="s">
        <v>32</v>
      </c>
      <c r="I2065" s="27" t="s">
        <v>33</v>
      </c>
      <c r="J2065" s="28">
        <v>45565</v>
      </c>
      <c r="K2065" s="28" t="s">
        <v>2990</v>
      </c>
      <c r="L2065" s="121" t="s">
        <v>1605</v>
      </c>
      <c r="M2065" s="94" t="s">
        <v>1236</v>
      </c>
      <c r="N2065" s="94" t="s">
        <v>2825</v>
      </c>
      <c r="P2065" s="30"/>
      <c r="Q2065" s="20"/>
      <c r="R2065" s="23"/>
      <c r="S2065" s="21">
        <v>45566</v>
      </c>
      <c r="T2065" s="20"/>
      <c r="U2065" s="21">
        <v>45566</v>
      </c>
      <c r="V2065" s="29" t="s">
        <v>240</v>
      </c>
      <c r="W2065" s="23"/>
      <c r="X2065" s="27" t="s">
        <v>45</v>
      </c>
      <c r="Y2065" s="13" t="s">
        <v>409</v>
      </c>
    </row>
    <row r="2066" spans="1:25">
      <c r="A2066" s="24" t="s">
        <v>2988</v>
      </c>
      <c r="B2066" s="25" t="s">
        <v>1293</v>
      </c>
      <c r="C2066" s="26" t="s">
        <v>3078</v>
      </c>
      <c r="D2066" s="27" t="s">
        <v>42</v>
      </c>
      <c r="E2066" s="27" t="s">
        <v>255</v>
      </c>
      <c r="F2066" s="27" t="s">
        <v>256</v>
      </c>
      <c r="G2066" s="27" t="s">
        <v>31</v>
      </c>
      <c r="H2066" s="27" t="s">
        <v>32</v>
      </c>
      <c r="I2066" s="27" t="s">
        <v>33</v>
      </c>
      <c r="J2066" s="28">
        <v>45565</v>
      </c>
      <c r="K2066" s="28" t="s">
        <v>2990</v>
      </c>
      <c r="L2066" s="121" t="s">
        <v>1605</v>
      </c>
      <c r="M2066" s="94" t="s">
        <v>1236</v>
      </c>
      <c r="N2066" s="94" t="s">
        <v>2825</v>
      </c>
      <c r="P2066" s="30"/>
      <c r="Q2066" s="20"/>
      <c r="R2066" s="23"/>
      <c r="S2066" s="21">
        <v>45566</v>
      </c>
      <c r="T2066" s="20"/>
      <c r="U2066" s="21">
        <v>45566</v>
      </c>
      <c r="V2066" s="29" t="s">
        <v>240</v>
      </c>
      <c r="W2066" s="23"/>
      <c r="X2066" s="27" t="s">
        <v>45</v>
      </c>
      <c r="Y2066" s="13" t="s">
        <v>409</v>
      </c>
    </row>
    <row r="2067" spans="1:25">
      <c r="A2067" s="24" t="s">
        <v>2988</v>
      </c>
      <c r="B2067" s="25" t="s">
        <v>1276</v>
      </c>
      <c r="C2067" s="26" t="s">
        <v>3079</v>
      </c>
      <c r="D2067" s="27" t="s">
        <v>42</v>
      </c>
      <c r="E2067" s="27" t="s">
        <v>255</v>
      </c>
      <c r="F2067" s="27" t="s">
        <v>256</v>
      </c>
      <c r="G2067" s="27" t="s">
        <v>31</v>
      </c>
      <c r="H2067" s="27" t="s">
        <v>32</v>
      </c>
      <c r="I2067" s="27" t="s">
        <v>33</v>
      </c>
      <c r="J2067" s="28">
        <v>45565</v>
      </c>
      <c r="K2067" s="28" t="s">
        <v>2990</v>
      </c>
      <c r="L2067" s="121" t="s">
        <v>1605</v>
      </c>
      <c r="M2067" s="94" t="s">
        <v>1236</v>
      </c>
      <c r="N2067" s="94" t="s">
        <v>2825</v>
      </c>
      <c r="P2067" s="30"/>
      <c r="Q2067" s="20"/>
      <c r="R2067" s="23"/>
      <c r="S2067" s="21">
        <v>45566</v>
      </c>
      <c r="T2067" s="20"/>
      <c r="U2067" s="21">
        <v>45566</v>
      </c>
      <c r="V2067" s="29" t="s">
        <v>240</v>
      </c>
      <c r="W2067" s="23"/>
      <c r="X2067" s="27" t="s">
        <v>45</v>
      </c>
      <c r="Y2067" s="13" t="s">
        <v>409</v>
      </c>
    </row>
    <row r="2068" spans="1:25">
      <c r="A2068" s="24" t="s">
        <v>2988</v>
      </c>
      <c r="B2068" s="25" t="s">
        <v>1259</v>
      </c>
      <c r="C2068" s="26" t="s">
        <v>3080</v>
      </c>
      <c r="D2068" s="27" t="s">
        <v>42</v>
      </c>
      <c r="E2068" s="27" t="s">
        <v>255</v>
      </c>
      <c r="F2068" s="27" t="s">
        <v>256</v>
      </c>
      <c r="G2068" s="27" t="s">
        <v>31</v>
      </c>
      <c r="H2068" s="27" t="s">
        <v>32</v>
      </c>
      <c r="I2068" s="27" t="s">
        <v>33</v>
      </c>
      <c r="J2068" s="28">
        <v>45565</v>
      </c>
      <c r="K2068" s="28" t="s">
        <v>2990</v>
      </c>
      <c r="L2068" s="121" t="s">
        <v>1605</v>
      </c>
      <c r="M2068" s="94" t="s">
        <v>1236</v>
      </c>
      <c r="N2068" s="94" t="s">
        <v>2825</v>
      </c>
      <c r="P2068" s="30"/>
      <c r="Q2068" s="20"/>
      <c r="R2068" s="23"/>
      <c r="S2068" s="21">
        <v>45566</v>
      </c>
      <c r="T2068" s="20"/>
      <c r="U2068" s="21">
        <v>45566</v>
      </c>
      <c r="V2068" s="29" t="s">
        <v>240</v>
      </c>
      <c r="W2068" s="23"/>
      <c r="X2068" s="27" t="s">
        <v>45</v>
      </c>
      <c r="Y2068" s="13" t="s">
        <v>409</v>
      </c>
    </row>
    <row r="2069" spans="1:25">
      <c r="A2069" s="24" t="s">
        <v>2988</v>
      </c>
      <c r="B2069" s="25" t="s">
        <v>3081</v>
      </c>
      <c r="C2069" s="26" t="s">
        <v>3082</v>
      </c>
      <c r="D2069" s="27" t="s">
        <v>42</v>
      </c>
      <c r="E2069" s="27" t="s">
        <v>215</v>
      </c>
      <c r="F2069" s="27" t="s">
        <v>308</v>
      </c>
      <c r="G2069" s="27" t="s">
        <v>31</v>
      </c>
      <c r="H2069" s="27" t="s">
        <v>32</v>
      </c>
      <c r="I2069" s="27" t="s">
        <v>33</v>
      </c>
      <c r="J2069" s="28">
        <v>45565</v>
      </c>
      <c r="K2069" s="28" t="s">
        <v>2990</v>
      </c>
      <c r="L2069" s="121" t="s">
        <v>1605</v>
      </c>
      <c r="M2069" s="94" t="s">
        <v>1310</v>
      </c>
      <c r="N2069" s="94" t="s">
        <v>3083</v>
      </c>
      <c r="O2069" s="94" t="s">
        <v>1312</v>
      </c>
      <c r="P2069" s="30">
        <v>45551</v>
      </c>
      <c r="Q2069" s="20">
        <v>45572</v>
      </c>
      <c r="R2069" s="23"/>
      <c r="S2069" s="21">
        <v>45572</v>
      </c>
      <c r="T2069" s="20"/>
      <c r="U2069" s="21">
        <v>45573</v>
      </c>
      <c r="V2069" s="29" t="s">
        <v>240</v>
      </c>
      <c r="W2069" s="23"/>
      <c r="X2069" s="27" t="s">
        <v>39</v>
      </c>
      <c r="Y2069" s="13" t="s">
        <v>3084</v>
      </c>
    </row>
    <row r="2070" spans="1:25" ht="25.5">
      <c r="A2070" s="24" t="s">
        <v>2988</v>
      </c>
      <c r="B2070" s="25" t="s">
        <v>3085</v>
      </c>
      <c r="C2070" s="26">
        <v>30813</v>
      </c>
      <c r="D2070" s="27" t="s">
        <v>42</v>
      </c>
      <c r="E2070" s="27" t="s">
        <v>978</v>
      </c>
      <c r="F2070" s="27" t="s">
        <v>212</v>
      </c>
      <c r="G2070" s="27" t="s">
        <v>31</v>
      </c>
      <c r="H2070" s="27" t="s">
        <v>32</v>
      </c>
      <c r="I2070" s="27" t="s">
        <v>33</v>
      </c>
      <c r="J2070" s="28">
        <v>45565</v>
      </c>
      <c r="K2070" s="28">
        <v>45717</v>
      </c>
      <c r="L2070" s="121" t="s">
        <v>1605</v>
      </c>
      <c r="M2070" s="94" t="s">
        <v>1396</v>
      </c>
      <c r="N2070" s="94" t="s">
        <v>2284</v>
      </c>
      <c r="O2070" s="94" t="s">
        <v>2285</v>
      </c>
      <c r="P2070" s="30">
        <v>45551</v>
      </c>
      <c r="Q2070" s="30">
        <v>45551</v>
      </c>
      <c r="R2070" s="23"/>
      <c r="S2070" s="21">
        <v>45566</v>
      </c>
      <c r="T2070" s="20"/>
      <c r="U2070" s="21">
        <v>45567</v>
      </c>
      <c r="V2070" s="29" t="s">
        <v>240</v>
      </c>
      <c r="W2070" s="23"/>
      <c r="X2070" s="27" t="s">
        <v>39</v>
      </c>
      <c r="Y2070" s="13"/>
    </row>
    <row r="2071" spans="1:25" ht="25.5">
      <c r="A2071" s="24" t="s">
        <v>2988</v>
      </c>
      <c r="B2071" s="25" t="s">
        <v>2250</v>
      </c>
      <c r="C2071" s="26" t="s">
        <v>3086</v>
      </c>
      <c r="D2071" s="27" t="s">
        <v>42</v>
      </c>
      <c r="E2071" s="27" t="s">
        <v>255</v>
      </c>
      <c r="F2071" s="27" t="s">
        <v>256</v>
      </c>
      <c r="G2071" s="27" t="s">
        <v>31</v>
      </c>
      <c r="H2071" s="27" t="s">
        <v>32</v>
      </c>
      <c r="I2071" s="27" t="s">
        <v>33</v>
      </c>
      <c r="J2071" s="28">
        <v>45565</v>
      </c>
      <c r="K2071" s="28" t="s">
        <v>2990</v>
      </c>
      <c r="L2071" s="121" t="s">
        <v>1605</v>
      </c>
      <c r="N2071" s="94" t="s">
        <v>113</v>
      </c>
      <c r="P2071" s="30"/>
      <c r="Q2071" s="20"/>
      <c r="R2071" s="23"/>
      <c r="S2071" s="21">
        <v>45566</v>
      </c>
      <c r="T2071" s="20"/>
      <c r="U2071" s="21">
        <v>45566</v>
      </c>
      <c r="V2071" s="29" t="s">
        <v>240</v>
      </c>
      <c r="W2071" s="23"/>
      <c r="X2071" s="27" t="s">
        <v>45</v>
      </c>
      <c r="Y2071" s="13" t="s">
        <v>3087</v>
      </c>
    </row>
    <row r="2072" spans="1:25" ht="25.5">
      <c r="A2072" s="24" t="s">
        <v>2988</v>
      </c>
      <c r="B2072" s="25" t="s">
        <v>2296</v>
      </c>
      <c r="C2072" s="26" t="s">
        <v>3088</v>
      </c>
      <c r="D2072" s="27" t="s">
        <v>42</v>
      </c>
      <c r="E2072" s="27"/>
      <c r="F2072" s="27"/>
      <c r="G2072" s="27" t="s">
        <v>31</v>
      </c>
      <c r="H2072" s="27" t="s">
        <v>32</v>
      </c>
      <c r="I2072" s="27" t="s">
        <v>33</v>
      </c>
      <c r="J2072" s="28">
        <v>45565</v>
      </c>
      <c r="K2072" s="28" t="s">
        <v>2990</v>
      </c>
      <c r="L2072" s="121" t="s">
        <v>79</v>
      </c>
      <c r="M2072" s="94" t="s">
        <v>3089</v>
      </c>
      <c r="N2072" s="94" t="s">
        <v>2500</v>
      </c>
      <c r="P2072" s="30" t="s">
        <v>235</v>
      </c>
      <c r="Q2072" s="30" t="s">
        <v>235</v>
      </c>
      <c r="R2072" s="30" t="s">
        <v>235</v>
      </c>
      <c r="S2072" s="21">
        <v>45560</v>
      </c>
      <c r="T2072" s="20"/>
      <c r="U2072" s="21">
        <v>45575</v>
      </c>
      <c r="V2072" s="29" t="s">
        <v>485</v>
      </c>
      <c r="W2072" s="23" t="s">
        <v>2952</v>
      </c>
      <c r="X2072" s="27" t="s">
        <v>39</v>
      </c>
      <c r="Y2072" s="13"/>
    </row>
    <row r="2073" spans="1:25" ht="25.5">
      <c r="A2073" s="24" t="s">
        <v>2988</v>
      </c>
      <c r="B2073" s="25" t="s">
        <v>3090</v>
      </c>
      <c r="C2073" s="26" t="s">
        <v>3091</v>
      </c>
      <c r="D2073" s="27" t="s">
        <v>42</v>
      </c>
      <c r="E2073" s="231" t="s">
        <v>1068</v>
      </c>
      <c r="F2073" s="27"/>
      <c r="G2073" s="27" t="s">
        <v>31</v>
      </c>
      <c r="H2073" s="27" t="s">
        <v>32</v>
      </c>
      <c r="I2073" s="27" t="s">
        <v>33</v>
      </c>
      <c r="J2073" s="28">
        <v>45565</v>
      </c>
      <c r="K2073" s="28" t="s">
        <v>2990</v>
      </c>
      <c r="L2073" s="121" t="s">
        <v>3026</v>
      </c>
      <c r="M2073" s="232" t="s">
        <v>304</v>
      </c>
      <c r="N2073" s="232" t="s">
        <v>149</v>
      </c>
      <c r="P2073" s="30" t="s">
        <v>235</v>
      </c>
      <c r="Q2073" s="30" t="s">
        <v>235</v>
      </c>
      <c r="R2073" s="30" t="s">
        <v>235</v>
      </c>
      <c r="S2073" s="21">
        <v>45568</v>
      </c>
      <c r="T2073" s="20"/>
      <c r="U2073" s="21">
        <v>45576</v>
      </c>
      <c r="V2073" s="29" t="s">
        <v>485</v>
      </c>
      <c r="W2073" s="23" t="s">
        <v>2952</v>
      </c>
      <c r="X2073" s="27" t="s">
        <v>39</v>
      </c>
      <c r="Y2073" s="13"/>
    </row>
    <row r="2074" spans="1:25" ht="25.5">
      <c r="A2074" s="24" t="s">
        <v>2988</v>
      </c>
      <c r="B2074" s="25" t="s">
        <v>1356</v>
      </c>
      <c r="C2074" s="26" t="s">
        <v>3092</v>
      </c>
      <c r="D2074" s="27" t="s">
        <v>42</v>
      </c>
      <c r="E2074" s="231" t="s">
        <v>1068</v>
      </c>
      <c r="F2074" s="27" t="s">
        <v>455</v>
      </c>
      <c r="G2074" s="27" t="s">
        <v>31</v>
      </c>
      <c r="H2074" s="27" t="s">
        <v>32</v>
      </c>
      <c r="I2074" s="27" t="s">
        <v>33</v>
      </c>
      <c r="J2074" s="28">
        <v>45565</v>
      </c>
      <c r="K2074" s="28" t="s">
        <v>2990</v>
      </c>
      <c r="L2074" s="121" t="s">
        <v>3026</v>
      </c>
      <c r="N2074" s="144" t="s">
        <v>149</v>
      </c>
      <c r="P2074" s="30" t="s">
        <v>235</v>
      </c>
      <c r="Q2074" s="30" t="s">
        <v>235</v>
      </c>
      <c r="R2074" s="30" t="s">
        <v>235</v>
      </c>
      <c r="S2074" s="21">
        <v>45568</v>
      </c>
      <c r="T2074" s="20"/>
      <c r="U2074" s="21">
        <v>45574</v>
      </c>
      <c r="V2074" s="29" t="s">
        <v>485</v>
      </c>
      <c r="W2074" s="23" t="s">
        <v>2952</v>
      </c>
      <c r="X2074" s="27" t="s">
        <v>45</v>
      </c>
      <c r="Y2074" s="13"/>
    </row>
    <row r="2075" spans="1:25" ht="25.5">
      <c r="A2075" s="24" t="s">
        <v>2988</v>
      </c>
      <c r="B2075" s="25" t="s">
        <v>1338</v>
      </c>
      <c r="C2075" s="26">
        <v>112504</v>
      </c>
      <c r="D2075" s="27" t="s">
        <v>28</v>
      </c>
      <c r="E2075" s="27" t="s">
        <v>724</v>
      </c>
      <c r="F2075" s="27" t="s">
        <v>288</v>
      </c>
      <c r="G2075" s="27" t="s">
        <v>31</v>
      </c>
      <c r="H2075" s="27" t="s">
        <v>32</v>
      </c>
      <c r="I2075" s="27" t="s">
        <v>23</v>
      </c>
      <c r="J2075" s="28">
        <v>45565</v>
      </c>
      <c r="K2075" s="28">
        <v>45748</v>
      </c>
      <c r="L2075" s="121" t="s">
        <v>2167</v>
      </c>
      <c r="M2075" s="94" t="s">
        <v>250</v>
      </c>
      <c r="N2075" s="94" t="s">
        <v>98</v>
      </c>
      <c r="P2075" s="30"/>
      <c r="Q2075" s="20"/>
      <c r="R2075" s="23"/>
      <c r="S2075" s="21">
        <v>45562</v>
      </c>
      <c r="T2075" s="20" t="s">
        <v>73</v>
      </c>
      <c r="U2075" s="21">
        <v>45566</v>
      </c>
      <c r="V2075" s="29" t="s">
        <v>240</v>
      </c>
      <c r="W2075" s="23"/>
      <c r="X2075" s="27" t="s">
        <v>39</v>
      </c>
      <c r="Y2075" s="13" t="s">
        <v>2908</v>
      </c>
    </row>
    <row r="2076" spans="1:25">
      <c r="A2076" s="24" t="s">
        <v>2988</v>
      </c>
      <c r="B2076" s="25" t="s">
        <v>1274</v>
      </c>
      <c r="C2076" s="26" t="s">
        <v>3093</v>
      </c>
      <c r="D2076" s="27" t="s">
        <v>42</v>
      </c>
      <c r="E2076" s="27" t="s">
        <v>255</v>
      </c>
      <c r="F2076" s="27" t="s">
        <v>256</v>
      </c>
      <c r="G2076" s="27" t="s">
        <v>31</v>
      </c>
      <c r="H2076" s="27" t="s">
        <v>32</v>
      </c>
      <c r="I2076" s="27" t="s">
        <v>33</v>
      </c>
      <c r="J2076" s="28">
        <v>45565</v>
      </c>
      <c r="K2076" s="28" t="s">
        <v>2990</v>
      </c>
      <c r="L2076" s="121" t="s">
        <v>2167</v>
      </c>
      <c r="M2076" s="94" t="s">
        <v>1236</v>
      </c>
      <c r="N2076" s="94" t="s">
        <v>2923</v>
      </c>
      <c r="P2076" s="30"/>
      <c r="Q2076" s="20"/>
      <c r="R2076" s="23"/>
      <c r="S2076" s="21">
        <v>45580</v>
      </c>
      <c r="T2076" s="20"/>
      <c r="U2076" s="21">
        <v>45581</v>
      </c>
      <c r="V2076" s="29" t="s">
        <v>240</v>
      </c>
      <c r="W2076" s="23"/>
      <c r="X2076" s="27" t="s">
        <v>45</v>
      </c>
      <c r="Y2076" s="13"/>
    </row>
    <row r="2077" spans="1:25">
      <c r="A2077" s="24" t="s">
        <v>2988</v>
      </c>
      <c r="B2077" s="25" t="s">
        <v>1253</v>
      </c>
      <c r="C2077" s="26" t="s">
        <v>3094</v>
      </c>
      <c r="D2077" s="27" t="s">
        <v>42</v>
      </c>
      <c r="E2077" s="27" t="s">
        <v>255</v>
      </c>
      <c r="F2077" s="27" t="s">
        <v>256</v>
      </c>
      <c r="G2077" s="27" t="s">
        <v>31</v>
      </c>
      <c r="H2077" s="27" t="s">
        <v>32</v>
      </c>
      <c r="I2077" s="27" t="s">
        <v>33</v>
      </c>
      <c r="J2077" s="28">
        <v>45565</v>
      </c>
      <c r="K2077" s="28" t="s">
        <v>2990</v>
      </c>
      <c r="L2077" s="121" t="s">
        <v>2167</v>
      </c>
      <c r="M2077" s="94" t="s">
        <v>1236</v>
      </c>
      <c r="N2077" s="94" t="s">
        <v>2923</v>
      </c>
      <c r="P2077" s="30"/>
      <c r="Q2077" s="20"/>
      <c r="R2077" s="23"/>
      <c r="S2077" s="21">
        <v>45580</v>
      </c>
      <c r="T2077" s="20"/>
      <c r="U2077" s="21">
        <v>45581</v>
      </c>
      <c r="V2077" s="29" t="s">
        <v>240</v>
      </c>
      <c r="W2077" s="23"/>
      <c r="X2077" s="27" t="s">
        <v>45</v>
      </c>
      <c r="Y2077" s="13"/>
    </row>
    <row r="2078" spans="1:25">
      <c r="A2078" s="24" t="s">
        <v>2988</v>
      </c>
      <c r="B2078" s="25" t="s">
        <v>1294</v>
      </c>
      <c r="C2078" s="26" t="s">
        <v>3095</v>
      </c>
      <c r="D2078" s="27" t="s">
        <v>42</v>
      </c>
      <c r="E2078" s="27" t="s">
        <v>255</v>
      </c>
      <c r="F2078" s="27" t="s">
        <v>256</v>
      </c>
      <c r="G2078" s="27" t="s">
        <v>31</v>
      </c>
      <c r="H2078" s="27" t="s">
        <v>32</v>
      </c>
      <c r="I2078" s="27" t="s">
        <v>33</v>
      </c>
      <c r="J2078" s="28">
        <v>45565</v>
      </c>
      <c r="K2078" s="28" t="s">
        <v>2990</v>
      </c>
      <c r="L2078" s="121" t="s">
        <v>2167</v>
      </c>
      <c r="M2078" s="94" t="s">
        <v>1236</v>
      </c>
      <c r="N2078" s="94" t="s">
        <v>2923</v>
      </c>
      <c r="P2078" s="30"/>
      <c r="Q2078" s="20"/>
      <c r="R2078" s="23"/>
      <c r="S2078" s="21">
        <v>45580</v>
      </c>
      <c r="T2078" s="20"/>
      <c r="U2078" s="21">
        <v>45581</v>
      </c>
      <c r="V2078" s="29" t="s">
        <v>240</v>
      </c>
      <c r="W2078" s="23"/>
      <c r="X2078" s="27" t="s">
        <v>45</v>
      </c>
      <c r="Y2078" s="13"/>
    </row>
    <row r="2079" spans="1:25" ht="25.5">
      <c r="A2079" s="24" t="s">
        <v>2988</v>
      </c>
      <c r="B2079" s="25" t="s">
        <v>2255</v>
      </c>
      <c r="C2079" s="26" t="s">
        <v>3096</v>
      </c>
      <c r="D2079" s="27" t="s">
        <v>42</v>
      </c>
      <c r="E2079" s="27" t="s">
        <v>413</v>
      </c>
      <c r="F2079" s="27" t="s">
        <v>2926</v>
      </c>
      <c r="G2079" s="27" t="s">
        <v>31</v>
      </c>
      <c r="H2079" s="27" t="s">
        <v>32</v>
      </c>
      <c r="I2079" s="27" t="s">
        <v>33</v>
      </c>
      <c r="J2079" s="28">
        <v>45565</v>
      </c>
      <c r="K2079" s="28" t="s">
        <v>2990</v>
      </c>
      <c r="L2079" s="121" t="s">
        <v>2167</v>
      </c>
      <c r="M2079" s="94" t="s">
        <v>415</v>
      </c>
      <c r="N2079" s="94" t="s">
        <v>43</v>
      </c>
      <c r="P2079" s="30"/>
      <c r="Q2079" s="20"/>
      <c r="R2079" s="23"/>
      <c r="S2079" s="21">
        <v>45580</v>
      </c>
      <c r="T2079" s="20"/>
      <c r="U2079" s="21">
        <v>45581</v>
      </c>
      <c r="V2079" s="29" t="s">
        <v>240</v>
      </c>
      <c r="W2079" s="23"/>
      <c r="X2079" s="27" t="s">
        <v>45</v>
      </c>
      <c r="Y2079" s="13"/>
    </row>
    <row r="2080" spans="1:25">
      <c r="A2080" s="24" t="s">
        <v>2988</v>
      </c>
      <c r="B2080" s="25" t="s">
        <v>1242</v>
      </c>
      <c r="C2080" s="26" t="s">
        <v>3097</v>
      </c>
      <c r="D2080" s="27" t="s">
        <v>42</v>
      </c>
      <c r="E2080" s="27" t="s">
        <v>255</v>
      </c>
      <c r="F2080" s="27" t="s">
        <v>256</v>
      </c>
      <c r="G2080" s="27" t="s">
        <v>31</v>
      </c>
      <c r="H2080" s="27" t="s">
        <v>32</v>
      </c>
      <c r="I2080" s="27" t="s">
        <v>33</v>
      </c>
      <c r="J2080" s="28">
        <v>45565</v>
      </c>
      <c r="K2080" s="28" t="s">
        <v>2990</v>
      </c>
      <c r="L2080" s="121" t="s">
        <v>2167</v>
      </c>
      <c r="M2080" s="94" t="s">
        <v>1236</v>
      </c>
      <c r="N2080" s="94" t="s">
        <v>2923</v>
      </c>
      <c r="P2080" s="30"/>
      <c r="Q2080" s="20"/>
      <c r="R2080" s="23"/>
      <c r="S2080" s="21">
        <v>45580</v>
      </c>
      <c r="T2080" s="20"/>
      <c r="U2080" s="21">
        <v>45581</v>
      </c>
      <c r="V2080" s="29" t="s">
        <v>240</v>
      </c>
      <c r="W2080" s="23"/>
      <c r="X2080" s="27" t="s">
        <v>45</v>
      </c>
      <c r="Y2080" s="13"/>
    </row>
    <row r="2081" spans="1:25" ht="25.5">
      <c r="A2081" s="24" t="s">
        <v>2988</v>
      </c>
      <c r="B2081" s="25" t="s">
        <v>1260</v>
      </c>
      <c r="C2081" s="26" t="s">
        <v>3098</v>
      </c>
      <c r="D2081" s="27" t="s">
        <v>42</v>
      </c>
      <c r="E2081" s="27" t="s">
        <v>413</v>
      </c>
      <c r="F2081" s="27" t="s">
        <v>2926</v>
      </c>
      <c r="G2081" s="27" t="s">
        <v>31</v>
      </c>
      <c r="H2081" s="27" t="s">
        <v>32</v>
      </c>
      <c r="I2081" s="27" t="s">
        <v>33</v>
      </c>
      <c r="J2081" s="28">
        <v>45565</v>
      </c>
      <c r="K2081" s="28" t="s">
        <v>2990</v>
      </c>
      <c r="L2081" s="121" t="s">
        <v>2167</v>
      </c>
      <c r="M2081" s="94" t="s">
        <v>415</v>
      </c>
      <c r="N2081" s="94" t="s">
        <v>43</v>
      </c>
      <c r="P2081" s="30"/>
      <c r="Q2081" s="20"/>
      <c r="R2081" s="23"/>
      <c r="S2081" s="21">
        <v>45580</v>
      </c>
      <c r="T2081" s="20"/>
      <c r="U2081" s="21">
        <v>45581</v>
      </c>
      <c r="V2081" s="29" t="s">
        <v>240</v>
      </c>
      <c r="W2081" s="23"/>
      <c r="X2081" s="27" t="s">
        <v>45</v>
      </c>
      <c r="Y2081" s="13"/>
    </row>
    <row r="2082" spans="1:25" ht="25.5">
      <c r="A2082" s="24" t="s">
        <v>2988</v>
      </c>
      <c r="B2082" s="25" t="s">
        <v>1287</v>
      </c>
      <c r="C2082" s="26" t="s">
        <v>3099</v>
      </c>
      <c r="D2082" s="27" t="s">
        <v>42</v>
      </c>
      <c r="E2082" s="27" t="s">
        <v>255</v>
      </c>
      <c r="F2082" s="27" t="s">
        <v>358</v>
      </c>
      <c r="G2082" s="27" t="s">
        <v>31</v>
      </c>
      <c r="H2082" s="27" t="s">
        <v>32</v>
      </c>
      <c r="I2082" s="27" t="s">
        <v>33</v>
      </c>
      <c r="J2082" s="28">
        <v>45565</v>
      </c>
      <c r="K2082" s="28" t="s">
        <v>2990</v>
      </c>
      <c r="L2082" s="121" t="s">
        <v>2167</v>
      </c>
      <c r="M2082" s="94" t="s">
        <v>709</v>
      </c>
      <c r="N2082" s="94" t="s">
        <v>72</v>
      </c>
      <c r="P2082" s="30"/>
      <c r="Q2082" s="20"/>
      <c r="R2082" s="23"/>
      <c r="S2082" s="21">
        <v>45580</v>
      </c>
      <c r="T2082" s="20"/>
      <c r="U2082" s="21">
        <v>45581</v>
      </c>
      <c r="V2082" s="29" t="s">
        <v>240</v>
      </c>
      <c r="W2082" s="23"/>
      <c r="X2082" s="27" t="s">
        <v>45</v>
      </c>
      <c r="Y2082" s="13"/>
    </row>
    <row r="2083" spans="1:25" ht="25.5">
      <c r="A2083" s="24" t="s">
        <v>2988</v>
      </c>
      <c r="B2083" s="25" t="s">
        <v>1282</v>
      </c>
      <c r="C2083" s="26" t="s">
        <v>3100</v>
      </c>
      <c r="D2083" s="27" t="s">
        <v>42</v>
      </c>
      <c r="E2083" s="27" t="s">
        <v>413</v>
      </c>
      <c r="F2083" s="27" t="s">
        <v>2926</v>
      </c>
      <c r="G2083" s="27" t="s">
        <v>31</v>
      </c>
      <c r="H2083" s="27" t="s">
        <v>32</v>
      </c>
      <c r="I2083" s="27" t="s">
        <v>33</v>
      </c>
      <c r="J2083" s="28">
        <v>45565</v>
      </c>
      <c r="K2083" s="28" t="s">
        <v>2990</v>
      </c>
      <c r="L2083" s="121" t="s">
        <v>2167</v>
      </c>
      <c r="M2083" s="94" t="s">
        <v>415</v>
      </c>
      <c r="N2083" s="94" t="s">
        <v>43</v>
      </c>
      <c r="P2083" s="30"/>
      <c r="Q2083" s="20"/>
      <c r="R2083" s="23"/>
      <c r="S2083" s="21">
        <v>45580</v>
      </c>
      <c r="T2083" s="20"/>
      <c r="U2083" s="21">
        <v>45581</v>
      </c>
      <c r="V2083" s="29" t="s">
        <v>240</v>
      </c>
      <c r="W2083" s="23"/>
      <c r="X2083" s="27" t="s">
        <v>45</v>
      </c>
      <c r="Y2083" s="13"/>
    </row>
    <row r="2084" spans="1:25" ht="25.5">
      <c r="A2084" s="24" t="s">
        <v>2988</v>
      </c>
      <c r="B2084" s="25" t="s">
        <v>1286</v>
      </c>
      <c r="C2084" s="26" t="s">
        <v>3101</v>
      </c>
      <c r="D2084" s="27" t="s">
        <v>42</v>
      </c>
      <c r="E2084" s="27" t="s">
        <v>255</v>
      </c>
      <c r="F2084" s="27" t="s">
        <v>358</v>
      </c>
      <c r="G2084" s="27" t="s">
        <v>31</v>
      </c>
      <c r="H2084" s="27" t="s">
        <v>32</v>
      </c>
      <c r="I2084" s="27" t="s">
        <v>33</v>
      </c>
      <c r="J2084" s="28">
        <v>45565</v>
      </c>
      <c r="K2084" s="28" t="s">
        <v>2990</v>
      </c>
      <c r="L2084" s="121" t="s">
        <v>2167</v>
      </c>
      <c r="M2084" s="94" t="s">
        <v>709</v>
      </c>
      <c r="N2084" s="94" t="s">
        <v>72</v>
      </c>
      <c r="P2084" s="30"/>
      <c r="Q2084" s="20"/>
      <c r="R2084" s="23"/>
      <c r="S2084" s="21">
        <v>45580</v>
      </c>
      <c r="T2084" s="20"/>
      <c r="U2084" s="21">
        <v>45581</v>
      </c>
      <c r="V2084" s="29" t="s">
        <v>240</v>
      </c>
      <c r="W2084" s="23"/>
      <c r="X2084" s="27" t="s">
        <v>45</v>
      </c>
      <c r="Y2084" s="13"/>
    </row>
    <row r="2085" spans="1:25" ht="25.5">
      <c r="A2085" s="24" t="s">
        <v>2988</v>
      </c>
      <c r="B2085" s="25" t="s">
        <v>1232</v>
      </c>
      <c r="C2085" s="26" t="s">
        <v>3102</v>
      </c>
      <c r="D2085" s="27" t="s">
        <v>42</v>
      </c>
      <c r="E2085" s="27" t="s">
        <v>255</v>
      </c>
      <c r="F2085" s="27" t="s">
        <v>358</v>
      </c>
      <c r="G2085" s="27" t="s">
        <v>31</v>
      </c>
      <c r="H2085" s="27" t="s">
        <v>32</v>
      </c>
      <c r="I2085" s="27" t="s">
        <v>33</v>
      </c>
      <c r="J2085" s="28">
        <v>45565</v>
      </c>
      <c r="K2085" s="28" t="s">
        <v>2990</v>
      </c>
      <c r="L2085" s="121" t="s">
        <v>2167</v>
      </c>
      <c r="M2085" s="94" t="s">
        <v>709</v>
      </c>
      <c r="N2085" s="94" t="s">
        <v>72</v>
      </c>
      <c r="P2085" s="30"/>
      <c r="Q2085" s="20"/>
      <c r="R2085" s="23"/>
      <c r="S2085" s="21">
        <v>45580</v>
      </c>
      <c r="T2085" s="20"/>
      <c r="U2085" s="21">
        <v>45581</v>
      </c>
      <c r="V2085" s="29" t="s">
        <v>240</v>
      </c>
      <c r="W2085" s="23"/>
      <c r="X2085" s="27" t="s">
        <v>45</v>
      </c>
      <c r="Y2085" s="13"/>
    </row>
    <row r="2086" spans="1:25">
      <c r="A2086" s="24" t="s">
        <v>2988</v>
      </c>
      <c r="B2086" s="25" t="s">
        <v>2267</v>
      </c>
      <c r="C2086" s="26" t="s">
        <v>3103</v>
      </c>
      <c r="D2086" s="27" t="s">
        <v>42</v>
      </c>
      <c r="E2086" s="27" t="s">
        <v>463</v>
      </c>
      <c r="F2086" s="27" t="s">
        <v>262</v>
      </c>
      <c r="G2086" s="27" t="s">
        <v>31</v>
      </c>
      <c r="H2086" s="27" t="s">
        <v>32</v>
      </c>
      <c r="I2086" s="27" t="s">
        <v>33</v>
      </c>
      <c r="J2086" s="28">
        <v>45565</v>
      </c>
      <c r="K2086" s="28" t="s">
        <v>3017</v>
      </c>
      <c r="L2086" s="121" t="s">
        <v>2167</v>
      </c>
      <c r="M2086" s="94" t="s">
        <v>835</v>
      </c>
      <c r="N2086" s="94" t="s">
        <v>464</v>
      </c>
      <c r="P2086" s="30"/>
      <c r="Q2086" s="20"/>
      <c r="R2086" s="23"/>
      <c r="S2086" s="21">
        <v>45580</v>
      </c>
      <c r="T2086" s="20"/>
      <c r="U2086" s="21">
        <v>45581</v>
      </c>
      <c r="V2086" s="29" t="s">
        <v>240</v>
      </c>
      <c r="W2086" s="23"/>
      <c r="X2086" s="27" t="s">
        <v>45</v>
      </c>
      <c r="Y2086" s="13"/>
    </row>
    <row r="2087" spans="1:25">
      <c r="A2087" s="24" t="s">
        <v>2988</v>
      </c>
      <c r="B2087" s="25" t="s">
        <v>1233</v>
      </c>
      <c r="C2087" s="26" t="s">
        <v>3104</v>
      </c>
      <c r="D2087" s="27" t="s">
        <v>42</v>
      </c>
      <c r="E2087" s="27" t="s">
        <v>463</v>
      </c>
      <c r="F2087" s="27" t="s">
        <v>262</v>
      </c>
      <c r="G2087" s="27" t="s">
        <v>31</v>
      </c>
      <c r="H2087" s="27" t="s">
        <v>32</v>
      </c>
      <c r="I2087" s="27" t="s">
        <v>33</v>
      </c>
      <c r="J2087" s="28">
        <v>45565</v>
      </c>
      <c r="K2087" s="28" t="s">
        <v>3017</v>
      </c>
      <c r="L2087" s="121" t="s">
        <v>2167</v>
      </c>
      <c r="M2087" s="94" t="s">
        <v>835</v>
      </c>
      <c r="N2087" s="94" t="s">
        <v>464</v>
      </c>
      <c r="P2087" s="30"/>
      <c r="Q2087" s="20"/>
      <c r="R2087" s="23"/>
      <c r="S2087" s="21">
        <v>45580</v>
      </c>
      <c r="T2087" s="20"/>
      <c r="U2087" s="21">
        <v>45581</v>
      </c>
      <c r="V2087" s="29" t="s">
        <v>240</v>
      </c>
      <c r="W2087" s="23"/>
      <c r="X2087" s="27" t="s">
        <v>45</v>
      </c>
      <c r="Y2087" s="13"/>
    </row>
    <row r="2088" spans="1:25" ht="25.5">
      <c r="A2088" s="24" t="s">
        <v>2988</v>
      </c>
      <c r="B2088" s="25" t="s">
        <v>3105</v>
      </c>
      <c r="C2088" s="26" t="s">
        <v>3106</v>
      </c>
      <c r="D2088" s="27" t="s">
        <v>42</v>
      </c>
      <c r="E2088" s="27" t="s">
        <v>255</v>
      </c>
      <c r="F2088" s="27" t="s">
        <v>358</v>
      </c>
      <c r="G2088" s="27" t="s">
        <v>31</v>
      </c>
      <c r="H2088" s="27" t="s">
        <v>32</v>
      </c>
      <c r="I2088" s="27" t="s">
        <v>33</v>
      </c>
      <c r="J2088" s="28">
        <v>45565</v>
      </c>
      <c r="K2088" s="28" t="s">
        <v>2990</v>
      </c>
      <c r="L2088" s="121" t="s">
        <v>2167</v>
      </c>
      <c r="M2088" s="94" t="s">
        <v>709</v>
      </c>
      <c r="N2088" s="94" t="s">
        <v>72</v>
      </c>
      <c r="P2088" s="30"/>
      <c r="Q2088" s="20"/>
      <c r="R2088" s="23"/>
      <c r="S2088" s="21">
        <v>45580</v>
      </c>
      <c r="T2088" s="20"/>
      <c r="U2088" s="21">
        <v>45582</v>
      </c>
      <c r="V2088" s="29" t="s">
        <v>240</v>
      </c>
      <c r="W2088" s="23"/>
      <c r="X2088" s="27" t="s">
        <v>45</v>
      </c>
      <c r="Y2088" s="13"/>
    </row>
    <row r="2089" spans="1:25" ht="76.5">
      <c r="A2089" s="24" t="s">
        <v>2902</v>
      </c>
      <c r="B2089" s="25" t="s">
        <v>2153</v>
      </c>
      <c r="C2089" s="26">
        <v>110403</v>
      </c>
      <c r="D2089" s="27" t="s">
        <v>42</v>
      </c>
      <c r="E2089" s="27" t="s">
        <v>2901</v>
      </c>
      <c r="F2089" s="27" t="s">
        <v>148</v>
      </c>
      <c r="G2089" s="27" t="s">
        <v>31</v>
      </c>
      <c r="H2089" s="27" t="s">
        <v>32</v>
      </c>
      <c r="I2089" s="27" t="s">
        <v>33</v>
      </c>
      <c r="J2089" s="36">
        <v>45504</v>
      </c>
      <c r="K2089" s="28">
        <v>45658</v>
      </c>
      <c r="L2089" s="121" t="s">
        <v>2167</v>
      </c>
      <c r="M2089" s="94" t="s">
        <v>3107</v>
      </c>
      <c r="N2089" s="94" t="s">
        <v>3108</v>
      </c>
      <c r="P2089" s="30">
        <v>45488</v>
      </c>
      <c r="Q2089" s="20">
        <v>45488</v>
      </c>
      <c r="R2089" s="23"/>
      <c r="S2089" s="21">
        <v>45510</v>
      </c>
      <c r="T2089" s="20" t="s">
        <v>73</v>
      </c>
      <c r="U2089" s="21" t="s">
        <v>73</v>
      </c>
      <c r="V2089" s="29" t="s">
        <v>235</v>
      </c>
      <c r="W2089" s="23"/>
      <c r="X2089" s="27" t="s">
        <v>39</v>
      </c>
      <c r="Y2089" s="13" t="s">
        <v>3109</v>
      </c>
    </row>
    <row r="2090" spans="1:25" ht="38.25">
      <c r="A2090" s="24" t="s">
        <v>2988</v>
      </c>
      <c r="B2090" s="25" t="s">
        <v>3110</v>
      </c>
      <c r="C2090" s="26" t="s">
        <v>3111</v>
      </c>
      <c r="D2090" s="27" t="s">
        <v>42</v>
      </c>
      <c r="E2090" s="231" t="s">
        <v>724</v>
      </c>
      <c r="F2090" s="27" t="s">
        <v>736</v>
      </c>
      <c r="G2090" s="27" t="s">
        <v>31</v>
      </c>
      <c r="H2090" s="27" t="s">
        <v>32</v>
      </c>
      <c r="I2090" s="27" t="s">
        <v>33</v>
      </c>
      <c r="J2090" s="28">
        <v>45565</v>
      </c>
      <c r="K2090" s="28" t="s">
        <v>2990</v>
      </c>
      <c r="L2090" s="121" t="s">
        <v>3026</v>
      </c>
      <c r="M2090" s="94" t="s">
        <v>2994</v>
      </c>
      <c r="N2090" s="94" t="s">
        <v>3112</v>
      </c>
      <c r="O2090" s="94" t="s">
        <v>3113</v>
      </c>
      <c r="P2090" s="30">
        <v>45568</v>
      </c>
      <c r="Q2090" s="20">
        <v>45574</v>
      </c>
      <c r="R2090" s="23"/>
      <c r="S2090" s="21">
        <v>45580</v>
      </c>
      <c r="T2090" s="20"/>
      <c r="U2090" s="21">
        <v>45581</v>
      </c>
      <c r="V2090" s="29" t="s">
        <v>485</v>
      </c>
      <c r="W2090" s="23" t="s">
        <v>775</v>
      </c>
      <c r="X2090" s="27" t="s">
        <v>45</v>
      </c>
      <c r="Y2090" s="13" t="s">
        <v>3114</v>
      </c>
    </row>
    <row r="2091" spans="1:25" ht="63.75">
      <c r="A2091" s="24" t="s">
        <v>2934</v>
      </c>
      <c r="B2091" s="25" t="s">
        <v>1167</v>
      </c>
      <c r="C2091" s="26" t="s">
        <v>3115</v>
      </c>
      <c r="D2091" s="27" t="s">
        <v>28</v>
      </c>
      <c r="E2091" s="27" t="s">
        <v>1576</v>
      </c>
      <c r="F2091" s="27" t="s">
        <v>358</v>
      </c>
      <c r="G2091" s="27" t="s">
        <v>31</v>
      </c>
      <c r="H2091" s="27" t="s">
        <v>32</v>
      </c>
      <c r="I2091" s="27" t="s">
        <v>33</v>
      </c>
      <c r="J2091" s="28">
        <v>45534</v>
      </c>
      <c r="K2091" s="28">
        <v>45689</v>
      </c>
      <c r="L2091" s="121" t="s">
        <v>2167</v>
      </c>
      <c r="N2091" s="94" t="s">
        <v>388</v>
      </c>
      <c r="P2091" s="30"/>
      <c r="Q2091" s="20"/>
      <c r="R2091" s="23"/>
      <c r="S2091" s="21">
        <v>45537</v>
      </c>
      <c r="T2091" s="20" t="s">
        <v>73</v>
      </c>
      <c r="U2091" s="21" t="s">
        <v>73</v>
      </c>
      <c r="V2091" s="29" t="s">
        <v>235</v>
      </c>
      <c r="W2091" s="23"/>
      <c r="X2091" s="27" t="s">
        <v>39</v>
      </c>
      <c r="Y2091" s="13" t="s">
        <v>3116</v>
      </c>
    </row>
    <row r="2092" spans="1:25" ht="38.25">
      <c r="A2092" s="24" t="s">
        <v>2902</v>
      </c>
      <c r="B2092" s="25" t="s">
        <v>994</v>
      </c>
      <c r="C2092" s="26" t="s">
        <v>3117</v>
      </c>
      <c r="D2092" s="27" t="s">
        <v>76</v>
      </c>
      <c r="E2092" s="27" t="s">
        <v>2126</v>
      </c>
      <c r="F2092" s="27" t="s">
        <v>71</v>
      </c>
      <c r="G2092" s="27" t="s">
        <v>31</v>
      </c>
      <c r="H2092" s="27" t="s">
        <v>32</v>
      </c>
      <c r="I2092" s="27" t="s">
        <v>33</v>
      </c>
      <c r="J2092" s="36">
        <v>45504</v>
      </c>
      <c r="K2092" s="28">
        <v>45658</v>
      </c>
      <c r="L2092" s="121" t="s">
        <v>2167</v>
      </c>
      <c r="M2092" s="94" t="s">
        <v>3118</v>
      </c>
      <c r="N2092" s="94" t="s">
        <v>3119</v>
      </c>
      <c r="P2092" s="30">
        <v>45488</v>
      </c>
      <c r="Q2092" s="20">
        <v>45488</v>
      </c>
      <c r="R2092" s="23"/>
      <c r="S2092" s="21">
        <v>45510</v>
      </c>
      <c r="T2092" s="20" t="s">
        <v>73</v>
      </c>
      <c r="U2092" s="21" t="s">
        <v>73</v>
      </c>
      <c r="V2092" s="29" t="s">
        <v>235</v>
      </c>
      <c r="W2092" s="23"/>
      <c r="X2092" s="27" t="s">
        <v>39</v>
      </c>
      <c r="Y2092" s="13" t="s">
        <v>3120</v>
      </c>
    </row>
    <row r="2093" spans="1:25" ht="25.5">
      <c r="A2093" s="24" t="s">
        <v>2988</v>
      </c>
      <c r="B2093" s="25" t="s">
        <v>1245</v>
      </c>
      <c r="C2093" s="26" t="s">
        <v>3121</v>
      </c>
      <c r="D2093" s="27" t="s">
        <v>42</v>
      </c>
      <c r="E2093" s="27" t="s">
        <v>70</v>
      </c>
      <c r="F2093" s="27" t="s">
        <v>387</v>
      </c>
      <c r="G2093" s="27" t="s">
        <v>31</v>
      </c>
      <c r="H2093" s="27" t="s">
        <v>32</v>
      </c>
      <c r="I2093" s="27" t="s">
        <v>33</v>
      </c>
      <c r="J2093" s="28">
        <v>45565</v>
      </c>
      <c r="K2093" s="28" t="s">
        <v>2990</v>
      </c>
      <c r="L2093" s="121" t="s">
        <v>2167</v>
      </c>
      <c r="M2093" s="94" t="s">
        <v>3122</v>
      </c>
      <c r="N2093" s="94" t="s">
        <v>388</v>
      </c>
      <c r="P2093" s="30"/>
      <c r="Q2093" s="20"/>
      <c r="R2093" s="23"/>
      <c r="S2093" s="21">
        <v>45580</v>
      </c>
      <c r="T2093" s="20"/>
      <c r="U2093" s="21">
        <v>45587</v>
      </c>
      <c r="V2093" s="29" t="s">
        <v>240</v>
      </c>
      <c r="W2093" s="23"/>
      <c r="X2093" s="27" t="s">
        <v>39</v>
      </c>
      <c r="Y2093" s="13"/>
    </row>
    <row r="2094" spans="1:25">
      <c r="A2094" s="24" t="s">
        <v>2988</v>
      </c>
      <c r="B2094" s="25" t="s">
        <v>1250</v>
      </c>
      <c r="C2094" s="26" t="s">
        <v>3123</v>
      </c>
      <c r="D2094" s="27" t="s">
        <v>42</v>
      </c>
      <c r="E2094" s="27" t="s">
        <v>1068</v>
      </c>
      <c r="F2094" s="27" t="s">
        <v>455</v>
      </c>
      <c r="G2094" s="27" t="s">
        <v>31</v>
      </c>
      <c r="H2094" s="27" t="s">
        <v>32</v>
      </c>
      <c r="I2094" s="27" t="s">
        <v>33</v>
      </c>
      <c r="J2094" s="28">
        <v>45565</v>
      </c>
      <c r="K2094" s="28" t="s">
        <v>3017</v>
      </c>
      <c r="L2094" s="121" t="s">
        <v>2167</v>
      </c>
      <c r="M2094" s="94" t="s">
        <v>304</v>
      </c>
      <c r="N2094" s="94" t="s">
        <v>149</v>
      </c>
      <c r="P2094" s="30"/>
      <c r="Q2094" s="20"/>
      <c r="R2094" s="23"/>
      <c r="S2094" s="21">
        <v>45580</v>
      </c>
      <c r="T2094" s="20"/>
      <c r="U2094" s="21">
        <v>45588</v>
      </c>
      <c r="V2094" s="29" t="s">
        <v>240</v>
      </c>
      <c r="W2094" s="23"/>
      <c r="X2094" s="27" t="s">
        <v>45</v>
      </c>
      <c r="Y2094" s="13"/>
    </row>
    <row r="2095" spans="1:25">
      <c r="A2095" s="24" t="s">
        <v>2988</v>
      </c>
      <c r="B2095" s="25" t="s">
        <v>1354</v>
      </c>
      <c r="C2095" s="26" t="s">
        <v>3124</v>
      </c>
      <c r="D2095" s="27" t="s">
        <v>42</v>
      </c>
      <c r="E2095" s="27" t="s">
        <v>1068</v>
      </c>
      <c r="F2095" s="27" t="s">
        <v>455</v>
      </c>
      <c r="G2095" s="27" t="s">
        <v>31</v>
      </c>
      <c r="H2095" s="27" t="s">
        <v>32</v>
      </c>
      <c r="I2095" s="27" t="s">
        <v>33</v>
      </c>
      <c r="J2095" s="28">
        <v>45565</v>
      </c>
      <c r="K2095" s="28" t="s">
        <v>2990</v>
      </c>
      <c r="L2095" s="121" t="s">
        <v>2167</v>
      </c>
      <c r="M2095" s="94" t="s">
        <v>304</v>
      </c>
      <c r="N2095" s="94" t="s">
        <v>149</v>
      </c>
      <c r="P2095" s="30"/>
      <c r="Q2095" s="20"/>
      <c r="R2095" s="23"/>
      <c r="S2095" s="21">
        <v>45580</v>
      </c>
      <c r="T2095" s="20"/>
      <c r="U2095" s="21">
        <v>45588</v>
      </c>
      <c r="V2095" s="29" t="s">
        <v>240</v>
      </c>
      <c r="W2095" s="23"/>
      <c r="X2095" s="27" t="s">
        <v>45</v>
      </c>
      <c r="Y2095" s="13"/>
    </row>
    <row r="2096" spans="1:25">
      <c r="A2096" s="24" t="s">
        <v>2988</v>
      </c>
      <c r="B2096" s="25" t="s">
        <v>1339</v>
      </c>
      <c r="C2096" s="26">
        <v>102280</v>
      </c>
      <c r="D2096" s="27" t="s">
        <v>28</v>
      </c>
      <c r="E2096" s="27" t="s">
        <v>215</v>
      </c>
      <c r="F2096" s="27" t="s">
        <v>308</v>
      </c>
      <c r="G2096" s="27" t="s">
        <v>31</v>
      </c>
      <c r="H2096" s="27" t="s">
        <v>32</v>
      </c>
      <c r="I2096" s="27" t="s">
        <v>23</v>
      </c>
      <c r="J2096" s="28">
        <v>45565</v>
      </c>
      <c r="K2096" s="28">
        <v>45717</v>
      </c>
      <c r="L2096" s="121" t="s">
        <v>2167</v>
      </c>
      <c r="M2096" s="94" t="s">
        <v>1310</v>
      </c>
      <c r="N2096" s="94" t="s">
        <v>1311</v>
      </c>
      <c r="O2096" s="94" t="s">
        <v>3125</v>
      </c>
      <c r="P2096" s="30">
        <v>45541</v>
      </c>
      <c r="Q2096" s="20">
        <v>45541</v>
      </c>
      <c r="R2096" s="23"/>
      <c r="S2096" s="21">
        <v>45580</v>
      </c>
      <c r="T2096" s="20"/>
      <c r="U2096" s="21">
        <v>45590</v>
      </c>
      <c r="V2096" s="29" t="s">
        <v>240</v>
      </c>
      <c r="W2096" s="23"/>
      <c r="X2096" s="27" t="s">
        <v>39</v>
      </c>
      <c r="Y2096" s="13"/>
    </row>
    <row r="2097" spans="1:25" ht="25.5">
      <c r="A2097" s="24" t="s">
        <v>2988</v>
      </c>
      <c r="B2097" s="25" t="s">
        <v>1331</v>
      </c>
      <c r="C2097" s="26">
        <v>614686</v>
      </c>
      <c r="D2097" s="27" t="s">
        <v>42</v>
      </c>
      <c r="E2097" s="27" t="s">
        <v>2002</v>
      </c>
      <c r="F2097" s="27" t="s">
        <v>308</v>
      </c>
      <c r="G2097" s="27" t="s">
        <v>31</v>
      </c>
      <c r="H2097" s="27" t="s">
        <v>32</v>
      </c>
      <c r="I2097" s="27" t="s">
        <v>33</v>
      </c>
      <c r="J2097" s="28">
        <v>45565</v>
      </c>
      <c r="K2097" s="28">
        <v>45748</v>
      </c>
      <c r="L2097" s="121" t="s">
        <v>2167</v>
      </c>
      <c r="M2097" s="94" t="s">
        <v>1332</v>
      </c>
      <c r="N2097" s="94" t="s">
        <v>1333</v>
      </c>
      <c r="O2097" s="94" t="s">
        <v>1334</v>
      </c>
      <c r="P2097" s="30">
        <v>45541</v>
      </c>
      <c r="Q2097" s="20">
        <v>45541</v>
      </c>
      <c r="R2097" s="23"/>
      <c r="S2097" s="21">
        <v>45580</v>
      </c>
      <c r="T2097" s="20"/>
      <c r="U2097" s="21">
        <v>45590</v>
      </c>
      <c r="V2097" s="29" t="s">
        <v>240</v>
      </c>
      <c r="W2097" s="23"/>
      <c r="X2097" s="27" t="s">
        <v>39</v>
      </c>
      <c r="Y2097" s="13"/>
    </row>
    <row r="2098" spans="1:25" ht="38.25">
      <c r="A2098" s="24" t="s">
        <v>2988</v>
      </c>
      <c r="B2098" s="25" t="s">
        <v>1221</v>
      </c>
      <c r="C2098" s="26" t="s">
        <v>3126</v>
      </c>
      <c r="D2098" s="27" t="s">
        <v>42</v>
      </c>
      <c r="E2098" s="27" t="s">
        <v>255</v>
      </c>
      <c r="F2098" s="27" t="s">
        <v>256</v>
      </c>
      <c r="G2098" s="27" t="s">
        <v>31</v>
      </c>
      <c r="H2098" s="27" t="s">
        <v>32</v>
      </c>
      <c r="I2098" s="27" t="s">
        <v>33</v>
      </c>
      <c r="J2098" s="28">
        <v>45565</v>
      </c>
      <c r="K2098" s="28" t="s">
        <v>2990</v>
      </c>
      <c r="L2098" s="121" t="s">
        <v>2167</v>
      </c>
      <c r="P2098" s="30"/>
      <c r="Q2098" s="20"/>
      <c r="R2098" s="23"/>
      <c r="S2098" s="21" t="s">
        <v>73</v>
      </c>
      <c r="T2098" s="20"/>
      <c r="U2098" s="21"/>
      <c r="V2098" s="29" t="s">
        <v>235</v>
      </c>
      <c r="W2098" s="23"/>
      <c r="X2098" s="27" t="s">
        <v>45</v>
      </c>
      <c r="Y2098" s="13" t="s">
        <v>3127</v>
      </c>
    </row>
    <row r="2099" spans="1:25">
      <c r="A2099" s="24" t="s">
        <v>2988</v>
      </c>
      <c r="B2099" s="25" t="s">
        <v>3128</v>
      </c>
      <c r="C2099" s="26" t="s">
        <v>3129</v>
      </c>
      <c r="D2099" s="27" t="s">
        <v>42</v>
      </c>
      <c r="E2099" s="27" t="s">
        <v>377</v>
      </c>
      <c r="F2099" s="27" t="s">
        <v>662</v>
      </c>
      <c r="G2099" s="27" t="s">
        <v>31</v>
      </c>
      <c r="H2099" s="27" t="s">
        <v>32</v>
      </c>
      <c r="I2099" s="27" t="s">
        <v>33</v>
      </c>
      <c r="J2099" s="28">
        <v>45565</v>
      </c>
      <c r="K2099" s="28" t="s">
        <v>2990</v>
      </c>
      <c r="L2099" s="121" t="s">
        <v>2167</v>
      </c>
      <c r="M2099" s="94" t="s">
        <v>825</v>
      </c>
      <c r="N2099" s="94" t="s">
        <v>91</v>
      </c>
      <c r="P2099" s="30"/>
      <c r="Q2099" s="20"/>
      <c r="R2099" s="23"/>
      <c r="S2099" s="21">
        <v>45580</v>
      </c>
      <c r="T2099" s="20"/>
      <c r="U2099" s="21">
        <v>45582</v>
      </c>
      <c r="V2099" s="29" t="s">
        <v>240</v>
      </c>
      <c r="W2099" s="23"/>
      <c r="X2099" s="27" t="s">
        <v>45</v>
      </c>
      <c r="Y2099" s="13"/>
    </row>
    <row r="2100" spans="1:25">
      <c r="A2100" s="24" t="s">
        <v>2988</v>
      </c>
      <c r="B2100" s="25" t="s">
        <v>1306</v>
      </c>
      <c r="C2100" s="26">
        <v>614455</v>
      </c>
      <c r="D2100" s="27" t="s">
        <v>42</v>
      </c>
      <c r="E2100" s="27" t="s">
        <v>29</v>
      </c>
      <c r="F2100" s="27" t="s">
        <v>308</v>
      </c>
      <c r="G2100" s="27" t="s">
        <v>31</v>
      </c>
      <c r="H2100" s="27" t="s">
        <v>32</v>
      </c>
      <c r="I2100" s="27" t="s">
        <v>33</v>
      </c>
      <c r="J2100" s="28">
        <v>45565</v>
      </c>
      <c r="K2100" s="28">
        <v>45778</v>
      </c>
      <c r="L2100" s="121" t="s">
        <v>1605</v>
      </c>
      <c r="M2100" s="94" t="s">
        <v>1307</v>
      </c>
      <c r="N2100" s="94" t="s">
        <v>2272</v>
      </c>
      <c r="O2100" s="94" t="s">
        <v>739</v>
      </c>
      <c r="P2100" s="30">
        <v>45551</v>
      </c>
      <c r="Q2100" s="20">
        <v>45551</v>
      </c>
      <c r="R2100" s="23"/>
      <c r="S2100" s="21">
        <v>45566</v>
      </c>
      <c r="T2100" s="20">
        <v>45582</v>
      </c>
      <c r="U2100" s="20">
        <v>45582</v>
      </c>
      <c r="V2100" s="29" t="s">
        <v>240</v>
      </c>
      <c r="W2100" s="23"/>
      <c r="X2100" s="27" t="s">
        <v>39</v>
      </c>
      <c r="Y2100" s="13"/>
    </row>
    <row r="2101" spans="1:25" ht="25.5">
      <c r="A2101" s="24" t="s">
        <v>3130</v>
      </c>
      <c r="B2101" s="25" t="s">
        <v>1258</v>
      </c>
      <c r="C2101" s="26" t="s">
        <v>3131</v>
      </c>
      <c r="D2101" s="27" t="s">
        <v>42</v>
      </c>
      <c r="E2101" s="27" t="s">
        <v>255</v>
      </c>
      <c r="F2101" s="27" t="s">
        <v>256</v>
      </c>
      <c r="G2101" s="27" t="s">
        <v>31</v>
      </c>
      <c r="H2101" s="27" t="s">
        <v>32</v>
      </c>
      <c r="I2101" s="27" t="s">
        <v>33</v>
      </c>
      <c r="J2101" s="28">
        <v>45596</v>
      </c>
      <c r="K2101" s="28" t="s">
        <v>3017</v>
      </c>
      <c r="L2101" s="121" t="s">
        <v>79</v>
      </c>
      <c r="M2101" s="94" t="s">
        <v>1236</v>
      </c>
      <c r="N2101" s="94" t="s">
        <v>2923</v>
      </c>
      <c r="P2101" s="30"/>
      <c r="Q2101" s="20"/>
      <c r="R2101" s="23" t="s">
        <v>3132</v>
      </c>
      <c r="S2101" s="21">
        <v>45593</v>
      </c>
      <c r="T2101" s="20"/>
      <c r="U2101" s="21">
        <v>45593</v>
      </c>
      <c r="V2101" s="29" t="s">
        <v>485</v>
      </c>
      <c r="W2101" s="23" t="s">
        <v>775</v>
      </c>
      <c r="X2101" s="27" t="s">
        <v>45</v>
      </c>
      <c r="Y2101" s="13"/>
    </row>
    <row r="2102" spans="1:25" ht="25.5">
      <c r="A2102" s="24" t="s">
        <v>3130</v>
      </c>
      <c r="B2102" s="25" t="s">
        <v>2322</v>
      </c>
      <c r="C2102" s="26" t="s">
        <v>3133</v>
      </c>
      <c r="D2102" s="27" t="s">
        <v>42</v>
      </c>
      <c r="E2102" s="27" t="s">
        <v>255</v>
      </c>
      <c r="F2102" s="27" t="s">
        <v>256</v>
      </c>
      <c r="G2102" s="27" t="s">
        <v>31</v>
      </c>
      <c r="H2102" s="27" t="s">
        <v>32</v>
      </c>
      <c r="I2102" s="27" t="s">
        <v>33</v>
      </c>
      <c r="J2102" s="28">
        <v>45596</v>
      </c>
      <c r="K2102" s="28" t="s">
        <v>3017</v>
      </c>
      <c r="L2102" s="121" t="s">
        <v>79</v>
      </c>
      <c r="M2102" s="94" t="s">
        <v>1236</v>
      </c>
      <c r="N2102" s="94" t="s">
        <v>2923</v>
      </c>
      <c r="P2102" s="30"/>
      <c r="Q2102" s="20"/>
      <c r="R2102" s="23" t="s">
        <v>3132</v>
      </c>
      <c r="S2102" s="21">
        <v>45593</v>
      </c>
      <c r="T2102" s="20"/>
      <c r="U2102" s="21">
        <v>45593</v>
      </c>
      <c r="V2102" s="29" t="s">
        <v>485</v>
      </c>
      <c r="W2102" s="23" t="s">
        <v>775</v>
      </c>
      <c r="X2102" s="27" t="s">
        <v>45</v>
      </c>
      <c r="Y2102" s="13"/>
    </row>
    <row r="2103" spans="1:25" ht="25.5">
      <c r="A2103" s="24" t="s">
        <v>3130</v>
      </c>
      <c r="B2103" s="25" t="s">
        <v>2323</v>
      </c>
      <c r="C2103" s="26" t="s">
        <v>3134</v>
      </c>
      <c r="D2103" s="27" t="s">
        <v>42</v>
      </c>
      <c r="E2103" s="27" t="s">
        <v>2009</v>
      </c>
      <c r="F2103" s="27" t="s">
        <v>2495</v>
      </c>
      <c r="G2103" s="27" t="s">
        <v>31</v>
      </c>
      <c r="H2103" s="27" t="s">
        <v>32</v>
      </c>
      <c r="I2103" s="27" t="s">
        <v>33</v>
      </c>
      <c r="J2103" s="28">
        <v>45596</v>
      </c>
      <c r="K2103" s="28" t="s">
        <v>3017</v>
      </c>
      <c r="L2103" s="121" t="s">
        <v>79</v>
      </c>
      <c r="M2103" s="94" t="s">
        <v>1694</v>
      </c>
      <c r="N2103" s="94" t="s">
        <v>2144</v>
      </c>
      <c r="O2103" s="94" t="s">
        <v>739</v>
      </c>
      <c r="P2103" s="30">
        <v>45586</v>
      </c>
      <c r="Q2103" s="30">
        <v>45586</v>
      </c>
      <c r="R2103" s="23"/>
      <c r="S2103" s="21">
        <v>45593</v>
      </c>
      <c r="T2103" s="20"/>
      <c r="U2103" s="21">
        <v>45594</v>
      </c>
      <c r="V2103" s="29" t="s">
        <v>485</v>
      </c>
      <c r="W2103" s="23" t="s">
        <v>775</v>
      </c>
      <c r="X2103" s="27" t="s">
        <v>45</v>
      </c>
      <c r="Y2103" s="13"/>
    </row>
    <row r="2104" spans="1:25" ht="25.5">
      <c r="A2104" s="24" t="s">
        <v>3130</v>
      </c>
      <c r="B2104" s="25" t="s">
        <v>3135</v>
      </c>
      <c r="C2104" s="26" t="s">
        <v>3136</v>
      </c>
      <c r="D2104" s="27" t="s">
        <v>42</v>
      </c>
      <c r="E2104" s="27" t="s">
        <v>255</v>
      </c>
      <c r="F2104" s="27" t="s">
        <v>3137</v>
      </c>
      <c r="G2104" s="27" t="s">
        <v>31</v>
      </c>
      <c r="H2104" s="27" t="s">
        <v>32</v>
      </c>
      <c r="I2104" s="27" t="s">
        <v>33</v>
      </c>
      <c r="J2104" s="28">
        <v>45596</v>
      </c>
      <c r="K2104" s="28" t="s">
        <v>3017</v>
      </c>
      <c r="L2104" s="121" t="s">
        <v>79</v>
      </c>
      <c r="M2104" s="94" t="s">
        <v>89</v>
      </c>
      <c r="N2104" s="94" t="s">
        <v>72</v>
      </c>
      <c r="P2104" s="30"/>
      <c r="Q2104" s="20"/>
      <c r="R2104" s="23" t="s">
        <v>3132</v>
      </c>
      <c r="S2104" s="21">
        <v>45593</v>
      </c>
      <c r="T2104" s="20"/>
      <c r="U2104" s="21">
        <v>45594</v>
      </c>
      <c r="V2104" s="29" t="s">
        <v>485</v>
      </c>
      <c r="W2104" s="23" t="s">
        <v>775</v>
      </c>
      <c r="X2104" s="27" t="s">
        <v>45</v>
      </c>
      <c r="Y2104" s="13"/>
    </row>
    <row r="2105" spans="1:25" ht="25.5">
      <c r="A2105" s="24" t="s">
        <v>3130</v>
      </c>
      <c r="B2105" s="25" t="s">
        <v>1358</v>
      </c>
      <c r="C2105" s="26" t="s">
        <v>3138</v>
      </c>
      <c r="D2105" s="27" t="s">
        <v>42</v>
      </c>
      <c r="E2105" s="27" t="s">
        <v>77</v>
      </c>
      <c r="F2105" s="27" t="s">
        <v>78</v>
      </c>
      <c r="G2105" s="27" t="s">
        <v>31</v>
      </c>
      <c r="H2105" s="27" t="s">
        <v>32</v>
      </c>
      <c r="I2105" s="27" t="s">
        <v>33</v>
      </c>
      <c r="J2105" s="28">
        <v>45596</v>
      </c>
      <c r="K2105" s="28" t="s">
        <v>3017</v>
      </c>
      <c r="L2105" s="121" t="s">
        <v>53</v>
      </c>
      <c r="M2105" s="94" t="s">
        <v>250</v>
      </c>
      <c r="N2105" s="94" t="s">
        <v>98</v>
      </c>
      <c r="P2105" s="30"/>
      <c r="Q2105" s="20"/>
      <c r="R2105" s="23"/>
      <c r="S2105" s="21">
        <v>45596</v>
      </c>
      <c r="T2105" s="20"/>
      <c r="U2105" s="21">
        <v>45596</v>
      </c>
      <c r="V2105" s="29" t="s">
        <v>240</v>
      </c>
      <c r="W2105" s="23"/>
      <c r="X2105" s="27" t="s">
        <v>39</v>
      </c>
      <c r="Y2105" s="13" t="s">
        <v>2591</v>
      </c>
    </row>
    <row r="2106" spans="1:25" ht="51">
      <c r="A2106" s="24" t="s">
        <v>3130</v>
      </c>
      <c r="B2106" s="25" t="s">
        <v>888</v>
      </c>
      <c r="C2106" s="26" t="s">
        <v>3139</v>
      </c>
      <c r="D2106" s="27" t="s">
        <v>42</v>
      </c>
      <c r="E2106" s="27" t="s">
        <v>413</v>
      </c>
      <c r="F2106" s="27" t="s">
        <v>2926</v>
      </c>
      <c r="G2106" s="27" t="s">
        <v>31</v>
      </c>
      <c r="H2106" s="27" t="s">
        <v>32</v>
      </c>
      <c r="I2106" s="27" t="s">
        <v>33</v>
      </c>
      <c r="J2106" s="28">
        <v>45596</v>
      </c>
      <c r="K2106" s="28" t="s">
        <v>3017</v>
      </c>
      <c r="L2106" s="121" t="s">
        <v>53</v>
      </c>
      <c r="M2106" s="94" t="s">
        <v>415</v>
      </c>
      <c r="N2106" s="94" t="s">
        <v>43</v>
      </c>
      <c r="O2106" s="94" t="s">
        <v>785</v>
      </c>
      <c r="P2106" s="30"/>
      <c r="Q2106" s="20"/>
      <c r="R2106" s="23"/>
      <c r="S2106" s="21">
        <v>45593</v>
      </c>
      <c r="T2106" s="20"/>
      <c r="U2106" s="21">
        <v>45600</v>
      </c>
      <c r="V2106" s="29" t="s">
        <v>485</v>
      </c>
      <c r="W2106" s="23"/>
      <c r="X2106" s="27" t="s">
        <v>45</v>
      </c>
      <c r="Y2106" s="13" t="s">
        <v>23</v>
      </c>
    </row>
    <row r="2107" spans="1:25" ht="51">
      <c r="A2107" s="24" t="s">
        <v>3130</v>
      </c>
      <c r="B2107" s="25" t="s">
        <v>2360</v>
      </c>
      <c r="C2107" s="26" t="s">
        <v>3140</v>
      </c>
      <c r="D2107" s="27" t="s">
        <v>42</v>
      </c>
      <c r="E2107" s="27" t="s">
        <v>413</v>
      </c>
      <c r="F2107" s="27" t="s">
        <v>2926</v>
      </c>
      <c r="G2107" s="27" t="s">
        <v>31</v>
      </c>
      <c r="H2107" s="27" t="s">
        <v>32</v>
      </c>
      <c r="I2107" s="27" t="s">
        <v>33</v>
      </c>
      <c r="J2107" s="28">
        <v>45596</v>
      </c>
      <c r="K2107" s="28" t="s">
        <v>3017</v>
      </c>
      <c r="L2107" s="121" t="s">
        <v>53</v>
      </c>
      <c r="M2107" s="94" t="s">
        <v>415</v>
      </c>
      <c r="N2107" s="94" t="s">
        <v>43</v>
      </c>
      <c r="O2107" s="94" t="s">
        <v>785</v>
      </c>
      <c r="P2107" s="30"/>
      <c r="Q2107" s="20"/>
      <c r="R2107" s="23"/>
      <c r="S2107" s="21">
        <v>45593</v>
      </c>
      <c r="T2107" s="20"/>
      <c r="U2107" s="21">
        <v>45600</v>
      </c>
      <c r="V2107" s="29" t="s">
        <v>485</v>
      </c>
      <c r="W2107" s="23"/>
      <c r="X2107" s="27" t="s">
        <v>45</v>
      </c>
      <c r="Y2107" s="13" t="s">
        <v>23</v>
      </c>
    </row>
    <row r="2108" spans="1:25" ht="51">
      <c r="A2108" s="24" t="s">
        <v>3130</v>
      </c>
      <c r="B2108" s="25" t="s">
        <v>1372</v>
      </c>
      <c r="C2108" s="26" t="s">
        <v>3141</v>
      </c>
      <c r="D2108" s="27" t="s">
        <v>42</v>
      </c>
      <c r="E2108" s="27" t="s">
        <v>413</v>
      </c>
      <c r="F2108" s="27" t="s">
        <v>2926</v>
      </c>
      <c r="G2108" s="27" t="s">
        <v>31</v>
      </c>
      <c r="H2108" s="27" t="s">
        <v>32</v>
      </c>
      <c r="I2108" s="27" t="s">
        <v>33</v>
      </c>
      <c r="J2108" s="28">
        <v>45596</v>
      </c>
      <c r="K2108" s="28" t="s">
        <v>3017</v>
      </c>
      <c r="L2108" s="121" t="s">
        <v>53</v>
      </c>
      <c r="M2108" s="94" t="s">
        <v>415</v>
      </c>
      <c r="N2108" s="94" t="s">
        <v>43</v>
      </c>
      <c r="O2108" s="94" t="s">
        <v>785</v>
      </c>
      <c r="P2108" s="30"/>
      <c r="Q2108" s="20"/>
      <c r="R2108" s="23"/>
      <c r="S2108" s="21">
        <v>45593</v>
      </c>
      <c r="T2108" s="20"/>
      <c r="U2108" s="21">
        <v>45596</v>
      </c>
      <c r="V2108" s="29" t="s">
        <v>485</v>
      </c>
      <c r="W2108" s="23"/>
      <c r="X2108" s="27" t="s">
        <v>45</v>
      </c>
      <c r="Y2108" s="13" t="s">
        <v>23</v>
      </c>
    </row>
    <row r="2109" spans="1:25" ht="51">
      <c r="A2109" s="24" t="s">
        <v>3130</v>
      </c>
      <c r="B2109" s="25" t="s">
        <v>3142</v>
      </c>
      <c r="C2109" s="26" t="s">
        <v>3143</v>
      </c>
      <c r="D2109" s="27" t="s">
        <v>42</v>
      </c>
      <c r="E2109" s="27" t="s">
        <v>413</v>
      </c>
      <c r="F2109" s="27" t="s">
        <v>2926</v>
      </c>
      <c r="G2109" s="27" t="s">
        <v>31</v>
      </c>
      <c r="H2109" s="27" t="s">
        <v>32</v>
      </c>
      <c r="I2109" s="27" t="s">
        <v>33</v>
      </c>
      <c r="J2109" s="28">
        <v>45596</v>
      </c>
      <c r="K2109" s="28" t="s">
        <v>3017</v>
      </c>
      <c r="L2109" s="121" t="s">
        <v>53</v>
      </c>
      <c r="M2109" s="94" t="s">
        <v>415</v>
      </c>
      <c r="N2109" s="94" t="s">
        <v>43</v>
      </c>
      <c r="O2109" s="94" t="s">
        <v>785</v>
      </c>
      <c r="P2109" s="30"/>
      <c r="Q2109" s="20"/>
      <c r="R2109" s="23"/>
      <c r="S2109" s="21">
        <v>45593</v>
      </c>
      <c r="T2109" s="20"/>
      <c r="U2109" s="21">
        <v>45596</v>
      </c>
      <c r="V2109" s="29" t="s">
        <v>485</v>
      </c>
      <c r="W2109" s="23"/>
      <c r="X2109" s="27" t="s">
        <v>45</v>
      </c>
      <c r="Y2109" s="13" t="s">
        <v>23</v>
      </c>
    </row>
    <row r="2110" spans="1:25" ht="51">
      <c r="A2110" s="24" t="s">
        <v>3130</v>
      </c>
      <c r="B2110" s="25" t="s">
        <v>3144</v>
      </c>
      <c r="C2110" s="26" t="s">
        <v>3145</v>
      </c>
      <c r="D2110" s="27" t="s">
        <v>42</v>
      </c>
      <c r="E2110" s="27" t="s">
        <v>413</v>
      </c>
      <c r="F2110" s="27" t="s">
        <v>2926</v>
      </c>
      <c r="G2110" s="27" t="s">
        <v>31</v>
      </c>
      <c r="H2110" s="27" t="s">
        <v>32</v>
      </c>
      <c r="I2110" s="27" t="s">
        <v>33</v>
      </c>
      <c r="J2110" s="28">
        <v>45596</v>
      </c>
      <c r="K2110" s="28" t="s">
        <v>3017</v>
      </c>
      <c r="L2110" s="121" t="s">
        <v>53</v>
      </c>
      <c r="M2110" s="94" t="s">
        <v>415</v>
      </c>
      <c r="N2110" s="94" t="s">
        <v>43</v>
      </c>
      <c r="O2110" s="94" t="s">
        <v>785</v>
      </c>
      <c r="P2110" s="30"/>
      <c r="Q2110" s="20"/>
      <c r="R2110" s="23"/>
      <c r="S2110" s="21">
        <v>45593</v>
      </c>
      <c r="T2110" s="20"/>
      <c r="U2110" s="21">
        <v>45596</v>
      </c>
      <c r="V2110" s="29" t="s">
        <v>485</v>
      </c>
      <c r="W2110" s="23"/>
      <c r="X2110" s="27" t="s">
        <v>45</v>
      </c>
      <c r="Y2110" s="13" t="s">
        <v>23</v>
      </c>
    </row>
    <row r="2111" spans="1:25" ht="51">
      <c r="A2111" s="24" t="s">
        <v>3130</v>
      </c>
      <c r="B2111" s="25" t="s">
        <v>3146</v>
      </c>
      <c r="C2111" s="26" t="s">
        <v>3147</v>
      </c>
      <c r="D2111" s="27" t="s">
        <v>42</v>
      </c>
      <c r="E2111" s="27" t="s">
        <v>413</v>
      </c>
      <c r="F2111" s="27" t="s">
        <v>2926</v>
      </c>
      <c r="G2111" s="27" t="s">
        <v>31</v>
      </c>
      <c r="H2111" s="27" t="s">
        <v>32</v>
      </c>
      <c r="I2111" s="27" t="s">
        <v>33</v>
      </c>
      <c r="J2111" s="28">
        <v>45596</v>
      </c>
      <c r="K2111" s="28" t="s">
        <v>3017</v>
      </c>
      <c r="L2111" s="121" t="s">
        <v>53</v>
      </c>
      <c r="M2111" s="94" t="s">
        <v>415</v>
      </c>
      <c r="N2111" s="94" t="s">
        <v>43</v>
      </c>
      <c r="O2111" s="94" t="s">
        <v>785</v>
      </c>
      <c r="P2111" s="30"/>
      <c r="Q2111" s="20"/>
      <c r="R2111" s="23"/>
      <c r="S2111" s="21">
        <v>45593</v>
      </c>
      <c r="T2111" s="20"/>
      <c r="U2111" s="21">
        <v>45596</v>
      </c>
      <c r="V2111" s="29" t="s">
        <v>485</v>
      </c>
      <c r="W2111" s="23"/>
      <c r="X2111" s="27" t="s">
        <v>45</v>
      </c>
      <c r="Y2111" s="13" t="s">
        <v>23</v>
      </c>
    </row>
    <row r="2112" spans="1:25" ht="51">
      <c r="A2112" s="24" t="s">
        <v>3130</v>
      </c>
      <c r="B2112" s="25" t="s">
        <v>3148</v>
      </c>
      <c r="C2112" s="26" t="s">
        <v>3149</v>
      </c>
      <c r="D2112" s="27" t="s">
        <v>42</v>
      </c>
      <c r="E2112" s="27" t="s">
        <v>413</v>
      </c>
      <c r="F2112" s="27" t="s">
        <v>2926</v>
      </c>
      <c r="G2112" s="27" t="s">
        <v>31</v>
      </c>
      <c r="H2112" s="27" t="s">
        <v>32</v>
      </c>
      <c r="I2112" s="27" t="s">
        <v>33</v>
      </c>
      <c r="J2112" s="28">
        <v>45596</v>
      </c>
      <c r="K2112" s="28" t="s">
        <v>3017</v>
      </c>
      <c r="L2112" s="121" t="s">
        <v>53</v>
      </c>
      <c r="M2112" s="94" t="s">
        <v>415</v>
      </c>
      <c r="N2112" s="94" t="s">
        <v>43</v>
      </c>
      <c r="O2112" s="94" t="s">
        <v>785</v>
      </c>
      <c r="P2112" s="30"/>
      <c r="Q2112" s="20"/>
      <c r="R2112" s="23"/>
      <c r="S2112" s="21">
        <v>45593</v>
      </c>
      <c r="T2112" s="20"/>
      <c r="U2112" s="21">
        <v>45596</v>
      </c>
      <c r="V2112" s="29" t="s">
        <v>485</v>
      </c>
      <c r="W2112" s="23"/>
      <c r="X2112" s="27" t="s">
        <v>45</v>
      </c>
      <c r="Y2112" s="13" t="s">
        <v>23</v>
      </c>
    </row>
    <row r="2113" spans="1:25" ht="25.5">
      <c r="A2113" s="24" t="s">
        <v>3130</v>
      </c>
      <c r="B2113" s="25" t="s">
        <v>3150</v>
      </c>
      <c r="C2113" s="26" t="s">
        <v>3151</v>
      </c>
      <c r="D2113" s="27" t="s">
        <v>42</v>
      </c>
      <c r="E2113" s="27" t="s">
        <v>255</v>
      </c>
      <c r="F2113" s="27" t="s">
        <v>3152</v>
      </c>
      <c r="G2113" s="27" t="s">
        <v>31</v>
      </c>
      <c r="H2113" s="27" t="s">
        <v>32</v>
      </c>
      <c r="I2113" s="27" t="s">
        <v>33</v>
      </c>
      <c r="J2113" s="28">
        <v>45596</v>
      </c>
      <c r="K2113" s="28" t="s">
        <v>3017</v>
      </c>
      <c r="L2113" s="121" t="s">
        <v>53</v>
      </c>
      <c r="N2113" s="94" t="s">
        <v>72</v>
      </c>
      <c r="P2113" s="30"/>
      <c r="Q2113" s="20"/>
      <c r="R2113" s="23"/>
      <c r="S2113" s="21">
        <v>45593</v>
      </c>
      <c r="T2113" s="20"/>
      <c r="U2113" s="21">
        <v>45596</v>
      </c>
      <c r="V2113" s="29" t="s">
        <v>485</v>
      </c>
      <c r="W2113" s="23"/>
      <c r="X2113" s="27" t="s">
        <v>45</v>
      </c>
      <c r="Y2113" s="13" t="s">
        <v>23</v>
      </c>
    </row>
    <row r="2114" spans="1:25" ht="25.5">
      <c r="A2114" s="24" t="s">
        <v>3130</v>
      </c>
      <c r="B2114" s="25" t="s">
        <v>895</v>
      </c>
      <c r="C2114" s="26" t="s">
        <v>3153</v>
      </c>
      <c r="D2114" s="27" t="s">
        <v>42</v>
      </c>
      <c r="E2114" s="27" t="s">
        <v>255</v>
      </c>
      <c r="F2114" s="27" t="s">
        <v>358</v>
      </c>
      <c r="G2114" s="27" t="s">
        <v>31</v>
      </c>
      <c r="H2114" s="27" t="s">
        <v>32</v>
      </c>
      <c r="I2114" s="27" t="s">
        <v>33</v>
      </c>
      <c r="J2114" s="28">
        <v>45596</v>
      </c>
      <c r="K2114" s="28" t="s">
        <v>3017</v>
      </c>
      <c r="L2114" s="121" t="s">
        <v>53</v>
      </c>
      <c r="M2114" s="94" t="s">
        <v>709</v>
      </c>
      <c r="N2114" s="94" t="s">
        <v>72</v>
      </c>
      <c r="P2114" s="30"/>
      <c r="Q2114" s="20"/>
      <c r="R2114" s="23"/>
      <c r="S2114" s="21">
        <v>45593</v>
      </c>
      <c r="T2114" s="20"/>
      <c r="U2114" s="21">
        <v>45595</v>
      </c>
      <c r="V2114" s="29" t="s">
        <v>485</v>
      </c>
      <c r="W2114" s="23"/>
      <c r="X2114" s="27" t="s">
        <v>45</v>
      </c>
      <c r="Y2114" s="13" t="s">
        <v>23</v>
      </c>
    </row>
    <row r="2115" spans="1:25" ht="25.5">
      <c r="A2115" s="24" t="s">
        <v>3130</v>
      </c>
      <c r="B2115" s="25" t="s">
        <v>2359</v>
      </c>
      <c r="C2115" s="26" t="s">
        <v>3154</v>
      </c>
      <c r="D2115" s="27" t="s">
        <v>42</v>
      </c>
      <c r="E2115" s="27" t="s">
        <v>3155</v>
      </c>
      <c r="F2115" s="27" t="s">
        <v>387</v>
      </c>
      <c r="G2115" s="27" t="s">
        <v>31</v>
      </c>
      <c r="H2115" s="27" t="s">
        <v>32</v>
      </c>
      <c r="I2115" s="27" t="s">
        <v>33</v>
      </c>
      <c r="J2115" s="28">
        <v>45596</v>
      </c>
      <c r="K2115" s="28" t="s">
        <v>3017</v>
      </c>
      <c r="L2115" s="121" t="s">
        <v>53</v>
      </c>
      <c r="N2115" s="94" t="s">
        <v>72</v>
      </c>
      <c r="P2115" s="30"/>
      <c r="Q2115" s="20"/>
      <c r="R2115" s="23"/>
      <c r="S2115" s="21">
        <v>45593</v>
      </c>
      <c r="T2115" s="20"/>
      <c r="U2115" s="21">
        <v>45594</v>
      </c>
      <c r="V2115" s="29" t="s">
        <v>485</v>
      </c>
      <c r="W2115" s="23"/>
      <c r="X2115" s="27" t="s">
        <v>39</v>
      </c>
      <c r="Y2115" s="13" t="s">
        <v>23</v>
      </c>
    </row>
    <row r="2116" spans="1:25">
      <c r="A2116" s="24" t="s">
        <v>3130</v>
      </c>
      <c r="B2116" s="25" t="s">
        <v>1376</v>
      </c>
      <c r="C2116" s="26">
        <v>30784</v>
      </c>
      <c r="D2116" s="27" t="s">
        <v>28</v>
      </c>
      <c r="E2116" s="27" t="s">
        <v>287</v>
      </c>
      <c r="F2116" s="27" t="s">
        <v>288</v>
      </c>
      <c r="G2116" s="27" t="s">
        <v>31</v>
      </c>
      <c r="H2116" s="27" t="s">
        <v>32</v>
      </c>
      <c r="I2116" s="27" t="s">
        <v>33</v>
      </c>
      <c r="J2116" s="28">
        <v>45596</v>
      </c>
      <c r="K2116" s="28">
        <v>45748</v>
      </c>
      <c r="L2116" s="121" t="s">
        <v>53</v>
      </c>
      <c r="M2116" s="94" t="s">
        <v>1377</v>
      </c>
      <c r="N2116" s="94" t="s">
        <v>1378</v>
      </c>
      <c r="O2116" s="94" t="s">
        <v>1379</v>
      </c>
      <c r="P2116" s="30"/>
      <c r="Q2116" s="20"/>
      <c r="R2116" s="23"/>
      <c r="S2116" s="21">
        <v>45593</v>
      </c>
      <c r="T2116" s="20"/>
      <c r="U2116" s="21">
        <v>45594</v>
      </c>
      <c r="V2116" s="29" t="s">
        <v>485</v>
      </c>
      <c r="W2116" s="23"/>
      <c r="X2116" s="27" t="s">
        <v>39</v>
      </c>
      <c r="Y2116" s="13" t="s">
        <v>23</v>
      </c>
    </row>
    <row r="2117" spans="1:25">
      <c r="A2117" s="24" t="s">
        <v>3130</v>
      </c>
      <c r="B2117" s="25" t="s">
        <v>2385</v>
      </c>
      <c r="C2117" s="26" t="s">
        <v>3156</v>
      </c>
      <c r="D2117" s="27" t="s">
        <v>42</v>
      </c>
      <c r="E2117" s="27" t="s">
        <v>1068</v>
      </c>
      <c r="F2117" s="27" t="s">
        <v>455</v>
      </c>
      <c r="G2117" s="27" t="s">
        <v>31</v>
      </c>
      <c r="H2117" s="27" t="s">
        <v>32</v>
      </c>
      <c r="I2117" s="27" t="s">
        <v>33</v>
      </c>
      <c r="J2117" s="28">
        <v>45596</v>
      </c>
      <c r="K2117" s="28" t="s">
        <v>3017</v>
      </c>
      <c r="L2117" s="121" t="s">
        <v>53</v>
      </c>
      <c r="M2117" s="94" t="s">
        <v>304</v>
      </c>
      <c r="N2117" s="94" t="s">
        <v>149</v>
      </c>
      <c r="P2117" s="30"/>
      <c r="Q2117" s="20"/>
      <c r="R2117" s="23"/>
      <c r="S2117" s="21">
        <v>45593</v>
      </c>
      <c r="T2117" s="20"/>
      <c r="U2117" s="21">
        <v>45594</v>
      </c>
      <c r="V2117" s="29" t="s">
        <v>485</v>
      </c>
      <c r="W2117" s="23"/>
      <c r="X2117" s="27" t="s">
        <v>45</v>
      </c>
      <c r="Y2117" s="13" t="s">
        <v>23</v>
      </c>
    </row>
    <row r="2118" spans="1:25" ht="25.5">
      <c r="A2118" s="24" t="s">
        <v>3130</v>
      </c>
      <c r="B2118" s="25" t="s">
        <v>1409</v>
      </c>
      <c r="C2118" s="26" t="s">
        <v>3157</v>
      </c>
      <c r="D2118" s="27" t="s">
        <v>42</v>
      </c>
      <c r="E2118" s="27" t="s">
        <v>255</v>
      </c>
      <c r="F2118" s="27" t="s">
        <v>358</v>
      </c>
      <c r="G2118" s="27" t="s">
        <v>31</v>
      </c>
      <c r="H2118" s="27" t="s">
        <v>32</v>
      </c>
      <c r="I2118" s="27" t="s">
        <v>33</v>
      </c>
      <c r="J2118" s="28">
        <v>45596</v>
      </c>
      <c r="K2118" s="28" t="s">
        <v>3017</v>
      </c>
      <c r="L2118" s="121" t="s">
        <v>53</v>
      </c>
      <c r="M2118" s="94" t="s">
        <v>709</v>
      </c>
      <c r="N2118" s="94" t="s">
        <v>72</v>
      </c>
      <c r="P2118" s="30"/>
      <c r="Q2118" s="20"/>
      <c r="R2118" s="23"/>
      <c r="S2118" s="21">
        <v>45593</v>
      </c>
      <c r="T2118" s="20"/>
      <c r="U2118" s="21">
        <v>45593</v>
      </c>
      <c r="V2118" s="29" t="s">
        <v>485</v>
      </c>
      <c r="W2118" s="23"/>
      <c r="X2118" s="27" t="s">
        <v>45</v>
      </c>
      <c r="Y2118" s="13" t="s">
        <v>23</v>
      </c>
    </row>
    <row r="2119" spans="1:25">
      <c r="A2119" s="24" t="s">
        <v>3130</v>
      </c>
      <c r="B2119" s="25" t="s">
        <v>2335</v>
      </c>
      <c r="C2119" s="26" t="s">
        <v>3158</v>
      </c>
      <c r="D2119" s="27" t="s">
        <v>42</v>
      </c>
      <c r="E2119" s="27" t="s">
        <v>377</v>
      </c>
      <c r="F2119" s="27" t="s">
        <v>662</v>
      </c>
      <c r="G2119" s="27" t="s">
        <v>31</v>
      </c>
      <c r="H2119" s="27" t="s">
        <v>32</v>
      </c>
      <c r="I2119" s="27" t="s">
        <v>33</v>
      </c>
      <c r="J2119" s="28">
        <v>45596</v>
      </c>
      <c r="K2119" s="28" t="s">
        <v>3017</v>
      </c>
      <c r="L2119" s="121" t="s">
        <v>53</v>
      </c>
      <c r="N2119" s="94" t="s">
        <v>388</v>
      </c>
      <c r="P2119" s="30"/>
      <c r="Q2119" s="20"/>
      <c r="R2119" s="23"/>
      <c r="S2119" s="21">
        <v>45593</v>
      </c>
      <c r="T2119" s="20"/>
      <c r="U2119" s="21">
        <v>45598</v>
      </c>
      <c r="V2119" s="29" t="s">
        <v>485</v>
      </c>
      <c r="W2119" s="23"/>
      <c r="X2119" s="27" t="s">
        <v>45</v>
      </c>
      <c r="Y2119" s="13" t="s">
        <v>23</v>
      </c>
    </row>
    <row r="2120" spans="1:25" ht="25.5">
      <c r="A2120" s="24" t="s">
        <v>2988</v>
      </c>
      <c r="B2120" s="25" t="s">
        <v>2298</v>
      </c>
      <c r="C2120" s="26" t="s">
        <v>3159</v>
      </c>
      <c r="D2120" s="27" t="s">
        <v>42</v>
      </c>
      <c r="E2120" s="231" t="s">
        <v>2299</v>
      </c>
      <c r="F2120" s="27" t="s">
        <v>30</v>
      </c>
      <c r="G2120" s="27" t="s">
        <v>31</v>
      </c>
      <c r="H2120" s="27" t="s">
        <v>32</v>
      </c>
      <c r="I2120" s="27" t="s">
        <v>33</v>
      </c>
      <c r="J2120" s="28">
        <v>45565</v>
      </c>
      <c r="K2120" s="28" t="s">
        <v>2990</v>
      </c>
      <c r="L2120" s="121" t="s">
        <v>3026</v>
      </c>
      <c r="M2120" s="94" t="s">
        <v>3160</v>
      </c>
      <c r="N2120" s="94" t="s">
        <v>3161</v>
      </c>
      <c r="O2120" s="94" t="s">
        <v>3162</v>
      </c>
      <c r="P2120" s="30">
        <v>45568</v>
      </c>
      <c r="Q2120" s="20">
        <v>45580</v>
      </c>
      <c r="R2120" s="23"/>
      <c r="S2120" s="21">
        <v>45582</v>
      </c>
      <c r="T2120" s="20"/>
      <c r="U2120" s="21">
        <v>45598</v>
      </c>
      <c r="V2120" s="29" t="s">
        <v>485</v>
      </c>
      <c r="W2120" s="23" t="s">
        <v>775</v>
      </c>
      <c r="X2120" s="27" t="s">
        <v>39</v>
      </c>
      <c r="Y2120" s="13"/>
    </row>
    <row r="2121" spans="1:25" ht="25.5">
      <c r="A2121" s="24" t="s">
        <v>2988</v>
      </c>
      <c r="B2121" s="25" t="s">
        <v>3163</v>
      </c>
      <c r="C2121" s="26" t="s">
        <v>3164</v>
      </c>
      <c r="D2121" s="27" t="s">
        <v>42</v>
      </c>
      <c r="E2121" s="231" t="s">
        <v>1068</v>
      </c>
      <c r="F2121" s="27" t="s">
        <v>455</v>
      </c>
      <c r="G2121" s="27" t="s">
        <v>31</v>
      </c>
      <c r="H2121" s="27" t="s">
        <v>32</v>
      </c>
      <c r="I2121" s="27" t="s">
        <v>33</v>
      </c>
      <c r="J2121" s="28">
        <v>45565</v>
      </c>
      <c r="K2121" s="28" t="s">
        <v>3017</v>
      </c>
      <c r="L2121" s="121" t="s">
        <v>3026</v>
      </c>
      <c r="N2121" s="94" t="s">
        <v>149</v>
      </c>
      <c r="P2121" s="30">
        <v>45568</v>
      </c>
      <c r="Q2121" s="20">
        <v>45572</v>
      </c>
      <c r="R2121" s="23"/>
      <c r="S2121" s="21">
        <v>45580</v>
      </c>
      <c r="T2121" s="20"/>
      <c r="U2121" s="21">
        <v>45588</v>
      </c>
      <c r="V2121" s="29" t="s">
        <v>485</v>
      </c>
      <c r="W2121" s="23" t="s">
        <v>775</v>
      </c>
      <c r="X2121" s="27" t="s">
        <v>45</v>
      </c>
      <c r="Y2121" s="13"/>
    </row>
    <row r="2122" spans="1:25" ht="25.5">
      <c r="A2122" s="24" t="s">
        <v>2988</v>
      </c>
      <c r="B2122" s="25" t="s">
        <v>3165</v>
      </c>
      <c r="C2122" s="26" t="s">
        <v>3166</v>
      </c>
      <c r="D2122" s="27" t="s">
        <v>42</v>
      </c>
      <c r="E2122" s="231" t="s">
        <v>858</v>
      </c>
      <c r="F2122" s="27" t="s">
        <v>2010</v>
      </c>
      <c r="G2122" s="27" t="s">
        <v>31</v>
      </c>
      <c r="H2122" s="27" t="s">
        <v>32</v>
      </c>
      <c r="I2122" s="27" t="s">
        <v>33</v>
      </c>
      <c r="J2122" s="28">
        <v>45565</v>
      </c>
      <c r="K2122" s="28" t="s">
        <v>2990</v>
      </c>
      <c r="L2122" s="121" t="s">
        <v>3026</v>
      </c>
      <c r="M2122" s="94" t="s">
        <v>3167</v>
      </c>
      <c r="N2122" s="94" t="s">
        <v>3168</v>
      </c>
      <c r="O2122" s="94" t="s">
        <v>3169</v>
      </c>
      <c r="P2122" s="30">
        <v>45568</v>
      </c>
      <c r="Q2122" s="30">
        <v>45568</v>
      </c>
      <c r="R2122" s="23"/>
      <c r="S2122" s="21">
        <v>45582</v>
      </c>
      <c r="T2122" s="20"/>
      <c r="U2122" s="21">
        <v>45594</v>
      </c>
      <c r="V2122" s="29" t="s">
        <v>485</v>
      </c>
      <c r="W2122" s="23" t="s">
        <v>775</v>
      </c>
      <c r="X2122" s="27" t="s">
        <v>45</v>
      </c>
      <c r="Y2122" s="13"/>
    </row>
    <row r="2123" spans="1:25" ht="38.25">
      <c r="A2123" s="24" t="s">
        <v>3130</v>
      </c>
      <c r="B2123" s="25" t="s">
        <v>1370</v>
      </c>
      <c r="C2123" s="26" t="s">
        <v>3170</v>
      </c>
      <c r="D2123" s="27" t="s">
        <v>42</v>
      </c>
      <c r="E2123" s="27" t="s">
        <v>2010</v>
      </c>
      <c r="F2123" s="27" t="s">
        <v>2993</v>
      </c>
      <c r="G2123" s="27" t="s">
        <v>31</v>
      </c>
      <c r="H2123" s="27" t="s">
        <v>32</v>
      </c>
      <c r="I2123" s="27" t="s">
        <v>33</v>
      </c>
      <c r="J2123" s="28">
        <v>45596</v>
      </c>
      <c r="K2123" s="28" t="s">
        <v>3017</v>
      </c>
      <c r="L2123" s="121" t="s">
        <v>1605</v>
      </c>
      <c r="M2123" s="94" t="s">
        <v>3171</v>
      </c>
      <c r="N2123" s="94" t="s">
        <v>3172</v>
      </c>
      <c r="P2123" s="30"/>
      <c r="Q2123" s="20"/>
      <c r="R2123" s="23"/>
      <c r="S2123" s="21">
        <v>45595</v>
      </c>
      <c r="T2123" s="20"/>
      <c r="U2123" s="21">
        <v>45598</v>
      </c>
      <c r="V2123" s="29" t="s">
        <v>240</v>
      </c>
      <c r="W2123" s="23"/>
      <c r="X2123" s="27" t="s">
        <v>45</v>
      </c>
      <c r="Y2123" s="13"/>
    </row>
    <row r="2124" spans="1:25" ht="51">
      <c r="A2124" s="24" t="s">
        <v>3130</v>
      </c>
      <c r="B2124" s="25" t="s">
        <v>677</v>
      </c>
      <c r="C2124" s="26" t="s">
        <v>3173</v>
      </c>
      <c r="D2124" s="27" t="s">
        <v>42</v>
      </c>
      <c r="E2124" s="27" t="s">
        <v>413</v>
      </c>
      <c r="F2124" s="27" t="s">
        <v>2926</v>
      </c>
      <c r="G2124" s="27" t="s">
        <v>31</v>
      </c>
      <c r="H2124" s="27" t="s">
        <v>32</v>
      </c>
      <c r="I2124" s="27" t="s">
        <v>33</v>
      </c>
      <c r="J2124" s="28">
        <v>45596</v>
      </c>
      <c r="K2124" s="28" t="s">
        <v>3017</v>
      </c>
      <c r="L2124" s="121" t="s">
        <v>1605</v>
      </c>
      <c r="M2124" s="94" t="s">
        <v>415</v>
      </c>
      <c r="N2124" s="94" t="s">
        <v>43</v>
      </c>
      <c r="O2124" s="94" t="s">
        <v>785</v>
      </c>
      <c r="P2124" s="30"/>
      <c r="Q2124" s="20"/>
      <c r="R2124" s="23"/>
      <c r="S2124" s="21">
        <v>45595</v>
      </c>
      <c r="T2124" s="20"/>
      <c r="U2124" s="21">
        <v>45600</v>
      </c>
      <c r="V2124" s="29" t="s">
        <v>240</v>
      </c>
      <c r="W2124" s="23"/>
      <c r="X2124" s="27" t="s">
        <v>45</v>
      </c>
      <c r="Y2124" s="13"/>
    </row>
    <row r="2125" spans="1:25" ht="38.25">
      <c r="A2125" s="24" t="s">
        <v>3130</v>
      </c>
      <c r="B2125" s="25" t="s">
        <v>1411</v>
      </c>
      <c r="C2125" s="26" t="s">
        <v>3174</v>
      </c>
      <c r="D2125" s="27" t="s">
        <v>42</v>
      </c>
      <c r="E2125" s="27" t="s">
        <v>2010</v>
      </c>
      <c r="F2125" s="27" t="s">
        <v>2993</v>
      </c>
      <c r="G2125" s="27" t="s">
        <v>31</v>
      </c>
      <c r="H2125" s="27" t="s">
        <v>32</v>
      </c>
      <c r="I2125" s="27" t="s">
        <v>33</v>
      </c>
      <c r="J2125" s="28">
        <v>45596</v>
      </c>
      <c r="K2125" s="28" t="s">
        <v>3017</v>
      </c>
      <c r="L2125" s="121" t="s">
        <v>1605</v>
      </c>
      <c r="M2125" s="94" t="s">
        <v>3171</v>
      </c>
      <c r="N2125" s="94" t="s">
        <v>3172</v>
      </c>
      <c r="P2125" s="30"/>
      <c r="Q2125" s="20"/>
      <c r="R2125" s="23"/>
      <c r="S2125" s="21">
        <v>45595</v>
      </c>
      <c r="T2125" s="20"/>
      <c r="U2125" s="21">
        <v>45598</v>
      </c>
      <c r="V2125" s="29" t="s">
        <v>240</v>
      </c>
      <c r="W2125" s="23"/>
      <c r="X2125" s="27" t="s">
        <v>45</v>
      </c>
      <c r="Y2125" s="13"/>
    </row>
    <row r="2126" spans="1:25" ht="25.5">
      <c r="A2126" s="24" t="s">
        <v>3130</v>
      </c>
      <c r="B2126" s="25" t="s">
        <v>1416</v>
      </c>
      <c r="C2126" s="26" t="s">
        <v>3175</v>
      </c>
      <c r="D2126" s="27" t="s">
        <v>42</v>
      </c>
      <c r="E2126" s="27" t="s">
        <v>255</v>
      </c>
      <c r="F2126" s="27" t="s">
        <v>358</v>
      </c>
      <c r="G2126" s="27" t="s">
        <v>31</v>
      </c>
      <c r="H2126" s="27" t="s">
        <v>32</v>
      </c>
      <c r="I2126" s="27" t="s">
        <v>33</v>
      </c>
      <c r="J2126" s="28">
        <v>45596</v>
      </c>
      <c r="K2126" s="28" t="s">
        <v>3017</v>
      </c>
      <c r="L2126" s="121" t="s">
        <v>1605</v>
      </c>
      <c r="N2126" s="94" t="s">
        <v>72</v>
      </c>
      <c r="P2126" s="30"/>
      <c r="Q2126" s="20"/>
      <c r="R2126" s="23"/>
      <c r="S2126" s="21">
        <v>45595</v>
      </c>
      <c r="T2126" s="20"/>
      <c r="U2126" s="21">
        <v>45597</v>
      </c>
      <c r="V2126" s="29" t="s">
        <v>240</v>
      </c>
      <c r="W2126" s="23"/>
      <c r="X2126" s="27" t="s">
        <v>45</v>
      </c>
      <c r="Y2126" s="13"/>
    </row>
    <row r="2127" spans="1:25" ht="25.5">
      <c r="A2127" s="24" t="s">
        <v>3130</v>
      </c>
      <c r="B2127" s="25" t="s">
        <v>2384</v>
      </c>
      <c r="C2127" s="26" t="s">
        <v>3176</v>
      </c>
      <c r="D2127" s="27" t="s">
        <v>42</v>
      </c>
      <c r="E2127" s="27" t="s">
        <v>255</v>
      </c>
      <c r="F2127" s="27" t="s">
        <v>358</v>
      </c>
      <c r="G2127" s="27" t="s">
        <v>31</v>
      </c>
      <c r="H2127" s="27" t="s">
        <v>32</v>
      </c>
      <c r="I2127" s="27" t="s">
        <v>33</v>
      </c>
      <c r="J2127" s="28">
        <v>45596</v>
      </c>
      <c r="K2127" s="28" t="s">
        <v>3017</v>
      </c>
      <c r="L2127" s="121" t="s">
        <v>1605</v>
      </c>
      <c r="N2127" s="94" t="s">
        <v>72</v>
      </c>
      <c r="P2127" s="30"/>
      <c r="Q2127" s="20"/>
      <c r="R2127" s="23"/>
      <c r="S2127" s="21">
        <v>45595</v>
      </c>
      <c r="T2127" s="20"/>
      <c r="U2127" s="21">
        <v>45597</v>
      </c>
      <c r="V2127" s="29" t="s">
        <v>240</v>
      </c>
      <c r="W2127" s="23"/>
      <c r="X2127" s="27" t="s">
        <v>45</v>
      </c>
      <c r="Y2127" s="13"/>
    </row>
    <row r="2128" spans="1:25">
      <c r="A2128" s="24" t="s">
        <v>3130</v>
      </c>
      <c r="B2128" s="25" t="s">
        <v>2347</v>
      </c>
      <c r="C2128" s="26" t="s">
        <v>3177</v>
      </c>
      <c r="D2128" s="27" t="s">
        <v>42</v>
      </c>
      <c r="E2128" s="27" t="s">
        <v>1068</v>
      </c>
      <c r="F2128" s="27" t="s">
        <v>455</v>
      </c>
      <c r="G2128" s="27" t="s">
        <v>31</v>
      </c>
      <c r="H2128" s="27" t="s">
        <v>32</v>
      </c>
      <c r="I2128" s="27" t="s">
        <v>33</v>
      </c>
      <c r="J2128" s="28">
        <v>45596</v>
      </c>
      <c r="K2128" s="28" t="s">
        <v>3178</v>
      </c>
      <c r="L2128" s="121" t="s">
        <v>1605</v>
      </c>
      <c r="N2128" s="94" t="s">
        <v>149</v>
      </c>
      <c r="P2128" s="30"/>
      <c r="Q2128" s="20"/>
      <c r="R2128" s="23"/>
      <c r="S2128" s="21">
        <v>45595</v>
      </c>
      <c r="T2128" s="20"/>
      <c r="U2128" s="21">
        <v>45600</v>
      </c>
      <c r="V2128" s="29" t="s">
        <v>240</v>
      </c>
      <c r="W2128" s="23"/>
      <c r="X2128" s="27" t="s">
        <v>45</v>
      </c>
      <c r="Y2128" s="13"/>
    </row>
    <row r="2129" spans="1:25" ht="51">
      <c r="A2129" s="24" t="s">
        <v>3130</v>
      </c>
      <c r="B2129" s="25" t="s">
        <v>3179</v>
      </c>
      <c r="C2129" s="26" t="s">
        <v>3180</v>
      </c>
      <c r="D2129" s="27" t="s">
        <v>42</v>
      </c>
      <c r="E2129" s="27" t="s">
        <v>2509</v>
      </c>
      <c r="F2129" s="27" t="s">
        <v>2926</v>
      </c>
      <c r="G2129" s="27" t="s">
        <v>31</v>
      </c>
      <c r="H2129" s="27" t="s">
        <v>32</v>
      </c>
      <c r="I2129" s="27" t="s">
        <v>33</v>
      </c>
      <c r="J2129" s="28">
        <v>45596</v>
      </c>
      <c r="K2129" s="28" t="s">
        <v>3017</v>
      </c>
      <c r="L2129" s="121" t="s">
        <v>1605</v>
      </c>
      <c r="M2129" s="94" t="s">
        <v>415</v>
      </c>
      <c r="N2129" s="94" t="s">
        <v>43</v>
      </c>
      <c r="O2129" s="94" t="s">
        <v>785</v>
      </c>
      <c r="P2129" s="30"/>
      <c r="Q2129" s="20"/>
      <c r="R2129" s="23"/>
      <c r="S2129" s="21">
        <v>45595</v>
      </c>
      <c r="T2129" s="20"/>
      <c r="U2129" s="21">
        <v>45600</v>
      </c>
      <c r="V2129" s="29" t="s">
        <v>240</v>
      </c>
      <c r="W2129" s="23"/>
      <c r="X2129" s="27" t="s">
        <v>45</v>
      </c>
      <c r="Y2129" s="13"/>
    </row>
    <row r="2130" spans="1:25" ht="38.25">
      <c r="A2130" s="24" t="s">
        <v>3130</v>
      </c>
      <c r="B2130" s="25" t="s">
        <v>3181</v>
      </c>
      <c r="C2130" s="26" t="s">
        <v>3182</v>
      </c>
      <c r="D2130" s="27" t="s">
        <v>42</v>
      </c>
      <c r="E2130" s="27" t="s">
        <v>255</v>
      </c>
      <c r="F2130" s="27" t="s">
        <v>2926</v>
      </c>
      <c r="G2130" s="27" t="s">
        <v>31</v>
      </c>
      <c r="H2130" s="27" t="s">
        <v>32</v>
      </c>
      <c r="I2130" s="27" t="s">
        <v>33</v>
      </c>
      <c r="J2130" s="28">
        <v>45596</v>
      </c>
      <c r="K2130" s="28" t="s">
        <v>3017</v>
      </c>
      <c r="L2130" s="121" t="s">
        <v>1605</v>
      </c>
      <c r="N2130" s="94" t="s">
        <v>3183</v>
      </c>
      <c r="P2130" s="30"/>
      <c r="Q2130" s="20"/>
      <c r="R2130" s="23"/>
      <c r="S2130" s="21">
        <v>45596</v>
      </c>
      <c r="T2130" s="20"/>
      <c r="U2130" s="21">
        <v>45597</v>
      </c>
      <c r="V2130" s="29" t="s">
        <v>240</v>
      </c>
      <c r="W2130" s="23"/>
      <c r="X2130" s="27" t="s">
        <v>45</v>
      </c>
      <c r="Y2130" s="13"/>
    </row>
    <row r="2131" spans="1:25" ht="25.5">
      <c r="A2131" s="24" t="s">
        <v>3130</v>
      </c>
      <c r="B2131" s="25" t="s">
        <v>3184</v>
      </c>
      <c r="C2131" s="26" t="s">
        <v>3185</v>
      </c>
      <c r="D2131" s="27" t="s">
        <v>42</v>
      </c>
      <c r="E2131" s="27" t="s">
        <v>2509</v>
      </c>
      <c r="F2131" s="27" t="s">
        <v>2926</v>
      </c>
      <c r="G2131" s="27" t="s">
        <v>31</v>
      </c>
      <c r="H2131" s="27" t="s">
        <v>32</v>
      </c>
      <c r="I2131" s="27" t="s">
        <v>33</v>
      </c>
      <c r="J2131" s="28">
        <v>45596</v>
      </c>
      <c r="K2131" s="28" t="s">
        <v>3017</v>
      </c>
      <c r="L2131" s="121" t="s">
        <v>1605</v>
      </c>
      <c r="N2131" s="94" t="s">
        <v>43</v>
      </c>
      <c r="P2131" s="30"/>
      <c r="Q2131" s="20"/>
      <c r="R2131" s="23"/>
      <c r="S2131" s="21">
        <v>45596</v>
      </c>
      <c r="T2131" s="20"/>
      <c r="U2131" s="21">
        <v>45600</v>
      </c>
      <c r="V2131" s="29" t="s">
        <v>240</v>
      </c>
      <c r="W2131" s="23"/>
      <c r="X2131" s="27" t="s">
        <v>45</v>
      </c>
      <c r="Y2131" s="13"/>
    </row>
    <row r="2132" spans="1:25" ht="38.25">
      <c r="A2132" s="24" t="s">
        <v>3130</v>
      </c>
      <c r="B2132" s="25" t="s">
        <v>3186</v>
      </c>
      <c r="C2132" s="26" t="s">
        <v>3187</v>
      </c>
      <c r="D2132" s="27" t="s">
        <v>42</v>
      </c>
      <c r="E2132" s="27" t="s">
        <v>255</v>
      </c>
      <c r="F2132" s="27"/>
      <c r="G2132" s="27" t="s">
        <v>31</v>
      </c>
      <c r="H2132" s="27" t="s">
        <v>32</v>
      </c>
      <c r="I2132" s="27" t="s">
        <v>33</v>
      </c>
      <c r="J2132" s="28">
        <v>45596</v>
      </c>
      <c r="K2132" s="28" t="s">
        <v>3017</v>
      </c>
      <c r="L2132" s="121" t="s">
        <v>1605</v>
      </c>
      <c r="N2132" s="94" t="s">
        <v>3183</v>
      </c>
      <c r="P2132" s="30"/>
      <c r="Q2132" s="20"/>
      <c r="R2132" s="23"/>
      <c r="S2132" s="21">
        <v>45596</v>
      </c>
      <c r="T2132" s="20"/>
      <c r="U2132" s="21">
        <v>45597</v>
      </c>
      <c r="V2132" s="29" t="s">
        <v>240</v>
      </c>
      <c r="W2132" s="23"/>
      <c r="X2132" s="27" t="s">
        <v>45</v>
      </c>
      <c r="Y2132" s="13"/>
    </row>
    <row r="2133" spans="1:25">
      <c r="A2133" s="24" t="s">
        <v>3130</v>
      </c>
      <c r="B2133" s="25" t="s">
        <v>1423</v>
      </c>
      <c r="C2133" s="26" t="s">
        <v>3188</v>
      </c>
      <c r="D2133" s="27" t="s">
        <v>42</v>
      </c>
      <c r="E2133" s="27" t="s">
        <v>255</v>
      </c>
      <c r="F2133" s="27" t="s">
        <v>256</v>
      </c>
      <c r="G2133" s="27" t="s">
        <v>31</v>
      </c>
      <c r="H2133" s="27" t="s">
        <v>32</v>
      </c>
      <c r="I2133" s="27" t="s">
        <v>33</v>
      </c>
      <c r="J2133" s="28">
        <v>45596</v>
      </c>
      <c r="K2133" s="28" t="s">
        <v>3017</v>
      </c>
      <c r="L2133" s="121" t="s">
        <v>1605</v>
      </c>
      <c r="M2133" s="94" t="s">
        <v>1236</v>
      </c>
      <c r="N2133" s="94" t="s">
        <v>2923</v>
      </c>
      <c r="P2133" s="30"/>
      <c r="Q2133" s="20"/>
      <c r="R2133" s="23"/>
      <c r="S2133" s="21">
        <v>45595</v>
      </c>
      <c r="T2133" s="20"/>
      <c r="U2133" s="21">
        <v>45596</v>
      </c>
      <c r="V2133" s="29" t="s">
        <v>240</v>
      </c>
      <c r="W2133" s="23"/>
      <c r="X2133" s="27" t="s">
        <v>45</v>
      </c>
      <c r="Y2133" s="13"/>
    </row>
    <row r="2134" spans="1:25" ht="38.25">
      <c r="A2134" s="24" t="s">
        <v>3130</v>
      </c>
      <c r="B2134" s="25" t="s">
        <v>1586</v>
      </c>
      <c r="C2134" s="26" t="s">
        <v>3189</v>
      </c>
      <c r="D2134" s="27" t="s">
        <v>42</v>
      </c>
      <c r="E2134" s="27" t="s">
        <v>3190</v>
      </c>
      <c r="F2134" s="27" t="s">
        <v>1582</v>
      </c>
      <c r="G2134" s="27" t="s">
        <v>31</v>
      </c>
      <c r="H2134" s="27" t="s">
        <v>32</v>
      </c>
      <c r="I2134" s="27" t="s">
        <v>33</v>
      </c>
      <c r="J2134" s="28">
        <v>45596</v>
      </c>
      <c r="K2134" s="28" t="s">
        <v>3017</v>
      </c>
      <c r="L2134" s="121" t="s">
        <v>1605</v>
      </c>
      <c r="P2134" s="30"/>
      <c r="Q2134" s="20"/>
      <c r="R2134" s="23"/>
      <c r="S2134" s="21"/>
      <c r="T2134" s="20"/>
      <c r="U2134" s="21"/>
      <c r="V2134" s="29" t="s">
        <v>235</v>
      </c>
      <c r="W2134" s="23"/>
      <c r="X2134" s="27" t="s">
        <v>39</v>
      </c>
      <c r="Y2134" s="13" t="s">
        <v>3191</v>
      </c>
    </row>
    <row r="2135" spans="1:25" ht="25.5">
      <c r="A2135" s="24" t="s">
        <v>3130</v>
      </c>
      <c r="B2135" s="25" t="s">
        <v>1284</v>
      </c>
      <c r="C2135" s="26" t="s">
        <v>3192</v>
      </c>
      <c r="D2135" s="27" t="s">
        <v>42</v>
      </c>
      <c r="E2135" s="27"/>
      <c r="F2135" s="27"/>
      <c r="G2135" s="27" t="s">
        <v>31</v>
      </c>
      <c r="H2135" s="27" t="s">
        <v>32</v>
      </c>
      <c r="I2135" s="27" t="s">
        <v>33</v>
      </c>
      <c r="J2135" s="28">
        <v>45596</v>
      </c>
      <c r="K2135" s="28" t="s">
        <v>3017</v>
      </c>
      <c r="L2135" s="121" t="s">
        <v>79</v>
      </c>
      <c r="M2135" s="94" t="s">
        <v>1937</v>
      </c>
      <c r="N2135" s="94" t="s">
        <v>1938</v>
      </c>
      <c r="P2135" s="30">
        <v>45586</v>
      </c>
      <c r="Q2135" s="20">
        <v>45589</v>
      </c>
      <c r="R2135" s="23"/>
      <c r="S2135" s="21">
        <v>45595</v>
      </c>
      <c r="T2135" s="20"/>
      <c r="U2135" s="21">
        <v>45601</v>
      </c>
      <c r="V2135" s="29" t="s">
        <v>485</v>
      </c>
      <c r="W2135" s="23" t="s">
        <v>775</v>
      </c>
      <c r="X2135" s="27" t="s">
        <v>45</v>
      </c>
      <c r="Y2135" s="13"/>
    </row>
    <row r="2136" spans="1:25" ht="25.5">
      <c r="A2136" s="24" t="s">
        <v>3130</v>
      </c>
      <c r="B2136" s="25" t="s">
        <v>1361</v>
      </c>
      <c r="C2136" s="26" t="s">
        <v>3193</v>
      </c>
      <c r="D2136" s="27" t="s">
        <v>42</v>
      </c>
      <c r="E2136" s="27"/>
      <c r="F2136" s="27"/>
      <c r="G2136" s="27" t="s">
        <v>31</v>
      </c>
      <c r="H2136" s="27" t="s">
        <v>32</v>
      </c>
      <c r="I2136" s="27" t="s">
        <v>33</v>
      </c>
      <c r="J2136" s="28">
        <v>45596</v>
      </c>
      <c r="K2136" s="28" t="s">
        <v>3017</v>
      </c>
      <c r="L2136" s="121" t="s">
        <v>79</v>
      </c>
      <c r="N2136" s="94" t="s">
        <v>388</v>
      </c>
      <c r="P2136" s="30"/>
      <c r="Q2136" s="20"/>
      <c r="R2136" s="23" t="s">
        <v>3132</v>
      </c>
      <c r="S2136" s="21">
        <v>45593</v>
      </c>
      <c r="T2136" s="20"/>
      <c r="U2136" s="21">
        <v>45601</v>
      </c>
      <c r="V2136" s="29" t="s">
        <v>485</v>
      </c>
      <c r="W2136" s="23" t="s">
        <v>775</v>
      </c>
      <c r="X2136" s="27" t="s">
        <v>45</v>
      </c>
      <c r="Y2136" s="13"/>
    </row>
    <row r="2137" spans="1:25" ht="25.5">
      <c r="A2137" s="24" t="s">
        <v>3130</v>
      </c>
      <c r="B2137" s="25" t="s">
        <v>1422</v>
      </c>
      <c r="C2137" s="26" t="s">
        <v>3194</v>
      </c>
      <c r="D2137" s="27" t="s">
        <v>42</v>
      </c>
      <c r="E2137" s="27"/>
      <c r="F2137" s="27"/>
      <c r="G2137" s="27" t="s">
        <v>31</v>
      </c>
      <c r="H2137" s="27" t="s">
        <v>32</v>
      </c>
      <c r="I2137" s="27" t="s">
        <v>33</v>
      </c>
      <c r="J2137" s="28">
        <v>45596</v>
      </c>
      <c r="K2137" s="28" t="s">
        <v>3017</v>
      </c>
      <c r="L2137" s="121" t="s">
        <v>79</v>
      </c>
      <c r="N2137" s="94" t="s">
        <v>2612</v>
      </c>
      <c r="P2137" s="30"/>
      <c r="Q2137" s="20"/>
      <c r="R2137" s="23" t="s">
        <v>3132</v>
      </c>
      <c r="S2137" s="21">
        <v>45593</v>
      </c>
      <c r="T2137" s="20"/>
      <c r="U2137" s="21">
        <v>45601</v>
      </c>
      <c r="V2137" s="29" t="s">
        <v>485</v>
      </c>
      <c r="W2137" s="23" t="s">
        <v>775</v>
      </c>
      <c r="X2137" s="27" t="s">
        <v>45</v>
      </c>
      <c r="Y2137" s="13"/>
    </row>
    <row r="2138" spans="1:25" ht="25.5">
      <c r="A2138" s="24" t="s">
        <v>3130</v>
      </c>
      <c r="B2138" s="25" t="s">
        <v>2388</v>
      </c>
      <c r="C2138" s="26" t="s">
        <v>3195</v>
      </c>
      <c r="D2138" s="27" t="s">
        <v>42</v>
      </c>
      <c r="E2138" s="27"/>
      <c r="F2138" s="27"/>
      <c r="G2138" s="27" t="s">
        <v>31</v>
      </c>
      <c r="H2138" s="27" t="s">
        <v>32</v>
      </c>
      <c r="I2138" s="27" t="s">
        <v>33</v>
      </c>
      <c r="J2138" s="28">
        <v>45596</v>
      </c>
      <c r="K2138" s="28" t="s">
        <v>3017</v>
      </c>
      <c r="L2138" s="121" t="s">
        <v>79</v>
      </c>
      <c r="M2138" s="94" t="s">
        <v>2464</v>
      </c>
      <c r="N2138" s="94" t="s">
        <v>2465</v>
      </c>
      <c r="O2138" s="108" t="s">
        <v>2466</v>
      </c>
      <c r="P2138" s="30"/>
      <c r="Q2138" s="20"/>
      <c r="R2138" s="23" t="s">
        <v>3132</v>
      </c>
      <c r="S2138" s="21">
        <v>45593</v>
      </c>
      <c r="T2138" s="20"/>
      <c r="U2138" s="21">
        <v>45601</v>
      </c>
      <c r="V2138" s="29" t="s">
        <v>485</v>
      </c>
      <c r="W2138" s="23" t="s">
        <v>775</v>
      </c>
      <c r="X2138" s="27" t="s">
        <v>45</v>
      </c>
      <c r="Y2138" s="13"/>
    </row>
    <row r="2139" spans="1:25" ht="25.5">
      <c r="A2139" s="24" t="s">
        <v>3130</v>
      </c>
      <c r="B2139" s="25" t="s">
        <v>2411</v>
      </c>
      <c r="C2139" s="26" t="s">
        <v>3196</v>
      </c>
      <c r="D2139" s="27" t="s">
        <v>42</v>
      </c>
      <c r="E2139" s="27" t="s">
        <v>1576</v>
      </c>
      <c r="F2139" s="27" t="s">
        <v>1145</v>
      </c>
      <c r="G2139" s="27" t="s">
        <v>31</v>
      </c>
      <c r="H2139" s="27" t="s">
        <v>32</v>
      </c>
      <c r="I2139" s="27" t="s">
        <v>33</v>
      </c>
      <c r="J2139" s="28">
        <v>45596</v>
      </c>
      <c r="K2139" s="28" t="s">
        <v>3017</v>
      </c>
      <c r="L2139" s="121" t="s">
        <v>79</v>
      </c>
      <c r="N2139" s="94" t="s">
        <v>388</v>
      </c>
      <c r="P2139" s="30"/>
      <c r="Q2139" s="20"/>
      <c r="R2139" s="23" t="s">
        <v>3132</v>
      </c>
      <c r="S2139" s="21">
        <v>45593</v>
      </c>
      <c r="T2139" s="20"/>
      <c r="U2139" s="21">
        <v>45601</v>
      </c>
      <c r="V2139" s="29" t="s">
        <v>485</v>
      </c>
      <c r="W2139" s="23" t="s">
        <v>775</v>
      </c>
      <c r="X2139" s="27" t="s">
        <v>39</v>
      </c>
      <c r="Y2139" s="13"/>
    </row>
    <row r="2140" spans="1:25" ht="51">
      <c r="A2140" s="24" t="s">
        <v>3130</v>
      </c>
      <c r="B2140" s="25" t="s">
        <v>3197</v>
      </c>
      <c r="C2140" s="26" t="s">
        <v>3198</v>
      </c>
      <c r="D2140" s="27" t="s">
        <v>42</v>
      </c>
      <c r="E2140" s="27" t="s">
        <v>413</v>
      </c>
      <c r="F2140" s="27" t="s">
        <v>2926</v>
      </c>
      <c r="G2140" s="27" t="s">
        <v>31</v>
      </c>
      <c r="H2140" s="27" t="s">
        <v>32</v>
      </c>
      <c r="I2140" s="27" t="s">
        <v>33</v>
      </c>
      <c r="J2140" s="28">
        <v>45596</v>
      </c>
      <c r="K2140" s="28" t="s">
        <v>3017</v>
      </c>
      <c r="L2140" s="121" t="s">
        <v>79</v>
      </c>
      <c r="M2140" s="94" t="s">
        <v>415</v>
      </c>
      <c r="N2140" s="94" t="s">
        <v>43</v>
      </c>
      <c r="O2140" s="94" t="s">
        <v>785</v>
      </c>
      <c r="P2140" s="30"/>
      <c r="Q2140" s="20"/>
      <c r="R2140" s="23" t="s">
        <v>3132</v>
      </c>
      <c r="S2140" s="21">
        <v>45593</v>
      </c>
      <c r="T2140" s="20"/>
      <c r="U2140" s="21">
        <v>45601</v>
      </c>
      <c r="V2140" s="29" t="s">
        <v>485</v>
      </c>
      <c r="W2140" s="23" t="s">
        <v>775</v>
      </c>
      <c r="X2140" s="27" t="s">
        <v>45</v>
      </c>
      <c r="Y2140" s="13"/>
    </row>
    <row r="2141" spans="1:25" ht="51">
      <c r="A2141" s="24" t="s">
        <v>3130</v>
      </c>
      <c r="B2141" s="25" t="s">
        <v>3199</v>
      </c>
      <c r="C2141" s="26" t="s">
        <v>3200</v>
      </c>
      <c r="D2141" s="27" t="s">
        <v>42</v>
      </c>
      <c r="E2141" s="27" t="s">
        <v>413</v>
      </c>
      <c r="F2141" s="27" t="s">
        <v>2926</v>
      </c>
      <c r="G2141" s="27" t="s">
        <v>31</v>
      </c>
      <c r="H2141" s="27" t="s">
        <v>32</v>
      </c>
      <c r="I2141" s="27" t="s">
        <v>33</v>
      </c>
      <c r="J2141" s="28">
        <v>45596</v>
      </c>
      <c r="K2141" s="28" t="s">
        <v>3017</v>
      </c>
      <c r="L2141" s="121" t="s">
        <v>79</v>
      </c>
      <c r="M2141" s="94" t="s">
        <v>415</v>
      </c>
      <c r="N2141" s="94" t="s">
        <v>43</v>
      </c>
      <c r="O2141" s="94" t="s">
        <v>785</v>
      </c>
      <c r="P2141" s="30"/>
      <c r="Q2141" s="20"/>
      <c r="R2141" s="23" t="s">
        <v>3132</v>
      </c>
      <c r="S2141" s="21">
        <v>45593</v>
      </c>
      <c r="T2141" s="20"/>
      <c r="U2141" s="21">
        <v>45601</v>
      </c>
      <c r="V2141" s="29" t="s">
        <v>485</v>
      </c>
      <c r="W2141" s="23" t="s">
        <v>775</v>
      </c>
      <c r="X2141" s="27" t="s">
        <v>45</v>
      </c>
      <c r="Y2141" s="13"/>
    </row>
    <row r="2142" spans="1:25" ht="51">
      <c r="A2142" s="24" t="s">
        <v>3130</v>
      </c>
      <c r="B2142" s="25" t="s">
        <v>3201</v>
      </c>
      <c r="C2142" s="26" t="s">
        <v>3202</v>
      </c>
      <c r="D2142" s="27" t="s">
        <v>42</v>
      </c>
      <c r="E2142" s="27" t="s">
        <v>413</v>
      </c>
      <c r="F2142" s="27" t="s">
        <v>2926</v>
      </c>
      <c r="G2142" s="27" t="s">
        <v>31</v>
      </c>
      <c r="H2142" s="27" t="s">
        <v>32</v>
      </c>
      <c r="I2142" s="27" t="s">
        <v>33</v>
      </c>
      <c r="J2142" s="28">
        <v>45596</v>
      </c>
      <c r="K2142" s="28" t="s">
        <v>3017</v>
      </c>
      <c r="L2142" s="121" t="s">
        <v>79</v>
      </c>
      <c r="M2142" s="94" t="s">
        <v>415</v>
      </c>
      <c r="N2142" s="94" t="s">
        <v>43</v>
      </c>
      <c r="O2142" s="94" t="s">
        <v>785</v>
      </c>
      <c r="P2142" s="30"/>
      <c r="Q2142" s="20"/>
      <c r="R2142" s="23" t="s">
        <v>3132</v>
      </c>
      <c r="S2142" s="21">
        <v>45593</v>
      </c>
      <c r="T2142" s="20"/>
      <c r="U2142" s="21">
        <v>45601</v>
      </c>
      <c r="V2142" s="29" t="s">
        <v>485</v>
      </c>
      <c r="W2142" s="23" t="s">
        <v>775</v>
      </c>
      <c r="X2142" s="27" t="s">
        <v>45</v>
      </c>
      <c r="Y2142" s="13"/>
    </row>
    <row r="2143" spans="1:25" ht="51">
      <c r="A2143" s="24" t="s">
        <v>3130</v>
      </c>
      <c r="B2143" s="25" t="s">
        <v>3203</v>
      </c>
      <c r="C2143" s="26" t="s">
        <v>3204</v>
      </c>
      <c r="D2143" s="27" t="s">
        <v>42</v>
      </c>
      <c r="E2143" s="27" t="s">
        <v>413</v>
      </c>
      <c r="F2143" s="27" t="s">
        <v>2926</v>
      </c>
      <c r="G2143" s="27" t="s">
        <v>31</v>
      </c>
      <c r="H2143" s="27" t="s">
        <v>32</v>
      </c>
      <c r="I2143" s="27" t="s">
        <v>33</v>
      </c>
      <c r="J2143" s="28">
        <v>45596</v>
      </c>
      <c r="K2143" s="28" t="s">
        <v>3017</v>
      </c>
      <c r="L2143" s="121" t="s">
        <v>79</v>
      </c>
      <c r="M2143" s="94" t="s">
        <v>415</v>
      </c>
      <c r="N2143" s="94" t="s">
        <v>43</v>
      </c>
      <c r="O2143" s="94" t="s">
        <v>785</v>
      </c>
      <c r="P2143" s="30"/>
      <c r="Q2143" s="20"/>
      <c r="R2143" s="23" t="s">
        <v>3132</v>
      </c>
      <c r="S2143" s="21">
        <v>45593</v>
      </c>
      <c r="T2143" s="20"/>
      <c r="U2143" s="21">
        <v>45601</v>
      </c>
      <c r="V2143" s="29" t="s">
        <v>485</v>
      </c>
      <c r="W2143" s="23" t="s">
        <v>775</v>
      </c>
      <c r="X2143" s="27" t="s">
        <v>45</v>
      </c>
      <c r="Y2143" s="13"/>
    </row>
    <row r="2144" spans="1:25" ht="89.25">
      <c r="A2144" s="24" t="s">
        <v>2902</v>
      </c>
      <c r="B2144" s="25" t="s">
        <v>763</v>
      </c>
      <c r="C2144" s="26" t="s">
        <v>764</v>
      </c>
      <c r="D2144" s="27" t="s">
        <v>76</v>
      </c>
      <c r="E2144" s="27" t="s">
        <v>644</v>
      </c>
      <c r="F2144" s="27" t="s">
        <v>645</v>
      </c>
      <c r="G2144" s="27" t="s">
        <v>31</v>
      </c>
      <c r="H2144" s="27" t="s">
        <v>32</v>
      </c>
      <c r="I2144" s="27" t="s">
        <v>281</v>
      </c>
      <c r="J2144" s="36">
        <v>45504</v>
      </c>
      <c r="K2144" s="28">
        <v>45658</v>
      </c>
      <c r="L2144" s="121" t="s">
        <v>1605</v>
      </c>
      <c r="M2144" s="94" t="s">
        <v>765</v>
      </c>
      <c r="N2144" s="94" t="s">
        <v>1898</v>
      </c>
      <c r="P2144" s="30">
        <v>45488</v>
      </c>
      <c r="Q2144" s="20">
        <v>45489</v>
      </c>
      <c r="R2144" s="23"/>
      <c r="S2144" s="21">
        <v>45502</v>
      </c>
      <c r="T2144" s="20">
        <v>45516</v>
      </c>
      <c r="U2144" s="21">
        <v>45590</v>
      </c>
      <c r="V2144" s="29" t="s">
        <v>240</v>
      </c>
      <c r="W2144" s="23"/>
      <c r="X2144" s="27" t="s">
        <v>39</v>
      </c>
      <c r="Y2144" s="13" t="s">
        <v>3205</v>
      </c>
    </row>
    <row r="2145" spans="1:25">
      <c r="A2145" s="24">
        <v>45597</v>
      </c>
      <c r="B2145" s="25" t="s">
        <v>3206</v>
      </c>
      <c r="C2145" s="26">
        <v>82113</v>
      </c>
      <c r="D2145" s="27" t="s">
        <v>28</v>
      </c>
      <c r="E2145" s="27"/>
      <c r="F2145" s="27"/>
      <c r="G2145" s="27" t="s">
        <v>31</v>
      </c>
      <c r="H2145" s="27" t="s">
        <v>32</v>
      </c>
      <c r="I2145" s="27" t="s">
        <v>33</v>
      </c>
      <c r="J2145" s="128" t="s">
        <v>85</v>
      </c>
      <c r="K2145" s="28">
        <v>45717</v>
      </c>
      <c r="L2145" s="121" t="s">
        <v>2167</v>
      </c>
      <c r="P2145" s="30"/>
      <c r="Q2145" s="20"/>
      <c r="R2145" s="23"/>
      <c r="S2145" s="21">
        <v>45593</v>
      </c>
      <c r="T2145" s="20"/>
      <c r="U2145" s="21">
        <v>45595</v>
      </c>
      <c r="V2145" s="29" t="s">
        <v>240</v>
      </c>
      <c r="W2145" s="23"/>
      <c r="X2145" s="27" t="s">
        <v>45</v>
      </c>
      <c r="Y2145" s="13"/>
    </row>
    <row r="2146" spans="1:25">
      <c r="A2146" s="24" t="s">
        <v>2988</v>
      </c>
      <c r="B2146" s="25" t="s">
        <v>1243</v>
      </c>
      <c r="C2146" s="26" t="s">
        <v>3207</v>
      </c>
      <c r="D2146" s="27" t="s">
        <v>42</v>
      </c>
      <c r="E2146" s="27" t="s">
        <v>377</v>
      </c>
      <c r="F2146" s="27" t="s">
        <v>662</v>
      </c>
      <c r="G2146" s="27" t="s">
        <v>31</v>
      </c>
      <c r="H2146" s="27" t="s">
        <v>32</v>
      </c>
      <c r="I2146" s="27" t="s">
        <v>33</v>
      </c>
      <c r="J2146" s="28">
        <v>45565</v>
      </c>
      <c r="K2146" s="28" t="s">
        <v>2990</v>
      </c>
      <c r="L2146" s="121" t="s">
        <v>2167</v>
      </c>
      <c r="M2146" s="94" t="s">
        <v>825</v>
      </c>
      <c r="N2146" s="94" t="s">
        <v>91</v>
      </c>
      <c r="P2146" s="30"/>
      <c r="Q2146" s="20"/>
      <c r="R2146" s="23"/>
      <c r="S2146" s="21">
        <v>45580</v>
      </c>
      <c r="T2146" s="20"/>
      <c r="U2146" s="21">
        <v>45582</v>
      </c>
      <c r="V2146" s="29" t="s">
        <v>240</v>
      </c>
      <c r="W2146" s="23"/>
      <c r="X2146" s="27" t="s">
        <v>45</v>
      </c>
      <c r="Y2146" s="13"/>
    </row>
    <row r="2147" spans="1:25" ht="25.5">
      <c r="A2147" s="24" t="s">
        <v>2988</v>
      </c>
      <c r="B2147" s="25" t="s">
        <v>1934</v>
      </c>
      <c r="C2147" s="26" t="s">
        <v>1935</v>
      </c>
      <c r="D2147" s="27" t="s">
        <v>76</v>
      </c>
      <c r="E2147" s="27" t="s">
        <v>978</v>
      </c>
      <c r="F2147" s="27" t="s">
        <v>212</v>
      </c>
      <c r="G2147" s="27" t="s">
        <v>31</v>
      </c>
      <c r="H2147" s="27" t="s">
        <v>32</v>
      </c>
      <c r="I2147" s="27" t="s">
        <v>33</v>
      </c>
      <c r="J2147" s="28">
        <v>45565</v>
      </c>
      <c r="K2147" s="28">
        <v>45717</v>
      </c>
      <c r="L2147" s="121" t="s">
        <v>1605</v>
      </c>
      <c r="M2147" s="94" t="s">
        <v>979</v>
      </c>
      <c r="N2147" s="94" t="s">
        <v>980</v>
      </c>
      <c r="O2147" s="94" t="s">
        <v>981</v>
      </c>
      <c r="P2147" s="30">
        <v>45551</v>
      </c>
      <c r="Q2147" s="20">
        <v>45551</v>
      </c>
      <c r="R2147" s="23"/>
      <c r="S2147" s="21">
        <v>45566</v>
      </c>
      <c r="T2147" s="20">
        <v>45582</v>
      </c>
      <c r="U2147" s="21">
        <v>45610</v>
      </c>
      <c r="V2147" s="29" t="s">
        <v>240</v>
      </c>
      <c r="W2147" s="23"/>
      <c r="X2147" s="27" t="s">
        <v>39</v>
      </c>
      <c r="Y2147" s="13" t="s">
        <v>3208</v>
      </c>
    </row>
    <row r="2148" spans="1:25">
      <c r="A2148" s="24" t="s">
        <v>3130</v>
      </c>
      <c r="B2148" s="25" t="s">
        <v>1424</v>
      </c>
      <c r="C2148" s="26">
        <v>10811</v>
      </c>
      <c r="D2148" s="27" t="s">
        <v>28</v>
      </c>
      <c r="E2148" s="27" t="s">
        <v>287</v>
      </c>
      <c r="F2148" s="27" t="s">
        <v>288</v>
      </c>
      <c r="G2148" s="27" t="s">
        <v>31</v>
      </c>
      <c r="H2148" s="27" t="s">
        <v>32</v>
      </c>
      <c r="I2148" s="27" t="s">
        <v>23</v>
      </c>
      <c r="J2148" s="28">
        <v>45596</v>
      </c>
      <c r="K2148" s="28">
        <v>45748</v>
      </c>
      <c r="L2148" s="121" t="s">
        <v>1605</v>
      </c>
      <c r="N2148" s="94" t="s">
        <v>2423</v>
      </c>
      <c r="P2148" s="30">
        <v>45600</v>
      </c>
      <c r="Q2148" s="20">
        <v>45601</v>
      </c>
      <c r="R2148" s="23"/>
      <c r="S2148" s="21">
        <v>45601</v>
      </c>
      <c r="T2148" s="20"/>
      <c r="U2148" s="21">
        <v>45609</v>
      </c>
      <c r="V2148" s="29" t="s">
        <v>240</v>
      </c>
      <c r="W2148" s="23"/>
      <c r="X2148" s="27" t="s">
        <v>39</v>
      </c>
      <c r="Y2148" s="13"/>
    </row>
    <row r="2149" spans="1:25" ht="25.5">
      <c r="A2149" s="24" t="s">
        <v>3130</v>
      </c>
      <c r="B2149" s="25" t="s">
        <v>1441</v>
      </c>
      <c r="C2149" s="26" t="s">
        <v>1442</v>
      </c>
      <c r="D2149" s="27" t="s">
        <v>76</v>
      </c>
      <c r="E2149" s="27" t="s">
        <v>790</v>
      </c>
      <c r="F2149" s="27" t="s">
        <v>645</v>
      </c>
      <c r="G2149" s="27" t="s">
        <v>31</v>
      </c>
      <c r="H2149" s="27" t="s">
        <v>32</v>
      </c>
      <c r="I2149" s="27" t="s">
        <v>33</v>
      </c>
      <c r="J2149" s="28">
        <v>45596</v>
      </c>
      <c r="K2149" s="28">
        <v>45748</v>
      </c>
      <c r="L2149" s="121" t="s">
        <v>1605</v>
      </c>
      <c r="N2149" s="94" t="s">
        <v>2374</v>
      </c>
      <c r="P2149" s="30">
        <v>45600</v>
      </c>
      <c r="Q2149" s="20">
        <v>45601</v>
      </c>
      <c r="R2149" s="23"/>
      <c r="S2149" s="21">
        <v>45601</v>
      </c>
      <c r="T2149" s="20"/>
      <c r="U2149" s="21">
        <v>45609</v>
      </c>
      <c r="V2149" s="29" t="s">
        <v>240</v>
      </c>
      <c r="W2149" s="23"/>
      <c r="X2149" s="27" t="s">
        <v>39</v>
      </c>
      <c r="Y2149" s="13"/>
    </row>
    <row r="2150" spans="1:25" ht="25.5">
      <c r="A2150" s="24" t="s">
        <v>3130</v>
      </c>
      <c r="B2150" s="25" t="s">
        <v>1490</v>
      </c>
      <c r="C2150" s="26" t="s">
        <v>3209</v>
      </c>
      <c r="D2150" s="27" t="s">
        <v>42</v>
      </c>
      <c r="E2150" s="27" t="s">
        <v>858</v>
      </c>
      <c r="F2150" s="27" t="s">
        <v>308</v>
      </c>
      <c r="G2150" s="27" t="s">
        <v>31</v>
      </c>
      <c r="H2150" s="27" t="s">
        <v>32</v>
      </c>
      <c r="I2150" s="27" t="s">
        <v>33</v>
      </c>
      <c r="J2150" s="28">
        <v>45596</v>
      </c>
      <c r="K2150" s="28" t="s">
        <v>3017</v>
      </c>
      <c r="L2150" s="121" t="s">
        <v>1605</v>
      </c>
      <c r="N2150" s="94" t="s">
        <v>1493</v>
      </c>
      <c r="P2150" s="30"/>
      <c r="Q2150" s="20"/>
      <c r="R2150" s="23"/>
      <c r="S2150" s="21">
        <v>45600</v>
      </c>
      <c r="T2150" s="20"/>
      <c r="U2150" s="21">
        <v>45610</v>
      </c>
      <c r="V2150" s="29" t="s">
        <v>240</v>
      </c>
      <c r="W2150" s="23"/>
      <c r="X2150" s="27" t="s">
        <v>39</v>
      </c>
      <c r="Y2150" s="13"/>
    </row>
    <row r="2151" spans="1:25" ht="25.5">
      <c r="A2151" s="24" t="s">
        <v>3130</v>
      </c>
      <c r="B2151" s="25" t="s">
        <v>3210</v>
      </c>
      <c r="C2151" s="26" t="s">
        <v>3211</v>
      </c>
      <c r="D2151" s="27" t="s">
        <v>42</v>
      </c>
      <c r="E2151" s="27"/>
      <c r="F2151" s="27"/>
      <c r="G2151" s="27" t="s">
        <v>31</v>
      </c>
      <c r="H2151" s="27" t="s">
        <v>32</v>
      </c>
      <c r="I2151" s="27" t="s">
        <v>33</v>
      </c>
      <c r="J2151" s="28">
        <v>45596</v>
      </c>
      <c r="K2151" s="28" t="s">
        <v>3017</v>
      </c>
      <c r="L2151" s="121" t="s">
        <v>1605</v>
      </c>
      <c r="N2151" s="94" t="s">
        <v>72</v>
      </c>
      <c r="P2151" s="30"/>
      <c r="Q2151" s="20"/>
      <c r="R2151" s="23"/>
      <c r="S2151" s="21">
        <v>45600</v>
      </c>
      <c r="T2151" s="20"/>
      <c r="U2151" s="21">
        <v>45603</v>
      </c>
      <c r="V2151" s="29" t="s">
        <v>240</v>
      </c>
      <c r="W2151" s="23"/>
      <c r="X2151" s="27" t="s">
        <v>39</v>
      </c>
      <c r="Y2151" s="13"/>
    </row>
    <row r="2152" spans="1:25">
      <c r="A2152" s="24" t="s">
        <v>3130</v>
      </c>
      <c r="B2152" s="25" t="s">
        <v>2431</v>
      </c>
      <c r="C2152" s="26" t="s">
        <v>3212</v>
      </c>
      <c r="D2152" s="27" t="s">
        <v>42</v>
      </c>
      <c r="E2152" s="27" t="s">
        <v>2009</v>
      </c>
      <c r="F2152" s="27" t="s">
        <v>2495</v>
      </c>
      <c r="G2152" s="27" t="s">
        <v>31</v>
      </c>
      <c r="H2152" s="27" t="s">
        <v>32</v>
      </c>
      <c r="I2152" s="27" t="s">
        <v>33</v>
      </c>
      <c r="J2152" s="28">
        <v>45596</v>
      </c>
      <c r="K2152" s="28" t="s">
        <v>3017</v>
      </c>
      <c r="L2152" s="121" t="s">
        <v>2167</v>
      </c>
      <c r="M2152" s="94" t="s">
        <v>2432</v>
      </c>
      <c r="N2152" s="94" t="s">
        <v>3213</v>
      </c>
      <c r="P2152" s="30">
        <v>45580</v>
      </c>
      <c r="Q2152" s="20">
        <v>45580</v>
      </c>
      <c r="R2152" s="23"/>
      <c r="S2152" s="21">
        <v>45613</v>
      </c>
      <c r="T2152" s="20"/>
      <c r="U2152" s="21">
        <v>45615</v>
      </c>
      <c r="V2152" s="29" t="s">
        <v>240</v>
      </c>
      <c r="W2152" s="23"/>
      <c r="X2152" s="27" t="s">
        <v>45</v>
      </c>
      <c r="Y2152" s="13"/>
    </row>
    <row r="2153" spans="1:25">
      <c r="A2153" s="24" t="s">
        <v>3130</v>
      </c>
      <c r="B2153" s="25" t="s">
        <v>1420</v>
      </c>
      <c r="C2153" s="26" t="s">
        <v>3214</v>
      </c>
      <c r="D2153" s="27" t="s">
        <v>42</v>
      </c>
      <c r="E2153" s="27" t="s">
        <v>147</v>
      </c>
      <c r="F2153" s="27" t="s">
        <v>148</v>
      </c>
      <c r="G2153" s="27" t="s">
        <v>31</v>
      </c>
      <c r="H2153" s="27" t="s">
        <v>32</v>
      </c>
      <c r="I2153" s="27" t="s">
        <v>33</v>
      </c>
      <c r="J2153" s="28">
        <v>45596</v>
      </c>
      <c r="K2153" s="28" t="s">
        <v>3017</v>
      </c>
      <c r="L2153" s="121" t="s">
        <v>2167</v>
      </c>
      <c r="M2153" s="94" t="s">
        <v>3215</v>
      </c>
      <c r="P2153" s="30"/>
      <c r="Q2153" s="20"/>
      <c r="R2153" s="23"/>
      <c r="S2153" s="21">
        <v>45613</v>
      </c>
      <c r="T2153" s="20"/>
      <c r="U2153" s="21">
        <v>45615</v>
      </c>
      <c r="V2153" s="29" t="s">
        <v>240</v>
      </c>
      <c r="W2153" s="23"/>
      <c r="X2153" s="27" t="s">
        <v>39</v>
      </c>
      <c r="Y2153" s="13" t="s">
        <v>3216</v>
      </c>
    </row>
    <row r="2154" spans="1:25">
      <c r="A2154" s="24" t="s">
        <v>3130</v>
      </c>
      <c r="B2154" s="25" t="s">
        <v>3217</v>
      </c>
      <c r="C2154" s="26" t="s">
        <v>3218</v>
      </c>
      <c r="D2154" s="27" t="s">
        <v>42</v>
      </c>
      <c r="E2154" s="27" t="s">
        <v>362</v>
      </c>
      <c r="F2154" s="27" t="s">
        <v>3219</v>
      </c>
      <c r="G2154" s="27" t="s">
        <v>31</v>
      </c>
      <c r="H2154" s="27" t="s">
        <v>32</v>
      </c>
      <c r="I2154" s="27" t="s">
        <v>33</v>
      </c>
      <c r="J2154" s="28">
        <v>45596</v>
      </c>
      <c r="K2154" s="28" t="s">
        <v>3178</v>
      </c>
      <c r="L2154" s="121" t="s">
        <v>2167</v>
      </c>
      <c r="M2154" s="94" t="s">
        <v>3220</v>
      </c>
      <c r="N2154" s="94" t="s">
        <v>2500</v>
      </c>
      <c r="P2154" s="30"/>
      <c r="Q2154" s="20"/>
      <c r="R2154" s="23"/>
      <c r="S2154" s="21">
        <v>45603</v>
      </c>
      <c r="T2154" s="20"/>
      <c r="U2154" s="21">
        <v>45615</v>
      </c>
      <c r="V2154" s="29" t="s">
        <v>240</v>
      </c>
      <c r="W2154" s="23"/>
      <c r="X2154" s="27" t="s">
        <v>39</v>
      </c>
      <c r="Y2154" s="13"/>
    </row>
    <row r="2155" spans="1:25" ht="25.5">
      <c r="A2155" s="24" t="s">
        <v>3130</v>
      </c>
      <c r="B2155" s="25" t="s">
        <v>1385</v>
      </c>
      <c r="C2155" s="26" t="s">
        <v>3221</v>
      </c>
      <c r="D2155" s="27" t="s">
        <v>42</v>
      </c>
      <c r="E2155" s="27" t="s">
        <v>255</v>
      </c>
      <c r="F2155" s="27" t="s">
        <v>358</v>
      </c>
      <c r="G2155" s="27" t="s">
        <v>31</v>
      </c>
      <c r="H2155" s="27" t="s">
        <v>32</v>
      </c>
      <c r="I2155" s="27" t="s">
        <v>33</v>
      </c>
      <c r="J2155" s="28">
        <v>45596</v>
      </c>
      <c r="K2155" s="28" t="s">
        <v>3017</v>
      </c>
      <c r="L2155" s="121" t="s">
        <v>2167</v>
      </c>
      <c r="M2155" s="94" t="s">
        <v>709</v>
      </c>
      <c r="N2155" s="94" t="s">
        <v>72</v>
      </c>
      <c r="P2155" s="30"/>
      <c r="Q2155" s="20"/>
      <c r="R2155" s="23"/>
      <c r="S2155" s="21">
        <v>45613</v>
      </c>
      <c r="T2155" s="20"/>
      <c r="U2155" s="21">
        <v>45615</v>
      </c>
      <c r="V2155" s="29" t="s">
        <v>240</v>
      </c>
      <c r="W2155" s="23"/>
      <c r="X2155" s="27" t="s">
        <v>45</v>
      </c>
      <c r="Y2155" s="13"/>
    </row>
    <row r="2156" spans="1:25" ht="25.5">
      <c r="A2156" s="24" t="s">
        <v>3130</v>
      </c>
      <c r="B2156" s="25" t="s">
        <v>3222</v>
      </c>
      <c r="C2156" s="26" t="s">
        <v>3223</v>
      </c>
      <c r="D2156" s="27" t="s">
        <v>42</v>
      </c>
      <c r="E2156" s="27" t="s">
        <v>255</v>
      </c>
      <c r="F2156" s="27"/>
      <c r="G2156" s="27" t="s">
        <v>31</v>
      </c>
      <c r="H2156" s="27" t="s">
        <v>32</v>
      </c>
      <c r="I2156" s="27" t="s">
        <v>33</v>
      </c>
      <c r="J2156" s="28">
        <v>45596</v>
      </c>
      <c r="K2156" s="28" t="s">
        <v>3017</v>
      </c>
      <c r="L2156" s="121" t="s">
        <v>2167</v>
      </c>
      <c r="M2156" s="94" t="s">
        <v>709</v>
      </c>
      <c r="N2156" s="94" t="s">
        <v>72</v>
      </c>
      <c r="P2156" s="30"/>
      <c r="Q2156" s="20"/>
      <c r="R2156" s="23"/>
      <c r="S2156" s="21">
        <v>45613</v>
      </c>
      <c r="T2156" s="20"/>
      <c r="U2156" s="21">
        <v>45615</v>
      </c>
      <c r="V2156" s="29" t="s">
        <v>240</v>
      </c>
      <c r="W2156" s="23"/>
      <c r="X2156" s="27" t="s">
        <v>45</v>
      </c>
      <c r="Y2156" s="13"/>
    </row>
    <row r="2157" spans="1:25">
      <c r="A2157" s="24" t="s">
        <v>3130</v>
      </c>
      <c r="B2157" s="25" t="s">
        <v>336</v>
      </c>
      <c r="C2157" s="26">
        <v>38619</v>
      </c>
      <c r="D2157" s="27" t="s">
        <v>76</v>
      </c>
      <c r="E2157" s="27" t="s">
        <v>243</v>
      </c>
      <c r="F2157" s="27" t="s">
        <v>288</v>
      </c>
      <c r="G2157" s="27" t="s">
        <v>31</v>
      </c>
      <c r="H2157" s="27" t="s">
        <v>32</v>
      </c>
      <c r="I2157" s="27" t="s">
        <v>33</v>
      </c>
      <c r="J2157" s="28">
        <v>45596</v>
      </c>
      <c r="K2157" s="28">
        <v>45748</v>
      </c>
      <c r="L2157" s="121" t="s">
        <v>2167</v>
      </c>
      <c r="M2157" s="94" t="s">
        <v>2381</v>
      </c>
      <c r="N2157" s="94" t="s">
        <v>2382</v>
      </c>
      <c r="O2157" s="94" t="s">
        <v>739</v>
      </c>
      <c r="P2157" s="30">
        <v>45580</v>
      </c>
      <c r="Q2157" s="20">
        <v>45581</v>
      </c>
      <c r="R2157" s="23"/>
      <c r="S2157" s="21">
        <v>45613</v>
      </c>
      <c r="T2157" s="20"/>
      <c r="U2157" s="21">
        <v>45614</v>
      </c>
      <c r="V2157" s="29" t="s">
        <v>240</v>
      </c>
      <c r="W2157" s="23"/>
      <c r="X2157" s="27" t="s">
        <v>39</v>
      </c>
      <c r="Y2157" s="13"/>
    </row>
    <row r="2158" spans="1:25" ht="25.5">
      <c r="A2158" s="24" t="s">
        <v>3130</v>
      </c>
      <c r="B2158" s="25" t="s">
        <v>3224</v>
      </c>
      <c r="C2158" s="26" t="s">
        <v>3225</v>
      </c>
      <c r="D2158" s="27" t="s">
        <v>42</v>
      </c>
      <c r="E2158" s="27" t="s">
        <v>1301</v>
      </c>
      <c r="F2158" s="27" t="s">
        <v>1336</v>
      </c>
      <c r="G2158" s="27" t="s">
        <v>31</v>
      </c>
      <c r="H2158" s="27" t="s">
        <v>32</v>
      </c>
      <c r="I2158" s="27" t="s">
        <v>33</v>
      </c>
      <c r="J2158" s="28">
        <v>45596</v>
      </c>
      <c r="K2158" s="28" t="s">
        <v>3017</v>
      </c>
      <c r="L2158" s="121" t="s">
        <v>79</v>
      </c>
      <c r="M2158" s="94" t="s">
        <v>3226</v>
      </c>
      <c r="N2158" s="94" t="s">
        <v>3227</v>
      </c>
      <c r="O2158" s="94" t="s">
        <v>3228</v>
      </c>
      <c r="P2158" s="30">
        <v>45586</v>
      </c>
      <c r="Q2158" s="30">
        <v>45586</v>
      </c>
      <c r="R2158" s="23"/>
      <c r="S2158" s="21">
        <v>45593</v>
      </c>
      <c r="T2158" s="20">
        <v>45608</v>
      </c>
      <c r="U2158" s="21">
        <v>45609</v>
      </c>
      <c r="V2158" s="29" t="s">
        <v>485</v>
      </c>
      <c r="W2158" s="23" t="s">
        <v>775</v>
      </c>
      <c r="X2158" s="27" t="s">
        <v>45</v>
      </c>
      <c r="Y2158" s="13"/>
    </row>
    <row r="2159" spans="1:25" ht="25.5">
      <c r="A2159" s="24" t="s">
        <v>3130</v>
      </c>
      <c r="B2159" s="25" t="s">
        <v>1381</v>
      </c>
      <c r="C2159" s="26" t="s">
        <v>3229</v>
      </c>
      <c r="D2159" s="27" t="s">
        <v>42</v>
      </c>
      <c r="E2159" s="27" t="s">
        <v>413</v>
      </c>
      <c r="F2159" s="27" t="s">
        <v>2926</v>
      </c>
      <c r="G2159" s="27" t="s">
        <v>31</v>
      </c>
      <c r="H2159" s="27" t="s">
        <v>32</v>
      </c>
      <c r="I2159" s="27" t="s">
        <v>33</v>
      </c>
      <c r="J2159" s="28">
        <v>45596</v>
      </c>
      <c r="K2159" s="28" t="s">
        <v>3017</v>
      </c>
      <c r="L2159" s="121" t="s">
        <v>2167</v>
      </c>
      <c r="M2159" s="94" t="s">
        <v>709</v>
      </c>
      <c r="N2159" s="94" t="s">
        <v>72</v>
      </c>
      <c r="P2159" s="30"/>
      <c r="Q2159" s="20"/>
      <c r="R2159" s="23"/>
      <c r="S2159" s="21">
        <v>45613</v>
      </c>
      <c r="T2159" s="20"/>
      <c r="U2159" s="21">
        <v>45615</v>
      </c>
      <c r="V2159" s="29" t="s">
        <v>240</v>
      </c>
      <c r="W2159" s="23"/>
      <c r="X2159" s="27" t="s">
        <v>45</v>
      </c>
      <c r="Y2159" s="13"/>
    </row>
    <row r="2160" spans="1:25">
      <c r="A2160" s="24" t="s">
        <v>2988</v>
      </c>
      <c r="B2160" s="25" t="s">
        <v>1263</v>
      </c>
      <c r="C2160" s="26" t="s">
        <v>3230</v>
      </c>
      <c r="D2160" s="27" t="s">
        <v>42</v>
      </c>
      <c r="E2160" s="27" t="s">
        <v>2829</v>
      </c>
      <c r="F2160" s="27" t="s">
        <v>1336</v>
      </c>
      <c r="G2160" s="27" t="s">
        <v>31</v>
      </c>
      <c r="H2160" s="27" t="s">
        <v>32</v>
      </c>
      <c r="I2160" s="27" t="s">
        <v>33</v>
      </c>
      <c r="J2160" s="28">
        <v>45565</v>
      </c>
      <c r="K2160" s="28" t="s">
        <v>2990</v>
      </c>
      <c r="L2160" s="121" t="s">
        <v>2167</v>
      </c>
      <c r="P2160" s="30">
        <v>45541</v>
      </c>
      <c r="Q2160" s="20">
        <v>45545</v>
      </c>
      <c r="R2160" s="23"/>
      <c r="S2160" s="21">
        <v>45613</v>
      </c>
      <c r="T2160" s="20"/>
      <c r="U2160" s="21">
        <v>45613</v>
      </c>
      <c r="V2160" s="29" t="s">
        <v>240</v>
      </c>
      <c r="W2160" s="23"/>
      <c r="X2160" s="27" t="s">
        <v>45</v>
      </c>
      <c r="Y2160" s="13" t="s">
        <v>368</v>
      </c>
    </row>
    <row r="2161" spans="1:25">
      <c r="A2161" s="24" t="s">
        <v>3130</v>
      </c>
      <c r="B2161" s="25" t="s">
        <v>1452</v>
      </c>
      <c r="C2161" s="26">
        <v>72706</v>
      </c>
      <c r="D2161" s="27" t="s">
        <v>28</v>
      </c>
      <c r="E2161" s="27" t="s">
        <v>530</v>
      </c>
      <c r="F2161" s="27" t="s">
        <v>78</v>
      </c>
      <c r="G2161" s="27" t="s">
        <v>31</v>
      </c>
      <c r="H2161" s="27" t="s">
        <v>32</v>
      </c>
      <c r="I2161" s="27" t="s">
        <v>33</v>
      </c>
      <c r="J2161" s="28">
        <v>45596</v>
      </c>
      <c r="K2161" s="28">
        <v>45748</v>
      </c>
      <c r="L2161" s="121" t="s">
        <v>2167</v>
      </c>
      <c r="M2161" s="94" t="s">
        <v>1453</v>
      </c>
      <c r="N2161" s="94" t="s">
        <v>1454</v>
      </c>
      <c r="O2161" s="94" t="s">
        <v>2341</v>
      </c>
      <c r="P2161" s="30">
        <v>45580</v>
      </c>
      <c r="Q2161" s="20">
        <v>45580</v>
      </c>
      <c r="R2161" s="23"/>
      <c r="S2161" s="21">
        <v>45613</v>
      </c>
      <c r="T2161" s="20"/>
      <c r="U2161" s="21">
        <v>45618</v>
      </c>
      <c r="V2161" s="29" t="s">
        <v>240</v>
      </c>
      <c r="W2161" s="23"/>
      <c r="X2161" s="27" t="s">
        <v>39</v>
      </c>
      <c r="Y2161" s="13"/>
    </row>
    <row r="2162" spans="1:25" ht="25.5">
      <c r="A2162" s="24" t="s">
        <v>3130</v>
      </c>
      <c r="B2162" s="25" t="s">
        <v>2148</v>
      </c>
      <c r="C2162" s="26" t="s">
        <v>3231</v>
      </c>
      <c r="D2162" s="27" t="s">
        <v>42</v>
      </c>
      <c r="E2162" s="27" t="s">
        <v>3190</v>
      </c>
      <c r="F2162" s="27" t="s">
        <v>1582</v>
      </c>
      <c r="G2162" s="27" t="s">
        <v>31</v>
      </c>
      <c r="H2162" s="27" t="s">
        <v>32</v>
      </c>
      <c r="I2162" s="27" t="s">
        <v>33</v>
      </c>
      <c r="J2162" s="28">
        <v>45596</v>
      </c>
      <c r="K2162" s="28" t="s">
        <v>3178</v>
      </c>
      <c r="L2162" s="121" t="s">
        <v>2167</v>
      </c>
      <c r="M2162" s="94" t="s">
        <v>3232</v>
      </c>
      <c r="N2162" s="94" t="s">
        <v>3233</v>
      </c>
      <c r="P2162" s="30"/>
      <c r="Q2162" s="20"/>
      <c r="R2162" s="23"/>
      <c r="S2162" s="21">
        <v>45613</v>
      </c>
      <c r="T2162" s="20"/>
      <c r="U2162" s="21">
        <v>45618</v>
      </c>
      <c r="V2162" s="29" t="s">
        <v>240</v>
      </c>
      <c r="W2162" s="23"/>
      <c r="X2162" s="27" t="s">
        <v>39</v>
      </c>
      <c r="Y2162" s="13"/>
    </row>
    <row r="2163" spans="1:25" ht="25.5">
      <c r="A2163" s="24" t="s">
        <v>3130</v>
      </c>
      <c r="B2163" s="25" t="s">
        <v>1417</v>
      </c>
      <c r="C2163" s="26" t="s">
        <v>3234</v>
      </c>
      <c r="D2163" s="27" t="s">
        <v>42</v>
      </c>
      <c r="E2163" s="27" t="s">
        <v>413</v>
      </c>
      <c r="F2163" s="27" t="s">
        <v>2926</v>
      </c>
      <c r="G2163" s="27" t="s">
        <v>31</v>
      </c>
      <c r="H2163" s="27" t="s">
        <v>32</v>
      </c>
      <c r="I2163" s="27" t="s">
        <v>33</v>
      </c>
      <c r="J2163" s="28">
        <v>45596</v>
      </c>
      <c r="K2163" s="28" t="s">
        <v>3017</v>
      </c>
      <c r="L2163" s="121" t="s">
        <v>2167</v>
      </c>
      <c r="M2163" s="94" t="s">
        <v>415</v>
      </c>
      <c r="N2163" s="94" t="s">
        <v>43</v>
      </c>
      <c r="P2163" s="30"/>
      <c r="Q2163" s="20"/>
      <c r="R2163" s="23"/>
      <c r="S2163" s="21">
        <v>45613</v>
      </c>
      <c r="T2163" s="20"/>
      <c r="U2163" s="21">
        <v>45618</v>
      </c>
      <c r="V2163" s="29" t="s">
        <v>240</v>
      </c>
      <c r="W2163" s="23"/>
      <c r="X2163" s="27" t="s">
        <v>45</v>
      </c>
      <c r="Y2163" s="13"/>
    </row>
    <row r="2164" spans="1:25" ht="25.5">
      <c r="A2164" s="24" t="s">
        <v>3130</v>
      </c>
      <c r="B2164" s="25" t="s">
        <v>41</v>
      </c>
      <c r="C2164" s="26" t="s">
        <v>3235</v>
      </c>
      <c r="D2164" s="27" t="s">
        <v>42</v>
      </c>
      <c r="E2164" s="27" t="s">
        <v>1068</v>
      </c>
      <c r="F2164" s="27" t="s">
        <v>455</v>
      </c>
      <c r="G2164" s="27" t="s">
        <v>31</v>
      </c>
      <c r="H2164" s="27" t="s">
        <v>32</v>
      </c>
      <c r="I2164" s="27" t="s">
        <v>33</v>
      </c>
      <c r="J2164" s="28">
        <v>45596</v>
      </c>
      <c r="K2164" s="28" t="s">
        <v>3017</v>
      </c>
      <c r="L2164" s="121" t="s">
        <v>2167</v>
      </c>
      <c r="M2164" s="94" t="s">
        <v>415</v>
      </c>
      <c r="N2164" s="94" t="s">
        <v>43</v>
      </c>
      <c r="P2164" s="30"/>
      <c r="Q2164" s="20"/>
      <c r="R2164" s="23"/>
      <c r="S2164" s="21">
        <v>45613</v>
      </c>
      <c r="T2164" s="20"/>
      <c r="U2164" s="21">
        <v>45618</v>
      </c>
      <c r="V2164" s="29" t="s">
        <v>240</v>
      </c>
      <c r="W2164" s="23"/>
      <c r="X2164" s="27" t="s">
        <v>45</v>
      </c>
      <c r="Y2164" s="13"/>
    </row>
    <row r="2165" spans="1:25" ht="38.25">
      <c r="A2165" s="24" t="s">
        <v>3130</v>
      </c>
      <c r="B2165" s="25" t="s">
        <v>1371</v>
      </c>
      <c r="C2165" s="26" t="s">
        <v>3236</v>
      </c>
      <c r="D2165" s="27" t="s">
        <v>42</v>
      </c>
      <c r="E2165" s="27" t="s">
        <v>413</v>
      </c>
      <c r="F2165" s="27" t="s">
        <v>2926</v>
      </c>
      <c r="G2165" s="27" t="s">
        <v>31</v>
      </c>
      <c r="H2165" s="27" t="s">
        <v>32</v>
      </c>
      <c r="I2165" s="27" t="s">
        <v>33</v>
      </c>
      <c r="J2165" s="28">
        <v>45596</v>
      </c>
      <c r="K2165" s="28" t="s">
        <v>3017</v>
      </c>
      <c r="L2165" s="121" t="s">
        <v>2167</v>
      </c>
      <c r="M2165" s="94" t="s">
        <v>415</v>
      </c>
      <c r="N2165" s="94" t="s">
        <v>43</v>
      </c>
      <c r="O2165" s="94" t="s">
        <v>1708</v>
      </c>
      <c r="P2165" s="30"/>
      <c r="Q2165" s="20"/>
      <c r="R2165" s="23"/>
      <c r="S2165" s="21">
        <v>45613</v>
      </c>
      <c r="T2165" s="20"/>
      <c r="U2165" s="21">
        <v>45618</v>
      </c>
      <c r="V2165" s="29" t="s">
        <v>240</v>
      </c>
      <c r="W2165" s="23"/>
      <c r="X2165" s="27" t="s">
        <v>45</v>
      </c>
      <c r="Y2165" s="13"/>
    </row>
    <row r="2166" spans="1:25" ht="25.5">
      <c r="A2166" s="24" t="s">
        <v>3130</v>
      </c>
      <c r="B2166" s="25" t="s">
        <v>2052</v>
      </c>
      <c r="C2166" s="26" t="s">
        <v>3237</v>
      </c>
      <c r="D2166" s="27" t="s">
        <v>42</v>
      </c>
      <c r="E2166" s="27" t="s">
        <v>413</v>
      </c>
      <c r="F2166" s="27" t="s">
        <v>2926</v>
      </c>
      <c r="G2166" s="27" t="s">
        <v>31</v>
      </c>
      <c r="H2166" s="27" t="s">
        <v>32</v>
      </c>
      <c r="I2166" s="27" t="s">
        <v>33</v>
      </c>
      <c r="J2166" s="28">
        <v>45596</v>
      </c>
      <c r="K2166" s="28" t="s">
        <v>3017</v>
      </c>
      <c r="L2166" s="121" t="s">
        <v>2167</v>
      </c>
      <c r="M2166" s="94" t="s">
        <v>415</v>
      </c>
      <c r="N2166" s="94" t="s">
        <v>43</v>
      </c>
      <c r="P2166" s="30"/>
      <c r="Q2166" s="20"/>
      <c r="R2166" s="23"/>
      <c r="S2166" s="21">
        <v>45613</v>
      </c>
      <c r="T2166" s="20"/>
      <c r="U2166" s="21">
        <v>45622</v>
      </c>
      <c r="V2166" s="29" t="s">
        <v>240</v>
      </c>
      <c r="W2166" s="23"/>
      <c r="X2166" s="27" t="s">
        <v>45</v>
      </c>
      <c r="Y2166" s="13"/>
    </row>
    <row r="2167" spans="1:25" ht="25.5">
      <c r="A2167" s="24" t="s">
        <v>3130</v>
      </c>
      <c r="B2167" s="25" t="s">
        <v>3238</v>
      </c>
      <c r="C2167" s="26" t="s">
        <v>3239</v>
      </c>
      <c r="D2167" s="27" t="s">
        <v>42</v>
      </c>
      <c r="E2167" s="27" t="s">
        <v>413</v>
      </c>
      <c r="F2167" s="27" t="s">
        <v>2926</v>
      </c>
      <c r="G2167" s="27" t="s">
        <v>31</v>
      </c>
      <c r="H2167" s="27" t="s">
        <v>32</v>
      </c>
      <c r="I2167" s="27" t="s">
        <v>33</v>
      </c>
      <c r="J2167" s="28">
        <v>45596</v>
      </c>
      <c r="K2167" s="28" t="s">
        <v>3017</v>
      </c>
      <c r="L2167" s="121" t="s">
        <v>2167</v>
      </c>
      <c r="M2167" s="94" t="s">
        <v>415</v>
      </c>
      <c r="N2167" s="94" t="s">
        <v>43</v>
      </c>
      <c r="P2167" s="30"/>
      <c r="Q2167" s="20"/>
      <c r="R2167" s="23"/>
      <c r="S2167" s="21">
        <v>45613</v>
      </c>
      <c r="T2167" s="20"/>
      <c r="U2167" s="21">
        <v>45622</v>
      </c>
      <c r="V2167" s="29" t="s">
        <v>240</v>
      </c>
      <c r="W2167" s="23"/>
      <c r="X2167" s="27" t="s">
        <v>45</v>
      </c>
      <c r="Y2167" s="13"/>
    </row>
    <row r="2168" spans="1:25" ht="25.5">
      <c r="A2168" s="24" t="s">
        <v>3130</v>
      </c>
      <c r="B2168" s="25" t="s">
        <v>3240</v>
      </c>
      <c r="C2168" s="26" t="s">
        <v>3241</v>
      </c>
      <c r="D2168" s="27" t="s">
        <v>42</v>
      </c>
      <c r="E2168" s="27" t="s">
        <v>413</v>
      </c>
      <c r="F2168" s="27" t="s">
        <v>2926</v>
      </c>
      <c r="G2168" s="27" t="s">
        <v>31</v>
      </c>
      <c r="H2168" s="27" t="s">
        <v>32</v>
      </c>
      <c r="I2168" s="27" t="s">
        <v>33</v>
      </c>
      <c r="J2168" s="28">
        <v>45596</v>
      </c>
      <c r="K2168" s="28" t="s">
        <v>3017</v>
      </c>
      <c r="L2168" s="121" t="s">
        <v>2167</v>
      </c>
      <c r="M2168" s="94" t="s">
        <v>415</v>
      </c>
      <c r="N2168" s="94" t="s">
        <v>43</v>
      </c>
      <c r="P2168" s="30"/>
      <c r="Q2168" s="20"/>
      <c r="R2168" s="23"/>
      <c r="S2168" s="21">
        <v>45613</v>
      </c>
      <c r="T2168" s="20"/>
      <c r="U2168" s="21">
        <v>45622</v>
      </c>
      <c r="V2168" s="29" t="s">
        <v>240</v>
      </c>
      <c r="W2168" s="23"/>
      <c r="X2168" s="27" t="s">
        <v>45</v>
      </c>
      <c r="Y2168" s="13"/>
    </row>
    <row r="2169" spans="1:25" ht="25.5">
      <c r="A2169" s="24" t="s">
        <v>3130</v>
      </c>
      <c r="B2169" s="25" t="s">
        <v>3242</v>
      </c>
      <c r="C2169" s="26" t="s">
        <v>3243</v>
      </c>
      <c r="D2169" s="27" t="s">
        <v>42</v>
      </c>
      <c r="E2169" s="27" t="s">
        <v>413</v>
      </c>
      <c r="F2169" s="27" t="s">
        <v>2926</v>
      </c>
      <c r="G2169" s="27" t="s">
        <v>31</v>
      </c>
      <c r="H2169" s="27" t="s">
        <v>32</v>
      </c>
      <c r="I2169" s="27" t="s">
        <v>33</v>
      </c>
      <c r="J2169" s="28">
        <v>45596</v>
      </c>
      <c r="K2169" s="28" t="s">
        <v>3017</v>
      </c>
      <c r="L2169" s="121" t="s">
        <v>2167</v>
      </c>
      <c r="M2169" s="94" t="s">
        <v>415</v>
      </c>
      <c r="N2169" s="94" t="s">
        <v>43</v>
      </c>
      <c r="P2169" s="30"/>
      <c r="Q2169" s="20"/>
      <c r="R2169" s="23"/>
      <c r="S2169" s="21">
        <v>45613</v>
      </c>
      <c r="T2169" s="20"/>
      <c r="U2169" s="21">
        <v>45622</v>
      </c>
      <c r="V2169" s="29" t="s">
        <v>240</v>
      </c>
      <c r="W2169" s="23"/>
      <c r="X2169" s="27" t="s">
        <v>45</v>
      </c>
      <c r="Y2169" s="13"/>
    </row>
    <row r="2170" spans="1:25" ht="25.5">
      <c r="A2170" s="24" t="s">
        <v>3130</v>
      </c>
      <c r="B2170" s="25" t="s">
        <v>278</v>
      </c>
      <c r="C2170" s="26" t="s">
        <v>279</v>
      </c>
      <c r="D2170" s="27" t="s">
        <v>76</v>
      </c>
      <c r="E2170" s="27" t="s">
        <v>280</v>
      </c>
      <c r="F2170" s="27" t="s">
        <v>30</v>
      </c>
      <c r="G2170" s="27" t="s">
        <v>31</v>
      </c>
      <c r="H2170" s="27" t="s">
        <v>32</v>
      </c>
      <c r="I2170" s="27" t="s">
        <v>281</v>
      </c>
      <c r="J2170" s="28">
        <v>45596</v>
      </c>
      <c r="K2170" s="28">
        <v>45748</v>
      </c>
      <c r="L2170" s="121" t="s">
        <v>79</v>
      </c>
      <c r="M2170" s="94" t="s">
        <v>3244</v>
      </c>
      <c r="N2170" s="94" t="s">
        <v>3245</v>
      </c>
      <c r="P2170" s="30">
        <v>45586</v>
      </c>
      <c r="Q2170" s="30">
        <v>45586</v>
      </c>
      <c r="R2170" s="23"/>
      <c r="S2170" s="21">
        <v>45593</v>
      </c>
      <c r="T2170" s="20">
        <v>45608</v>
      </c>
      <c r="U2170" s="21">
        <v>45632</v>
      </c>
      <c r="V2170" s="29" t="s">
        <v>485</v>
      </c>
      <c r="W2170" s="23" t="s">
        <v>775</v>
      </c>
      <c r="X2170" s="27" t="s">
        <v>39</v>
      </c>
      <c r="Y2170" s="13" t="s">
        <v>3246</v>
      </c>
    </row>
    <row r="2171" spans="1:25">
      <c r="A2171" s="24" t="s">
        <v>2988</v>
      </c>
      <c r="B2171" s="25" t="s">
        <v>1436</v>
      </c>
      <c r="C2171" s="26">
        <v>633622</v>
      </c>
      <c r="D2171" s="27" t="s">
        <v>42</v>
      </c>
      <c r="E2171" s="27" t="s">
        <v>147</v>
      </c>
      <c r="F2171" s="27" t="s">
        <v>148</v>
      </c>
      <c r="G2171" s="27" t="s">
        <v>31</v>
      </c>
      <c r="H2171" s="27" t="s">
        <v>32</v>
      </c>
      <c r="I2171" s="27" t="s">
        <v>33</v>
      </c>
      <c r="J2171" s="28">
        <v>45565</v>
      </c>
      <c r="K2171" s="28">
        <v>45717</v>
      </c>
      <c r="L2171" s="121" t="s">
        <v>2167</v>
      </c>
      <c r="M2171" s="94" t="s">
        <v>1437</v>
      </c>
      <c r="N2171" s="94" t="s">
        <v>1438</v>
      </c>
      <c r="O2171" s="94" t="s">
        <v>1439</v>
      </c>
      <c r="P2171" s="30">
        <v>45541</v>
      </c>
      <c r="Q2171" s="20">
        <v>45541</v>
      </c>
      <c r="R2171" s="23"/>
      <c r="S2171" s="21">
        <v>45580</v>
      </c>
      <c r="T2171" s="20">
        <v>45613</v>
      </c>
      <c r="U2171" s="21">
        <v>45630</v>
      </c>
      <c r="V2171" s="29" t="s">
        <v>240</v>
      </c>
      <c r="W2171" s="23"/>
      <c r="X2171" s="27" t="s">
        <v>39</v>
      </c>
      <c r="Y2171" s="13"/>
    </row>
    <row r="2172" spans="1:25">
      <c r="A2172" s="24" t="s">
        <v>3130</v>
      </c>
      <c r="B2172" s="25" t="s">
        <v>1468</v>
      </c>
      <c r="C2172" s="26" t="s">
        <v>3247</v>
      </c>
      <c r="D2172" s="27" t="s">
        <v>42</v>
      </c>
      <c r="E2172" s="27" t="s">
        <v>77</v>
      </c>
      <c r="F2172" s="27" t="s">
        <v>78</v>
      </c>
      <c r="G2172" s="27" t="s">
        <v>31</v>
      </c>
      <c r="H2172" s="27" t="s">
        <v>32</v>
      </c>
      <c r="I2172" s="27" t="s">
        <v>33</v>
      </c>
      <c r="J2172" s="28">
        <v>45596</v>
      </c>
      <c r="K2172" s="28" t="s">
        <v>3178</v>
      </c>
      <c r="L2172" s="121" t="s">
        <v>2167</v>
      </c>
      <c r="M2172" s="94" t="s">
        <v>1469</v>
      </c>
      <c r="N2172" s="94" t="s">
        <v>1470</v>
      </c>
      <c r="P2172" s="30">
        <v>45580</v>
      </c>
      <c r="Q2172" s="20">
        <v>45580</v>
      </c>
      <c r="R2172" s="23"/>
      <c r="S2172" s="21">
        <v>45613</v>
      </c>
      <c r="T2172" s="20">
        <v>45622</v>
      </c>
      <c r="U2172" s="21">
        <v>45630</v>
      </c>
      <c r="V2172" s="29" t="s">
        <v>240</v>
      </c>
      <c r="W2172" s="23"/>
      <c r="X2172" s="27" t="s">
        <v>39</v>
      </c>
      <c r="Y2172" s="13"/>
    </row>
    <row r="2173" spans="1:25">
      <c r="A2173" s="234">
        <v>45658</v>
      </c>
      <c r="B2173" s="25" t="s">
        <v>2502</v>
      </c>
      <c r="C2173" s="26">
        <v>126657</v>
      </c>
      <c r="D2173" s="27" t="s">
        <v>28</v>
      </c>
      <c r="E2173" s="27" t="s">
        <v>70</v>
      </c>
      <c r="F2173" s="27" t="s">
        <v>387</v>
      </c>
      <c r="G2173" s="27" t="s">
        <v>31</v>
      </c>
      <c r="H2173" s="27" t="s">
        <v>32</v>
      </c>
      <c r="I2173" s="27" t="s">
        <v>33</v>
      </c>
      <c r="J2173" s="28">
        <v>45626</v>
      </c>
      <c r="K2173" s="28">
        <v>45809</v>
      </c>
      <c r="L2173" s="121" t="s">
        <v>2167</v>
      </c>
      <c r="P2173" s="30"/>
      <c r="Q2173" s="20"/>
      <c r="R2173" s="23"/>
      <c r="S2173" s="21">
        <v>45629</v>
      </c>
      <c r="T2173" s="20"/>
      <c r="U2173" s="21">
        <v>45630</v>
      </c>
      <c r="V2173" s="29" t="s">
        <v>240</v>
      </c>
      <c r="W2173" s="23"/>
      <c r="X2173" s="27" t="s">
        <v>39</v>
      </c>
      <c r="Y2173" s="13"/>
    </row>
    <row r="2174" spans="1:25">
      <c r="A2174" s="234">
        <v>45658</v>
      </c>
      <c r="B2174" s="25" t="s">
        <v>3248</v>
      </c>
      <c r="C2174" s="26">
        <v>132268</v>
      </c>
      <c r="D2174" s="27" t="s">
        <v>28</v>
      </c>
      <c r="E2174" s="27" t="s">
        <v>413</v>
      </c>
      <c r="F2174" s="27" t="s">
        <v>2926</v>
      </c>
      <c r="G2174" s="27" t="s">
        <v>31</v>
      </c>
      <c r="H2174" s="27" t="s">
        <v>32</v>
      </c>
      <c r="I2174" s="27" t="s">
        <v>33</v>
      </c>
      <c r="J2174" s="28">
        <v>45626</v>
      </c>
      <c r="K2174" s="28">
        <v>45778</v>
      </c>
      <c r="L2174" s="121" t="s">
        <v>2167</v>
      </c>
      <c r="P2174" s="30"/>
      <c r="Q2174" s="20"/>
      <c r="R2174" s="23"/>
      <c r="S2174" s="21">
        <v>45629</v>
      </c>
      <c r="T2174" s="20"/>
      <c r="U2174" s="21">
        <v>45629</v>
      </c>
      <c r="V2174" s="29" t="s">
        <v>240</v>
      </c>
      <c r="W2174" s="23"/>
      <c r="X2174" s="27" t="s">
        <v>45</v>
      </c>
      <c r="Y2174" s="13"/>
    </row>
    <row r="2175" spans="1:25">
      <c r="A2175" s="234">
        <v>45658</v>
      </c>
      <c r="B2175" s="25" t="s">
        <v>2546</v>
      </c>
      <c r="C2175" s="26">
        <v>137836</v>
      </c>
      <c r="D2175" s="27" t="s">
        <v>28</v>
      </c>
      <c r="E2175" s="27" t="s">
        <v>413</v>
      </c>
      <c r="F2175" s="27" t="s">
        <v>2926</v>
      </c>
      <c r="G2175" s="27" t="s">
        <v>31</v>
      </c>
      <c r="H2175" s="27" t="s">
        <v>32</v>
      </c>
      <c r="I2175" s="27" t="s">
        <v>33</v>
      </c>
      <c r="J2175" s="28">
        <v>45626</v>
      </c>
      <c r="K2175" s="28">
        <v>45778</v>
      </c>
      <c r="L2175" s="121" t="s">
        <v>2167</v>
      </c>
      <c r="P2175" s="30"/>
      <c r="Q2175" s="20"/>
      <c r="R2175" s="23"/>
      <c r="S2175" s="21">
        <v>45629</v>
      </c>
      <c r="T2175" s="20"/>
      <c r="U2175" s="21">
        <v>45629</v>
      </c>
      <c r="V2175" s="29" t="s">
        <v>240</v>
      </c>
      <c r="W2175" s="23"/>
      <c r="X2175" s="27" t="s">
        <v>45</v>
      </c>
      <c r="Y2175" s="13"/>
    </row>
    <row r="2176" spans="1:25">
      <c r="A2176" s="234">
        <v>45658</v>
      </c>
      <c r="B2176" s="25" t="s">
        <v>2450</v>
      </c>
      <c r="C2176" s="26">
        <v>139749</v>
      </c>
      <c r="D2176" s="27" t="s">
        <v>28</v>
      </c>
      <c r="E2176" s="27" t="s">
        <v>413</v>
      </c>
      <c r="F2176" s="27" t="s">
        <v>2926</v>
      </c>
      <c r="G2176" s="27" t="s">
        <v>31</v>
      </c>
      <c r="H2176" s="27" t="s">
        <v>32</v>
      </c>
      <c r="I2176" s="27" t="s">
        <v>33</v>
      </c>
      <c r="J2176" s="28">
        <v>45626</v>
      </c>
      <c r="K2176" s="28">
        <v>45778</v>
      </c>
      <c r="L2176" s="121" t="s">
        <v>2167</v>
      </c>
      <c r="P2176" s="30"/>
      <c r="Q2176" s="20"/>
      <c r="R2176" s="23"/>
      <c r="S2176" s="21">
        <v>45629</v>
      </c>
      <c r="T2176" s="20"/>
      <c r="U2176" s="21">
        <v>45629</v>
      </c>
      <c r="V2176" s="29" t="s">
        <v>240</v>
      </c>
      <c r="W2176" s="23"/>
      <c r="X2176" s="27" t="s">
        <v>45</v>
      </c>
      <c r="Y2176" s="13"/>
    </row>
    <row r="2177" spans="1:25">
      <c r="A2177" s="234">
        <v>45658</v>
      </c>
      <c r="B2177" s="25" t="s">
        <v>3249</v>
      </c>
      <c r="C2177" s="26">
        <v>143022</v>
      </c>
      <c r="D2177" s="27" t="s">
        <v>28</v>
      </c>
      <c r="E2177" s="27" t="s">
        <v>70</v>
      </c>
      <c r="F2177" s="27" t="s">
        <v>387</v>
      </c>
      <c r="G2177" s="27" t="s">
        <v>31</v>
      </c>
      <c r="H2177" s="27" t="s">
        <v>32</v>
      </c>
      <c r="I2177" s="27" t="s">
        <v>33</v>
      </c>
      <c r="J2177" s="28">
        <v>45626</v>
      </c>
      <c r="K2177" s="28">
        <v>45778</v>
      </c>
      <c r="L2177" s="121" t="s">
        <v>2167</v>
      </c>
      <c r="P2177" s="30"/>
      <c r="Q2177" s="20"/>
      <c r="R2177" s="23"/>
      <c r="S2177" s="21">
        <v>45629</v>
      </c>
      <c r="T2177" s="20"/>
      <c r="U2177" s="21">
        <v>45630</v>
      </c>
      <c r="V2177" s="29" t="s">
        <v>240</v>
      </c>
      <c r="W2177" s="23"/>
      <c r="X2177" s="27" t="s">
        <v>39</v>
      </c>
      <c r="Y2177" s="13"/>
    </row>
    <row r="2178" spans="1:25">
      <c r="A2178" s="234">
        <v>45658</v>
      </c>
      <c r="B2178" s="25" t="s">
        <v>1531</v>
      </c>
      <c r="C2178" s="26">
        <v>634476</v>
      </c>
      <c r="D2178" s="27" t="s">
        <v>28</v>
      </c>
      <c r="E2178" s="27" t="s">
        <v>3250</v>
      </c>
      <c r="F2178" s="27" t="s">
        <v>2993</v>
      </c>
      <c r="G2178" s="27" t="s">
        <v>31</v>
      </c>
      <c r="H2178" s="27" t="s">
        <v>32</v>
      </c>
      <c r="I2178" s="27" t="s">
        <v>33</v>
      </c>
      <c r="J2178" s="28">
        <v>45626</v>
      </c>
      <c r="K2178" s="28">
        <v>45778</v>
      </c>
      <c r="L2178" s="121" t="s">
        <v>2167</v>
      </c>
      <c r="P2178" s="30"/>
      <c r="Q2178" s="20"/>
      <c r="R2178" s="23"/>
      <c r="S2178" s="21">
        <v>45629</v>
      </c>
      <c r="T2178" s="20"/>
      <c r="U2178" s="21">
        <v>45629</v>
      </c>
      <c r="V2178" s="29" t="s">
        <v>240</v>
      </c>
      <c r="W2178" s="23"/>
      <c r="X2178" s="27" t="s">
        <v>45</v>
      </c>
      <c r="Y2178" s="13"/>
    </row>
    <row r="2179" spans="1:25">
      <c r="A2179" s="234">
        <v>45658</v>
      </c>
      <c r="B2179" s="25" t="s">
        <v>1473</v>
      </c>
      <c r="C2179" s="26">
        <v>90021</v>
      </c>
      <c r="D2179" s="27" t="s">
        <v>28</v>
      </c>
      <c r="E2179" s="27" t="s">
        <v>494</v>
      </c>
      <c r="F2179" s="27" t="s">
        <v>440</v>
      </c>
      <c r="G2179" s="27" t="s">
        <v>31</v>
      </c>
      <c r="H2179" s="27" t="s">
        <v>32</v>
      </c>
      <c r="I2179" s="27" t="s">
        <v>33</v>
      </c>
      <c r="J2179" s="28">
        <v>45626</v>
      </c>
      <c r="K2179" s="28">
        <v>45778</v>
      </c>
      <c r="L2179" s="121" t="s">
        <v>2167</v>
      </c>
      <c r="P2179" s="30"/>
      <c r="Q2179" s="20"/>
      <c r="R2179" s="23"/>
      <c r="S2179" s="21">
        <v>45629</v>
      </c>
      <c r="T2179" s="20"/>
      <c r="U2179" s="21">
        <v>45630</v>
      </c>
      <c r="V2179" s="29" t="s">
        <v>240</v>
      </c>
      <c r="W2179" s="23"/>
      <c r="X2179" s="27" t="s">
        <v>39</v>
      </c>
      <c r="Y2179" s="13" t="s">
        <v>3251</v>
      </c>
    </row>
    <row r="2180" spans="1:25">
      <c r="A2180" s="234">
        <v>45658</v>
      </c>
      <c r="B2180" s="25" t="s">
        <v>1418</v>
      </c>
      <c r="C2180" s="26">
        <v>2477</v>
      </c>
      <c r="D2180" s="27" t="s">
        <v>28</v>
      </c>
      <c r="E2180" s="27" t="s">
        <v>463</v>
      </c>
      <c r="F2180" s="27" t="s">
        <v>2943</v>
      </c>
      <c r="G2180" s="27" t="s">
        <v>31</v>
      </c>
      <c r="H2180" s="27" t="s">
        <v>32</v>
      </c>
      <c r="I2180" s="27" t="s">
        <v>33</v>
      </c>
      <c r="J2180" s="28">
        <v>45626</v>
      </c>
      <c r="K2180" s="28">
        <v>45778</v>
      </c>
      <c r="L2180" s="121" t="s">
        <v>2167</v>
      </c>
      <c r="P2180" s="30"/>
      <c r="Q2180" s="48"/>
      <c r="R2180" s="23"/>
      <c r="S2180" s="21">
        <v>45629</v>
      </c>
      <c r="T2180" s="20"/>
      <c r="U2180" s="21">
        <v>45636</v>
      </c>
      <c r="V2180" s="29" t="s">
        <v>240</v>
      </c>
      <c r="W2180" s="23"/>
      <c r="X2180" s="27" t="s">
        <v>45</v>
      </c>
      <c r="Y2180" s="13"/>
    </row>
    <row r="2181" spans="1:25" ht="25.5">
      <c r="A2181" s="234">
        <v>45658</v>
      </c>
      <c r="B2181" s="25" t="s">
        <v>3252</v>
      </c>
      <c r="C2181" s="26">
        <v>135930</v>
      </c>
      <c r="D2181" s="27" t="s">
        <v>28</v>
      </c>
      <c r="E2181" s="27" t="s">
        <v>1743</v>
      </c>
      <c r="F2181" s="27" t="s">
        <v>2316</v>
      </c>
      <c r="G2181" s="27" t="s">
        <v>31</v>
      </c>
      <c r="H2181" s="27" t="s">
        <v>32</v>
      </c>
      <c r="I2181" s="27" t="s">
        <v>33</v>
      </c>
      <c r="J2181" s="28">
        <v>45626</v>
      </c>
      <c r="K2181" s="28">
        <v>45778</v>
      </c>
      <c r="L2181" s="121" t="s">
        <v>79</v>
      </c>
      <c r="N2181" s="94" t="s">
        <v>2318</v>
      </c>
      <c r="P2181" s="30"/>
      <c r="Q2181" s="20"/>
      <c r="R2181" s="120">
        <v>45624</v>
      </c>
      <c r="S2181" s="21"/>
      <c r="T2181" s="20"/>
      <c r="U2181" s="21">
        <v>45632</v>
      </c>
      <c r="V2181" s="29" t="s">
        <v>485</v>
      </c>
      <c r="W2181" s="23" t="s">
        <v>775</v>
      </c>
      <c r="X2181" s="27" t="s">
        <v>45</v>
      </c>
      <c r="Y2181" s="13"/>
    </row>
    <row r="2182" spans="1:25" ht="25.5">
      <c r="A2182" s="234">
        <v>45658</v>
      </c>
      <c r="B2182" s="25" t="s">
        <v>3253</v>
      </c>
      <c r="C2182" s="26">
        <v>135943</v>
      </c>
      <c r="D2182" s="27" t="s">
        <v>28</v>
      </c>
      <c r="E2182" s="27" t="s">
        <v>1743</v>
      </c>
      <c r="F2182" s="27" t="s">
        <v>2316</v>
      </c>
      <c r="G2182" s="27" t="s">
        <v>31</v>
      </c>
      <c r="H2182" s="27" t="s">
        <v>32</v>
      </c>
      <c r="I2182" s="27" t="s">
        <v>33</v>
      </c>
      <c r="J2182" s="28">
        <v>45626</v>
      </c>
      <c r="K2182" s="28">
        <v>45778</v>
      </c>
      <c r="L2182" s="121" t="s">
        <v>79</v>
      </c>
      <c r="N2182" s="94" t="s">
        <v>3254</v>
      </c>
      <c r="P2182" s="30"/>
      <c r="Q2182" s="20"/>
      <c r="R2182" s="120">
        <v>45624</v>
      </c>
      <c r="S2182" s="21"/>
      <c r="T2182" s="20"/>
      <c r="U2182" s="21">
        <v>45626</v>
      </c>
      <c r="V2182" s="29" t="s">
        <v>485</v>
      </c>
      <c r="W2182" s="23" t="s">
        <v>775</v>
      </c>
      <c r="X2182" s="27" t="s">
        <v>45</v>
      </c>
      <c r="Y2182" s="13"/>
    </row>
    <row r="2183" spans="1:25" ht="25.5">
      <c r="A2183" s="234">
        <v>45658</v>
      </c>
      <c r="B2183" s="25" t="s">
        <v>2448</v>
      </c>
      <c r="C2183" s="26">
        <v>136751</v>
      </c>
      <c r="D2183" s="27" t="s">
        <v>28</v>
      </c>
      <c r="E2183" s="27" t="s">
        <v>362</v>
      </c>
      <c r="F2183" s="27" t="s">
        <v>1145</v>
      </c>
      <c r="G2183" s="27" t="s">
        <v>31</v>
      </c>
      <c r="H2183" s="27" t="s">
        <v>32</v>
      </c>
      <c r="I2183" s="27" t="s">
        <v>33</v>
      </c>
      <c r="J2183" s="28">
        <v>45626</v>
      </c>
      <c r="K2183" s="28">
        <v>45778</v>
      </c>
      <c r="L2183" s="121" t="s">
        <v>79</v>
      </c>
      <c r="M2183" s="94" t="s">
        <v>1236</v>
      </c>
      <c r="N2183" s="94" t="s">
        <v>2923</v>
      </c>
      <c r="P2183" s="30"/>
      <c r="Q2183" s="20"/>
      <c r="R2183" s="120">
        <v>45624</v>
      </c>
      <c r="S2183" s="21"/>
      <c r="T2183" s="20"/>
      <c r="U2183" s="21">
        <v>45624</v>
      </c>
      <c r="V2183" s="29" t="s">
        <v>485</v>
      </c>
      <c r="W2183" s="23" t="s">
        <v>775</v>
      </c>
      <c r="X2183" s="27" t="s">
        <v>39</v>
      </c>
      <c r="Y2183" s="13"/>
    </row>
    <row r="2184" spans="1:25" ht="25.5">
      <c r="A2184" s="24" t="s">
        <v>3255</v>
      </c>
      <c r="B2184" s="25" t="s">
        <v>2567</v>
      </c>
      <c r="C2184" s="26">
        <v>137580</v>
      </c>
      <c r="D2184" s="27" t="s">
        <v>28</v>
      </c>
      <c r="E2184" s="27" t="s">
        <v>1068</v>
      </c>
      <c r="F2184" s="27" t="s">
        <v>148</v>
      </c>
      <c r="G2184" s="27" t="s">
        <v>31</v>
      </c>
      <c r="H2184" s="27" t="s">
        <v>32</v>
      </c>
      <c r="I2184" s="27" t="s">
        <v>33</v>
      </c>
      <c r="J2184" s="181">
        <v>45657</v>
      </c>
      <c r="K2184" s="28">
        <v>45839</v>
      </c>
      <c r="L2184" s="121" t="s">
        <v>79</v>
      </c>
      <c r="M2184" s="94" t="s">
        <v>304</v>
      </c>
      <c r="N2184" s="94" t="s">
        <v>149</v>
      </c>
      <c r="P2184" s="30"/>
      <c r="Q2184" s="20"/>
      <c r="R2184" s="120">
        <v>45624</v>
      </c>
      <c r="S2184" s="21"/>
      <c r="T2184" s="20"/>
      <c r="U2184" s="21">
        <v>45624</v>
      </c>
      <c r="V2184" s="29" t="s">
        <v>485</v>
      </c>
      <c r="W2184" s="23" t="s">
        <v>775</v>
      </c>
      <c r="X2184" s="27" t="s">
        <v>39</v>
      </c>
      <c r="Y2184" s="13"/>
    </row>
    <row r="2185" spans="1:25" ht="25.5">
      <c r="A2185" s="234">
        <v>45658</v>
      </c>
      <c r="B2185" s="25" t="s">
        <v>2462</v>
      </c>
      <c r="C2185" s="26">
        <v>137719</v>
      </c>
      <c r="D2185" s="27" t="s">
        <v>28</v>
      </c>
      <c r="E2185" s="27" t="s">
        <v>255</v>
      </c>
      <c r="F2185" s="27" t="s">
        <v>256</v>
      </c>
      <c r="G2185" s="27" t="s">
        <v>31</v>
      </c>
      <c r="H2185" s="27" t="s">
        <v>32</v>
      </c>
      <c r="I2185" s="27" t="s">
        <v>33</v>
      </c>
      <c r="J2185" s="28">
        <v>45626</v>
      </c>
      <c r="K2185" s="28">
        <v>45778</v>
      </c>
      <c r="L2185" s="121" t="s">
        <v>79</v>
      </c>
      <c r="N2185" s="94" t="s">
        <v>113</v>
      </c>
      <c r="P2185" s="30"/>
      <c r="Q2185" s="20"/>
      <c r="R2185" s="120">
        <v>45624</v>
      </c>
      <c r="S2185" s="21"/>
      <c r="T2185" s="20"/>
      <c r="U2185" s="21">
        <v>45625</v>
      </c>
      <c r="V2185" s="29" t="s">
        <v>485</v>
      </c>
      <c r="W2185" s="23" t="s">
        <v>775</v>
      </c>
      <c r="X2185" s="27" t="s">
        <v>45</v>
      </c>
      <c r="Y2185" s="13" t="s">
        <v>2523</v>
      </c>
    </row>
    <row r="2186" spans="1:25">
      <c r="A2186" s="234">
        <v>45627</v>
      </c>
      <c r="B2186" s="25" t="s">
        <v>3256</v>
      </c>
      <c r="C2186" s="26">
        <v>144051</v>
      </c>
      <c r="D2186" s="27" t="s">
        <v>28</v>
      </c>
      <c r="E2186" s="27" t="s">
        <v>1068</v>
      </c>
      <c r="F2186" s="27"/>
      <c r="G2186" s="27" t="s">
        <v>31</v>
      </c>
      <c r="H2186" s="27" t="s">
        <v>32</v>
      </c>
      <c r="I2186" s="27" t="s">
        <v>33</v>
      </c>
      <c r="J2186" s="28">
        <v>45626</v>
      </c>
      <c r="K2186" s="28">
        <v>45778</v>
      </c>
      <c r="L2186" s="121" t="s">
        <v>53</v>
      </c>
      <c r="M2186" s="94" t="s">
        <v>304</v>
      </c>
      <c r="N2186" s="94" t="s">
        <v>149</v>
      </c>
      <c r="P2186" s="30"/>
      <c r="Q2186" s="20"/>
      <c r="R2186" s="23"/>
      <c r="S2186" s="21">
        <v>45623</v>
      </c>
      <c r="T2186" s="20"/>
      <c r="U2186" s="21">
        <v>45989</v>
      </c>
      <c r="V2186" s="29" t="s">
        <v>485</v>
      </c>
      <c r="W2186" s="23"/>
      <c r="X2186" s="27" t="s">
        <v>39</v>
      </c>
      <c r="Y2186" s="13"/>
    </row>
    <row r="2187" spans="1:25">
      <c r="A2187" s="234">
        <v>45658</v>
      </c>
      <c r="B2187" s="25" t="s">
        <v>3257</v>
      </c>
      <c r="C2187" s="26">
        <v>145400</v>
      </c>
      <c r="D2187" s="27" t="s">
        <v>28</v>
      </c>
      <c r="E2187" s="27" t="s">
        <v>1646</v>
      </c>
      <c r="F2187" s="27" t="s">
        <v>455</v>
      </c>
      <c r="G2187" s="27" t="s">
        <v>31</v>
      </c>
      <c r="H2187" s="27" t="s">
        <v>32</v>
      </c>
      <c r="I2187" s="27" t="s">
        <v>33</v>
      </c>
      <c r="J2187" s="28">
        <v>45626</v>
      </c>
      <c r="K2187" s="28">
        <v>45809</v>
      </c>
      <c r="L2187" s="121" t="s">
        <v>53</v>
      </c>
      <c r="M2187" s="94" t="s">
        <v>304</v>
      </c>
      <c r="N2187" s="94" t="s">
        <v>149</v>
      </c>
      <c r="P2187" s="30"/>
      <c r="Q2187" s="20"/>
      <c r="R2187" s="23"/>
      <c r="S2187" s="21">
        <v>45623</v>
      </c>
      <c r="T2187" s="20"/>
      <c r="U2187" s="21">
        <v>45989</v>
      </c>
      <c r="V2187" s="29" t="s">
        <v>485</v>
      </c>
      <c r="W2187" s="23"/>
      <c r="X2187" s="27" t="s">
        <v>45</v>
      </c>
      <c r="Y2187" s="13"/>
    </row>
    <row r="2188" spans="1:25" ht="25.5">
      <c r="A2188" s="234">
        <v>45658</v>
      </c>
      <c r="B2188" s="25" t="s">
        <v>3258</v>
      </c>
      <c r="C2188" s="26">
        <v>143907</v>
      </c>
      <c r="D2188" s="27" t="s">
        <v>28</v>
      </c>
      <c r="E2188" s="27" t="s">
        <v>255</v>
      </c>
      <c r="F2188" s="27" t="s">
        <v>256</v>
      </c>
      <c r="G2188" s="27" t="s">
        <v>31</v>
      </c>
      <c r="H2188" s="27" t="s">
        <v>32</v>
      </c>
      <c r="I2188" s="27" t="s">
        <v>33</v>
      </c>
      <c r="J2188" s="28">
        <v>45626</v>
      </c>
      <c r="K2188" s="28">
        <v>45778</v>
      </c>
      <c r="L2188" s="121" t="s">
        <v>53</v>
      </c>
      <c r="N2188" s="94" t="s">
        <v>113</v>
      </c>
      <c r="P2188" s="30"/>
      <c r="Q2188" s="20"/>
      <c r="R2188" s="23"/>
      <c r="S2188" s="21">
        <v>45623</v>
      </c>
      <c r="T2188" s="20"/>
      <c r="U2188" s="21">
        <v>45624</v>
      </c>
      <c r="V2188" s="29" t="s">
        <v>485</v>
      </c>
      <c r="W2188" s="23"/>
      <c r="X2188" s="27" t="s">
        <v>45</v>
      </c>
      <c r="Y2188" s="13" t="s">
        <v>2523</v>
      </c>
    </row>
    <row r="2189" spans="1:25" ht="25.5">
      <c r="A2189" s="234">
        <v>45658</v>
      </c>
      <c r="B2189" s="25" t="s">
        <v>3259</v>
      </c>
      <c r="C2189" s="26">
        <v>145956</v>
      </c>
      <c r="D2189" s="27" t="s">
        <v>28</v>
      </c>
      <c r="E2189" s="27" t="s">
        <v>255</v>
      </c>
      <c r="F2189" s="27" t="s">
        <v>256</v>
      </c>
      <c r="G2189" s="27" t="s">
        <v>31</v>
      </c>
      <c r="H2189" s="27" t="s">
        <v>32</v>
      </c>
      <c r="I2189" s="27" t="s">
        <v>33</v>
      </c>
      <c r="J2189" s="28">
        <v>45626</v>
      </c>
      <c r="K2189" s="28">
        <v>45778</v>
      </c>
      <c r="L2189" s="121" t="s">
        <v>53</v>
      </c>
      <c r="N2189" s="94" t="s">
        <v>72</v>
      </c>
      <c r="P2189" s="30"/>
      <c r="Q2189" s="20"/>
      <c r="R2189" s="23"/>
      <c r="S2189" s="21">
        <v>45623</v>
      </c>
      <c r="T2189" s="20"/>
      <c r="U2189" s="21">
        <v>45624</v>
      </c>
      <c r="V2189" s="29" t="s">
        <v>485</v>
      </c>
      <c r="W2189" s="23"/>
      <c r="X2189" s="27" t="s">
        <v>45</v>
      </c>
      <c r="Y2189" s="13"/>
    </row>
    <row r="2190" spans="1:25" ht="51">
      <c r="A2190" s="234">
        <v>45658</v>
      </c>
      <c r="B2190" s="25" t="s">
        <v>2791</v>
      </c>
      <c r="C2190" s="26">
        <v>143979</v>
      </c>
      <c r="D2190" s="27" t="s">
        <v>28</v>
      </c>
      <c r="E2190" s="27" t="s">
        <v>413</v>
      </c>
      <c r="F2190" s="27" t="s">
        <v>2926</v>
      </c>
      <c r="G2190" s="27" t="s">
        <v>31</v>
      </c>
      <c r="H2190" s="27" t="s">
        <v>32</v>
      </c>
      <c r="I2190" s="27" t="s">
        <v>33</v>
      </c>
      <c r="J2190" s="28">
        <v>45626</v>
      </c>
      <c r="K2190" s="28">
        <v>45778</v>
      </c>
      <c r="L2190" s="121" t="s">
        <v>53</v>
      </c>
      <c r="M2190" s="94" t="s">
        <v>415</v>
      </c>
      <c r="N2190" s="94" t="s">
        <v>43</v>
      </c>
      <c r="O2190" s="94" t="s">
        <v>785</v>
      </c>
      <c r="P2190" s="30"/>
      <c r="Q2190" s="20"/>
      <c r="R2190" s="23"/>
      <c r="S2190" s="21">
        <v>45623</v>
      </c>
      <c r="T2190" s="20"/>
      <c r="U2190" s="21">
        <v>45624</v>
      </c>
      <c r="V2190" s="29" t="s">
        <v>485</v>
      </c>
      <c r="W2190" s="23"/>
      <c r="X2190" s="27" t="s">
        <v>45</v>
      </c>
      <c r="Y2190" s="13"/>
    </row>
    <row r="2191" spans="1:25" ht="89.25">
      <c r="A2191" s="234">
        <v>45658</v>
      </c>
      <c r="B2191" s="25" t="s">
        <v>3260</v>
      </c>
      <c r="C2191" s="26">
        <v>146027</v>
      </c>
      <c r="D2191" s="27" t="s">
        <v>28</v>
      </c>
      <c r="E2191" s="27" t="s">
        <v>413</v>
      </c>
      <c r="F2191" s="27" t="s">
        <v>2926</v>
      </c>
      <c r="G2191" s="27" t="s">
        <v>31</v>
      </c>
      <c r="H2191" s="27" t="s">
        <v>32</v>
      </c>
      <c r="I2191" s="27" t="s">
        <v>33</v>
      </c>
      <c r="J2191" s="28">
        <v>45626</v>
      </c>
      <c r="K2191" s="28">
        <v>45778</v>
      </c>
      <c r="L2191" s="121" t="s">
        <v>53</v>
      </c>
      <c r="M2191" s="94" t="s">
        <v>415</v>
      </c>
      <c r="N2191" s="94" t="s">
        <v>43</v>
      </c>
      <c r="O2191" s="94" t="s">
        <v>416</v>
      </c>
      <c r="P2191" s="30"/>
      <c r="Q2191" s="20"/>
      <c r="R2191" s="23"/>
      <c r="S2191" s="21">
        <v>45623</v>
      </c>
      <c r="T2191" s="20"/>
      <c r="U2191" s="21">
        <v>45624</v>
      </c>
      <c r="V2191" s="29" t="s">
        <v>485</v>
      </c>
      <c r="W2191" s="23"/>
      <c r="X2191" s="27" t="s">
        <v>45</v>
      </c>
      <c r="Y2191" s="13"/>
    </row>
    <row r="2192" spans="1:25">
      <c r="A2192" s="234">
        <v>45658</v>
      </c>
      <c r="B2192" s="25" t="s">
        <v>3261</v>
      </c>
      <c r="C2192" s="26">
        <v>145507</v>
      </c>
      <c r="D2192" s="27" t="s">
        <v>28</v>
      </c>
      <c r="E2192" s="27" t="s">
        <v>255</v>
      </c>
      <c r="F2192" s="27" t="s">
        <v>256</v>
      </c>
      <c r="G2192" s="27" t="s">
        <v>31</v>
      </c>
      <c r="H2192" s="27" t="s">
        <v>32</v>
      </c>
      <c r="I2192" s="27" t="s">
        <v>33</v>
      </c>
      <c r="J2192" s="28">
        <v>45626</v>
      </c>
      <c r="K2192" s="28">
        <v>45778</v>
      </c>
      <c r="L2192" s="121" t="s">
        <v>53</v>
      </c>
      <c r="M2192" s="94" t="s">
        <v>1236</v>
      </c>
      <c r="N2192" s="94" t="s">
        <v>2923</v>
      </c>
      <c r="P2192" s="30"/>
      <c r="Q2192" s="20"/>
      <c r="R2192" s="23"/>
      <c r="S2192" s="21">
        <v>45623</v>
      </c>
      <c r="T2192" s="20"/>
      <c r="U2192" s="21">
        <v>45624</v>
      </c>
      <c r="V2192" s="29" t="s">
        <v>485</v>
      </c>
      <c r="W2192" s="23"/>
      <c r="X2192" s="27" t="s">
        <v>45</v>
      </c>
      <c r="Y2192" s="13"/>
    </row>
    <row r="2193" spans="1:25">
      <c r="A2193" s="234">
        <v>45658</v>
      </c>
      <c r="B2193" s="25" t="s">
        <v>3262</v>
      </c>
      <c r="C2193" s="26" t="s">
        <v>3263</v>
      </c>
      <c r="D2193" s="27" t="s">
        <v>28</v>
      </c>
      <c r="E2193" s="27" t="s">
        <v>224</v>
      </c>
      <c r="F2193" s="27" t="s">
        <v>337</v>
      </c>
      <c r="G2193" s="27" t="s">
        <v>31</v>
      </c>
      <c r="H2193" s="27" t="s">
        <v>32</v>
      </c>
      <c r="I2193" s="27" t="s">
        <v>33</v>
      </c>
      <c r="J2193" s="28">
        <v>45626</v>
      </c>
      <c r="K2193" s="28">
        <v>45778</v>
      </c>
      <c r="L2193" s="121" t="s">
        <v>53</v>
      </c>
      <c r="N2193" s="94" t="s">
        <v>3063</v>
      </c>
      <c r="P2193" s="30"/>
      <c r="Q2193" s="20"/>
      <c r="R2193" s="23"/>
      <c r="S2193" s="21">
        <v>45623</v>
      </c>
      <c r="T2193" s="20"/>
      <c r="U2193" s="21"/>
      <c r="V2193" s="29" t="s">
        <v>485</v>
      </c>
      <c r="W2193" s="23"/>
      <c r="X2193" s="27" t="s">
        <v>39</v>
      </c>
      <c r="Y2193" s="13"/>
    </row>
    <row r="2194" spans="1:25">
      <c r="A2194" s="234">
        <v>45658</v>
      </c>
      <c r="B2194" s="25" t="s">
        <v>1457</v>
      </c>
      <c r="C2194" s="26">
        <v>114416</v>
      </c>
      <c r="D2194" s="27" t="s">
        <v>28</v>
      </c>
      <c r="E2194" s="27" t="s">
        <v>215</v>
      </c>
      <c r="F2194" s="27" t="s">
        <v>308</v>
      </c>
      <c r="G2194" s="27" t="s">
        <v>31</v>
      </c>
      <c r="H2194" s="27" t="s">
        <v>32</v>
      </c>
      <c r="I2194" s="27" t="s">
        <v>33</v>
      </c>
      <c r="J2194" s="28">
        <v>45626</v>
      </c>
      <c r="K2194" s="28">
        <v>45778</v>
      </c>
      <c r="L2194" s="121" t="s">
        <v>1605</v>
      </c>
      <c r="P2194" s="30"/>
      <c r="Q2194" s="20"/>
      <c r="R2194" s="23"/>
      <c r="S2194" s="21"/>
      <c r="T2194" s="20"/>
      <c r="U2194" s="21"/>
      <c r="V2194" s="29" t="s">
        <v>240</v>
      </c>
      <c r="W2194" s="23"/>
      <c r="X2194" s="27" t="s">
        <v>39</v>
      </c>
      <c r="Y2194" s="13" t="s">
        <v>3264</v>
      </c>
    </row>
    <row r="2195" spans="1:25" ht="51">
      <c r="A2195" s="24" t="s">
        <v>2988</v>
      </c>
      <c r="B2195" s="25" t="s">
        <v>1299</v>
      </c>
      <c r="C2195" s="26">
        <v>634272</v>
      </c>
      <c r="D2195" s="27" t="s">
        <v>42</v>
      </c>
      <c r="E2195" s="27" t="s">
        <v>147</v>
      </c>
      <c r="F2195" s="27" t="s">
        <v>148</v>
      </c>
      <c r="G2195" s="27" t="s">
        <v>31</v>
      </c>
      <c r="H2195" s="27" t="s">
        <v>32</v>
      </c>
      <c r="I2195" s="27" t="s">
        <v>33</v>
      </c>
      <c r="J2195" s="28">
        <v>45565</v>
      </c>
      <c r="K2195" s="28">
        <v>45717</v>
      </c>
      <c r="L2195" s="121" t="s">
        <v>1605</v>
      </c>
      <c r="M2195" s="94" t="s">
        <v>2276</v>
      </c>
      <c r="N2195" s="94" t="s">
        <v>2277</v>
      </c>
      <c r="P2195" s="30">
        <v>45551</v>
      </c>
      <c r="Q2195" s="30">
        <v>45551</v>
      </c>
      <c r="R2195" s="23"/>
      <c r="S2195" s="21">
        <v>45566</v>
      </c>
      <c r="T2195" s="20">
        <v>45582</v>
      </c>
      <c r="U2195" s="21">
        <v>45636</v>
      </c>
      <c r="V2195" s="29" t="s">
        <v>240</v>
      </c>
      <c r="W2195" s="23"/>
      <c r="X2195" s="27" t="s">
        <v>39</v>
      </c>
      <c r="Y2195" s="13" t="s">
        <v>3265</v>
      </c>
    </row>
    <row r="2196" spans="1:25" ht="38.25">
      <c r="A2196" s="234">
        <v>45658</v>
      </c>
      <c r="B2196" s="25" t="s">
        <v>1462</v>
      </c>
      <c r="C2196" s="26">
        <v>119080</v>
      </c>
      <c r="D2196" s="27" t="s">
        <v>28</v>
      </c>
      <c r="E2196" s="27" t="s">
        <v>1686</v>
      </c>
      <c r="F2196" s="27" t="s">
        <v>387</v>
      </c>
      <c r="G2196" s="27" t="s">
        <v>31</v>
      </c>
      <c r="H2196" s="27" t="s">
        <v>32</v>
      </c>
      <c r="I2196" s="27" t="s">
        <v>33</v>
      </c>
      <c r="J2196" s="28">
        <v>45626</v>
      </c>
      <c r="K2196" s="28">
        <v>45778</v>
      </c>
      <c r="L2196" s="121" t="s">
        <v>1605</v>
      </c>
      <c r="N2196" s="94" t="s">
        <v>3266</v>
      </c>
      <c r="P2196" s="30"/>
      <c r="Q2196" s="20"/>
      <c r="R2196" s="23"/>
      <c r="S2196" s="21">
        <v>45628</v>
      </c>
      <c r="T2196" s="20"/>
      <c r="U2196" s="21">
        <v>45630</v>
      </c>
      <c r="V2196" s="29" t="s">
        <v>240</v>
      </c>
      <c r="W2196" s="23"/>
      <c r="X2196" s="27" t="s">
        <v>39</v>
      </c>
      <c r="Y2196" s="13" t="s">
        <v>409</v>
      </c>
    </row>
    <row r="2197" spans="1:25">
      <c r="A2197" s="24">
        <v>45658</v>
      </c>
      <c r="B2197" s="25" t="s">
        <v>302</v>
      </c>
      <c r="C2197" s="26">
        <v>115173</v>
      </c>
      <c r="D2197" s="27" t="s">
        <v>42</v>
      </c>
      <c r="E2197" s="27" t="s">
        <v>1068</v>
      </c>
      <c r="F2197" s="27" t="s">
        <v>148</v>
      </c>
      <c r="G2197" s="27" t="s">
        <v>31</v>
      </c>
      <c r="H2197" s="27" t="s">
        <v>32</v>
      </c>
      <c r="I2197" s="27" t="s">
        <v>33</v>
      </c>
      <c r="J2197" s="28">
        <v>45626</v>
      </c>
      <c r="K2197" s="28">
        <v>45809</v>
      </c>
      <c r="L2197" s="121" t="s">
        <v>1605</v>
      </c>
      <c r="N2197" s="94" t="s">
        <v>149</v>
      </c>
      <c r="P2197" s="30"/>
      <c r="Q2197" s="20"/>
      <c r="R2197" s="23"/>
      <c r="S2197" s="21">
        <v>45629</v>
      </c>
      <c r="T2197" s="20"/>
      <c r="U2197" s="21">
        <v>45638</v>
      </c>
      <c r="V2197" s="29" t="s">
        <v>240</v>
      </c>
      <c r="W2197" s="23"/>
      <c r="X2197" s="27" t="s">
        <v>39</v>
      </c>
      <c r="Y2197" s="13"/>
    </row>
    <row r="2198" spans="1:25">
      <c r="A2198" s="24">
        <v>45658</v>
      </c>
      <c r="B2198" s="25" t="s">
        <v>1648</v>
      </c>
      <c r="C2198" s="26">
        <v>132016</v>
      </c>
      <c r="D2198" s="27" t="s">
        <v>42</v>
      </c>
      <c r="E2198" s="27" t="s">
        <v>2901</v>
      </c>
      <c r="F2198" s="27" t="s">
        <v>148</v>
      </c>
      <c r="G2198" s="27" t="s">
        <v>31</v>
      </c>
      <c r="H2198" s="27" t="s">
        <v>32</v>
      </c>
      <c r="I2198" s="27" t="s">
        <v>33</v>
      </c>
      <c r="J2198" s="28">
        <v>45626</v>
      </c>
      <c r="K2198" s="28">
        <v>45809</v>
      </c>
      <c r="L2198" s="121" t="s">
        <v>1605</v>
      </c>
      <c r="N2198" s="94" t="s">
        <v>149</v>
      </c>
      <c r="P2198" s="30"/>
      <c r="Q2198" s="20"/>
      <c r="R2198" s="23"/>
      <c r="S2198" s="21">
        <v>45628</v>
      </c>
      <c r="T2198" s="20"/>
      <c r="U2198" s="21">
        <v>45638</v>
      </c>
      <c r="V2198" s="29" t="s">
        <v>240</v>
      </c>
      <c r="W2198" s="23"/>
      <c r="X2198" s="27" t="s">
        <v>39</v>
      </c>
      <c r="Y2198" s="13"/>
    </row>
    <row r="2199" spans="1:25" ht="25.5">
      <c r="A2199" s="234">
        <v>45658</v>
      </c>
      <c r="B2199" s="25" t="s">
        <v>1464</v>
      </c>
      <c r="C2199" s="26">
        <v>76726</v>
      </c>
      <c r="D2199" s="27" t="s">
        <v>28</v>
      </c>
      <c r="E2199" s="27" t="s">
        <v>255</v>
      </c>
      <c r="F2199" s="27" t="s">
        <v>358</v>
      </c>
      <c r="G2199" s="27" t="s">
        <v>31</v>
      </c>
      <c r="H2199" s="27" t="s">
        <v>32</v>
      </c>
      <c r="I2199" s="27" t="s">
        <v>33</v>
      </c>
      <c r="J2199" s="28">
        <v>45626</v>
      </c>
      <c r="K2199" s="28">
        <v>45778</v>
      </c>
      <c r="L2199" s="121" t="s">
        <v>1605</v>
      </c>
      <c r="N2199" s="94" t="s">
        <v>72</v>
      </c>
      <c r="P2199" s="30"/>
      <c r="Q2199" s="20"/>
      <c r="R2199" s="23"/>
      <c r="S2199" s="21">
        <v>45625</v>
      </c>
      <c r="T2199" s="20"/>
      <c r="U2199" s="21">
        <v>45632</v>
      </c>
      <c r="V2199" s="29" t="s">
        <v>240</v>
      </c>
      <c r="W2199" s="23"/>
      <c r="X2199" s="27" t="s">
        <v>45</v>
      </c>
      <c r="Y2199" s="13" t="s">
        <v>409</v>
      </c>
    </row>
    <row r="2200" spans="1:25" ht="25.5">
      <c r="A2200" s="234">
        <v>45658</v>
      </c>
      <c r="B2200" s="25" t="s">
        <v>1039</v>
      </c>
      <c r="C2200" s="26">
        <v>118480</v>
      </c>
      <c r="D2200" s="27" t="s">
        <v>28</v>
      </c>
      <c r="E2200" s="27" t="s">
        <v>255</v>
      </c>
      <c r="F2200" s="27" t="s">
        <v>358</v>
      </c>
      <c r="G2200" s="27" t="s">
        <v>31</v>
      </c>
      <c r="H2200" s="27" t="s">
        <v>32</v>
      </c>
      <c r="I2200" s="27" t="s">
        <v>33</v>
      </c>
      <c r="J2200" s="28">
        <v>45626</v>
      </c>
      <c r="K2200" s="28">
        <v>45778</v>
      </c>
      <c r="L2200" s="121" t="s">
        <v>1605</v>
      </c>
      <c r="N2200" s="94" t="s">
        <v>72</v>
      </c>
      <c r="P2200" s="30"/>
      <c r="Q2200" s="20"/>
      <c r="R2200" s="23"/>
      <c r="S2200" s="21">
        <v>45628</v>
      </c>
      <c r="T2200" s="20"/>
      <c r="U2200" s="21">
        <v>45631</v>
      </c>
      <c r="V2200" s="29" t="s">
        <v>240</v>
      </c>
      <c r="W2200" s="23"/>
      <c r="X2200" s="27" t="s">
        <v>45</v>
      </c>
      <c r="Y2200" s="13" t="s">
        <v>409</v>
      </c>
    </row>
    <row r="2201" spans="1:25" ht="25.5">
      <c r="A2201" s="234">
        <v>45658</v>
      </c>
      <c r="B2201" s="25" t="s">
        <v>1456</v>
      </c>
      <c r="C2201" s="26">
        <v>120510</v>
      </c>
      <c r="D2201" s="27" t="s">
        <v>28</v>
      </c>
      <c r="E2201" s="27" t="s">
        <v>255</v>
      </c>
      <c r="F2201" s="27" t="s">
        <v>358</v>
      </c>
      <c r="G2201" s="27" t="s">
        <v>31</v>
      </c>
      <c r="H2201" s="27" t="s">
        <v>32</v>
      </c>
      <c r="I2201" s="27" t="s">
        <v>33</v>
      </c>
      <c r="J2201" s="28">
        <v>45626</v>
      </c>
      <c r="K2201" s="28">
        <v>45778</v>
      </c>
      <c r="L2201" s="121" t="s">
        <v>1605</v>
      </c>
      <c r="N2201" s="94" t="s">
        <v>72</v>
      </c>
      <c r="P2201" s="30"/>
      <c r="Q2201" s="20"/>
      <c r="R2201" s="23"/>
      <c r="S2201" s="21">
        <v>45628</v>
      </c>
      <c r="T2201" s="20"/>
      <c r="U2201" s="21">
        <v>45630</v>
      </c>
      <c r="V2201" s="29" t="s">
        <v>240</v>
      </c>
      <c r="W2201" s="23"/>
      <c r="X2201" s="27" t="s">
        <v>45</v>
      </c>
      <c r="Y2201" s="13" t="s">
        <v>409</v>
      </c>
    </row>
    <row r="2202" spans="1:25">
      <c r="A2202" s="234">
        <v>45658</v>
      </c>
      <c r="B2202" s="25" t="s">
        <v>3267</v>
      </c>
      <c r="C2202" s="26">
        <v>81966</v>
      </c>
      <c r="D2202" s="27" t="s">
        <v>28</v>
      </c>
      <c r="E2202" s="27" t="s">
        <v>255</v>
      </c>
      <c r="F2202" s="27" t="s">
        <v>256</v>
      </c>
      <c r="G2202" s="27" t="s">
        <v>31</v>
      </c>
      <c r="H2202" s="27" t="s">
        <v>32</v>
      </c>
      <c r="I2202" s="27" t="s">
        <v>33</v>
      </c>
      <c r="J2202" s="28">
        <v>45626</v>
      </c>
      <c r="K2202" s="28">
        <v>45778</v>
      </c>
      <c r="L2202" s="121" t="s">
        <v>1605</v>
      </c>
      <c r="N2202" s="94" t="s">
        <v>2174</v>
      </c>
      <c r="P2202" s="30"/>
      <c r="Q2202" s="20"/>
      <c r="R2202" s="23"/>
      <c r="S2202" s="21">
        <v>45628</v>
      </c>
      <c r="T2202" s="20"/>
      <c r="U2202" s="21">
        <v>45629</v>
      </c>
      <c r="V2202" s="29" t="s">
        <v>240</v>
      </c>
      <c r="W2202" s="23"/>
      <c r="X2202" s="27" t="s">
        <v>45</v>
      </c>
      <c r="Y2202" s="13" t="s">
        <v>409</v>
      </c>
    </row>
    <row r="2203" spans="1:25" ht="89.25">
      <c r="A2203" s="234">
        <v>45658</v>
      </c>
      <c r="B2203" s="25" t="s">
        <v>1498</v>
      </c>
      <c r="C2203" s="26">
        <v>110367</v>
      </c>
      <c r="D2203" s="27" t="s">
        <v>28</v>
      </c>
      <c r="E2203" s="27" t="s">
        <v>413</v>
      </c>
      <c r="F2203" s="27" t="s">
        <v>2926</v>
      </c>
      <c r="G2203" s="27" t="s">
        <v>31</v>
      </c>
      <c r="H2203" s="27" t="s">
        <v>32</v>
      </c>
      <c r="I2203" s="27" t="s">
        <v>33</v>
      </c>
      <c r="J2203" s="28">
        <v>45626</v>
      </c>
      <c r="K2203" s="28">
        <v>45778</v>
      </c>
      <c r="L2203" s="121" t="s">
        <v>1605</v>
      </c>
      <c r="M2203" s="94" t="s">
        <v>415</v>
      </c>
      <c r="N2203" s="94" t="s">
        <v>43</v>
      </c>
      <c r="O2203" s="94" t="s">
        <v>416</v>
      </c>
      <c r="P2203" s="30"/>
      <c r="Q2203" s="20"/>
      <c r="R2203" s="23"/>
      <c r="S2203" s="21">
        <v>45628</v>
      </c>
      <c r="T2203" s="20"/>
      <c r="U2203" s="21">
        <v>45628</v>
      </c>
      <c r="V2203" s="29" t="s">
        <v>240</v>
      </c>
      <c r="W2203" s="23"/>
      <c r="X2203" s="27" t="s">
        <v>45</v>
      </c>
      <c r="Y2203" s="13" t="s">
        <v>1290</v>
      </c>
    </row>
    <row r="2204" spans="1:25" ht="89.25">
      <c r="A2204" s="234">
        <v>45658</v>
      </c>
      <c r="B2204" s="25" t="s">
        <v>1483</v>
      </c>
      <c r="C2204" s="26">
        <v>110417</v>
      </c>
      <c r="D2204" s="27" t="s">
        <v>28</v>
      </c>
      <c r="E2204" s="27" t="s">
        <v>413</v>
      </c>
      <c r="F2204" s="27" t="s">
        <v>2926</v>
      </c>
      <c r="G2204" s="27" t="s">
        <v>31</v>
      </c>
      <c r="H2204" s="27" t="s">
        <v>32</v>
      </c>
      <c r="I2204" s="27" t="s">
        <v>33</v>
      </c>
      <c r="J2204" s="28">
        <v>45626</v>
      </c>
      <c r="K2204" s="28">
        <v>45778</v>
      </c>
      <c r="L2204" s="121" t="s">
        <v>1605</v>
      </c>
      <c r="M2204" s="94" t="s">
        <v>415</v>
      </c>
      <c r="N2204" s="94" t="s">
        <v>43</v>
      </c>
      <c r="O2204" s="94" t="s">
        <v>416</v>
      </c>
      <c r="P2204" s="30"/>
      <c r="Q2204" s="20"/>
      <c r="R2204" s="23"/>
      <c r="S2204" s="21">
        <v>45628</v>
      </c>
      <c r="T2204" s="20"/>
      <c r="U2204" s="21">
        <v>45628</v>
      </c>
      <c r="V2204" s="29" t="s">
        <v>240</v>
      </c>
      <c r="W2204" s="23"/>
      <c r="X2204" s="27" t="s">
        <v>45</v>
      </c>
      <c r="Y2204" s="13" t="s">
        <v>1290</v>
      </c>
    </row>
    <row r="2205" spans="1:25">
      <c r="A2205" s="234">
        <v>45658</v>
      </c>
      <c r="B2205" s="25" t="s">
        <v>3268</v>
      </c>
      <c r="C2205" s="26">
        <v>114776</v>
      </c>
      <c r="D2205" s="27" t="s">
        <v>28</v>
      </c>
      <c r="E2205" s="27" t="s">
        <v>377</v>
      </c>
      <c r="F2205" s="27" t="s">
        <v>662</v>
      </c>
      <c r="G2205" s="27" t="s">
        <v>31</v>
      </c>
      <c r="H2205" s="27" t="s">
        <v>32</v>
      </c>
      <c r="I2205" s="27" t="s">
        <v>33</v>
      </c>
      <c r="J2205" s="28">
        <v>45626</v>
      </c>
      <c r="K2205" s="28">
        <v>45778</v>
      </c>
      <c r="L2205" s="121" t="s">
        <v>1605</v>
      </c>
      <c r="N2205" s="94" t="s">
        <v>91</v>
      </c>
      <c r="P2205" s="30"/>
      <c r="Q2205" s="20"/>
      <c r="R2205" s="23"/>
      <c r="S2205" s="21">
        <v>45628</v>
      </c>
      <c r="T2205" s="20"/>
      <c r="U2205" s="21">
        <v>45631</v>
      </c>
      <c r="V2205" s="29" t="s">
        <v>240</v>
      </c>
      <c r="W2205" s="23"/>
      <c r="X2205" s="27" t="s">
        <v>45</v>
      </c>
      <c r="Y2205" s="13" t="s">
        <v>506</v>
      </c>
    </row>
    <row r="2206" spans="1:25" ht="89.25">
      <c r="A2206" s="234">
        <v>45658</v>
      </c>
      <c r="B2206" s="25" t="s">
        <v>2538</v>
      </c>
      <c r="C2206" s="26">
        <v>114834</v>
      </c>
      <c r="D2206" s="27" t="s">
        <v>28</v>
      </c>
      <c r="E2206" s="27" t="s">
        <v>413</v>
      </c>
      <c r="F2206" s="27" t="s">
        <v>2926</v>
      </c>
      <c r="G2206" s="27" t="s">
        <v>31</v>
      </c>
      <c r="H2206" s="27" t="s">
        <v>32</v>
      </c>
      <c r="I2206" s="27" t="s">
        <v>33</v>
      </c>
      <c r="J2206" s="28">
        <v>45626</v>
      </c>
      <c r="K2206" s="28">
        <v>45778</v>
      </c>
      <c r="L2206" s="121" t="s">
        <v>1605</v>
      </c>
      <c r="M2206" s="94" t="s">
        <v>415</v>
      </c>
      <c r="N2206" s="94" t="s">
        <v>43</v>
      </c>
      <c r="O2206" s="94" t="s">
        <v>416</v>
      </c>
      <c r="P2206" s="30"/>
      <c r="Q2206" s="20"/>
      <c r="R2206" s="23"/>
      <c r="S2206" s="21">
        <v>45628</v>
      </c>
      <c r="T2206" s="20"/>
      <c r="U2206" s="21">
        <v>45628</v>
      </c>
      <c r="V2206" s="29" t="s">
        <v>240</v>
      </c>
      <c r="W2206" s="23"/>
      <c r="X2206" s="27" t="s">
        <v>45</v>
      </c>
      <c r="Y2206" s="13" t="s">
        <v>1290</v>
      </c>
    </row>
    <row r="2207" spans="1:25">
      <c r="A2207" s="234">
        <v>45658</v>
      </c>
      <c r="B2207" s="25" t="s">
        <v>1485</v>
      </c>
      <c r="C2207" s="26">
        <v>116732</v>
      </c>
      <c r="D2207" s="27" t="s">
        <v>28</v>
      </c>
      <c r="E2207" s="27" t="s">
        <v>1068</v>
      </c>
      <c r="F2207" s="27" t="s">
        <v>455</v>
      </c>
      <c r="G2207" s="27" t="s">
        <v>31</v>
      </c>
      <c r="H2207" s="27" t="s">
        <v>32</v>
      </c>
      <c r="I2207" s="27" t="s">
        <v>33</v>
      </c>
      <c r="J2207" s="28">
        <v>45626</v>
      </c>
      <c r="K2207" s="28">
        <v>45778</v>
      </c>
      <c r="L2207" s="121" t="s">
        <v>1605</v>
      </c>
      <c r="M2207" s="94" t="s">
        <v>304</v>
      </c>
      <c r="N2207" s="94" t="s">
        <v>149</v>
      </c>
      <c r="P2207" s="30">
        <v>45623</v>
      </c>
      <c r="Q2207" s="30">
        <v>45623</v>
      </c>
      <c r="R2207" s="23"/>
      <c r="S2207" s="21">
        <v>45628</v>
      </c>
      <c r="T2207" s="20"/>
      <c r="U2207" s="21">
        <v>45629</v>
      </c>
      <c r="V2207" s="29" t="s">
        <v>240</v>
      </c>
      <c r="W2207" s="23"/>
      <c r="X2207" s="27" t="s">
        <v>45</v>
      </c>
      <c r="Y2207" s="13" t="s">
        <v>467</v>
      </c>
    </row>
    <row r="2208" spans="1:25" ht="89.25">
      <c r="A2208" s="234">
        <v>45658</v>
      </c>
      <c r="B2208" s="25" t="s">
        <v>1085</v>
      </c>
      <c r="C2208" s="26">
        <v>117977</v>
      </c>
      <c r="D2208" s="27" t="s">
        <v>28</v>
      </c>
      <c r="E2208" s="27" t="s">
        <v>413</v>
      </c>
      <c r="F2208" s="27" t="s">
        <v>2926</v>
      </c>
      <c r="G2208" s="27" t="s">
        <v>31</v>
      </c>
      <c r="H2208" s="27" t="s">
        <v>32</v>
      </c>
      <c r="I2208" s="27" t="s">
        <v>33</v>
      </c>
      <c r="J2208" s="28">
        <v>45626</v>
      </c>
      <c r="K2208" s="28">
        <v>45778</v>
      </c>
      <c r="L2208" s="121" t="s">
        <v>1605</v>
      </c>
      <c r="M2208" s="94" t="s">
        <v>415</v>
      </c>
      <c r="N2208" s="94" t="s">
        <v>43</v>
      </c>
      <c r="O2208" s="94" t="s">
        <v>416</v>
      </c>
      <c r="P2208" s="30"/>
      <c r="Q2208" s="20"/>
      <c r="R2208" s="23"/>
      <c r="S2208" s="21">
        <v>45628</v>
      </c>
      <c r="T2208" s="20"/>
      <c r="U2208" s="21">
        <v>45628</v>
      </c>
      <c r="V2208" s="29" t="s">
        <v>240</v>
      </c>
      <c r="W2208" s="23"/>
      <c r="X2208" s="27" t="s">
        <v>45</v>
      </c>
      <c r="Y2208" s="13" t="s">
        <v>1290</v>
      </c>
    </row>
    <row r="2209" spans="1:25">
      <c r="A2209" s="234">
        <v>45658</v>
      </c>
      <c r="B2209" s="25" t="s">
        <v>1479</v>
      </c>
      <c r="C2209" s="26">
        <v>120059</v>
      </c>
      <c r="D2209" s="27" t="s">
        <v>28</v>
      </c>
      <c r="E2209" s="27" t="s">
        <v>255</v>
      </c>
      <c r="F2209" s="27" t="s">
        <v>256</v>
      </c>
      <c r="G2209" s="27" t="s">
        <v>31</v>
      </c>
      <c r="H2209" s="27" t="s">
        <v>32</v>
      </c>
      <c r="I2209" s="27" t="s">
        <v>33</v>
      </c>
      <c r="J2209" s="28">
        <v>45626</v>
      </c>
      <c r="K2209" s="28">
        <v>45778</v>
      </c>
      <c r="L2209" s="121" t="s">
        <v>1605</v>
      </c>
      <c r="M2209" s="94" t="s">
        <v>1236</v>
      </c>
      <c r="N2209" s="94" t="s">
        <v>2923</v>
      </c>
      <c r="P2209" s="30"/>
      <c r="Q2209" s="20"/>
      <c r="R2209" s="23"/>
      <c r="S2209" s="21">
        <v>45628</v>
      </c>
      <c r="T2209" s="20"/>
      <c r="U2209" s="21">
        <v>45629</v>
      </c>
      <c r="V2209" s="29" t="s">
        <v>240</v>
      </c>
      <c r="W2209" s="23"/>
      <c r="X2209" s="27" t="s">
        <v>45</v>
      </c>
      <c r="Y2209" s="13" t="s">
        <v>409</v>
      </c>
    </row>
    <row r="2210" spans="1:25">
      <c r="A2210" s="234">
        <v>45658</v>
      </c>
      <c r="B2210" s="25" t="s">
        <v>1508</v>
      </c>
      <c r="C2210" s="26">
        <v>120315</v>
      </c>
      <c r="D2210" s="27" t="s">
        <v>28</v>
      </c>
      <c r="E2210" s="27" t="s">
        <v>3269</v>
      </c>
      <c r="F2210" s="27" t="s">
        <v>662</v>
      </c>
      <c r="G2210" s="27" t="s">
        <v>31</v>
      </c>
      <c r="H2210" s="27" t="s">
        <v>32</v>
      </c>
      <c r="I2210" s="27" t="s">
        <v>33</v>
      </c>
      <c r="J2210" s="28">
        <v>45626</v>
      </c>
      <c r="K2210" s="28">
        <v>45778</v>
      </c>
      <c r="L2210" s="121" t="s">
        <v>1605</v>
      </c>
      <c r="N2210" s="94" t="s">
        <v>2063</v>
      </c>
      <c r="P2210" s="30"/>
      <c r="Q2210" s="20"/>
      <c r="R2210" s="23"/>
      <c r="S2210" s="21">
        <v>45628</v>
      </c>
      <c r="T2210" s="20"/>
      <c r="U2210" s="21">
        <v>45630</v>
      </c>
      <c r="V2210" s="29" t="s">
        <v>240</v>
      </c>
      <c r="W2210" s="23"/>
      <c r="X2210" s="27" t="s">
        <v>45</v>
      </c>
      <c r="Y2210" s="13" t="s">
        <v>411</v>
      </c>
    </row>
    <row r="2211" spans="1:25">
      <c r="A2211" s="234">
        <v>45658</v>
      </c>
      <c r="B2211" s="25" t="s">
        <v>102</v>
      </c>
      <c r="C2211" s="26">
        <v>120589</v>
      </c>
      <c r="D2211" s="27" t="s">
        <v>28</v>
      </c>
      <c r="E2211" s="27" t="s">
        <v>255</v>
      </c>
      <c r="F2211" s="27" t="s">
        <v>256</v>
      </c>
      <c r="G2211" s="27" t="s">
        <v>31</v>
      </c>
      <c r="H2211" s="27" t="s">
        <v>32</v>
      </c>
      <c r="I2211" s="27" t="s">
        <v>33</v>
      </c>
      <c r="J2211" s="28">
        <v>45626</v>
      </c>
      <c r="K2211" s="28">
        <v>45778</v>
      </c>
      <c r="L2211" s="121" t="s">
        <v>1605</v>
      </c>
      <c r="N2211" s="94" t="s">
        <v>2174</v>
      </c>
      <c r="P2211" s="30"/>
      <c r="Q2211" s="20"/>
      <c r="R2211" s="23"/>
      <c r="S2211" s="21">
        <v>45628</v>
      </c>
      <c r="T2211" s="20"/>
      <c r="U2211" s="21">
        <v>45629</v>
      </c>
      <c r="V2211" s="29" t="s">
        <v>240</v>
      </c>
      <c r="W2211" s="23"/>
      <c r="X2211" s="27" t="s">
        <v>45</v>
      </c>
      <c r="Y2211" s="13" t="s">
        <v>409</v>
      </c>
    </row>
    <row r="2212" spans="1:25">
      <c r="A2212" s="234">
        <v>45658</v>
      </c>
      <c r="B2212" s="25" t="s">
        <v>1499</v>
      </c>
      <c r="C2212" s="26">
        <v>120592</v>
      </c>
      <c r="D2212" s="27" t="s">
        <v>28</v>
      </c>
      <c r="E2212" s="27" t="s">
        <v>255</v>
      </c>
      <c r="F2212" s="27" t="s">
        <v>256</v>
      </c>
      <c r="G2212" s="27" t="s">
        <v>31</v>
      </c>
      <c r="H2212" s="27" t="s">
        <v>32</v>
      </c>
      <c r="I2212" s="27" t="s">
        <v>33</v>
      </c>
      <c r="J2212" s="28">
        <v>45626</v>
      </c>
      <c r="K2212" s="28">
        <v>45778</v>
      </c>
      <c r="L2212" s="121" t="s">
        <v>1605</v>
      </c>
      <c r="N2212" s="94" t="s">
        <v>2174</v>
      </c>
      <c r="P2212" s="30"/>
      <c r="Q2212" s="20"/>
      <c r="R2212" s="23"/>
      <c r="S2212" s="21">
        <v>45628</v>
      </c>
      <c r="T2212" s="20"/>
      <c r="U2212" s="21">
        <v>45629</v>
      </c>
      <c r="V2212" s="29" t="s">
        <v>240</v>
      </c>
      <c r="W2212" s="23"/>
      <c r="X2212" s="27" t="s">
        <v>45</v>
      </c>
      <c r="Y2212" s="13" t="s">
        <v>409</v>
      </c>
    </row>
    <row r="2213" spans="1:25" ht="89.25">
      <c r="A2213" s="234">
        <v>45658</v>
      </c>
      <c r="B2213" s="25" t="s">
        <v>1484</v>
      </c>
      <c r="C2213" s="26">
        <v>120710</v>
      </c>
      <c r="D2213" s="27" t="s">
        <v>28</v>
      </c>
      <c r="E2213" s="27" t="s">
        <v>413</v>
      </c>
      <c r="F2213" s="27" t="s">
        <v>2926</v>
      </c>
      <c r="G2213" s="27" t="s">
        <v>31</v>
      </c>
      <c r="H2213" s="27" t="s">
        <v>32</v>
      </c>
      <c r="I2213" s="27" t="s">
        <v>33</v>
      </c>
      <c r="J2213" s="28">
        <v>45626</v>
      </c>
      <c r="K2213" s="28">
        <v>45778</v>
      </c>
      <c r="L2213" s="121" t="s">
        <v>1605</v>
      </c>
      <c r="M2213" s="94" t="s">
        <v>415</v>
      </c>
      <c r="N2213" s="94" t="s">
        <v>43</v>
      </c>
      <c r="O2213" s="94" t="s">
        <v>416</v>
      </c>
      <c r="P2213" s="30"/>
      <c r="Q2213" s="20"/>
      <c r="R2213" s="23"/>
      <c r="S2213" s="21">
        <v>45628</v>
      </c>
      <c r="T2213" s="20"/>
      <c r="U2213" s="21">
        <v>45629</v>
      </c>
      <c r="V2213" s="29" t="s">
        <v>240</v>
      </c>
      <c r="W2213" s="23"/>
      <c r="X2213" s="27" t="s">
        <v>45</v>
      </c>
      <c r="Y2213" s="13" t="s">
        <v>1290</v>
      </c>
    </row>
    <row r="2214" spans="1:25" ht="89.25">
      <c r="A2214" s="234">
        <v>45658</v>
      </c>
      <c r="B2214" s="25" t="s">
        <v>3270</v>
      </c>
      <c r="C2214" s="26">
        <v>138033</v>
      </c>
      <c r="D2214" s="27" t="s">
        <v>28</v>
      </c>
      <c r="E2214" s="27" t="s">
        <v>413</v>
      </c>
      <c r="F2214" s="27" t="s">
        <v>2926</v>
      </c>
      <c r="G2214" s="27" t="s">
        <v>31</v>
      </c>
      <c r="H2214" s="27" t="s">
        <v>32</v>
      </c>
      <c r="I2214" s="27" t="s">
        <v>33</v>
      </c>
      <c r="J2214" s="28">
        <v>45626</v>
      </c>
      <c r="K2214" s="28">
        <v>45778</v>
      </c>
      <c r="L2214" s="121" t="s">
        <v>1605</v>
      </c>
      <c r="M2214" s="94" t="s">
        <v>415</v>
      </c>
      <c r="N2214" s="94" t="s">
        <v>43</v>
      </c>
      <c r="O2214" s="94" t="s">
        <v>416</v>
      </c>
      <c r="P2214" s="30"/>
      <c r="Q2214" s="20"/>
      <c r="R2214" s="23"/>
      <c r="S2214" s="21">
        <v>45628</v>
      </c>
      <c r="T2214" s="20"/>
      <c r="U2214" s="21">
        <v>45629</v>
      </c>
      <c r="V2214" s="29" t="s">
        <v>240</v>
      </c>
      <c r="W2214" s="23"/>
      <c r="X2214" s="27" t="s">
        <v>45</v>
      </c>
      <c r="Y2214" s="13" t="s">
        <v>1290</v>
      </c>
    </row>
    <row r="2215" spans="1:25">
      <c r="A2215" s="234">
        <v>45658</v>
      </c>
      <c r="B2215" s="25" t="s">
        <v>2460</v>
      </c>
      <c r="C2215" s="26">
        <v>140266</v>
      </c>
      <c r="D2215" s="27" t="s">
        <v>28</v>
      </c>
      <c r="E2215" s="27" t="s">
        <v>377</v>
      </c>
      <c r="F2215" s="27" t="s">
        <v>662</v>
      </c>
      <c r="G2215" s="27" t="s">
        <v>31</v>
      </c>
      <c r="H2215" s="27" t="s">
        <v>32</v>
      </c>
      <c r="I2215" s="27" t="s">
        <v>33</v>
      </c>
      <c r="J2215" s="28">
        <v>45626</v>
      </c>
      <c r="K2215" s="28">
        <v>45778</v>
      </c>
      <c r="L2215" s="121" t="s">
        <v>1605</v>
      </c>
      <c r="N2215" s="94" t="s">
        <v>91</v>
      </c>
      <c r="P2215" s="30"/>
      <c r="Q2215" s="20"/>
      <c r="R2215" s="23"/>
      <c r="S2215" s="21">
        <v>45628</v>
      </c>
      <c r="T2215" s="20"/>
      <c r="U2215" s="21">
        <v>45631</v>
      </c>
      <c r="V2215" s="29" t="s">
        <v>240</v>
      </c>
      <c r="W2215" s="23"/>
      <c r="X2215" s="27" t="s">
        <v>45</v>
      </c>
      <c r="Y2215" s="13" t="s">
        <v>506</v>
      </c>
    </row>
    <row r="2216" spans="1:25" ht="25.5">
      <c r="A2216" s="234">
        <v>45658</v>
      </c>
      <c r="B2216" s="25" t="s">
        <v>1527</v>
      </c>
      <c r="C2216" s="26">
        <v>634473</v>
      </c>
      <c r="D2216" s="27" t="s">
        <v>28</v>
      </c>
      <c r="E2216" s="27" t="s">
        <v>274</v>
      </c>
      <c r="F2216" s="27" t="s">
        <v>2993</v>
      </c>
      <c r="G2216" s="27" t="s">
        <v>31</v>
      </c>
      <c r="H2216" s="27" t="s">
        <v>32</v>
      </c>
      <c r="I2216" s="27" t="s">
        <v>33</v>
      </c>
      <c r="J2216" s="28">
        <v>45626</v>
      </c>
      <c r="K2216" s="28">
        <v>45778</v>
      </c>
      <c r="L2216" s="121" t="s">
        <v>1605</v>
      </c>
      <c r="M2216" s="94" t="s">
        <v>3271</v>
      </c>
      <c r="N2216" s="94" t="s">
        <v>2465</v>
      </c>
      <c r="O2216" s="94" t="s">
        <v>2466</v>
      </c>
      <c r="P2216" s="30"/>
      <c r="Q2216" s="20"/>
      <c r="R2216" s="23"/>
      <c r="S2216" s="21">
        <v>45628</v>
      </c>
      <c r="T2216" s="20"/>
      <c r="U2216" s="21">
        <v>45629</v>
      </c>
      <c r="V2216" s="29" t="s">
        <v>240</v>
      </c>
      <c r="W2216" s="23"/>
      <c r="X2216" s="27" t="s">
        <v>45</v>
      </c>
      <c r="Y2216" s="13" t="s">
        <v>3272</v>
      </c>
    </row>
    <row r="2217" spans="1:25" ht="25.5">
      <c r="A2217" s="234">
        <v>45658</v>
      </c>
      <c r="B2217" s="25" t="s">
        <v>1530</v>
      </c>
      <c r="C2217" s="26">
        <v>634474</v>
      </c>
      <c r="D2217" s="27" t="s">
        <v>28</v>
      </c>
      <c r="E2217" s="27" t="s">
        <v>274</v>
      </c>
      <c r="F2217" s="27" t="s">
        <v>2993</v>
      </c>
      <c r="G2217" s="27" t="s">
        <v>31</v>
      </c>
      <c r="H2217" s="27" t="s">
        <v>32</v>
      </c>
      <c r="I2217" s="27" t="s">
        <v>33</v>
      </c>
      <c r="J2217" s="28">
        <v>45626</v>
      </c>
      <c r="K2217" s="28">
        <v>45778</v>
      </c>
      <c r="L2217" s="121" t="s">
        <v>1605</v>
      </c>
      <c r="M2217" s="94" t="s">
        <v>3271</v>
      </c>
      <c r="N2217" s="94" t="s">
        <v>2465</v>
      </c>
      <c r="O2217" s="94" t="s">
        <v>2466</v>
      </c>
      <c r="P2217" s="30"/>
      <c r="Q2217" s="20"/>
      <c r="R2217" s="23"/>
      <c r="S2217" s="21">
        <v>45628</v>
      </c>
      <c r="T2217" s="20"/>
      <c r="U2217" s="21">
        <v>45629</v>
      </c>
      <c r="V2217" s="29" t="s">
        <v>240</v>
      </c>
      <c r="W2217" s="23"/>
      <c r="X2217" s="27" t="s">
        <v>45</v>
      </c>
      <c r="Y2217" s="13" t="s">
        <v>3272</v>
      </c>
    </row>
    <row r="2218" spans="1:25" ht="25.5">
      <c r="A2218" s="234">
        <v>45658</v>
      </c>
      <c r="B2218" s="25" t="s">
        <v>1536</v>
      </c>
      <c r="C2218" s="26">
        <v>634482</v>
      </c>
      <c r="D2218" s="27" t="s">
        <v>28</v>
      </c>
      <c r="E2218" s="27" t="s">
        <v>274</v>
      </c>
      <c r="F2218" s="27" t="s">
        <v>2993</v>
      </c>
      <c r="G2218" s="27" t="s">
        <v>31</v>
      </c>
      <c r="H2218" s="27" t="s">
        <v>32</v>
      </c>
      <c r="I2218" s="27" t="s">
        <v>33</v>
      </c>
      <c r="J2218" s="28">
        <v>45626</v>
      </c>
      <c r="K2218" s="28">
        <v>45778</v>
      </c>
      <c r="L2218" s="121" t="s">
        <v>1605</v>
      </c>
      <c r="M2218" s="94" t="s">
        <v>3271</v>
      </c>
      <c r="N2218" s="94" t="s">
        <v>2465</v>
      </c>
      <c r="O2218" s="94" t="s">
        <v>2466</v>
      </c>
      <c r="P2218" s="30"/>
      <c r="Q2218" s="20"/>
      <c r="R2218" s="23"/>
      <c r="S2218" s="21">
        <v>45628</v>
      </c>
      <c r="T2218" s="20"/>
      <c r="U2218" s="21">
        <v>45629</v>
      </c>
      <c r="V2218" s="29" t="s">
        <v>240</v>
      </c>
      <c r="W2218" s="23"/>
      <c r="X2218" s="27" t="s">
        <v>45</v>
      </c>
      <c r="Y2218" s="13" t="s">
        <v>3272</v>
      </c>
    </row>
    <row r="2219" spans="1:25" ht="25.5">
      <c r="A2219" s="234">
        <v>45658</v>
      </c>
      <c r="B2219" s="25" t="s">
        <v>273</v>
      </c>
      <c r="C2219" s="26">
        <v>634472</v>
      </c>
      <c r="D2219" s="27" t="s">
        <v>28</v>
      </c>
      <c r="E2219" s="27" t="s">
        <v>274</v>
      </c>
      <c r="F2219" s="27" t="s">
        <v>2993</v>
      </c>
      <c r="G2219" s="27" t="s">
        <v>31</v>
      </c>
      <c r="H2219" s="27" t="s">
        <v>32</v>
      </c>
      <c r="I2219" s="27" t="s">
        <v>33</v>
      </c>
      <c r="J2219" s="28">
        <v>45626</v>
      </c>
      <c r="K2219" s="28">
        <v>45778</v>
      </c>
      <c r="L2219" s="121" t="s">
        <v>53</v>
      </c>
      <c r="M2219" s="94" t="s">
        <v>2464</v>
      </c>
      <c r="N2219" s="94" t="s">
        <v>2465</v>
      </c>
      <c r="O2219" s="94" t="s">
        <v>2466</v>
      </c>
      <c r="P2219" s="30"/>
      <c r="Q2219" s="20"/>
      <c r="R2219" s="23"/>
      <c r="S2219" s="21">
        <v>45623</v>
      </c>
      <c r="T2219" s="20"/>
      <c r="U2219" s="21">
        <v>45629</v>
      </c>
      <c r="V2219" s="29" t="s">
        <v>485</v>
      </c>
      <c r="W2219" s="23"/>
      <c r="X2219" s="27" t="s">
        <v>45</v>
      </c>
      <c r="Y2219" s="13"/>
    </row>
    <row r="2220" spans="1:25" ht="25.5">
      <c r="A2220" s="234">
        <v>45658</v>
      </c>
      <c r="B2220" s="25" t="s">
        <v>1537</v>
      </c>
      <c r="C2220" s="26">
        <v>634470</v>
      </c>
      <c r="D2220" s="27" t="s">
        <v>28</v>
      </c>
      <c r="E2220" s="27" t="s">
        <v>274</v>
      </c>
      <c r="F2220" s="27" t="s">
        <v>2993</v>
      </c>
      <c r="G2220" s="27" t="s">
        <v>31</v>
      </c>
      <c r="H2220" s="27" t="s">
        <v>32</v>
      </c>
      <c r="I2220" s="27" t="s">
        <v>33</v>
      </c>
      <c r="J2220" s="28">
        <v>45626</v>
      </c>
      <c r="K2220" s="28">
        <v>45778</v>
      </c>
      <c r="L2220" s="121" t="s">
        <v>53</v>
      </c>
      <c r="M2220" s="94" t="s">
        <v>2464</v>
      </c>
      <c r="N2220" s="94" t="s">
        <v>2465</v>
      </c>
      <c r="O2220" s="94" t="s">
        <v>2466</v>
      </c>
      <c r="P2220" s="30"/>
      <c r="Q2220" s="20"/>
      <c r="R2220" s="23"/>
      <c r="S2220" s="21">
        <v>45623</v>
      </c>
      <c r="T2220" s="20"/>
      <c r="U2220" s="21">
        <v>45629</v>
      </c>
      <c r="V2220" s="29" t="s">
        <v>485</v>
      </c>
      <c r="W2220" s="23"/>
      <c r="X2220" s="27" t="s">
        <v>45</v>
      </c>
      <c r="Y2220" s="13"/>
    </row>
    <row r="2221" spans="1:25" ht="25.5">
      <c r="A2221" s="234">
        <v>45658</v>
      </c>
      <c r="B2221" s="25" t="s">
        <v>1534</v>
      </c>
      <c r="C2221" s="26">
        <v>634468</v>
      </c>
      <c r="D2221" s="27" t="s">
        <v>28</v>
      </c>
      <c r="E2221" s="27" t="s">
        <v>274</v>
      </c>
      <c r="F2221" s="27" t="s">
        <v>2993</v>
      </c>
      <c r="G2221" s="27" t="s">
        <v>31</v>
      </c>
      <c r="H2221" s="27" t="s">
        <v>32</v>
      </c>
      <c r="I2221" s="27" t="s">
        <v>33</v>
      </c>
      <c r="J2221" s="28">
        <v>45626</v>
      </c>
      <c r="K2221" s="28">
        <v>45778</v>
      </c>
      <c r="L2221" s="121" t="s">
        <v>53</v>
      </c>
      <c r="M2221" s="94" t="s">
        <v>2464</v>
      </c>
      <c r="N2221" s="94" t="s">
        <v>2465</v>
      </c>
      <c r="O2221" s="94" t="s">
        <v>2466</v>
      </c>
      <c r="P2221" s="30"/>
      <c r="Q2221" s="20"/>
      <c r="R2221" s="23"/>
      <c r="S2221" s="21">
        <v>45623</v>
      </c>
      <c r="T2221" s="20"/>
      <c r="U2221" s="21">
        <v>45629</v>
      </c>
      <c r="V2221" s="29" t="s">
        <v>485</v>
      </c>
      <c r="W2221" s="23"/>
      <c r="X2221" s="27" t="s">
        <v>45</v>
      </c>
      <c r="Y2221" s="13"/>
    </row>
    <row r="2222" spans="1:25" ht="25.5">
      <c r="A2222" s="234">
        <v>45658</v>
      </c>
      <c r="B2222" s="25" t="s">
        <v>1532</v>
      </c>
      <c r="C2222" s="26">
        <v>634467</v>
      </c>
      <c r="D2222" s="27" t="s">
        <v>28</v>
      </c>
      <c r="E2222" s="27" t="s">
        <v>274</v>
      </c>
      <c r="F2222" s="27" t="s">
        <v>2993</v>
      </c>
      <c r="G2222" s="27" t="s">
        <v>31</v>
      </c>
      <c r="H2222" s="27" t="s">
        <v>32</v>
      </c>
      <c r="I2222" s="27" t="s">
        <v>33</v>
      </c>
      <c r="J2222" s="28">
        <v>45626</v>
      </c>
      <c r="K2222" s="28">
        <v>45778</v>
      </c>
      <c r="L2222" s="121" t="s">
        <v>53</v>
      </c>
      <c r="M2222" s="94" t="s">
        <v>2464</v>
      </c>
      <c r="N2222" s="94" t="s">
        <v>2465</v>
      </c>
      <c r="O2222" s="94" t="s">
        <v>2466</v>
      </c>
      <c r="P2222" s="30"/>
      <c r="Q2222" s="20"/>
      <c r="R2222" s="23"/>
      <c r="S2222" s="21">
        <v>45623</v>
      </c>
      <c r="T2222" s="20"/>
      <c r="U2222" s="21">
        <v>45629</v>
      </c>
      <c r="V2222" s="29" t="s">
        <v>485</v>
      </c>
      <c r="W2222" s="23"/>
      <c r="X2222" s="27" t="s">
        <v>45</v>
      </c>
      <c r="Y2222" s="13"/>
    </row>
    <row r="2223" spans="1:25">
      <c r="A2223" s="24">
        <v>45627</v>
      </c>
      <c r="B2223" s="25" t="s">
        <v>1636</v>
      </c>
      <c r="C2223" s="26" t="s">
        <v>1637</v>
      </c>
      <c r="D2223" s="27" t="s">
        <v>76</v>
      </c>
      <c r="E2223" s="27" t="s">
        <v>838</v>
      </c>
      <c r="F2223" s="27" t="s">
        <v>288</v>
      </c>
      <c r="G2223" s="27" t="s">
        <v>31</v>
      </c>
      <c r="H2223" s="27" t="s">
        <v>32</v>
      </c>
      <c r="I2223" s="27" t="s">
        <v>33</v>
      </c>
      <c r="J2223" s="28">
        <v>45596</v>
      </c>
      <c r="K2223" s="28">
        <v>45748</v>
      </c>
      <c r="L2223" s="121" t="s">
        <v>1605</v>
      </c>
      <c r="N2223" s="94" t="s">
        <v>1639</v>
      </c>
      <c r="P2223" s="30">
        <v>45600</v>
      </c>
      <c r="Q2223" s="21">
        <v>45602</v>
      </c>
      <c r="R2223" s="23"/>
      <c r="S2223" s="21">
        <v>45614</v>
      </c>
      <c r="T2223" s="20">
        <v>45637</v>
      </c>
      <c r="U2223" s="21">
        <v>45639</v>
      </c>
      <c r="V2223" s="29" t="s">
        <v>240</v>
      </c>
      <c r="W2223" s="23"/>
      <c r="X2223" s="27" t="s">
        <v>39</v>
      </c>
      <c r="Y2223" s="13"/>
    </row>
    <row r="2224" spans="1:25">
      <c r="A2224" s="24">
        <v>45627</v>
      </c>
      <c r="B2224" s="25" t="s">
        <v>1521</v>
      </c>
      <c r="C2224" s="26">
        <v>89440</v>
      </c>
      <c r="D2224" s="27" t="s">
        <v>28</v>
      </c>
      <c r="E2224" s="27" t="s">
        <v>147</v>
      </c>
      <c r="F2224" s="27" t="s">
        <v>148</v>
      </c>
      <c r="G2224" s="27" t="s">
        <v>31</v>
      </c>
      <c r="H2224" s="27" t="s">
        <v>32</v>
      </c>
      <c r="I2224" s="27" t="s">
        <v>33</v>
      </c>
      <c r="J2224" s="28">
        <v>45626</v>
      </c>
      <c r="K2224" s="28">
        <v>45778</v>
      </c>
      <c r="L2224" s="121" t="s">
        <v>1605</v>
      </c>
      <c r="M2224" s="94" t="s">
        <v>304</v>
      </c>
      <c r="N2224" s="94" t="s">
        <v>149</v>
      </c>
      <c r="P2224" s="30"/>
      <c r="Q2224" s="20"/>
      <c r="R2224" s="23"/>
      <c r="S2224" s="21">
        <v>45637</v>
      </c>
      <c r="T2224" s="20"/>
      <c r="U2224" s="21">
        <v>45639</v>
      </c>
      <c r="V2224" s="29" t="s">
        <v>240</v>
      </c>
      <c r="W2224" s="23"/>
      <c r="X2224" s="27" t="s">
        <v>39</v>
      </c>
      <c r="Y2224" s="13"/>
    </row>
    <row r="2225" spans="1:25">
      <c r="A2225" s="234">
        <v>45658</v>
      </c>
      <c r="B2225" s="25" t="s">
        <v>105</v>
      </c>
      <c r="C2225" s="26">
        <v>127206</v>
      </c>
      <c r="D2225" s="27" t="s">
        <v>28</v>
      </c>
      <c r="E2225" s="27" t="s">
        <v>255</v>
      </c>
      <c r="F2225" s="27" t="s">
        <v>256</v>
      </c>
      <c r="G2225" s="27" t="s">
        <v>31</v>
      </c>
      <c r="H2225" s="27" t="s">
        <v>32</v>
      </c>
      <c r="I2225" s="27" t="s">
        <v>33</v>
      </c>
      <c r="J2225" s="28">
        <v>45626</v>
      </c>
      <c r="K2225" s="28">
        <v>45778</v>
      </c>
      <c r="L2225" s="121" t="s">
        <v>2167</v>
      </c>
      <c r="P2225" s="30"/>
      <c r="Q2225" s="20"/>
      <c r="R2225" s="23"/>
      <c r="S2225" s="21">
        <v>45629</v>
      </c>
      <c r="T2225" s="20"/>
      <c r="U2225" s="21">
        <v>45629</v>
      </c>
      <c r="V2225" s="29" t="s">
        <v>240</v>
      </c>
      <c r="W2225" s="23"/>
      <c r="X2225" s="27" t="s">
        <v>45</v>
      </c>
      <c r="Y2225" s="13"/>
    </row>
    <row r="2226" spans="1:25">
      <c r="A2226" s="234">
        <v>45658</v>
      </c>
      <c r="B2226" s="25" t="s">
        <v>1480</v>
      </c>
      <c r="C2226" s="26">
        <v>132706</v>
      </c>
      <c r="D2226" s="27" t="s">
        <v>28</v>
      </c>
      <c r="E2226" s="27" t="s">
        <v>1068</v>
      </c>
      <c r="F2226" s="27" t="s">
        <v>455</v>
      </c>
      <c r="G2226" s="27" t="s">
        <v>31</v>
      </c>
      <c r="H2226" s="27" t="s">
        <v>32</v>
      </c>
      <c r="I2226" s="27" t="s">
        <v>33</v>
      </c>
      <c r="J2226" s="28">
        <v>45626</v>
      </c>
      <c r="K2226" s="28">
        <v>45809</v>
      </c>
      <c r="L2226" s="121" t="s">
        <v>2167</v>
      </c>
      <c r="P2226" s="30"/>
      <c r="Q2226" s="20"/>
      <c r="R2226" s="23"/>
      <c r="S2226" s="21">
        <v>45629</v>
      </c>
      <c r="T2226" s="20"/>
      <c r="U2226" s="21">
        <v>45638</v>
      </c>
      <c r="V2226" s="29" t="s">
        <v>240</v>
      </c>
      <c r="W2226" s="23"/>
      <c r="X2226" s="27" t="s">
        <v>45</v>
      </c>
      <c r="Y2226" s="13"/>
    </row>
    <row r="2227" spans="1:25">
      <c r="A2227" s="24">
        <v>45658</v>
      </c>
      <c r="B2227" s="25" t="s">
        <v>341</v>
      </c>
      <c r="C2227" s="26">
        <v>115459</v>
      </c>
      <c r="D2227" s="27" t="s">
        <v>42</v>
      </c>
      <c r="E2227" s="27"/>
      <c r="F2227" s="27"/>
      <c r="G2227" s="27" t="s">
        <v>31</v>
      </c>
      <c r="H2227" s="27" t="s">
        <v>32</v>
      </c>
      <c r="I2227" s="27" t="s">
        <v>33</v>
      </c>
      <c r="J2227" s="28">
        <v>45626</v>
      </c>
      <c r="K2227" s="28">
        <v>45809</v>
      </c>
      <c r="L2227" s="121" t="s">
        <v>2167</v>
      </c>
      <c r="P2227" s="30"/>
      <c r="Q2227" s="20"/>
      <c r="R2227" s="23"/>
      <c r="S2227" s="21">
        <v>45629</v>
      </c>
      <c r="T2227" s="20"/>
      <c r="U2227" s="21">
        <v>45638</v>
      </c>
      <c r="V2227" s="29" t="s">
        <v>240</v>
      </c>
      <c r="W2227" s="23"/>
      <c r="X2227" s="27" t="s">
        <v>39</v>
      </c>
      <c r="Y2227" s="13"/>
    </row>
    <row r="2228" spans="1:25">
      <c r="A2228" s="24">
        <v>45628</v>
      </c>
      <c r="B2228" s="25" t="s">
        <v>3273</v>
      </c>
      <c r="C2228" s="26">
        <v>147299</v>
      </c>
      <c r="D2228" s="27" t="s">
        <v>42</v>
      </c>
      <c r="E2228" s="27" t="s">
        <v>1068</v>
      </c>
      <c r="F2228" s="27"/>
      <c r="G2228" s="27" t="s">
        <v>31</v>
      </c>
      <c r="H2228" s="27" t="s">
        <v>32</v>
      </c>
      <c r="I2228" s="27" t="s">
        <v>33</v>
      </c>
      <c r="J2228" s="128" t="s">
        <v>85</v>
      </c>
      <c r="K2228" s="28">
        <v>45778</v>
      </c>
      <c r="L2228" s="121" t="s">
        <v>2167</v>
      </c>
      <c r="M2228" s="94" t="s">
        <v>304</v>
      </c>
      <c r="N2228" s="94" t="s">
        <v>149</v>
      </c>
      <c r="P2228" s="30">
        <v>45623</v>
      </c>
      <c r="Q2228" s="20"/>
      <c r="R2228" s="23"/>
      <c r="S2228" s="21"/>
      <c r="T2228" s="20"/>
      <c r="U2228" s="21">
        <v>45623</v>
      </c>
      <c r="V2228" s="29" t="s">
        <v>240</v>
      </c>
      <c r="W2228" s="23"/>
      <c r="X2228" s="27" t="s">
        <v>39</v>
      </c>
      <c r="Y2228" s="13"/>
    </row>
    <row r="2229" spans="1:25">
      <c r="A2229" s="24">
        <v>45627</v>
      </c>
      <c r="B2229" s="25" t="s">
        <v>3274</v>
      </c>
      <c r="C2229" s="26">
        <v>114481</v>
      </c>
      <c r="D2229" s="27" t="s">
        <v>42</v>
      </c>
      <c r="E2229" s="27"/>
      <c r="F2229" s="27"/>
      <c r="G2229" s="27" t="s">
        <v>31</v>
      </c>
      <c r="H2229" s="27" t="s">
        <v>32</v>
      </c>
      <c r="I2229" s="27" t="s">
        <v>33</v>
      </c>
      <c r="J2229" s="128" t="s">
        <v>85</v>
      </c>
      <c r="K2229" s="28">
        <v>45748</v>
      </c>
      <c r="L2229" s="121" t="s">
        <v>2167</v>
      </c>
      <c r="P2229" s="30"/>
      <c r="Q2229" s="20"/>
      <c r="R2229" s="23"/>
      <c r="S2229" s="21"/>
      <c r="T2229" s="20"/>
      <c r="U2229" s="21">
        <v>45624</v>
      </c>
      <c r="V2229" s="29" t="s">
        <v>240</v>
      </c>
      <c r="W2229" s="23"/>
      <c r="X2229" s="27"/>
      <c r="Y2229" s="13"/>
    </row>
    <row r="2230" spans="1:25">
      <c r="A2230" s="234">
        <v>45658</v>
      </c>
      <c r="B2230" s="25" t="s">
        <v>353</v>
      </c>
      <c r="C2230" s="26">
        <v>127642</v>
      </c>
      <c r="D2230" s="27" t="s">
        <v>28</v>
      </c>
      <c r="E2230" s="27" t="s">
        <v>354</v>
      </c>
      <c r="F2230" s="27" t="s">
        <v>455</v>
      </c>
      <c r="G2230" s="27" t="s">
        <v>31</v>
      </c>
      <c r="H2230" s="27" t="s">
        <v>32</v>
      </c>
      <c r="I2230" s="27" t="s">
        <v>33</v>
      </c>
      <c r="J2230" s="28">
        <v>45626</v>
      </c>
      <c r="K2230" s="28">
        <v>45778</v>
      </c>
      <c r="L2230" s="121" t="s">
        <v>2167</v>
      </c>
      <c r="P2230" s="30"/>
      <c r="Q2230" s="20"/>
      <c r="R2230" s="23"/>
      <c r="S2230" s="21">
        <v>45629</v>
      </c>
      <c r="T2230" s="20">
        <v>45644</v>
      </c>
      <c r="U2230" s="21">
        <v>45645</v>
      </c>
      <c r="V2230" s="29" t="s">
        <v>240</v>
      </c>
      <c r="W2230" s="23"/>
      <c r="X2230" s="27" t="s">
        <v>45</v>
      </c>
      <c r="Y2230" s="13"/>
    </row>
    <row r="2231" spans="1:25">
      <c r="A2231" s="234">
        <v>45658</v>
      </c>
      <c r="B2231" s="25" t="s">
        <v>2489</v>
      </c>
      <c r="C2231" s="26">
        <v>128511</v>
      </c>
      <c r="D2231" s="27" t="s">
        <v>28</v>
      </c>
      <c r="E2231" s="27" t="s">
        <v>354</v>
      </c>
      <c r="F2231" s="27" t="s">
        <v>455</v>
      </c>
      <c r="G2231" s="27" t="s">
        <v>31</v>
      </c>
      <c r="H2231" s="27" t="s">
        <v>32</v>
      </c>
      <c r="I2231" s="27" t="s">
        <v>33</v>
      </c>
      <c r="J2231" s="28">
        <v>45626</v>
      </c>
      <c r="K2231" s="28">
        <v>45778</v>
      </c>
      <c r="L2231" s="121" t="s">
        <v>2167</v>
      </c>
      <c r="P2231" s="30"/>
      <c r="Q2231" s="20"/>
      <c r="R2231" s="23"/>
      <c r="S2231" s="21">
        <v>45629</v>
      </c>
      <c r="T2231" s="20">
        <v>45644</v>
      </c>
      <c r="U2231" s="21">
        <v>45645</v>
      </c>
      <c r="V2231" s="29" t="s">
        <v>240</v>
      </c>
      <c r="W2231" s="23"/>
      <c r="X2231" s="27" t="s">
        <v>45</v>
      </c>
      <c r="Y2231" s="13"/>
    </row>
    <row r="2232" spans="1:25">
      <c r="A2232" s="234">
        <v>45658</v>
      </c>
      <c r="B2232" s="25" t="s">
        <v>3275</v>
      </c>
      <c r="C2232" s="26">
        <v>134023</v>
      </c>
      <c r="D2232" s="27" t="s">
        <v>28</v>
      </c>
      <c r="E2232" s="27" t="s">
        <v>354</v>
      </c>
      <c r="F2232" s="27" t="s">
        <v>455</v>
      </c>
      <c r="G2232" s="27" t="s">
        <v>31</v>
      </c>
      <c r="H2232" s="27" t="s">
        <v>32</v>
      </c>
      <c r="I2232" s="27" t="s">
        <v>33</v>
      </c>
      <c r="J2232" s="28">
        <v>45626</v>
      </c>
      <c r="K2232" s="28">
        <v>45778</v>
      </c>
      <c r="L2232" s="121" t="s">
        <v>2167</v>
      </c>
      <c r="P2232" s="30"/>
      <c r="Q2232" s="20"/>
      <c r="R2232" s="23"/>
      <c r="S2232" s="21">
        <v>45629</v>
      </c>
      <c r="T2232" s="20">
        <v>45644</v>
      </c>
      <c r="U2232" s="21">
        <v>45645</v>
      </c>
      <c r="V2232" s="29" t="s">
        <v>240</v>
      </c>
      <c r="W2232" s="23"/>
      <c r="X2232" s="27" t="s">
        <v>45</v>
      </c>
      <c r="Y2232" s="13"/>
    </row>
    <row r="2233" spans="1:25">
      <c r="A2233" s="234">
        <v>45658</v>
      </c>
      <c r="B2233" s="25" t="s">
        <v>1167</v>
      </c>
      <c r="C2233" s="26">
        <v>129567</v>
      </c>
      <c r="D2233" s="27" t="s">
        <v>28</v>
      </c>
      <c r="E2233" s="27" t="s">
        <v>1576</v>
      </c>
      <c r="F2233" s="27" t="s">
        <v>358</v>
      </c>
      <c r="G2233" s="27" t="s">
        <v>31</v>
      </c>
      <c r="H2233" s="27" t="s">
        <v>32</v>
      </c>
      <c r="I2233" s="27" t="s">
        <v>33</v>
      </c>
      <c r="J2233" s="28">
        <v>45626</v>
      </c>
      <c r="K2233" s="28">
        <v>45778</v>
      </c>
      <c r="L2233" s="121" t="s">
        <v>2167</v>
      </c>
      <c r="P2233" s="30"/>
      <c r="Q2233" s="20"/>
      <c r="R2233" s="23"/>
      <c r="S2233" s="21">
        <v>45629</v>
      </c>
      <c r="T2233" s="20">
        <v>45644</v>
      </c>
      <c r="U2233" s="21">
        <v>45644</v>
      </c>
      <c r="V2233" s="29" t="s">
        <v>240</v>
      </c>
      <c r="W2233" s="23"/>
      <c r="X2233" s="27" t="s">
        <v>39</v>
      </c>
      <c r="Y2233" s="13"/>
    </row>
    <row r="2234" spans="1:25" ht="25.5">
      <c r="A2234" s="234">
        <v>45658</v>
      </c>
      <c r="B2234" s="25" t="s">
        <v>3276</v>
      </c>
      <c r="C2234" s="26">
        <v>130659</v>
      </c>
      <c r="D2234" s="27" t="s">
        <v>28</v>
      </c>
      <c r="E2234" s="27" t="s">
        <v>1576</v>
      </c>
      <c r="F2234" s="27" t="s">
        <v>358</v>
      </c>
      <c r="G2234" s="27" t="s">
        <v>31</v>
      </c>
      <c r="H2234" s="27" t="s">
        <v>32</v>
      </c>
      <c r="I2234" s="27" t="s">
        <v>33</v>
      </c>
      <c r="J2234" s="28">
        <v>45626</v>
      </c>
      <c r="K2234" s="28">
        <v>45809</v>
      </c>
      <c r="L2234" s="121" t="s">
        <v>2167</v>
      </c>
      <c r="P2234" s="30"/>
      <c r="Q2234" s="20"/>
      <c r="R2234" s="23"/>
      <c r="S2234" s="21">
        <v>45629</v>
      </c>
      <c r="T2234" s="20">
        <v>45644</v>
      </c>
      <c r="U2234" s="21">
        <v>45644</v>
      </c>
      <c r="V2234" s="29" t="s">
        <v>240</v>
      </c>
      <c r="W2234" s="23"/>
      <c r="X2234" s="27" t="s">
        <v>39</v>
      </c>
      <c r="Y2234" s="13"/>
    </row>
    <row r="2235" spans="1:25">
      <c r="A2235" s="234">
        <v>45658</v>
      </c>
      <c r="B2235" s="25" t="s">
        <v>3277</v>
      </c>
      <c r="C2235" s="26">
        <v>120272</v>
      </c>
      <c r="D2235" s="27" t="s">
        <v>28</v>
      </c>
      <c r="E2235" s="27" t="s">
        <v>2279</v>
      </c>
      <c r="F2235" s="27" t="s">
        <v>262</v>
      </c>
      <c r="G2235" s="27" t="s">
        <v>31</v>
      </c>
      <c r="H2235" s="27" t="s">
        <v>32</v>
      </c>
      <c r="I2235" s="27" t="s">
        <v>33</v>
      </c>
      <c r="J2235" s="28">
        <v>45626</v>
      </c>
      <c r="K2235" s="28">
        <v>45778</v>
      </c>
      <c r="L2235" s="121" t="s">
        <v>1605</v>
      </c>
      <c r="M2235" s="94" t="s">
        <v>2564</v>
      </c>
      <c r="N2235" s="94" t="s">
        <v>2565</v>
      </c>
      <c r="P2235" s="30"/>
      <c r="Q2235" s="20"/>
      <c r="R2235" s="23"/>
      <c r="S2235" s="21">
        <v>45628</v>
      </c>
      <c r="T2235" s="20">
        <v>45644</v>
      </c>
      <c r="U2235" s="21">
        <v>45647</v>
      </c>
      <c r="V2235" s="29" t="s">
        <v>240</v>
      </c>
      <c r="W2235" s="23"/>
      <c r="X2235" s="27" t="s">
        <v>45</v>
      </c>
      <c r="Y2235" s="13" t="s">
        <v>1566</v>
      </c>
    </row>
    <row r="2236" spans="1:25">
      <c r="A2236" s="234">
        <v>45658</v>
      </c>
      <c r="B2236" s="25" t="s">
        <v>1523</v>
      </c>
      <c r="C2236" s="26">
        <v>125156</v>
      </c>
      <c r="D2236" s="27" t="s">
        <v>28</v>
      </c>
      <c r="E2236" s="27" t="s">
        <v>790</v>
      </c>
      <c r="F2236" s="27" t="s">
        <v>212</v>
      </c>
      <c r="G2236" s="27" t="s">
        <v>31</v>
      </c>
      <c r="H2236" s="27" t="s">
        <v>32</v>
      </c>
      <c r="I2236" s="27" t="s">
        <v>33</v>
      </c>
      <c r="J2236" s="28">
        <v>45626</v>
      </c>
      <c r="K2236" s="28">
        <v>45809</v>
      </c>
      <c r="L2236" s="121" t="s">
        <v>1605</v>
      </c>
      <c r="M2236" s="94" t="s">
        <v>1524</v>
      </c>
      <c r="N2236" s="94" t="s">
        <v>1525</v>
      </c>
      <c r="O2236" s="94" t="s">
        <v>1526</v>
      </c>
      <c r="P2236" s="30">
        <v>45629</v>
      </c>
      <c r="Q2236" s="30">
        <v>45629</v>
      </c>
      <c r="R2236" s="23"/>
      <c r="S2236" s="21">
        <v>45635</v>
      </c>
      <c r="T2236" s="20"/>
      <c r="U2236" s="21">
        <v>45649</v>
      </c>
      <c r="V2236" s="29" t="s">
        <v>240</v>
      </c>
      <c r="W2236" s="23"/>
      <c r="X2236" s="27" t="s">
        <v>39</v>
      </c>
      <c r="Y2236" s="13"/>
    </row>
    <row r="2237" spans="1:25">
      <c r="A2237" s="234">
        <v>45658</v>
      </c>
      <c r="B2237" s="25" t="s">
        <v>1580</v>
      </c>
      <c r="C2237" s="26">
        <v>113841</v>
      </c>
      <c r="D2237" s="27" t="s">
        <v>28</v>
      </c>
      <c r="E2237" s="27" t="s">
        <v>1581</v>
      </c>
      <c r="F2237" s="27" t="s">
        <v>1582</v>
      </c>
      <c r="G2237" s="27" t="s">
        <v>31</v>
      </c>
      <c r="H2237" s="27" t="s">
        <v>32</v>
      </c>
      <c r="I2237" s="27" t="s">
        <v>33</v>
      </c>
      <c r="J2237" s="28">
        <v>45626</v>
      </c>
      <c r="K2237" s="28">
        <v>45778</v>
      </c>
      <c r="L2237" s="121" t="s">
        <v>1605</v>
      </c>
      <c r="M2237" s="94" t="s">
        <v>1583</v>
      </c>
      <c r="N2237" s="94" t="s">
        <v>1584</v>
      </c>
      <c r="O2237" s="94" t="s">
        <v>739</v>
      </c>
      <c r="P2237" s="30"/>
      <c r="Q2237" s="20">
        <v>45632</v>
      </c>
      <c r="R2237" s="23"/>
      <c r="S2237" s="21">
        <v>45635</v>
      </c>
      <c r="T2237" s="20">
        <v>45644</v>
      </c>
      <c r="U2237" s="21">
        <v>45646</v>
      </c>
      <c r="V2237" s="29" t="s">
        <v>240</v>
      </c>
      <c r="W2237" s="23"/>
      <c r="X2237" s="27" t="s">
        <v>39</v>
      </c>
      <c r="Y2237" s="13" t="s">
        <v>3278</v>
      </c>
    </row>
    <row r="2238" spans="1:25">
      <c r="A2238" s="234">
        <v>45658</v>
      </c>
      <c r="B2238" s="25" t="s">
        <v>2547</v>
      </c>
      <c r="C2238" s="26">
        <v>633344</v>
      </c>
      <c r="D2238" s="27" t="s">
        <v>28</v>
      </c>
      <c r="E2238" s="27" t="s">
        <v>354</v>
      </c>
      <c r="F2238" s="27" t="s">
        <v>455</v>
      </c>
      <c r="G2238" s="27" t="s">
        <v>31</v>
      </c>
      <c r="H2238" s="27" t="s">
        <v>32</v>
      </c>
      <c r="I2238" s="27" t="s">
        <v>33</v>
      </c>
      <c r="J2238" s="28">
        <v>45626</v>
      </c>
      <c r="K2238" s="28">
        <v>45778</v>
      </c>
      <c r="L2238" s="121" t="s">
        <v>53</v>
      </c>
      <c r="M2238" s="94" t="s">
        <v>269</v>
      </c>
      <c r="N2238" s="94" t="s">
        <v>2480</v>
      </c>
      <c r="P2238" s="30"/>
      <c r="Q2238" s="20"/>
      <c r="R2238" s="23"/>
      <c r="S2238" s="21">
        <v>45623</v>
      </c>
      <c r="T2238" s="20">
        <v>45638</v>
      </c>
      <c r="U2238" s="21">
        <v>45645</v>
      </c>
      <c r="V2238" s="29" t="s">
        <v>240</v>
      </c>
      <c r="W2238" s="23"/>
      <c r="X2238" s="27" t="s">
        <v>45</v>
      </c>
      <c r="Y2238" s="13"/>
    </row>
    <row r="2239" spans="1:25">
      <c r="A2239" s="234">
        <v>45658</v>
      </c>
      <c r="B2239" s="25" t="s">
        <v>1599</v>
      </c>
      <c r="C2239" s="26">
        <v>633348</v>
      </c>
      <c r="D2239" s="27" t="s">
        <v>28</v>
      </c>
      <c r="E2239" s="27" t="s">
        <v>354</v>
      </c>
      <c r="F2239" s="27" t="s">
        <v>455</v>
      </c>
      <c r="G2239" s="27" t="s">
        <v>31</v>
      </c>
      <c r="H2239" s="27" t="s">
        <v>32</v>
      </c>
      <c r="I2239" s="27" t="s">
        <v>33</v>
      </c>
      <c r="J2239" s="28">
        <v>45626</v>
      </c>
      <c r="K2239" s="28">
        <v>45778</v>
      </c>
      <c r="L2239" s="121" t="s">
        <v>53</v>
      </c>
      <c r="M2239" s="94" t="s">
        <v>269</v>
      </c>
      <c r="N2239" s="94" t="s">
        <v>2480</v>
      </c>
      <c r="P2239" s="30"/>
      <c r="Q2239" s="20"/>
      <c r="R2239" s="23"/>
      <c r="S2239" s="21">
        <v>45623</v>
      </c>
      <c r="T2239" s="20">
        <v>45638</v>
      </c>
      <c r="U2239" s="21">
        <v>45645</v>
      </c>
      <c r="V2239" s="29" t="s">
        <v>240</v>
      </c>
      <c r="W2239" s="23"/>
      <c r="X2239" s="27" t="s">
        <v>45</v>
      </c>
      <c r="Y2239" s="13"/>
    </row>
    <row r="2240" spans="1:25">
      <c r="A2240" s="234">
        <v>45658</v>
      </c>
      <c r="B2240" s="25" t="s">
        <v>960</v>
      </c>
      <c r="C2240" s="26">
        <v>633363</v>
      </c>
      <c r="D2240" s="27" t="s">
        <v>28</v>
      </c>
      <c r="E2240" s="27" t="s">
        <v>354</v>
      </c>
      <c r="F2240" s="27" t="s">
        <v>455</v>
      </c>
      <c r="G2240" s="27" t="s">
        <v>31</v>
      </c>
      <c r="H2240" s="27" t="s">
        <v>32</v>
      </c>
      <c r="I2240" s="27" t="s">
        <v>33</v>
      </c>
      <c r="J2240" s="28">
        <v>45626</v>
      </c>
      <c r="K2240" s="28">
        <v>45778</v>
      </c>
      <c r="L2240" s="121" t="s">
        <v>53</v>
      </c>
      <c r="M2240" s="94" t="s">
        <v>269</v>
      </c>
      <c r="N2240" s="94" t="s">
        <v>2480</v>
      </c>
      <c r="P2240" s="30"/>
      <c r="Q2240" s="20"/>
      <c r="R2240" s="23"/>
      <c r="S2240" s="21">
        <v>45623</v>
      </c>
      <c r="T2240" s="20">
        <v>45638</v>
      </c>
      <c r="U2240" s="21">
        <v>45645</v>
      </c>
      <c r="V2240" s="29" t="s">
        <v>240</v>
      </c>
      <c r="W2240" s="23"/>
      <c r="X2240" s="27" t="s">
        <v>45</v>
      </c>
      <c r="Y2240" s="13"/>
    </row>
    <row r="2241" spans="1:25">
      <c r="A2241" s="234">
        <v>45658</v>
      </c>
      <c r="B2241" s="25" t="s">
        <v>958</v>
      </c>
      <c r="C2241" s="26">
        <v>633383</v>
      </c>
      <c r="D2241" s="27" t="s">
        <v>28</v>
      </c>
      <c r="E2241" s="27" t="s">
        <v>589</v>
      </c>
      <c r="F2241" s="27" t="s">
        <v>455</v>
      </c>
      <c r="G2241" s="27" t="s">
        <v>31</v>
      </c>
      <c r="H2241" s="27" t="s">
        <v>32</v>
      </c>
      <c r="I2241" s="27" t="s">
        <v>33</v>
      </c>
      <c r="J2241" s="28">
        <v>45626</v>
      </c>
      <c r="K2241" s="28">
        <v>45778</v>
      </c>
      <c r="L2241" s="121" t="s">
        <v>53</v>
      </c>
      <c r="M2241" s="94" t="s">
        <v>269</v>
      </c>
      <c r="N2241" s="94" t="s">
        <v>2480</v>
      </c>
      <c r="P2241" s="30"/>
      <c r="Q2241" s="20"/>
      <c r="R2241" s="23"/>
      <c r="S2241" s="21">
        <v>45623</v>
      </c>
      <c r="T2241" s="20">
        <v>45638</v>
      </c>
      <c r="U2241" s="21">
        <v>45645</v>
      </c>
      <c r="V2241" s="29" t="s">
        <v>240</v>
      </c>
      <c r="W2241" s="23"/>
      <c r="X2241" s="27" t="s">
        <v>45</v>
      </c>
      <c r="Y2241" s="13"/>
    </row>
    <row r="2242" spans="1:25">
      <c r="A2242" s="234">
        <v>45658</v>
      </c>
      <c r="B2242" s="25" t="s">
        <v>926</v>
      </c>
      <c r="C2242" s="26">
        <v>633387</v>
      </c>
      <c r="D2242" s="27" t="s">
        <v>28</v>
      </c>
      <c r="E2242" s="27" t="s">
        <v>3279</v>
      </c>
      <c r="F2242" s="27" t="s">
        <v>455</v>
      </c>
      <c r="G2242" s="27" t="s">
        <v>31</v>
      </c>
      <c r="H2242" s="27" t="s">
        <v>32</v>
      </c>
      <c r="I2242" s="27" t="s">
        <v>33</v>
      </c>
      <c r="J2242" s="28">
        <v>45626</v>
      </c>
      <c r="K2242" s="28">
        <v>45778</v>
      </c>
      <c r="L2242" s="121" t="s">
        <v>53</v>
      </c>
      <c r="M2242" s="94" t="s">
        <v>269</v>
      </c>
      <c r="N2242" s="94" t="s">
        <v>2480</v>
      </c>
      <c r="P2242" s="30"/>
      <c r="Q2242" s="20"/>
      <c r="R2242" s="23"/>
      <c r="S2242" s="21">
        <v>45623</v>
      </c>
      <c r="T2242" s="20">
        <v>45638</v>
      </c>
      <c r="U2242" s="21">
        <v>45645</v>
      </c>
      <c r="V2242" s="29" t="s">
        <v>240</v>
      </c>
      <c r="W2242" s="23"/>
      <c r="X2242" s="27" t="s">
        <v>45</v>
      </c>
      <c r="Y2242" s="13"/>
    </row>
    <row r="2243" spans="1:25">
      <c r="A2243" s="234">
        <v>45658</v>
      </c>
      <c r="B2243" s="25" t="s">
        <v>1621</v>
      </c>
      <c r="C2243" s="26">
        <v>633402</v>
      </c>
      <c r="D2243" s="27" t="s">
        <v>28</v>
      </c>
      <c r="E2243" s="27" t="s">
        <v>3279</v>
      </c>
      <c r="F2243" s="27" t="s">
        <v>455</v>
      </c>
      <c r="G2243" s="27" t="s">
        <v>31</v>
      </c>
      <c r="H2243" s="27" t="s">
        <v>32</v>
      </c>
      <c r="I2243" s="27" t="s">
        <v>33</v>
      </c>
      <c r="J2243" s="28">
        <v>45626</v>
      </c>
      <c r="K2243" s="28">
        <v>45778</v>
      </c>
      <c r="L2243" s="121" t="s">
        <v>53</v>
      </c>
      <c r="M2243" s="94" t="s">
        <v>269</v>
      </c>
      <c r="N2243" s="94" t="s">
        <v>2480</v>
      </c>
      <c r="P2243" s="30"/>
      <c r="Q2243" s="20"/>
      <c r="R2243" s="23"/>
      <c r="S2243" s="21">
        <v>45623</v>
      </c>
      <c r="T2243" s="20">
        <v>45638</v>
      </c>
      <c r="U2243" s="21">
        <v>45645</v>
      </c>
      <c r="V2243" s="29" t="s">
        <v>240</v>
      </c>
      <c r="W2243" s="23"/>
      <c r="X2243" s="27" t="s">
        <v>45</v>
      </c>
      <c r="Y2243" s="13"/>
    </row>
    <row r="2244" spans="1:25">
      <c r="A2244" s="234">
        <v>45658</v>
      </c>
      <c r="B2244" s="25" t="s">
        <v>1595</v>
      </c>
      <c r="C2244" s="26">
        <v>633327</v>
      </c>
      <c r="D2244" s="27" t="s">
        <v>28</v>
      </c>
      <c r="E2244" s="27" t="s">
        <v>354</v>
      </c>
      <c r="F2244" s="27" t="s">
        <v>455</v>
      </c>
      <c r="G2244" s="27" t="s">
        <v>31</v>
      </c>
      <c r="H2244" s="27" t="s">
        <v>32</v>
      </c>
      <c r="I2244" s="27" t="s">
        <v>33</v>
      </c>
      <c r="J2244" s="28">
        <v>45626</v>
      </c>
      <c r="K2244" s="28">
        <v>45778</v>
      </c>
      <c r="L2244" s="121" t="s">
        <v>53</v>
      </c>
      <c r="M2244" s="94" t="s">
        <v>269</v>
      </c>
      <c r="N2244" s="94" t="s">
        <v>2480</v>
      </c>
      <c r="P2244" s="30"/>
      <c r="Q2244" s="20"/>
      <c r="R2244" s="23"/>
      <c r="S2244" s="21">
        <v>45623</v>
      </c>
      <c r="T2244" s="20">
        <v>45638</v>
      </c>
      <c r="U2244" s="21"/>
      <c r="V2244" s="29" t="s">
        <v>240</v>
      </c>
      <c r="W2244" s="23"/>
      <c r="X2244" s="27" t="s">
        <v>45</v>
      </c>
      <c r="Y2244" s="13"/>
    </row>
    <row r="2245" spans="1:25">
      <c r="A2245" s="234">
        <v>45658</v>
      </c>
      <c r="B2245" s="25" t="s">
        <v>1597</v>
      </c>
      <c r="C2245" s="26">
        <v>633343</v>
      </c>
      <c r="D2245" s="27" t="s">
        <v>28</v>
      </c>
      <c r="E2245" s="27" t="s">
        <v>354</v>
      </c>
      <c r="F2245" s="27" t="s">
        <v>455</v>
      </c>
      <c r="G2245" s="27" t="s">
        <v>31</v>
      </c>
      <c r="H2245" s="27" t="s">
        <v>32</v>
      </c>
      <c r="I2245" s="27" t="s">
        <v>33</v>
      </c>
      <c r="J2245" s="28">
        <v>45626</v>
      </c>
      <c r="K2245" s="28">
        <v>45778</v>
      </c>
      <c r="L2245" s="121" t="s">
        <v>53</v>
      </c>
      <c r="M2245" s="94" t="s">
        <v>269</v>
      </c>
      <c r="N2245" s="94" t="s">
        <v>2480</v>
      </c>
      <c r="P2245" s="30"/>
      <c r="Q2245" s="20"/>
      <c r="R2245" s="23"/>
      <c r="S2245" s="21">
        <v>45623</v>
      </c>
      <c r="T2245" s="20">
        <v>45638</v>
      </c>
      <c r="U2245" s="21">
        <v>45645</v>
      </c>
      <c r="V2245" s="29" t="s">
        <v>485</v>
      </c>
      <c r="W2245" s="23"/>
      <c r="X2245" s="27" t="s">
        <v>45</v>
      </c>
      <c r="Y2245" s="13"/>
    </row>
    <row r="2246" spans="1:25">
      <c r="A2246" s="234">
        <v>45658</v>
      </c>
      <c r="B2246" s="25" t="s">
        <v>1565</v>
      </c>
      <c r="C2246" s="26">
        <v>633329</v>
      </c>
      <c r="D2246" s="27" t="s">
        <v>28</v>
      </c>
      <c r="E2246" s="27" t="s">
        <v>354</v>
      </c>
      <c r="F2246" s="27" t="s">
        <v>455</v>
      </c>
      <c r="G2246" s="27" t="s">
        <v>31</v>
      </c>
      <c r="H2246" s="27" t="s">
        <v>32</v>
      </c>
      <c r="I2246" s="27" t="s">
        <v>33</v>
      </c>
      <c r="J2246" s="28">
        <v>45626</v>
      </c>
      <c r="K2246" s="28">
        <v>45778</v>
      </c>
      <c r="L2246" s="121" t="s">
        <v>53</v>
      </c>
      <c r="M2246" s="94" t="s">
        <v>269</v>
      </c>
      <c r="N2246" s="94" t="s">
        <v>2480</v>
      </c>
      <c r="P2246" s="30"/>
      <c r="Q2246" s="20"/>
      <c r="R2246" s="23"/>
      <c r="S2246" s="21">
        <v>45623</v>
      </c>
      <c r="T2246" s="20">
        <v>45638</v>
      </c>
      <c r="U2246" s="21">
        <v>45645</v>
      </c>
      <c r="V2246" s="29" t="s">
        <v>485</v>
      </c>
      <c r="W2246" s="23"/>
      <c r="X2246" s="27" t="s">
        <v>45</v>
      </c>
      <c r="Y2246" s="13"/>
    </row>
    <row r="2247" spans="1:25">
      <c r="A2247" s="234">
        <v>45658</v>
      </c>
      <c r="B2247" s="25" t="s">
        <v>3280</v>
      </c>
      <c r="C2247" s="26">
        <v>144406</v>
      </c>
      <c r="D2247" s="27" t="s">
        <v>28</v>
      </c>
      <c r="E2247" s="27" t="s">
        <v>3279</v>
      </c>
      <c r="F2247" s="27" t="s">
        <v>455</v>
      </c>
      <c r="G2247" s="27" t="s">
        <v>31</v>
      </c>
      <c r="H2247" s="27" t="s">
        <v>32</v>
      </c>
      <c r="I2247" s="27" t="s">
        <v>33</v>
      </c>
      <c r="J2247" s="28">
        <v>45626</v>
      </c>
      <c r="K2247" s="28">
        <v>45778</v>
      </c>
      <c r="L2247" s="121" t="s">
        <v>53</v>
      </c>
      <c r="M2247" s="94" t="s">
        <v>269</v>
      </c>
      <c r="N2247" s="94" t="s">
        <v>2480</v>
      </c>
      <c r="P2247" s="30"/>
      <c r="Q2247" s="20"/>
      <c r="R2247" s="23"/>
      <c r="S2247" s="21">
        <v>45623</v>
      </c>
      <c r="T2247" s="20">
        <v>45638</v>
      </c>
      <c r="U2247" s="21">
        <v>45645</v>
      </c>
      <c r="V2247" s="29" t="s">
        <v>240</v>
      </c>
      <c r="W2247" s="23"/>
      <c r="X2247" s="27" t="s">
        <v>45</v>
      </c>
      <c r="Y2247" s="13"/>
    </row>
    <row r="2248" spans="1:25">
      <c r="A2248" s="234">
        <v>45658</v>
      </c>
      <c r="B2248" s="25" t="s">
        <v>3281</v>
      </c>
      <c r="C2248" s="26">
        <v>143227</v>
      </c>
      <c r="D2248" s="27" t="s">
        <v>28</v>
      </c>
      <c r="E2248" s="27" t="s">
        <v>354</v>
      </c>
      <c r="F2248" s="27" t="s">
        <v>455</v>
      </c>
      <c r="G2248" s="27" t="s">
        <v>31</v>
      </c>
      <c r="H2248" s="27" t="s">
        <v>32</v>
      </c>
      <c r="I2248" s="27" t="s">
        <v>33</v>
      </c>
      <c r="J2248" s="28">
        <v>45626</v>
      </c>
      <c r="K2248" s="28">
        <v>45778</v>
      </c>
      <c r="L2248" s="121" t="s">
        <v>53</v>
      </c>
      <c r="M2248" s="94" t="s">
        <v>269</v>
      </c>
      <c r="N2248" s="94" t="s">
        <v>2480</v>
      </c>
      <c r="P2248" s="30"/>
      <c r="Q2248" s="20"/>
      <c r="R2248" s="23"/>
      <c r="S2248" s="21">
        <v>45623</v>
      </c>
      <c r="T2248" s="20">
        <v>45638</v>
      </c>
      <c r="U2248" s="21">
        <v>45645</v>
      </c>
      <c r="V2248" s="29" t="s">
        <v>240</v>
      </c>
      <c r="W2248" s="23"/>
      <c r="X2248" s="27" t="s">
        <v>45</v>
      </c>
      <c r="Y2248" s="13"/>
    </row>
    <row r="2249" spans="1:25" ht="25.5">
      <c r="A2249" s="234">
        <v>45658</v>
      </c>
      <c r="B2249" s="25" t="s">
        <v>2340</v>
      </c>
      <c r="C2249" s="26">
        <v>135910</v>
      </c>
      <c r="D2249" s="27" t="s">
        <v>28</v>
      </c>
      <c r="E2249" s="27" t="s">
        <v>1743</v>
      </c>
      <c r="F2249" s="27" t="s">
        <v>2316</v>
      </c>
      <c r="G2249" s="27" t="s">
        <v>31</v>
      </c>
      <c r="H2249" s="27" t="s">
        <v>32</v>
      </c>
      <c r="I2249" s="27" t="s">
        <v>33</v>
      </c>
      <c r="J2249" s="28">
        <v>45626</v>
      </c>
      <c r="K2249" s="28">
        <v>45778</v>
      </c>
      <c r="L2249" s="121" t="s">
        <v>79</v>
      </c>
      <c r="M2249" s="94" t="s">
        <v>2330</v>
      </c>
      <c r="N2249" s="94" t="s">
        <v>3254</v>
      </c>
      <c r="P2249" s="30"/>
      <c r="Q2249" s="21"/>
      <c r="R2249" s="120"/>
      <c r="S2249" s="120">
        <v>45624</v>
      </c>
      <c r="T2249" s="20">
        <v>45642</v>
      </c>
      <c r="U2249" s="21">
        <v>45645</v>
      </c>
      <c r="V2249" s="29" t="s">
        <v>485</v>
      </c>
      <c r="W2249" s="23" t="s">
        <v>775</v>
      </c>
      <c r="X2249" s="27" t="s">
        <v>45</v>
      </c>
      <c r="Y2249" s="13"/>
    </row>
    <row r="2250" spans="1:25" ht="25.5">
      <c r="A2250" s="234">
        <v>45658</v>
      </c>
      <c r="B2250" s="25" t="s">
        <v>3282</v>
      </c>
      <c r="C2250" s="26">
        <v>135914</v>
      </c>
      <c r="D2250" s="27" t="s">
        <v>28</v>
      </c>
      <c r="E2250" s="27" t="s">
        <v>1743</v>
      </c>
      <c r="F2250" s="27" t="s">
        <v>2316</v>
      </c>
      <c r="G2250" s="27" t="s">
        <v>31</v>
      </c>
      <c r="H2250" s="27" t="s">
        <v>32</v>
      </c>
      <c r="I2250" s="27" t="s">
        <v>33</v>
      </c>
      <c r="J2250" s="28">
        <v>45626</v>
      </c>
      <c r="K2250" s="28">
        <v>45778</v>
      </c>
      <c r="L2250" s="121" t="s">
        <v>79</v>
      </c>
      <c r="M2250" s="94" t="s">
        <v>2362</v>
      </c>
      <c r="N2250" s="94" t="s">
        <v>3254</v>
      </c>
      <c r="P2250" s="30"/>
      <c r="Q2250" s="21"/>
      <c r="R2250" s="120"/>
      <c r="S2250" s="120">
        <v>45624</v>
      </c>
      <c r="T2250" s="20">
        <v>45642</v>
      </c>
      <c r="U2250" s="21">
        <v>45645</v>
      </c>
      <c r="V2250" s="29" t="s">
        <v>485</v>
      </c>
      <c r="W2250" s="23" t="s">
        <v>775</v>
      </c>
      <c r="X2250" s="27" t="s">
        <v>45</v>
      </c>
      <c r="Y2250" s="13"/>
    </row>
    <row r="2251" spans="1:25" ht="25.5">
      <c r="A2251" s="234">
        <v>45658</v>
      </c>
      <c r="B2251" s="25" t="s">
        <v>2609</v>
      </c>
      <c r="C2251" s="26">
        <v>135921</v>
      </c>
      <c r="D2251" s="27" t="s">
        <v>28</v>
      </c>
      <c r="E2251" s="27" t="s">
        <v>2222</v>
      </c>
      <c r="F2251" s="27" t="s">
        <v>440</v>
      </c>
      <c r="G2251" s="27" t="s">
        <v>31</v>
      </c>
      <c r="H2251" s="27" t="s">
        <v>32</v>
      </c>
      <c r="I2251" s="27" t="s">
        <v>33</v>
      </c>
      <c r="J2251" s="28">
        <v>45626</v>
      </c>
      <c r="K2251" s="28">
        <v>45778</v>
      </c>
      <c r="L2251" s="121" t="s">
        <v>79</v>
      </c>
      <c r="M2251" s="94" t="s">
        <v>2352</v>
      </c>
      <c r="N2251" s="94" t="s">
        <v>3254</v>
      </c>
      <c r="P2251" s="30"/>
      <c r="Q2251" s="21"/>
      <c r="R2251" s="120"/>
      <c r="S2251" s="120">
        <v>45624</v>
      </c>
      <c r="T2251" s="20">
        <v>45642</v>
      </c>
      <c r="U2251" s="21">
        <v>45645</v>
      </c>
      <c r="V2251" s="29" t="s">
        <v>485</v>
      </c>
      <c r="W2251" s="23" t="s">
        <v>775</v>
      </c>
      <c r="X2251" s="27" t="s">
        <v>39</v>
      </c>
      <c r="Y2251" s="13"/>
    </row>
    <row r="2252" spans="1:25" ht="25.5">
      <c r="A2252" s="234">
        <v>45658</v>
      </c>
      <c r="B2252" s="25" t="s">
        <v>2329</v>
      </c>
      <c r="C2252" s="26">
        <v>135924</v>
      </c>
      <c r="D2252" s="27" t="s">
        <v>28</v>
      </c>
      <c r="E2252" s="27" t="s">
        <v>1301</v>
      </c>
      <c r="F2252" s="27" t="s">
        <v>1336</v>
      </c>
      <c r="G2252" s="27" t="s">
        <v>31</v>
      </c>
      <c r="H2252" s="27" t="s">
        <v>32</v>
      </c>
      <c r="I2252" s="27" t="s">
        <v>33</v>
      </c>
      <c r="J2252" s="28">
        <v>45626</v>
      </c>
      <c r="K2252" s="28">
        <v>45778</v>
      </c>
      <c r="L2252" s="121" t="s">
        <v>79</v>
      </c>
      <c r="M2252" s="94" t="s">
        <v>2330</v>
      </c>
      <c r="N2252" s="94" t="s">
        <v>3254</v>
      </c>
      <c r="P2252" s="30"/>
      <c r="Q2252" s="21"/>
      <c r="R2252" s="120"/>
      <c r="S2252" s="120">
        <v>45624</v>
      </c>
      <c r="T2252" s="20">
        <v>45642</v>
      </c>
      <c r="U2252" s="21">
        <v>45645</v>
      </c>
      <c r="V2252" s="29" t="s">
        <v>485</v>
      </c>
      <c r="W2252" s="23" t="s">
        <v>775</v>
      </c>
      <c r="X2252" s="27" t="s">
        <v>45</v>
      </c>
      <c r="Y2252" s="13"/>
    </row>
    <row r="2253" spans="1:25" ht="25.5">
      <c r="A2253" s="234">
        <v>45658</v>
      </c>
      <c r="B2253" s="25" t="s">
        <v>3283</v>
      </c>
      <c r="C2253" s="26">
        <v>135925</v>
      </c>
      <c r="D2253" s="27" t="s">
        <v>28</v>
      </c>
      <c r="E2253" s="27" t="s">
        <v>1301</v>
      </c>
      <c r="F2253" s="27" t="s">
        <v>1336</v>
      </c>
      <c r="G2253" s="27" t="s">
        <v>31</v>
      </c>
      <c r="H2253" s="27" t="s">
        <v>32</v>
      </c>
      <c r="I2253" s="27" t="s">
        <v>33</v>
      </c>
      <c r="J2253" s="28">
        <v>45626</v>
      </c>
      <c r="K2253" s="28">
        <v>45778</v>
      </c>
      <c r="L2253" s="121" t="s">
        <v>79</v>
      </c>
      <c r="M2253" s="94" t="s">
        <v>2378</v>
      </c>
      <c r="N2253" s="94" t="s">
        <v>2379</v>
      </c>
      <c r="P2253" s="30"/>
      <c r="Q2253" s="21"/>
      <c r="R2253" s="120"/>
      <c r="S2253" s="120">
        <v>45624</v>
      </c>
      <c r="T2253" s="20">
        <v>45642</v>
      </c>
      <c r="U2253" s="21">
        <v>45647</v>
      </c>
      <c r="V2253" s="29" t="s">
        <v>485</v>
      </c>
      <c r="W2253" s="23" t="s">
        <v>775</v>
      </c>
      <c r="X2253" s="27" t="s">
        <v>45</v>
      </c>
      <c r="Y2253" s="13"/>
    </row>
    <row r="2254" spans="1:25" ht="25.5">
      <c r="A2254" s="234">
        <v>45658</v>
      </c>
      <c r="B2254" s="25" t="s">
        <v>3284</v>
      </c>
      <c r="C2254" s="26">
        <v>135928</v>
      </c>
      <c r="D2254" s="27" t="s">
        <v>28</v>
      </c>
      <c r="E2254" s="27" t="s">
        <v>2279</v>
      </c>
      <c r="F2254" s="27" t="s">
        <v>262</v>
      </c>
      <c r="G2254" s="27" t="s">
        <v>31</v>
      </c>
      <c r="H2254" s="27" t="s">
        <v>32</v>
      </c>
      <c r="I2254" s="27" t="s">
        <v>33</v>
      </c>
      <c r="J2254" s="28">
        <v>45626</v>
      </c>
      <c r="K2254" s="28">
        <v>45778</v>
      </c>
      <c r="L2254" s="121" t="s">
        <v>79</v>
      </c>
      <c r="M2254" s="94" t="s">
        <v>2396</v>
      </c>
      <c r="N2254" s="94" t="s">
        <v>3254</v>
      </c>
      <c r="P2254" s="30"/>
      <c r="Q2254" s="21"/>
      <c r="R2254" s="120"/>
      <c r="S2254" s="120">
        <v>45624</v>
      </c>
      <c r="T2254" s="20">
        <v>45642</v>
      </c>
      <c r="U2254" s="21">
        <v>45645</v>
      </c>
      <c r="V2254" s="29" t="s">
        <v>485</v>
      </c>
      <c r="W2254" s="23" t="s">
        <v>775</v>
      </c>
      <c r="X2254" s="27" t="s">
        <v>45</v>
      </c>
      <c r="Y2254" s="13"/>
    </row>
    <row r="2255" spans="1:25" ht="25.5">
      <c r="A2255" s="234">
        <v>45658</v>
      </c>
      <c r="B2255" s="25" t="s">
        <v>2631</v>
      </c>
      <c r="C2255" s="26">
        <v>135933</v>
      </c>
      <c r="D2255" s="27" t="s">
        <v>28</v>
      </c>
      <c r="E2255" s="27" t="s">
        <v>1743</v>
      </c>
      <c r="F2255" s="27" t="s">
        <v>2316</v>
      </c>
      <c r="G2255" s="27" t="s">
        <v>31</v>
      </c>
      <c r="H2255" s="27" t="s">
        <v>32</v>
      </c>
      <c r="I2255" s="27" t="s">
        <v>33</v>
      </c>
      <c r="J2255" s="28">
        <v>45626</v>
      </c>
      <c r="K2255" s="28">
        <v>45778</v>
      </c>
      <c r="L2255" s="121" t="s">
        <v>79</v>
      </c>
      <c r="M2255" s="94" t="s">
        <v>2352</v>
      </c>
      <c r="N2255" s="94" t="s">
        <v>3254</v>
      </c>
      <c r="P2255" s="30"/>
      <c r="Q2255" s="20"/>
      <c r="R2255" s="120"/>
      <c r="S2255" s="120">
        <v>45624</v>
      </c>
      <c r="T2255" s="20">
        <v>45642</v>
      </c>
      <c r="U2255" s="21">
        <v>45645</v>
      </c>
      <c r="V2255" s="29" t="s">
        <v>485</v>
      </c>
      <c r="W2255" s="23" t="s">
        <v>775</v>
      </c>
      <c r="X2255" s="27" t="s">
        <v>45</v>
      </c>
      <c r="Y2255" s="13"/>
    </row>
    <row r="2256" spans="1:25" ht="25.5">
      <c r="A2256" s="234">
        <v>45658</v>
      </c>
      <c r="B2256" s="25" t="s">
        <v>2355</v>
      </c>
      <c r="C2256" s="26">
        <v>135935</v>
      </c>
      <c r="D2256" s="27" t="s">
        <v>28</v>
      </c>
      <c r="E2256" s="27" t="s">
        <v>1743</v>
      </c>
      <c r="F2256" s="27" t="s">
        <v>2316</v>
      </c>
      <c r="G2256" s="27" t="s">
        <v>31</v>
      </c>
      <c r="H2256" s="27" t="s">
        <v>32</v>
      </c>
      <c r="I2256" s="27" t="s">
        <v>33</v>
      </c>
      <c r="J2256" s="28">
        <v>45626</v>
      </c>
      <c r="K2256" s="28">
        <v>45778</v>
      </c>
      <c r="L2256" s="121" t="s">
        <v>79</v>
      </c>
      <c r="M2256" s="94" t="s">
        <v>2356</v>
      </c>
      <c r="N2256" s="94" t="s">
        <v>2357</v>
      </c>
      <c r="P2256" s="30"/>
      <c r="Q2256" s="20"/>
      <c r="R2256" s="120"/>
      <c r="S2256" s="120">
        <v>45624</v>
      </c>
      <c r="T2256" s="20">
        <v>45642</v>
      </c>
      <c r="U2256" s="21"/>
      <c r="V2256" s="29"/>
      <c r="W2256" s="23" t="s">
        <v>775</v>
      </c>
      <c r="X2256" s="27" t="s">
        <v>45</v>
      </c>
      <c r="Y2256" s="13"/>
    </row>
    <row r="2257" spans="1:25" ht="25.5">
      <c r="A2257" s="234">
        <v>45658</v>
      </c>
      <c r="B2257" s="25" t="s">
        <v>3285</v>
      </c>
      <c r="C2257" s="26">
        <v>135960</v>
      </c>
      <c r="D2257" s="27" t="s">
        <v>28</v>
      </c>
      <c r="E2257" s="27" t="s">
        <v>1301</v>
      </c>
      <c r="F2257" s="27" t="s">
        <v>1336</v>
      </c>
      <c r="G2257" s="27" t="s">
        <v>31</v>
      </c>
      <c r="H2257" s="27" t="s">
        <v>32</v>
      </c>
      <c r="I2257" s="27" t="s">
        <v>33</v>
      </c>
      <c r="J2257" s="28">
        <v>45626</v>
      </c>
      <c r="K2257" s="28">
        <v>45778</v>
      </c>
      <c r="L2257" s="121" t="s">
        <v>79</v>
      </c>
      <c r="M2257" s="94" t="s">
        <v>2362</v>
      </c>
      <c r="N2257" s="94" t="s">
        <v>3254</v>
      </c>
      <c r="P2257" s="30"/>
      <c r="Q2257" s="20"/>
      <c r="R2257" s="120"/>
      <c r="S2257" s="120">
        <v>45624</v>
      </c>
      <c r="T2257" s="20">
        <v>45642</v>
      </c>
      <c r="U2257" s="21">
        <v>45645</v>
      </c>
      <c r="V2257" s="29" t="s">
        <v>485</v>
      </c>
      <c r="W2257" s="23" t="s">
        <v>775</v>
      </c>
      <c r="X2257" s="27" t="s">
        <v>45</v>
      </c>
      <c r="Y2257" s="13"/>
    </row>
    <row r="2258" spans="1:25" ht="25.5">
      <c r="A2258" s="234">
        <v>45658</v>
      </c>
      <c r="B2258" s="25" t="s">
        <v>2364</v>
      </c>
      <c r="C2258" s="26">
        <v>135945</v>
      </c>
      <c r="D2258" s="27" t="s">
        <v>28</v>
      </c>
      <c r="E2258" s="27" t="s">
        <v>2279</v>
      </c>
      <c r="F2258" s="27" t="s">
        <v>262</v>
      </c>
      <c r="G2258" s="27" t="s">
        <v>31</v>
      </c>
      <c r="H2258" s="27" t="s">
        <v>32</v>
      </c>
      <c r="I2258" s="27" t="s">
        <v>33</v>
      </c>
      <c r="J2258" s="28">
        <v>45626</v>
      </c>
      <c r="K2258" s="28">
        <v>45778</v>
      </c>
      <c r="L2258" s="121" t="s">
        <v>79</v>
      </c>
      <c r="M2258" s="94" t="s">
        <v>2320</v>
      </c>
      <c r="N2258" s="94" t="s">
        <v>3254</v>
      </c>
      <c r="P2258" s="30"/>
      <c r="Q2258" s="20"/>
      <c r="R2258" s="120"/>
      <c r="S2258" s="120">
        <v>45624</v>
      </c>
      <c r="T2258" s="20">
        <v>45642</v>
      </c>
      <c r="U2258" s="21">
        <v>45645</v>
      </c>
      <c r="V2258" s="29" t="s">
        <v>485</v>
      </c>
      <c r="W2258" s="23" t="s">
        <v>775</v>
      </c>
      <c r="X2258" s="27" t="s">
        <v>45</v>
      </c>
      <c r="Y2258" s="13"/>
    </row>
    <row r="2259" spans="1:25" ht="25.5">
      <c r="A2259" s="234">
        <v>45658</v>
      </c>
      <c r="B2259" s="25" t="s">
        <v>3286</v>
      </c>
      <c r="C2259" s="26">
        <v>135946</v>
      </c>
      <c r="D2259" s="27" t="s">
        <v>28</v>
      </c>
      <c r="E2259" s="27" t="s">
        <v>2279</v>
      </c>
      <c r="F2259" s="27" t="s">
        <v>262</v>
      </c>
      <c r="G2259" s="27" t="s">
        <v>31</v>
      </c>
      <c r="H2259" s="27" t="s">
        <v>32</v>
      </c>
      <c r="I2259" s="27" t="s">
        <v>33</v>
      </c>
      <c r="J2259" s="28">
        <v>45626</v>
      </c>
      <c r="K2259" s="28">
        <v>45778</v>
      </c>
      <c r="L2259" s="121" t="s">
        <v>79</v>
      </c>
      <c r="M2259" s="94" t="s">
        <v>2396</v>
      </c>
      <c r="N2259" s="94" t="s">
        <v>3254</v>
      </c>
      <c r="P2259" s="30"/>
      <c r="Q2259" s="20"/>
      <c r="R2259" s="120"/>
      <c r="S2259" s="120">
        <v>45624</v>
      </c>
      <c r="T2259" s="20">
        <v>45642</v>
      </c>
      <c r="U2259" s="21">
        <v>45645</v>
      </c>
      <c r="V2259" s="29" t="s">
        <v>485</v>
      </c>
      <c r="W2259" s="23" t="s">
        <v>775</v>
      </c>
      <c r="X2259" s="27" t="s">
        <v>45</v>
      </c>
      <c r="Y2259" s="13"/>
    </row>
    <row r="2260" spans="1:25" ht="25.5">
      <c r="A2260" s="234">
        <v>45658</v>
      </c>
      <c r="B2260" s="25" t="s">
        <v>3287</v>
      </c>
      <c r="C2260" s="26">
        <v>135938</v>
      </c>
      <c r="D2260" s="27" t="s">
        <v>28</v>
      </c>
      <c r="E2260" s="27" t="s">
        <v>1743</v>
      </c>
      <c r="F2260" s="27" t="s">
        <v>2316</v>
      </c>
      <c r="G2260" s="27" t="s">
        <v>31</v>
      </c>
      <c r="H2260" s="27" t="s">
        <v>32</v>
      </c>
      <c r="I2260" s="27" t="s">
        <v>33</v>
      </c>
      <c r="J2260" s="28">
        <v>45626</v>
      </c>
      <c r="K2260" s="28">
        <v>45778</v>
      </c>
      <c r="L2260" s="121" t="s">
        <v>79</v>
      </c>
      <c r="M2260" s="94" t="s">
        <v>2333</v>
      </c>
      <c r="N2260" s="94" t="s">
        <v>3254</v>
      </c>
      <c r="P2260" s="30"/>
      <c r="Q2260" s="20"/>
      <c r="R2260" s="120"/>
      <c r="S2260" s="120">
        <v>45624</v>
      </c>
      <c r="T2260" s="20">
        <v>45642</v>
      </c>
      <c r="U2260" s="21">
        <v>45645</v>
      </c>
      <c r="V2260" s="29" t="s">
        <v>485</v>
      </c>
      <c r="W2260" s="23" t="s">
        <v>775</v>
      </c>
      <c r="X2260" s="27" t="s">
        <v>45</v>
      </c>
      <c r="Y2260" s="13"/>
    </row>
    <row r="2261" spans="1:25" ht="25.5">
      <c r="A2261" s="234">
        <v>45658</v>
      </c>
      <c r="B2261" s="25" t="s">
        <v>3288</v>
      </c>
      <c r="C2261" s="26">
        <v>135939</v>
      </c>
      <c r="D2261" s="27" t="s">
        <v>28</v>
      </c>
      <c r="E2261" s="27" t="s">
        <v>2279</v>
      </c>
      <c r="F2261" s="27" t="s">
        <v>262</v>
      </c>
      <c r="G2261" s="27" t="s">
        <v>31</v>
      </c>
      <c r="H2261" s="27" t="s">
        <v>32</v>
      </c>
      <c r="I2261" s="27" t="s">
        <v>33</v>
      </c>
      <c r="J2261" s="28">
        <v>45626</v>
      </c>
      <c r="K2261" s="28">
        <v>45778</v>
      </c>
      <c r="L2261" s="121" t="s">
        <v>79</v>
      </c>
      <c r="M2261" s="94" t="s">
        <v>2280</v>
      </c>
      <c r="N2261" s="94" t="s">
        <v>3254</v>
      </c>
      <c r="P2261" s="30"/>
      <c r="Q2261" s="20"/>
      <c r="R2261" s="120"/>
      <c r="S2261" s="120">
        <v>45624</v>
      </c>
      <c r="T2261" s="20">
        <v>45642</v>
      </c>
      <c r="U2261" s="21">
        <v>45645</v>
      </c>
      <c r="V2261" s="29" t="s">
        <v>485</v>
      </c>
      <c r="W2261" s="23" t="s">
        <v>775</v>
      </c>
      <c r="X2261" s="27" t="s">
        <v>45</v>
      </c>
      <c r="Y2261" s="13"/>
    </row>
    <row r="2262" spans="1:25" ht="25.5">
      <c r="A2262" s="234">
        <v>45658</v>
      </c>
      <c r="B2262" s="25" t="s">
        <v>3289</v>
      </c>
      <c r="C2262" s="26">
        <v>135940</v>
      </c>
      <c r="D2262" s="27" t="s">
        <v>28</v>
      </c>
      <c r="E2262" s="27" t="s">
        <v>2279</v>
      </c>
      <c r="F2262" s="27" t="s">
        <v>262</v>
      </c>
      <c r="G2262" s="27" t="s">
        <v>31</v>
      </c>
      <c r="H2262" s="27" t="s">
        <v>32</v>
      </c>
      <c r="I2262" s="27" t="s">
        <v>33</v>
      </c>
      <c r="J2262" s="28">
        <v>45626</v>
      </c>
      <c r="K2262" s="28">
        <v>45778</v>
      </c>
      <c r="L2262" s="121" t="s">
        <v>79</v>
      </c>
      <c r="M2262" s="94" t="s">
        <v>2320</v>
      </c>
      <c r="N2262" s="94" t="s">
        <v>3254</v>
      </c>
      <c r="P2262" s="30"/>
      <c r="Q2262" s="20"/>
      <c r="R2262" s="120"/>
      <c r="S2262" s="120">
        <v>45624</v>
      </c>
      <c r="T2262" s="20">
        <v>45642</v>
      </c>
      <c r="U2262" s="21">
        <v>45645</v>
      </c>
      <c r="V2262" s="29" t="s">
        <v>485</v>
      </c>
      <c r="W2262" s="23" t="s">
        <v>775</v>
      </c>
      <c r="X2262" s="27" t="s">
        <v>45</v>
      </c>
      <c r="Y2262" s="13"/>
    </row>
    <row r="2263" spans="1:25" ht="25.5">
      <c r="A2263" s="234">
        <v>45658</v>
      </c>
      <c r="B2263" s="25" t="s">
        <v>3290</v>
      </c>
      <c r="C2263" s="26">
        <v>135941</v>
      </c>
      <c r="D2263" s="27" t="s">
        <v>28</v>
      </c>
      <c r="E2263" s="27" t="s">
        <v>2279</v>
      </c>
      <c r="F2263" s="27" t="s">
        <v>262</v>
      </c>
      <c r="G2263" s="27" t="s">
        <v>31</v>
      </c>
      <c r="H2263" s="27" t="s">
        <v>32</v>
      </c>
      <c r="I2263" s="27" t="s">
        <v>33</v>
      </c>
      <c r="J2263" s="28">
        <v>45626</v>
      </c>
      <c r="K2263" s="28">
        <v>45778</v>
      </c>
      <c r="L2263" s="121" t="s">
        <v>79</v>
      </c>
      <c r="M2263" s="94" t="s">
        <v>2425</v>
      </c>
      <c r="N2263" s="94" t="s">
        <v>3254</v>
      </c>
      <c r="P2263" s="30"/>
      <c r="Q2263" s="20"/>
      <c r="R2263" s="120"/>
      <c r="S2263" s="120">
        <v>45624</v>
      </c>
      <c r="T2263" s="20">
        <v>45642</v>
      </c>
      <c r="U2263" s="21">
        <v>45645</v>
      </c>
      <c r="V2263" s="29" t="s">
        <v>485</v>
      </c>
      <c r="W2263" s="23" t="s">
        <v>775</v>
      </c>
      <c r="X2263" s="27" t="s">
        <v>45</v>
      </c>
      <c r="Y2263" s="13"/>
    </row>
    <row r="2264" spans="1:25" ht="25.5">
      <c r="A2264" s="234">
        <v>45658</v>
      </c>
      <c r="B2264" s="25" t="s">
        <v>2609</v>
      </c>
      <c r="C2264" s="26">
        <v>135947</v>
      </c>
      <c r="D2264" s="27" t="s">
        <v>28</v>
      </c>
      <c r="E2264" s="27" t="s">
        <v>2279</v>
      </c>
      <c r="F2264" s="27" t="s">
        <v>262</v>
      </c>
      <c r="G2264" s="27" t="s">
        <v>31</v>
      </c>
      <c r="H2264" s="27" t="s">
        <v>32</v>
      </c>
      <c r="I2264" s="27" t="s">
        <v>33</v>
      </c>
      <c r="J2264" s="28">
        <v>45626</v>
      </c>
      <c r="K2264" s="28">
        <v>45778</v>
      </c>
      <c r="L2264" s="121" t="s">
        <v>79</v>
      </c>
      <c r="M2264" s="94" t="s">
        <v>2320</v>
      </c>
      <c r="N2264" s="94" t="s">
        <v>3254</v>
      </c>
      <c r="P2264" s="30"/>
      <c r="Q2264" s="20"/>
      <c r="R2264" s="120"/>
      <c r="S2264" s="120">
        <v>45624</v>
      </c>
      <c r="T2264" s="20">
        <v>45642</v>
      </c>
      <c r="U2264" s="21">
        <v>45645</v>
      </c>
      <c r="V2264" s="29" t="s">
        <v>485</v>
      </c>
      <c r="W2264" s="23" t="s">
        <v>775</v>
      </c>
      <c r="X2264" s="27" t="s">
        <v>45</v>
      </c>
      <c r="Y2264" s="13"/>
    </row>
    <row r="2265" spans="1:25" ht="25.5">
      <c r="A2265" s="234">
        <v>45658</v>
      </c>
      <c r="B2265" s="25" t="s">
        <v>2349</v>
      </c>
      <c r="C2265" s="26">
        <v>135950</v>
      </c>
      <c r="D2265" s="27" t="s">
        <v>28</v>
      </c>
      <c r="E2265" s="27" t="s">
        <v>2279</v>
      </c>
      <c r="F2265" s="27" t="s">
        <v>262</v>
      </c>
      <c r="G2265" s="27" t="s">
        <v>31</v>
      </c>
      <c r="H2265" s="27" t="s">
        <v>32</v>
      </c>
      <c r="I2265" s="27" t="s">
        <v>33</v>
      </c>
      <c r="J2265" s="28">
        <v>45626</v>
      </c>
      <c r="K2265" s="28">
        <v>45778</v>
      </c>
      <c r="L2265" s="121" t="s">
        <v>79</v>
      </c>
      <c r="M2265" s="94" t="s">
        <v>2320</v>
      </c>
      <c r="N2265" s="94" t="s">
        <v>3254</v>
      </c>
      <c r="P2265" s="30"/>
      <c r="Q2265" s="20"/>
      <c r="R2265" s="120"/>
      <c r="S2265" s="120">
        <v>45624</v>
      </c>
      <c r="T2265" s="20">
        <v>45642</v>
      </c>
      <c r="U2265" s="21">
        <v>45645</v>
      </c>
      <c r="V2265" s="29" t="s">
        <v>485</v>
      </c>
      <c r="W2265" s="23" t="s">
        <v>775</v>
      </c>
      <c r="X2265" s="27" t="s">
        <v>45</v>
      </c>
      <c r="Y2265" s="13"/>
    </row>
    <row r="2266" spans="1:25" ht="25.5">
      <c r="A2266" s="234">
        <v>45658</v>
      </c>
      <c r="B2266" s="25" t="s">
        <v>2543</v>
      </c>
      <c r="C2266" s="26">
        <v>135957</v>
      </c>
      <c r="D2266" s="27" t="s">
        <v>28</v>
      </c>
      <c r="E2266" s="27" t="s">
        <v>1743</v>
      </c>
      <c r="F2266" s="27" t="s">
        <v>2316</v>
      </c>
      <c r="G2266" s="27" t="s">
        <v>31</v>
      </c>
      <c r="H2266" s="27" t="s">
        <v>32</v>
      </c>
      <c r="I2266" s="27" t="s">
        <v>33</v>
      </c>
      <c r="J2266" s="28">
        <v>45626</v>
      </c>
      <c r="K2266" s="28">
        <v>45778</v>
      </c>
      <c r="L2266" s="121" t="s">
        <v>79</v>
      </c>
      <c r="M2266" s="94" t="s">
        <v>2544</v>
      </c>
      <c r="N2266" s="94" t="s">
        <v>3254</v>
      </c>
      <c r="P2266" s="30"/>
      <c r="Q2266" s="20"/>
      <c r="R2266" s="120"/>
      <c r="S2266" s="120">
        <v>45624</v>
      </c>
      <c r="T2266" s="20">
        <v>45642</v>
      </c>
      <c r="U2266" s="21">
        <v>45645</v>
      </c>
      <c r="V2266" s="29" t="s">
        <v>485</v>
      </c>
      <c r="W2266" s="23" t="s">
        <v>775</v>
      </c>
      <c r="X2266" s="27" t="s">
        <v>45</v>
      </c>
      <c r="Y2266" s="13"/>
    </row>
    <row r="2267" spans="1:25" ht="25.5">
      <c r="A2267" s="234">
        <v>45658</v>
      </c>
      <c r="B2267" s="25" t="s">
        <v>3291</v>
      </c>
      <c r="C2267" s="26">
        <v>135948</v>
      </c>
      <c r="D2267" s="27" t="s">
        <v>28</v>
      </c>
      <c r="E2267" s="27" t="s">
        <v>2279</v>
      </c>
      <c r="F2267" s="27" t="s">
        <v>262</v>
      </c>
      <c r="G2267" s="27" t="s">
        <v>31</v>
      </c>
      <c r="H2267" s="27" t="s">
        <v>32</v>
      </c>
      <c r="I2267" s="27" t="s">
        <v>33</v>
      </c>
      <c r="J2267" s="28">
        <v>45626</v>
      </c>
      <c r="K2267" s="28">
        <v>45778</v>
      </c>
      <c r="L2267" s="121" t="s">
        <v>79</v>
      </c>
      <c r="M2267" s="94" t="s">
        <v>2368</v>
      </c>
      <c r="N2267" s="94" t="s">
        <v>3254</v>
      </c>
      <c r="P2267" s="30"/>
      <c r="Q2267" s="20"/>
      <c r="R2267" s="120"/>
      <c r="S2267" s="120">
        <v>45624</v>
      </c>
      <c r="T2267" s="20">
        <v>45642</v>
      </c>
      <c r="U2267" s="21">
        <v>45645</v>
      </c>
      <c r="V2267" s="29" t="s">
        <v>485</v>
      </c>
      <c r="W2267" s="23" t="s">
        <v>775</v>
      </c>
      <c r="X2267" s="27" t="s">
        <v>45</v>
      </c>
      <c r="Y2267" s="13"/>
    </row>
    <row r="2268" spans="1:25" ht="25.5">
      <c r="A2268" s="234">
        <v>45658</v>
      </c>
      <c r="B2268" s="25" t="s">
        <v>3285</v>
      </c>
      <c r="C2268" s="26">
        <v>135951</v>
      </c>
      <c r="D2268" s="27" t="s">
        <v>28</v>
      </c>
      <c r="E2268" s="27" t="s">
        <v>2279</v>
      </c>
      <c r="F2268" s="27" t="s">
        <v>262</v>
      </c>
      <c r="G2268" s="27" t="s">
        <v>31</v>
      </c>
      <c r="H2268" s="27" t="s">
        <v>32</v>
      </c>
      <c r="I2268" s="27" t="s">
        <v>33</v>
      </c>
      <c r="J2268" s="28">
        <v>45626</v>
      </c>
      <c r="K2268" s="28">
        <v>45778</v>
      </c>
      <c r="L2268" s="121" t="s">
        <v>79</v>
      </c>
      <c r="M2268" s="94" t="s">
        <v>2320</v>
      </c>
      <c r="N2268" s="94" t="s">
        <v>3254</v>
      </c>
      <c r="P2268" s="30"/>
      <c r="Q2268" s="20"/>
      <c r="R2268" s="120"/>
      <c r="S2268" s="120">
        <v>45624</v>
      </c>
      <c r="T2268" s="20">
        <v>45642</v>
      </c>
      <c r="U2268" s="21">
        <v>45645</v>
      </c>
      <c r="V2268" s="29" t="s">
        <v>485</v>
      </c>
      <c r="W2268" s="23" t="s">
        <v>775</v>
      </c>
      <c r="X2268" s="27" t="s">
        <v>45</v>
      </c>
      <c r="Y2268" s="13"/>
    </row>
    <row r="2269" spans="1:25" ht="38.25">
      <c r="A2269" s="234">
        <v>45658</v>
      </c>
      <c r="B2269" s="25" t="s">
        <v>1590</v>
      </c>
      <c r="C2269" s="26">
        <v>111551</v>
      </c>
      <c r="D2269" s="27" t="s">
        <v>28</v>
      </c>
      <c r="E2269" s="27" t="s">
        <v>354</v>
      </c>
      <c r="F2269" s="27" t="s">
        <v>455</v>
      </c>
      <c r="G2269" s="27" t="s">
        <v>31</v>
      </c>
      <c r="H2269" s="27" t="s">
        <v>32</v>
      </c>
      <c r="I2269" s="27" t="s">
        <v>33</v>
      </c>
      <c r="J2269" s="28">
        <v>45626</v>
      </c>
      <c r="K2269" s="28">
        <v>45778</v>
      </c>
      <c r="L2269" s="121" t="s">
        <v>1605</v>
      </c>
      <c r="N2269" s="94" t="s">
        <v>2480</v>
      </c>
      <c r="P2269" s="30"/>
      <c r="Q2269" s="20"/>
      <c r="R2269" s="23"/>
      <c r="S2269" s="21">
        <v>45628</v>
      </c>
      <c r="T2269" s="20">
        <v>45644</v>
      </c>
      <c r="U2269" s="21">
        <v>45664</v>
      </c>
      <c r="V2269" s="29" t="s">
        <v>240</v>
      </c>
      <c r="W2269" s="23"/>
      <c r="X2269" s="27" t="s">
        <v>45</v>
      </c>
      <c r="Y2269" s="13" t="s">
        <v>3292</v>
      </c>
    </row>
    <row r="2270" spans="1:25" ht="38.25">
      <c r="A2270" s="234">
        <v>45658</v>
      </c>
      <c r="B2270" s="25" t="s">
        <v>1618</v>
      </c>
      <c r="C2270" s="26">
        <v>115869</v>
      </c>
      <c r="D2270" s="27" t="s">
        <v>28</v>
      </c>
      <c r="E2270" s="27" t="s">
        <v>354</v>
      </c>
      <c r="F2270" s="27" t="s">
        <v>455</v>
      </c>
      <c r="G2270" s="27" t="s">
        <v>31</v>
      </c>
      <c r="H2270" s="27" t="s">
        <v>32</v>
      </c>
      <c r="I2270" s="27" t="s">
        <v>33</v>
      </c>
      <c r="J2270" s="28">
        <v>45626</v>
      </c>
      <c r="K2270" s="28">
        <v>45778</v>
      </c>
      <c r="L2270" s="121" t="s">
        <v>1605</v>
      </c>
      <c r="N2270" s="94" t="s">
        <v>2480</v>
      </c>
      <c r="P2270" s="30"/>
      <c r="Q2270" s="20"/>
      <c r="R2270" s="23"/>
      <c r="S2270" s="21">
        <v>45628</v>
      </c>
      <c r="T2270" s="20">
        <v>45644</v>
      </c>
      <c r="U2270" s="21">
        <v>45664</v>
      </c>
      <c r="V2270" s="29" t="s">
        <v>240</v>
      </c>
      <c r="W2270" s="23"/>
      <c r="X2270" s="27" t="s">
        <v>45</v>
      </c>
      <c r="Y2270" s="13" t="s">
        <v>3292</v>
      </c>
    </row>
    <row r="2271" spans="1:25" ht="38.25">
      <c r="A2271" s="234">
        <v>45658</v>
      </c>
      <c r="B2271" s="25" t="s">
        <v>1620</v>
      </c>
      <c r="C2271" s="26">
        <v>116227</v>
      </c>
      <c r="D2271" s="27" t="s">
        <v>28</v>
      </c>
      <c r="E2271" s="27" t="s">
        <v>354</v>
      </c>
      <c r="F2271" s="27" t="s">
        <v>455</v>
      </c>
      <c r="G2271" s="27" t="s">
        <v>31</v>
      </c>
      <c r="H2271" s="27" t="s">
        <v>32</v>
      </c>
      <c r="I2271" s="27" t="s">
        <v>33</v>
      </c>
      <c r="J2271" s="28">
        <v>45626</v>
      </c>
      <c r="K2271" s="28">
        <v>45778</v>
      </c>
      <c r="L2271" s="121" t="s">
        <v>1605</v>
      </c>
      <c r="N2271" s="94" t="s">
        <v>2480</v>
      </c>
      <c r="P2271" s="30"/>
      <c r="Q2271" s="20"/>
      <c r="R2271" s="23"/>
      <c r="S2271" s="21">
        <v>45628</v>
      </c>
      <c r="T2271" s="20">
        <v>45644</v>
      </c>
      <c r="U2271" s="21">
        <v>45664</v>
      </c>
      <c r="V2271" s="29" t="s">
        <v>240</v>
      </c>
      <c r="W2271" s="23"/>
      <c r="X2271" s="27" t="s">
        <v>45</v>
      </c>
      <c r="Y2271" s="13" t="s">
        <v>3292</v>
      </c>
    </row>
    <row r="2272" spans="1:25" ht="38.25">
      <c r="A2272" s="234">
        <v>45658</v>
      </c>
      <c r="B2272" s="25" t="s">
        <v>1592</v>
      </c>
      <c r="C2272" s="26">
        <v>121117</v>
      </c>
      <c r="D2272" s="27" t="s">
        <v>28</v>
      </c>
      <c r="E2272" s="27" t="s">
        <v>354</v>
      </c>
      <c r="F2272" s="27" t="s">
        <v>455</v>
      </c>
      <c r="G2272" s="27" t="s">
        <v>31</v>
      </c>
      <c r="H2272" s="27" t="s">
        <v>32</v>
      </c>
      <c r="I2272" s="27" t="s">
        <v>33</v>
      </c>
      <c r="J2272" s="28">
        <v>45626</v>
      </c>
      <c r="K2272" s="28">
        <v>45778</v>
      </c>
      <c r="L2272" s="121" t="s">
        <v>1605</v>
      </c>
      <c r="N2272" s="94" t="s">
        <v>2480</v>
      </c>
      <c r="P2272" s="30"/>
      <c r="Q2272" s="20"/>
      <c r="R2272" s="23"/>
      <c r="S2272" s="21">
        <v>45628</v>
      </c>
      <c r="T2272" s="20">
        <v>45644</v>
      </c>
      <c r="U2272" s="21">
        <v>45664</v>
      </c>
      <c r="V2272" s="29" t="s">
        <v>240</v>
      </c>
      <c r="W2272" s="23"/>
      <c r="X2272" s="27" t="s">
        <v>45</v>
      </c>
      <c r="Y2272" s="13" t="s">
        <v>3292</v>
      </c>
    </row>
    <row r="2273" spans="1:25" ht="38.25">
      <c r="A2273" s="234">
        <v>45658</v>
      </c>
      <c r="B2273" s="25" t="s">
        <v>2486</v>
      </c>
      <c r="C2273" s="26">
        <v>125855</v>
      </c>
      <c r="D2273" s="27" t="s">
        <v>28</v>
      </c>
      <c r="E2273" s="27" t="s">
        <v>354</v>
      </c>
      <c r="F2273" s="27" t="s">
        <v>455</v>
      </c>
      <c r="G2273" s="27" t="s">
        <v>31</v>
      </c>
      <c r="H2273" s="27" t="s">
        <v>32</v>
      </c>
      <c r="I2273" s="27" t="s">
        <v>33</v>
      </c>
      <c r="J2273" s="28">
        <v>45626</v>
      </c>
      <c r="K2273" s="28">
        <v>45778</v>
      </c>
      <c r="L2273" s="121" t="s">
        <v>1605</v>
      </c>
      <c r="N2273" s="94" t="s">
        <v>2480</v>
      </c>
      <c r="P2273" s="30"/>
      <c r="Q2273" s="20"/>
      <c r="R2273" s="23"/>
      <c r="S2273" s="21">
        <v>45628</v>
      </c>
      <c r="T2273" s="20">
        <v>45644</v>
      </c>
      <c r="U2273" s="21">
        <v>45664</v>
      </c>
      <c r="V2273" s="29" t="s">
        <v>240</v>
      </c>
      <c r="W2273" s="23"/>
      <c r="X2273" s="27" t="s">
        <v>45</v>
      </c>
      <c r="Y2273" s="13" t="s">
        <v>3292</v>
      </c>
    </row>
    <row r="2274" spans="1:25" ht="89.25">
      <c r="A2274" s="234">
        <v>45658</v>
      </c>
      <c r="B2274" s="25" t="s">
        <v>3293</v>
      </c>
      <c r="C2274" s="26">
        <v>144169</v>
      </c>
      <c r="D2274" s="27" t="s">
        <v>42</v>
      </c>
      <c r="E2274" s="27" t="s">
        <v>354</v>
      </c>
      <c r="F2274" s="27" t="s">
        <v>455</v>
      </c>
      <c r="G2274" s="27" t="s">
        <v>31</v>
      </c>
      <c r="H2274" s="27" t="s">
        <v>32</v>
      </c>
      <c r="I2274" s="27" t="s">
        <v>33</v>
      </c>
      <c r="J2274" s="28">
        <v>45626</v>
      </c>
      <c r="K2274" s="28">
        <v>45778</v>
      </c>
      <c r="L2274" s="121" t="s">
        <v>1605</v>
      </c>
      <c r="N2274" s="94" t="s">
        <v>2480</v>
      </c>
      <c r="P2274" s="30"/>
      <c r="Q2274" s="20"/>
      <c r="R2274" s="23"/>
      <c r="S2274" s="21">
        <v>45628</v>
      </c>
      <c r="T2274" s="20">
        <v>45644</v>
      </c>
      <c r="U2274" s="21">
        <v>45664</v>
      </c>
      <c r="V2274" s="29" t="s">
        <v>240</v>
      </c>
      <c r="W2274" s="23"/>
      <c r="X2274" s="27" t="s">
        <v>45</v>
      </c>
      <c r="Y2274" s="13" t="s">
        <v>3294</v>
      </c>
    </row>
    <row r="2275" spans="1:25" ht="25.5">
      <c r="A2275" s="234">
        <v>45658</v>
      </c>
      <c r="B2275" s="25" t="s">
        <v>924</v>
      </c>
      <c r="C2275" s="26">
        <v>109793</v>
      </c>
      <c r="D2275" s="27" t="s">
        <v>28</v>
      </c>
      <c r="E2275" s="27" t="s">
        <v>354</v>
      </c>
      <c r="F2275" s="27" t="s">
        <v>455</v>
      </c>
      <c r="G2275" s="27" t="s">
        <v>31</v>
      </c>
      <c r="H2275" s="27" t="s">
        <v>32</v>
      </c>
      <c r="I2275" s="27" t="s">
        <v>33</v>
      </c>
      <c r="J2275" s="28">
        <v>45626</v>
      </c>
      <c r="K2275" s="28">
        <v>45778</v>
      </c>
      <c r="L2275" s="121" t="s">
        <v>1605</v>
      </c>
      <c r="N2275" s="94" t="s">
        <v>2480</v>
      </c>
      <c r="P2275" s="30"/>
      <c r="Q2275" s="20"/>
      <c r="R2275" s="23"/>
      <c r="S2275" s="21">
        <v>45628</v>
      </c>
      <c r="T2275" s="20">
        <v>45659</v>
      </c>
      <c r="U2275" s="21">
        <v>45664</v>
      </c>
      <c r="V2275" s="29" t="s">
        <v>240</v>
      </c>
      <c r="W2275" s="23"/>
      <c r="X2275" s="27" t="s">
        <v>45</v>
      </c>
      <c r="Y2275" s="13" t="s">
        <v>3295</v>
      </c>
    </row>
    <row r="2276" spans="1:25" ht="25.5">
      <c r="A2276" s="234">
        <v>45658</v>
      </c>
      <c r="B2276" s="25" t="s">
        <v>1466</v>
      </c>
      <c r="C2276" s="26">
        <v>108976</v>
      </c>
      <c r="D2276" s="27" t="s">
        <v>28</v>
      </c>
      <c r="E2276" s="27" t="s">
        <v>354</v>
      </c>
      <c r="F2276" s="27" t="s">
        <v>455</v>
      </c>
      <c r="G2276" s="27" t="s">
        <v>31</v>
      </c>
      <c r="H2276" s="27" t="s">
        <v>32</v>
      </c>
      <c r="I2276" s="27" t="s">
        <v>33</v>
      </c>
      <c r="J2276" s="28">
        <v>45626</v>
      </c>
      <c r="K2276" s="28">
        <v>45778</v>
      </c>
      <c r="L2276" s="121" t="s">
        <v>1605</v>
      </c>
      <c r="N2276" s="94" t="s">
        <v>2480</v>
      </c>
      <c r="P2276" s="30"/>
      <c r="Q2276" s="20"/>
      <c r="R2276" s="23"/>
      <c r="S2276" s="21">
        <v>45628</v>
      </c>
      <c r="T2276" s="20">
        <v>45659</v>
      </c>
      <c r="U2276" s="21">
        <v>45664</v>
      </c>
      <c r="V2276" s="29" t="s">
        <v>240</v>
      </c>
      <c r="W2276" s="23"/>
      <c r="X2276" s="27" t="s">
        <v>45</v>
      </c>
      <c r="Y2276" s="13" t="s">
        <v>3295</v>
      </c>
    </row>
    <row r="2277" spans="1:25" ht="25.5">
      <c r="A2277" s="24" t="s">
        <v>3255</v>
      </c>
      <c r="B2277" s="25" t="s">
        <v>321</v>
      </c>
      <c r="C2277" s="26">
        <v>110462</v>
      </c>
      <c r="D2277" s="27" t="s">
        <v>42</v>
      </c>
      <c r="E2277" s="27" t="s">
        <v>1612</v>
      </c>
      <c r="F2277" s="27" t="s">
        <v>358</v>
      </c>
      <c r="G2277" s="27" t="s">
        <v>31</v>
      </c>
      <c r="H2277" s="27" t="s">
        <v>32</v>
      </c>
      <c r="I2277" s="27" t="s">
        <v>33</v>
      </c>
      <c r="J2277" s="28">
        <v>45657</v>
      </c>
      <c r="K2277" s="28">
        <v>45809</v>
      </c>
      <c r="L2277" s="121" t="s">
        <v>1605</v>
      </c>
      <c r="N2277" s="94" t="s">
        <v>2995</v>
      </c>
      <c r="P2277" s="30"/>
      <c r="Q2277" s="20"/>
      <c r="R2277" s="23"/>
      <c r="S2277" s="21">
        <v>45659</v>
      </c>
      <c r="T2277" s="20"/>
      <c r="U2277" s="21">
        <v>45664</v>
      </c>
      <c r="V2277" s="29" t="s">
        <v>240</v>
      </c>
      <c r="W2277" s="23"/>
      <c r="X2277" s="27" t="s">
        <v>45</v>
      </c>
      <c r="Y2277" s="13" t="s">
        <v>1062</v>
      </c>
    </row>
    <row r="2278" spans="1:25">
      <c r="A2278" s="24" t="s">
        <v>3255</v>
      </c>
      <c r="B2278" s="25" t="s">
        <v>1555</v>
      </c>
      <c r="C2278" s="26">
        <v>120728</v>
      </c>
      <c r="D2278" s="27" t="s">
        <v>42</v>
      </c>
      <c r="E2278" s="27" t="s">
        <v>377</v>
      </c>
      <c r="F2278" s="27" t="s">
        <v>662</v>
      </c>
      <c r="G2278" s="27" t="s">
        <v>31</v>
      </c>
      <c r="H2278" s="27" t="s">
        <v>32</v>
      </c>
      <c r="I2278" s="27" t="s">
        <v>33</v>
      </c>
      <c r="J2278" s="28">
        <v>45657</v>
      </c>
      <c r="K2278" s="28">
        <v>45809</v>
      </c>
      <c r="L2278" s="121" t="s">
        <v>1605</v>
      </c>
      <c r="N2278" s="94" t="s">
        <v>91</v>
      </c>
      <c r="P2278" s="30"/>
      <c r="Q2278" s="20"/>
      <c r="R2278" s="23"/>
      <c r="S2278" s="21">
        <v>45659</v>
      </c>
      <c r="T2278" s="20"/>
      <c r="U2278" s="21">
        <v>45661</v>
      </c>
      <c r="V2278" s="29" t="s">
        <v>240</v>
      </c>
      <c r="W2278" s="23"/>
      <c r="X2278" s="27" t="s">
        <v>45</v>
      </c>
      <c r="Y2278" s="13" t="s">
        <v>506</v>
      </c>
    </row>
    <row r="2279" spans="1:25" ht="25.5">
      <c r="A2279" s="24" t="s">
        <v>3255</v>
      </c>
      <c r="B2279" s="25" t="s">
        <v>3296</v>
      </c>
      <c r="C2279" s="26">
        <v>138215</v>
      </c>
      <c r="D2279" s="27" t="s">
        <v>42</v>
      </c>
      <c r="E2279" s="27" t="s">
        <v>2509</v>
      </c>
      <c r="F2279" s="27" t="s">
        <v>2926</v>
      </c>
      <c r="G2279" s="27" t="s">
        <v>31</v>
      </c>
      <c r="H2279" s="27" t="s">
        <v>32</v>
      </c>
      <c r="I2279" s="27" t="s">
        <v>33</v>
      </c>
      <c r="J2279" s="28">
        <v>45657</v>
      </c>
      <c r="K2279" s="28">
        <v>45809</v>
      </c>
      <c r="L2279" s="121" t="s">
        <v>1605</v>
      </c>
      <c r="N2279" s="94" t="s">
        <v>43</v>
      </c>
      <c r="P2279" s="30"/>
      <c r="Q2279" s="20"/>
      <c r="R2279" s="23"/>
      <c r="S2279" s="21">
        <v>45659</v>
      </c>
      <c r="T2279" s="20"/>
      <c r="U2279" s="21">
        <v>45665</v>
      </c>
      <c r="V2279" s="29" t="s">
        <v>240</v>
      </c>
      <c r="W2279" s="23"/>
      <c r="X2279" s="27" t="s">
        <v>45</v>
      </c>
      <c r="Y2279" s="13"/>
    </row>
    <row r="2280" spans="1:25" ht="25.5">
      <c r="A2280" s="24" t="s">
        <v>3255</v>
      </c>
      <c r="B2280" s="25" t="s">
        <v>2550</v>
      </c>
      <c r="C2280" s="26">
        <v>140711</v>
      </c>
      <c r="D2280" s="27" t="s">
        <v>42</v>
      </c>
      <c r="E2280" s="27" t="s">
        <v>413</v>
      </c>
      <c r="F2280" s="27" t="s">
        <v>2926</v>
      </c>
      <c r="G2280" s="27" t="s">
        <v>31</v>
      </c>
      <c r="H2280" s="27" t="s">
        <v>32</v>
      </c>
      <c r="I2280" s="27" t="s">
        <v>33</v>
      </c>
      <c r="J2280" s="28">
        <v>45657</v>
      </c>
      <c r="K2280" s="28">
        <v>45809</v>
      </c>
      <c r="L2280" s="121" t="s">
        <v>1605</v>
      </c>
      <c r="N2280" s="94" t="s">
        <v>43</v>
      </c>
      <c r="P2280" s="30"/>
      <c r="Q2280" s="20"/>
      <c r="R2280" s="23"/>
      <c r="S2280" s="21">
        <v>45659</v>
      </c>
      <c r="T2280" s="20"/>
      <c r="U2280" s="21">
        <v>45665</v>
      </c>
      <c r="V2280" s="29" t="s">
        <v>240</v>
      </c>
      <c r="W2280" s="23"/>
      <c r="X2280" s="27" t="s">
        <v>45</v>
      </c>
      <c r="Y2280" s="13"/>
    </row>
    <row r="2281" spans="1:25">
      <c r="A2281" s="24" t="s">
        <v>3255</v>
      </c>
      <c r="B2281" s="25" t="s">
        <v>1806</v>
      </c>
      <c r="C2281" s="26">
        <v>113233</v>
      </c>
      <c r="D2281" s="27" t="s">
        <v>42</v>
      </c>
      <c r="E2281" s="27" t="s">
        <v>1576</v>
      </c>
      <c r="F2281" s="27" t="s">
        <v>358</v>
      </c>
      <c r="G2281" s="27" t="s">
        <v>31</v>
      </c>
      <c r="H2281" s="27" t="s">
        <v>32</v>
      </c>
      <c r="I2281" s="27" t="s">
        <v>33</v>
      </c>
      <c r="J2281" s="28">
        <v>45657</v>
      </c>
      <c r="K2281" s="28">
        <v>45809</v>
      </c>
      <c r="L2281" s="121" t="s">
        <v>1605</v>
      </c>
      <c r="N2281" s="94" t="s">
        <v>1758</v>
      </c>
      <c r="P2281" s="30"/>
      <c r="Q2281" s="20"/>
      <c r="R2281" s="23"/>
      <c r="S2281" s="21">
        <v>45659</v>
      </c>
      <c r="T2281" s="20"/>
      <c r="U2281" s="21">
        <v>45660</v>
      </c>
      <c r="V2281" s="29" t="s">
        <v>240</v>
      </c>
      <c r="W2281" s="23"/>
      <c r="X2281" s="27" t="s">
        <v>39</v>
      </c>
      <c r="Y2281" s="13"/>
    </row>
    <row r="2282" spans="1:25" ht="51">
      <c r="A2282" s="24" t="s">
        <v>3255</v>
      </c>
      <c r="B2282" s="25" t="s">
        <v>342</v>
      </c>
      <c r="C2282" s="26">
        <v>614415</v>
      </c>
      <c r="D2282" s="27" t="s">
        <v>42</v>
      </c>
      <c r="E2282" s="27" t="s">
        <v>3297</v>
      </c>
      <c r="F2282" s="27" t="s">
        <v>308</v>
      </c>
      <c r="G2282" s="27" t="s">
        <v>31</v>
      </c>
      <c r="H2282" s="27" t="s">
        <v>32</v>
      </c>
      <c r="I2282" s="27" t="s">
        <v>33</v>
      </c>
      <c r="J2282" s="28">
        <v>45657</v>
      </c>
      <c r="K2282" s="28">
        <v>45839</v>
      </c>
      <c r="L2282" s="121" t="s">
        <v>1605</v>
      </c>
      <c r="P2282" s="30">
        <v>45659</v>
      </c>
      <c r="Q2282" s="20"/>
      <c r="R2282" s="23"/>
      <c r="S2282" s="21"/>
      <c r="T2282" s="20"/>
      <c r="U2282" s="21"/>
      <c r="V2282" s="29" t="s">
        <v>235</v>
      </c>
      <c r="W2282" s="23"/>
      <c r="X2282" s="27" t="s">
        <v>39</v>
      </c>
      <c r="Y2282" s="13" t="s">
        <v>3298</v>
      </c>
    </row>
    <row r="2283" spans="1:25">
      <c r="A2283" s="24" t="s">
        <v>3255</v>
      </c>
      <c r="B2283" s="25" t="s">
        <v>307</v>
      </c>
      <c r="C2283" s="26">
        <v>3083</v>
      </c>
      <c r="D2283" s="27" t="s">
        <v>42</v>
      </c>
      <c r="E2283" s="236" t="s">
        <v>3299</v>
      </c>
      <c r="F2283" s="236" t="s">
        <v>262</v>
      </c>
      <c r="G2283" s="27" t="s">
        <v>31</v>
      </c>
      <c r="H2283" s="27" t="s">
        <v>32</v>
      </c>
      <c r="I2283" s="27" t="s">
        <v>33</v>
      </c>
      <c r="J2283" s="28">
        <v>45657</v>
      </c>
      <c r="K2283" s="28">
        <v>45809</v>
      </c>
      <c r="L2283" s="121" t="s">
        <v>53</v>
      </c>
      <c r="M2283" s="94" t="s">
        <v>1425</v>
      </c>
      <c r="N2283" s="94" t="s">
        <v>1426</v>
      </c>
      <c r="O2283" s="94" t="s">
        <v>1427</v>
      </c>
      <c r="P2283" s="30">
        <v>45648</v>
      </c>
      <c r="Q2283" s="20">
        <v>45649</v>
      </c>
      <c r="R2283" s="23" t="s">
        <v>239</v>
      </c>
      <c r="S2283" s="21">
        <v>45659</v>
      </c>
      <c r="T2283" s="20"/>
      <c r="U2283" s="21">
        <v>45664</v>
      </c>
      <c r="V2283" s="29" t="s">
        <v>485</v>
      </c>
      <c r="W2283" s="23"/>
      <c r="X2283" s="27" t="s">
        <v>45</v>
      </c>
      <c r="Y2283" s="13"/>
    </row>
    <row r="2284" spans="1:25" ht="51">
      <c r="A2284" s="24" t="s">
        <v>3255</v>
      </c>
      <c r="B2284" s="25" t="s">
        <v>434</v>
      </c>
      <c r="C2284" s="26">
        <v>112865</v>
      </c>
      <c r="D2284" s="27" t="s">
        <v>42</v>
      </c>
      <c r="E2284" s="27" t="s">
        <v>287</v>
      </c>
      <c r="F2284" s="27" t="s">
        <v>288</v>
      </c>
      <c r="G2284" s="27" t="s">
        <v>31</v>
      </c>
      <c r="H2284" s="27" t="s">
        <v>32</v>
      </c>
      <c r="I2284" s="27" t="s">
        <v>33</v>
      </c>
      <c r="J2284" s="28">
        <v>45657</v>
      </c>
      <c r="K2284" s="28">
        <v>45809</v>
      </c>
      <c r="L2284" s="121" t="s">
        <v>53</v>
      </c>
      <c r="M2284" s="94" t="s">
        <v>3300</v>
      </c>
      <c r="N2284" s="94" t="s">
        <v>3301</v>
      </c>
      <c r="P2284" s="30">
        <v>45648</v>
      </c>
      <c r="Q2284" s="20">
        <v>45656</v>
      </c>
      <c r="R2284" s="23" t="s">
        <v>239</v>
      </c>
      <c r="S2284" s="21">
        <v>45659</v>
      </c>
      <c r="T2284" s="20"/>
      <c r="U2284" s="21"/>
      <c r="V2284" s="29" t="s">
        <v>240</v>
      </c>
      <c r="W2284" s="23"/>
      <c r="X2284" s="27" t="s">
        <v>39</v>
      </c>
      <c r="Y2284" s="13"/>
    </row>
    <row r="2285" spans="1:25">
      <c r="A2285" s="24" t="s">
        <v>3255</v>
      </c>
      <c r="B2285" s="25" t="s">
        <v>3302</v>
      </c>
      <c r="C2285" s="26">
        <v>146659</v>
      </c>
      <c r="D2285" s="27" t="s">
        <v>42</v>
      </c>
      <c r="E2285" s="27" t="s">
        <v>377</v>
      </c>
      <c r="F2285" s="27" t="s">
        <v>662</v>
      </c>
      <c r="G2285" s="27" t="s">
        <v>31</v>
      </c>
      <c r="H2285" s="27" t="s">
        <v>32</v>
      </c>
      <c r="I2285" s="27" t="s">
        <v>33</v>
      </c>
      <c r="J2285" s="28">
        <v>45657</v>
      </c>
      <c r="K2285" s="28">
        <v>45809</v>
      </c>
      <c r="L2285" s="121" t="s">
        <v>1605</v>
      </c>
      <c r="N2285" s="94" t="s">
        <v>91</v>
      </c>
      <c r="P2285" s="30"/>
      <c r="Q2285" s="20"/>
      <c r="R2285" s="23"/>
      <c r="S2285" s="21">
        <v>45659</v>
      </c>
      <c r="T2285" s="20"/>
      <c r="U2285" s="21">
        <v>45666</v>
      </c>
      <c r="V2285" s="29" t="s">
        <v>240</v>
      </c>
      <c r="W2285" s="23"/>
      <c r="X2285" s="27" t="s">
        <v>45</v>
      </c>
      <c r="Y2285" s="13"/>
    </row>
    <row r="2286" spans="1:25" ht="25.5">
      <c r="A2286" s="24" t="s">
        <v>3255</v>
      </c>
      <c r="B2286" s="25" t="s">
        <v>3303</v>
      </c>
      <c r="C2286" s="26">
        <v>34096</v>
      </c>
      <c r="D2286" s="27" t="s">
        <v>42</v>
      </c>
      <c r="E2286" s="27" t="s">
        <v>377</v>
      </c>
      <c r="F2286" s="27" t="s">
        <v>662</v>
      </c>
      <c r="G2286" s="27" t="s">
        <v>31</v>
      </c>
      <c r="H2286" s="27" t="s">
        <v>32</v>
      </c>
      <c r="I2286" s="27" t="s">
        <v>33</v>
      </c>
      <c r="J2286" s="28">
        <v>45657</v>
      </c>
      <c r="K2286" s="28">
        <v>45809</v>
      </c>
      <c r="L2286" s="121" t="s">
        <v>53</v>
      </c>
      <c r="M2286" s="94" t="s">
        <v>3304</v>
      </c>
      <c r="N2286" s="94" t="s">
        <v>3305</v>
      </c>
      <c r="O2286" s="94" t="s">
        <v>3306</v>
      </c>
      <c r="P2286" s="30">
        <v>45648</v>
      </c>
      <c r="Q2286" s="20">
        <v>45649</v>
      </c>
      <c r="R2286" s="23" t="s">
        <v>239</v>
      </c>
      <c r="S2286" s="21">
        <v>45659</v>
      </c>
      <c r="T2286" s="20"/>
      <c r="U2286" s="21"/>
      <c r="V2286" s="29" t="s">
        <v>240</v>
      </c>
      <c r="W2286" s="23"/>
      <c r="X2286" s="27" t="s">
        <v>45</v>
      </c>
      <c r="Y2286" s="13"/>
    </row>
    <row r="2287" spans="1:25" ht="25.5">
      <c r="A2287" s="24" t="s">
        <v>3255</v>
      </c>
      <c r="B2287" s="25" t="s">
        <v>1431</v>
      </c>
      <c r="C2287" s="26">
        <v>119564</v>
      </c>
      <c r="D2287" s="27" t="s">
        <v>42</v>
      </c>
      <c r="E2287" s="27" t="s">
        <v>215</v>
      </c>
      <c r="F2287" s="27" t="s">
        <v>308</v>
      </c>
      <c r="G2287" s="27" t="s">
        <v>31</v>
      </c>
      <c r="H2287" s="27" t="s">
        <v>32</v>
      </c>
      <c r="I2287" s="27" t="s">
        <v>33</v>
      </c>
      <c r="J2287" s="28">
        <v>45657</v>
      </c>
      <c r="K2287" s="28">
        <v>45809</v>
      </c>
      <c r="L2287" s="121" t="s">
        <v>53</v>
      </c>
      <c r="M2287" s="94" t="s">
        <v>1432</v>
      </c>
      <c r="N2287" s="94" t="s">
        <v>3307</v>
      </c>
      <c r="O2287" s="94" t="s">
        <v>3308</v>
      </c>
      <c r="P2287" s="30">
        <v>45648</v>
      </c>
      <c r="Q2287" s="20">
        <v>45649</v>
      </c>
      <c r="R2287" s="23" t="s">
        <v>239</v>
      </c>
      <c r="S2287" s="21">
        <v>45659</v>
      </c>
      <c r="T2287" s="20"/>
      <c r="U2287" s="21">
        <v>45660</v>
      </c>
      <c r="V2287" s="29" t="s">
        <v>240</v>
      </c>
      <c r="W2287" s="23"/>
      <c r="X2287" s="27" t="s">
        <v>39</v>
      </c>
      <c r="Y2287" s="13"/>
    </row>
    <row r="2288" spans="1:25" ht="89.25">
      <c r="A2288" s="24" t="s">
        <v>3255</v>
      </c>
      <c r="B2288" s="25" t="s">
        <v>1633</v>
      </c>
      <c r="C2288" s="26">
        <v>106781</v>
      </c>
      <c r="D2288" s="27" t="s">
        <v>42</v>
      </c>
      <c r="E2288" s="27" t="s">
        <v>2509</v>
      </c>
      <c r="F2288" s="27" t="s">
        <v>2926</v>
      </c>
      <c r="G2288" s="27" t="s">
        <v>31</v>
      </c>
      <c r="H2288" s="27" t="s">
        <v>32</v>
      </c>
      <c r="I2288" s="27" t="s">
        <v>33</v>
      </c>
      <c r="J2288" s="28">
        <v>45657</v>
      </c>
      <c r="K2288" s="28">
        <v>45809</v>
      </c>
      <c r="L2288" s="121" t="s">
        <v>53</v>
      </c>
      <c r="M2288" s="94" t="s">
        <v>415</v>
      </c>
      <c r="N2288" s="94" t="s">
        <v>43</v>
      </c>
      <c r="O2288" s="94" t="s">
        <v>416</v>
      </c>
      <c r="P2288" s="30"/>
      <c r="Q2288" s="20"/>
      <c r="R2288" s="23"/>
      <c r="S2288" s="21">
        <v>45659</v>
      </c>
      <c r="T2288" s="20"/>
      <c r="U2288" s="21">
        <v>45665</v>
      </c>
      <c r="V2288" s="29" t="s">
        <v>240</v>
      </c>
      <c r="W2288" s="23"/>
      <c r="X2288" s="27" t="s">
        <v>45</v>
      </c>
      <c r="Y2288" s="13"/>
    </row>
    <row r="2289" spans="1:25" ht="25.5">
      <c r="A2289" s="24" t="s">
        <v>3255</v>
      </c>
      <c r="B2289" s="25" t="s">
        <v>2558</v>
      </c>
      <c r="C2289" s="26">
        <v>137597</v>
      </c>
      <c r="D2289" s="27" t="s">
        <v>42</v>
      </c>
      <c r="E2289" s="27" t="s">
        <v>70</v>
      </c>
      <c r="F2289" s="27" t="s">
        <v>387</v>
      </c>
      <c r="G2289" s="27" t="s">
        <v>31</v>
      </c>
      <c r="H2289" s="27" t="s">
        <v>32</v>
      </c>
      <c r="I2289" s="27" t="s">
        <v>33</v>
      </c>
      <c r="J2289" s="28">
        <v>45657</v>
      </c>
      <c r="K2289" s="28">
        <v>45809</v>
      </c>
      <c r="L2289" s="121" t="s">
        <v>53</v>
      </c>
      <c r="N2289" s="101" t="s">
        <v>72</v>
      </c>
      <c r="P2289" s="30"/>
      <c r="Q2289" s="20"/>
      <c r="R2289" s="23"/>
      <c r="S2289" s="21">
        <v>45659</v>
      </c>
      <c r="T2289" s="20"/>
      <c r="U2289" s="21">
        <v>45660</v>
      </c>
      <c r="V2289" s="29" t="s">
        <v>240</v>
      </c>
      <c r="W2289" s="23"/>
      <c r="X2289" s="27" t="s">
        <v>39</v>
      </c>
      <c r="Y2289" s="13"/>
    </row>
    <row r="2290" spans="1:25" ht="89.25">
      <c r="A2290" s="24" t="s">
        <v>3255</v>
      </c>
      <c r="B2290" s="25" t="s">
        <v>3309</v>
      </c>
      <c r="C2290" s="26">
        <v>140664</v>
      </c>
      <c r="D2290" s="27" t="s">
        <v>42</v>
      </c>
      <c r="E2290" s="27" t="s">
        <v>413</v>
      </c>
      <c r="F2290" s="27" t="s">
        <v>2926</v>
      </c>
      <c r="G2290" s="27" t="s">
        <v>31</v>
      </c>
      <c r="H2290" s="27" t="s">
        <v>32</v>
      </c>
      <c r="I2290" s="27" t="s">
        <v>33</v>
      </c>
      <c r="J2290" s="28">
        <v>45657</v>
      </c>
      <c r="K2290" s="28">
        <v>45809</v>
      </c>
      <c r="L2290" s="121" t="s">
        <v>53</v>
      </c>
      <c r="M2290" s="94" t="s">
        <v>415</v>
      </c>
      <c r="N2290" s="94" t="s">
        <v>43</v>
      </c>
      <c r="O2290" s="94" t="s">
        <v>416</v>
      </c>
      <c r="P2290" s="30"/>
      <c r="Q2290" s="20"/>
      <c r="R2290" s="23"/>
      <c r="S2290" s="21">
        <v>45659</v>
      </c>
      <c r="T2290" s="20"/>
      <c r="U2290" s="21">
        <v>45665</v>
      </c>
      <c r="V2290" s="29" t="s">
        <v>240</v>
      </c>
      <c r="W2290" s="23"/>
      <c r="X2290" s="27" t="s">
        <v>45</v>
      </c>
      <c r="Y2290" s="13"/>
    </row>
    <row r="2291" spans="1:25" ht="25.5">
      <c r="A2291" s="24" t="s">
        <v>3255</v>
      </c>
      <c r="B2291" s="25" t="s">
        <v>3310</v>
      </c>
      <c r="C2291" s="26">
        <v>146584</v>
      </c>
      <c r="D2291" s="27" t="s">
        <v>42</v>
      </c>
      <c r="E2291" s="27" t="s">
        <v>255</v>
      </c>
      <c r="F2291" s="27" t="s">
        <v>256</v>
      </c>
      <c r="G2291" s="27" t="s">
        <v>31</v>
      </c>
      <c r="H2291" s="27" t="s">
        <v>32</v>
      </c>
      <c r="I2291" s="27" t="s">
        <v>33</v>
      </c>
      <c r="J2291" s="28">
        <v>45657</v>
      </c>
      <c r="K2291" s="28">
        <v>45809</v>
      </c>
      <c r="L2291" s="121" t="s">
        <v>53</v>
      </c>
      <c r="N2291" s="94" t="s">
        <v>72</v>
      </c>
      <c r="P2291" s="30"/>
      <c r="Q2291" s="20"/>
      <c r="R2291" s="23"/>
      <c r="S2291" s="21">
        <v>45659</v>
      </c>
      <c r="T2291" s="20"/>
      <c r="U2291" s="21">
        <v>45665</v>
      </c>
      <c r="V2291" s="29" t="s">
        <v>240</v>
      </c>
      <c r="W2291" s="23"/>
      <c r="X2291" s="27" t="s">
        <v>45</v>
      </c>
      <c r="Y2291" s="13"/>
    </row>
    <row r="2292" spans="1:25" ht="25.5">
      <c r="A2292" s="24" t="s">
        <v>3255</v>
      </c>
      <c r="B2292" s="25" t="s">
        <v>294</v>
      </c>
      <c r="C2292" s="26">
        <v>634008</v>
      </c>
      <c r="D2292" s="27" t="s">
        <v>42</v>
      </c>
      <c r="E2292" s="27" t="s">
        <v>274</v>
      </c>
      <c r="F2292" s="27" t="s">
        <v>2993</v>
      </c>
      <c r="G2292" s="27" t="s">
        <v>31</v>
      </c>
      <c r="H2292" s="27" t="s">
        <v>32</v>
      </c>
      <c r="I2292" s="27" t="s">
        <v>33</v>
      </c>
      <c r="J2292" s="28">
        <v>45657</v>
      </c>
      <c r="K2292" s="28">
        <v>45809</v>
      </c>
      <c r="L2292" s="121" t="s">
        <v>53</v>
      </c>
      <c r="M2292" s="94" t="s">
        <v>2464</v>
      </c>
      <c r="N2292" s="94" t="s">
        <v>2465</v>
      </c>
      <c r="O2292" s="94" t="s">
        <v>2466</v>
      </c>
      <c r="P2292" s="30"/>
      <c r="Q2292" s="20"/>
      <c r="R2292" s="23"/>
      <c r="S2292" s="21">
        <v>45659</v>
      </c>
      <c r="T2292" s="20"/>
      <c r="U2292" s="21">
        <v>45668</v>
      </c>
      <c r="V2292" s="29" t="s">
        <v>240</v>
      </c>
      <c r="W2292" s="23"/>
      <c r="X2292" s="27" t="s">
        <v>45</v>
      </c>
      <c r="Y2292" s="13"/>
    </row>
    <row r="2293" spans="1:25" ht="25.5">
      <c r="A2293" s="24" t="s">
        <v>3255</v>
      </c>
      <c r="B2293" s="25" t="s">
        <v>301</v>
      </c>
      <c r="C2293" s="26">
        <v>634481</v>
      </c>
      <c r="D2293" s="27" t="s">
        <v>42</v>
      </c>
      <c r="E2293" s="27" t="s">
        <v>274</v>
      </c>
      <c r="F2293" s="27" t="s">
        <v>2993</v>
      </c>
      <c r="G2293" s="27" t="s">
        <v>31</v>
      </c>
      <c r="H2293" s="27" t="s">
        <v>32</v>
      </c>
      <c r="I2293" s="27" t="s">
        <v>33</v>
      </c>
      <c r="J2293" s="28">
        <v>45657</v>
      </c>
      <c r="K2293" s="28">
        <v>45809</v>
      </c>
      <c r="L2293" s="121" t="s">
        <v>53</v>
      </c>
      <c r="M2293" s="94" t="s">
        <v>2464</v>
      </c>
      <c r="N2293" s="94" t="s">
        <v>2465</v>
      </c>
      <c r="O2293" s="94" t="s">
        <v>2466</v>
      </c>
      <c r="P2293" s="30"/>
      <c r="Q2293" s="20"/>
      <c r="R2293" s="23"/>
      <c r="S2293" s="21">
        <v>45659</v>
      </c>
      <c r="T2293" s="20"/>
      <c r="U2293" s="21">
        <v>45668</v>
      </c>
      <c r="V2293" s="29" t="s">
        <v>240</v>
      </c>
      <c r="W2293" s="23"/>
      <c r="X2293" s="27" t="s">
        <v>45</v>
      </c>
      <c r="Y2293" s="13"/>
    </row>
    <row r="2294" spans="1:25">
      <c r="A2294" s="24" t="s">
        <v>3255</v>
      </c>
      <c r="B2294" s="25" t="s">
        <v>3311</v>
      </c>
      <c r="C2294" s="26">
        <v>632443</v>
      </c>
      <c r="D2294" s="27" t="s">
        <v>42</v>
      </c>
      <c r="E2294" s="27" t="s">
        <v>1068</v>
      </c>
      <c r="F2294" s="27" t="s">
        <v>148</v>
      </c>
      <c r="G2294" s="27" t="s">
        <v>31</v>
      </c>
      <c r="H2294" s="27" t="s">
        <v>32</v>
      </c>
      <c r="I2294" s="27" t="s">
        <v>33</v>
      </c>
      <c r="J2294" s="28">
        <v>45657</v>
      </c>
      <c r="K2294" s="28">
        <v>45839</v>
      </c>
      <c r="L2294" s="121" t="s">
        <v>53</v>
      </c>
      <c r="M2294" s="94" t="s">
        <v>304</v>
      </c>
      <c r="N2294" s="94" t="s">
        <v>149</v>
      </c>
      <c r="P2294" s="30"/>
      <c r="Q2294" s="20"/>
      <c r="R2294" s="23"/>
      <c r="S2294" s="21">
        <v>45659</v>
      </c>
      <c r="T2294" s="20"/>
      <c r="U2294" s="21">
        <v>45663</v>
      </c>
      <c r="V2294" s="29" t="s">
        <v>240</v>
      </c>
      <c r="W2294" s="23"/>
      <c r="X2294" s="27" t="s">
        <v>39</v>
      </c>
      <c r="Y2294" s="13"/>
    </row>
    <row r="2295" spans="1:25" ht="38.25">
      <c r="A2295" s="234">
        <v>45658</v>
      </c>
      <c r="B2295" s="25" t="s">
        <v>2433</v>
      </c>
      <c r="C2295" s="26">
        <v>135873</v>
      </c>
      <c r="D2295" s="27" t="s">
        <v>28</v>
      </c>
      <c r="E2295" s="27" t="s">
        <v>2279</v>
      </c>
      <c r="F2295" s="27" t="s">
        <v>262</v>
      </c>
      <c r="G2295" s="27" t="s">
        <v>31</v>
      </c>
      <c r="H2295" s="27" t="s">
        <v>32</v>
      </c>
      <c r="I2295" s="27" t="s">
        <v>33</v>
      </c>
      <c r="J2295" s="28">
        <v>45626</v>
      </c>
      <c r="K2295" s="28">
        <v>45778</v>
      </c>
      <c r="L2295" s="121" t="s">
        <v>2167</v>
      </c>
      <c r="P2295" s="30"/>
      <c r="Q2295" s="20"/>
      <c r="R2295" s="23"/>
      <c r="S2295" s="21">
        <v>45629</v>
      </c>
      <c r="T2295" s="20">
        <v>45644</v>
      </c>
      <c r="U2295" s="21">
        <v>45660</v>
      </c>
      <c r="V2295" s="29" t="s">
        <v>240</v>
      </c>
      <c r="W2295" s="23"/>
      <c r="X2295" s="27" t="s">
        <v>45</v>
      </c>
      <c r="Y2295" s="13"/>
    </row>
    <row r="2296" spans="1:25" ht="25.5">
      <c r="A2296" s="234">
        <v>45658</v>
      </c>
      <c r="B2296" s="25" t="s">
        <v>2278</v>
      </c>
      <c r="C2296" s="26">
        <v>135874</v>
      </c>
      <c r="D2296" s="27" t="s">
        <v>28</v>
      </c>
      <c r="E2296" s="27" t="s">
        <v>2279</v>
      </c>
      <c r="F2296" s="27" t="s">
        <v>262</v>
      </c>
      <c r="G2296" s="27" t="s">
        <v>31</v>
      </c>
      <c r="H2296" s="27" t="s">
        <v>32</v>
      </c>
      <c r="I2296" s="27" t="s">
        <v>33</v>
      </c>
      <c r="J2296" s="28">
        <v>45626</v>
      </c>
      <c r="K2296" s="28">
        <v>45778</v>
      </c>
      <c r="L2296" s="121" t="s">
        <v>2167</v>
      </c>
      <c r="P2296" s="30"/>
      <c r="Q2296" s="20"/>
      <c r="R2296" s="23"/>
      <c r="S2296" s="21">
        <v>45629</v>
      </c>
      <c r="T2296" s="20">
        <v>45644</v>
      </c>
      <c r="U2296" s="21">
        <v>45660</v>
      </c>
      <c r="V2296" s="29" t="s">
        <v>240</v>
      </c>
      <c r="W2296" s="23"/>
      <c r="X2296" s="27" t="s">
        <v>45</v>
      </c>
      <c r="Y2296" s="13"/>
    </row>
    <row r="2297" spans="1:25" ht="25.5">
      <c r="A2297" s="234">
        <v>45658</v>
      </c>
      <c r="B2297" s="25" t="s">
        <v>3312</v>
      </c>
      <c r="C2297" s="26">
        <v>135876</v>
      </c>
      <c r="D2297" s="27" t="s">
        <v>28</v>
      </c>
      <c r="E2297" s="27" t="s">
        <v>2279</v>
      </c>
      <c r="F2297" s="27" t="s">
        <v>262</v>
      </c>
      <c r="G2297" s="27" t="s">
        <v>31</v>
      </c>
      <c r="H2297" s="27" t="s">
        <v>32</v>
      </c>
      <c r="I2297" s="27" t="s">
        <v>33</v>
      </c>
      <c r="J2297" s="28">
        <v>45626</v>
      </c>
      <c r="K2297" s="28">
        <v>45778</v>
      </c>
      <c r="L2297" s="121" t="s">
        <v>2167</v>
      </c>
      <c r="P2297" s="30"/>
      <c r="Q2297" s="20"/>
      <c r="R2297" s="23"/>
      <c r="S2297" s="21">
        <v>45629</v>
      </c>
      <c r="T2297" s="20">
        <v>45644</v>
      </c>
      <c r="U2297" s="21">
        <v>45660</v>
      </c>
      <c r="V2297" s="29" t="s">
        <v>240</v>
      </c>
      <c r="W2297" s="23"/>
      <c r="X2297" s="27" t="s">
        <v>45</v>
      </c>
      <c r="Y2297" s="13"/>
    </row>
    <row r="2298" spans="1:25" ht="25.5">
      <c r="A2298" s="234">
        <v>45658</v>
      </c>
      <c r="B2298" s="25" t="s">
        <v>3313</v>
      </c>
      <c r="C2298" s="26">
        <v>135879</v>
      </c>
      <c r="D2298" s="27" t="s">
        <v>28</v>
      </c>
      <c r="E2298" s="27" t="s">
        <v>2279</v>
      </c>
      <c r="F2298" s="27" t="s">
        <v>262</v>
      </c>
      <c r="G2298" s="27" t="s">
        <v>31</v>
      </c>
      <c r="H2298" s="27" t="s">
        <v>32</v>
      </c>
      <c r="I2298" s="27" t="s">
        <v>33</v>
      </c>
      <c r="J2298" s="28">
        <v>45626</v>
      </c>
      <c r="K2298" s="28">
        <v>45778</v>
      </c>
      <c r="L2298" s="121" t="s">
        <v>2167</v>
      </c>
      <c r="P2298" s="30"/>
      <c r="Q2298" s="20"/>
      <c r="R2298" s="23"/>
      <c r="S2298" s="21">
        <v>45629</v>
      </c>
      <c r="T2298" s="20">
        <v>45644</v>
      </c>
      <c r="U2298" s="21">
        <v>45660</v>
      </c>
      <c r="V2298" s="29" t="s">
        <v>240</v>
      </c>
      <c r="W2298" s="23"/>
      <c r="X2298" s="27" t="s">
        <v>45</v>
      </c>
      <c r="Y2298" s="13"/>
    </row>
    <row r="2299" spans="1:25" ht="25.5">
      <c r="A2299" s="234">
        <v>45658</v>
      </c>
      <c r="B2299" s="25" t="s">
        <v>2310</v>
      </c>
      <c r="C2299" s="26">
        <v>135882</v>
      </c>
      <c r="D2299" s="27" t="s">
        <v>28</v>
      </c>
      <c r="E2299" s="27" t="s">
        <v>2279</v>
      </c>
      <c r="F2299" s="27" t="s">
        <v>262</v>
      </c>
      <c r="G2299" s="27" t="s">
        <v>31</v>
      </c>
      <c r="H2299" s="27" t="s">
        <v>32</v>
      </c>
      <c r="I2299" s="27" t="s">
        <v>33</v>
      </c>
      <c r="J2299" s="28">
        <v>45626</v>
      </c>
      <c r="K2299" s="28">
        <v>45778</v>
      </c>
      <c r="L2299" s="121" t="s">
        <v>2167</v>
      </c>
      <c r="P2299" s="30"/>
      <c r="Q2299" s="20"/>
      <c r="R2299" s="23"/>
      <c r="S2299" s="21">
        <v>45629</v>
      </c>
      <c r="T2299" s="20">
        <v>45644</v>
      </c>
      <c r="U2299" s="21">
        <v>45660</v>
      </c>
      <c r="V2299" s="29" t="s">
        <v>240</v>
      </c>
      <c r="W2299" s="23"/>
      <c r="X2299" s="27" t="s">
        <v>45</v>
      </c>
      <c r="Y2299" s="13"/>
    </row>
    <row r="2300" spans="1:25">
      <c r="A2300" s="234">
        <v>45658</v>
      </c>
      <c r="B2300" s="25" t="s">
        <v>3314</v>
      </c>
      <c r="C2300" s="26">
        <v>135884</v>
      </c>
      <c r="D2300" s="27" t="s">
        <v>28</v>
      </c>
      <c r="E2300" s="27" t="s">
        <v>2279</v>
      </c>
      <c r="F2300" s="27" t="s">
        <v>262</v>
      </c>
      <c r="G2300" s="27" t="s">
        <v>31</v>
      </c>
      <c r="H2300" s="27" t="s">
        <v>32</v>
      </c>
      <c r="I2300" s="27" t="s">
        <v>33</v>
      </c>
      <c r="J2300" s="28">
        <v>45626</v>
      </c>
      <c r="K2300" s="28">
        <v>45778</v>
      </c>
      <c r="L2300" s="121" t="s">
        <v>2167</v>
      </c>
      <c r="P2300" s="30"/>
      <c r="Q2300" s="20"/>
      <c r="R2300" s="23"/>
      <c r="S2300" s="21">
        <v>45629</v>
      </c>
      <c r="T2300" s="20">
        <v>45644</v>
      </c>
      <c r="U2300" s="21">
        <v>45660</v>
      </c>
      <c r="V2300" s="29" t="s">
        <v>240</v>
      </c>
      <c r="W2300" s="23"/>
      <c r="X2300" s="27" t="s">
        <v>39</v>
      </c>
      <c r="Y2300" s="13"/>
    </row>
    <row r="2301" spans="1:25">
      <c r="A2301" s="234">
        <v>45658</v>
      </c>
      <c r="B2301" s="25" t="s">
        <v>3315</v>
      </c>
      <c r="C2301" s="26">
        <v>135885</v>
      </c>
      <c r="D2301" s="27" t="s">
        <v>28</v>
      </c>
      <c r="E2301" s="27" t="s">
        <v>2279</v>
      </c>
      <c r="F2301" s="27" t="s">
        <v>262</v>
      </c>
      <c r="G2301" s="27" t="s">
        <v>31</v>
      </c>
      <c r="H2301" s="27" t="s">
        <v>32</v>
      </c>
      <c r="I2301" s="27" t="s">
        <v>33</v>
      </c>
      <c r="J2301" s="28">
        <v>45626</v>
      </c>
      <c r="K2301" s="28">
        <v>45778</v>
      </c>
      <c r="L2301" s="121" t="s">
        <v>2167</v>
      </c>
      <c r="P2301" s="30"/>
      <c r="Q2301" s="20"/>
      <c r="R2301" s="23"/>
      <c r="S2301" s="21">
        <v>45629</v>
      </c>
      <c r="T2301" s="20">
        <v>45644</v>
      </c>
      <c r="U2301" s="21">
        <v>45660</v>
      </c>
      <c r="V2301" s="29" t="s">
        <v>240</v>
      </c>
      <c r="W2301" s="23"/>
      <c r="X2301" s="27" t="s">
        <v>45</v>
      </c>
      <c r="Y2301" s="13"/>
    </row>
    <row r="2302" spans="1:25" ht="25.5">
      <c r="A2302" s="234">
        <v>45658</v>
      </c>
      <c r="B2302" s="25" t="s">
        <v>2434</v>
      </c>
      <c r="C2302" s="26">
        <v>135886</v>
      </c>
      <c r="D2302" s="27" t="s">
        <v>28</v>
      </c>
      <c r="E2302" s="27" t="s">
        <v>2279</v>
      </c>
      <c r="F2302" s="27" t="s">
        <v>262</v>
      </c>
      <c r="G2302" s="27" t="s">
        <v>31</v>
      </c>
      <c r="H2302" s="27" t="s">
        <v>32</v>
      </c>
      <c r="I2302" s="27" t="s">
        <v>33</v>
      </c>
      <c r="J2302" s="28">
        <v>45626</v>
      </c>
      <c r="K2302" s="28">
        <v>45778</v>
      </c>
      <c r="L2302" s="121" t="s">
        <v>2167</v>
      </c>
      <c r="P2302" s="30"/>
      <c r="Q2302" s="20"/>
      <c r="R2302" s="23"/>
      <c r="S2302" s="21">
        <v>45629</v>
      </c>
      <c r="T2302" s="20">
        <v>45644</v>
      </c>
      <c r="U2302" s="21">
        <v>45660</v>
      </c>
      <c r="V2302" s="29" t="s">
        <v>240</v>
      </c>
      <c r="W2302" s="23"/>
      <c r="X2302" s="27" t="s">
        <v>39</v>
      </c>
      <c r="Y2302" s="13"/>
    </row>
    <row r="2303" spans="1:25" ht="25.5">
      <c r="A2303" s="234">
        <v>45658</v>
      </c>
      <c r="B2303" s="25" t="s">
        <v>3316</v>
      </c>
      <c r="C2303" s="26">
        <v>135887</v>
      </c>
      <c r="D2303" s="27" t="s">
        <v>28</v>
      </c>
      <c r="E2303" s="27" t="s">
        <v>2279</v>
      </c>
      <c r="F2303" s="27" t="s">
        <v>262</v>
      </c>
      <c r="G2303" s="27" t="s">
        <v>31</v>
      </c>
      <c r="H2303" s="27" t="s">
        <v>32</v>
      </c>
      <c r="I2303" s="27" t="s">
        <v>33</v>
      </c>
      <c r="J2303" s="28">
        <v>45626</v>
      </c>
      <c r="K2303" s="28">
        <v>45778</v>
      </c>
      <c r="L2303" s="121" t="s">
        <v>2167</v>
      </c>
      <c r="P2303" s="30"/>
      <c r="Q2303" s="20"/>
      <c r="R2303" s="23"/>
      <c r="S2303" s="21">
        <v>45629</v>
      </c>
      <c r="T2303" s="20">
        <v>45644</v>
      </c>
      <c r="U2303" s="21">
        <v>45660</v>
      </c>
      <c r="V2303" s="29" t="s">
        <v>240</v>
      </c>
      <c r="W2303" s="23"/>
      <c r="X2303" s="27" t="s">
        <v>45</v>
      </c>
      <c r="Y2303" s="13"/>
    </row>
    <row r="2304" spans="1:25" ht="38.25">
      <c r="A2304" s="234">
        <v>45658</v>
      </c>
      <c r="B2304" s="25" t="s">
        <v>3317</v>
      </c>
      <c r="C2304" s="26">
        <v>135889</v>
      </c>
      <c r="D2304" s="27" t="s">
        <v>28</v>
      </c>
      <c r="E2304" s="27" t="s">
        <v>2279</v>
      </c>
      <c r="F2304" s="27" t="s">
        <v>262</v>
      </c>
      <c r="G2304" s="27" t="s">
        <v>31</v>
      </c>
      <c r="H2304" s="27" t="s">
        <v>32</v>
      </c>
      <c r="I2304" s="27" t="s">
        <v>33</v>
      </c>
      <c r="J2304" s="28">
        <v>45626</v>
      </c>
      <c r="K2304" s="28">
        <v>45778</v>
      </c>
      <c r="L2304" s="121" t="s">
        <v>2167</v>
      </c>
      <c r="P2304" s="30"/>
      <c r="Q2304" s="20"/>
      <c r="R2304" s="23"/>
      <c r="S2304" s="21">
        <v>45629</v>
      </c>
      <c r="T2304" s="20">
        <v>45644</v>
      </c>
      <c r="U2304" s="21">
        <v>45660</v>
      </c>
      <c r="V2304" s="29" t="s">
        <v>240</v>
      </c>
      <c r="W2304" s="23"/>
      <c r="X2304" s="27" t="s">
        <v>45</v>
      </c>
      <c r="Y2304" s="13"/>
    </row>
    <row r="2305" spans="1:25">
      <c r="A2305" s="234">
        <v>45658</v>
      </c>
      <c r="B2305" s="25" t="s">
        <v>3318</v>
      </c>
      <c r="C2305" s="26">
        <v>135890</v>
      </c>
      <c r="D2305" s="27" t="s">
        <v>28</v>
      </c>
      <c r="E2305" s="27" t="s">
        <v>2279</v>
      </c>
      <c r="F2305" s="27" t="s">
        <v>262</v>
      </c>
      <c r="G2305" s="27" t="s">
        <v>31</v>
      </c>
      <c r="H2305" s="27" t="s">
        <v>32</v>
      </c>
      <c r="I2305" s="27" t="s">
        <v>33</v>
      </c>
      <c r="J2305" s="28">
        <v>45626</v>
      </c>
      <c r="K2305" s="28">
        <v>45778</v>
      </c>
      <c r="L2305" s="121" t="s">
        <v>2167</v>
      </c>
      <c r="P2305" s="30"/>
      <c r="Q2305" s="20"/>
      <c r="R2305" s="23"/>
      <c r="S2305" s="21">
        <v>45629</v>
      </c>
      <c r="T2305" s="20">
        <v>45644</v>
      </c>
      <c r="U2305" s="21">
        <v>45660</v>
      </c>
      <c r="V2305" s="29" t="s">
        <v>240</v>
      </c>
      <c r="W2305" s="23"/>
      <c r="X2305" s="27" t="s">
        <v>45</v>
      </c>
      <c r="Y2305" s="13"/>
    </row>
    <row r="2306" spans="1:25">
      <c r="A2306" s="234">
        <v>45658</v>
      </c>
      <c r="B2306" s="25" t="s">
        <v>3319</v>
      </c>
      <c r="C2306" s="26">
        <v>135891</v>
      </c>
      <c r="D2306" s="27" t="s">
        <v>28</v>
      </c>
      <c r="E2306" s="27" t="s">
        <v>2279</v>
      </c>
      <c r="F2306" s="27" t="s">
        <v>262</v>
      </c>
      <c r="G2306" s="27" t="s">
        <v>31</v>
      </c>
      <c r="H2306" s="27" t="s">
        <v>32</v>
      </c>
      <c r="I2306" s="27" t="s">
        <v>33</v>
      </c>
      <c r="J2306" s="28">
        <v>45626</v>
      </c>
      <c r="K2306" s="28">
        <v>45778</v>
      </c>
      <c r="L2306" s="121" t="s">
        <v>2167</v>
      </c>
      <c r="P2306" s="30"/>
      <c r="Q2306" s="20"/>
      <c r="R2306" s="23"/>
      <c r="S2306" s="21">
        <v>45629</v>
      </c>
      <c r="T2306" s="20">
        <v>45644</v>
      </c>
      <c r="U2306" s="21">
        <v>45660</v>
      </c>
      <c r="V2306" s="29" t="s">
        <v>240</v>
      </c>
      <c r="W2306" s="23"/>
      <c r="X2306" s="27" t="s">
        <v>45</v>
      </c>
      <c r="Y2306" s="13"/>
    </row>
    <row r="2307" spans="1:25" ht="38.25">
      <c r="A2307" s="234">
        <v>45658</v>
      </c>
      <c r="B2307" s="25" t="s">
        <v>2387</v>
      </c>
      <c r="C2307" s="26">
        <v>135894</v>
      </c>
      <c r="D2307" s="27" t="s">
        <v>28</v>
      </c>
      <c r="E2307" s="27" t="s">
        <v>2279</v>
      </c>
      <c r="F2307" s="27" t="s">
        <v>262</v>
      </c>
      <c r="G2307" s="27" t="s">
        <v>31</v>
      </c>
      <c r="H2307" s="27" t="s">
        <v>32</v>
      </c>
      <c r="I2307" s="27" t="s">
        <v>33</v>
      </c>
      <c r="J2307" s="28">
        <v>45626</v>
      </c>
      <c r="K2307" s="28">
        <v>45778</v>
      </c>
      <c r="L2307" s="121" t="s">
        <v>2167</v>
      </c>
      <c r="P2307" s="30"/>
      <c r="Q2307" s="20"/>
      <c r="R2307" s="23"/>
      <c r="S2307" s="21">
        <v>45629</v>
      </c>
      <c r="T2307" s="20">
        <v>45644</v>
      </c>
      <c r="U2307" s="21">
        <v>45660</v>
      </c>
      <c r="V2307" s="29" t="s">
        <v>240</v>
      </c>
      <c r="W2307" s="23"/>
      <c r="X2307" s="27" t="s">
        <v>45</v>
      </c>
      <c r="Y2307" s="13"/>
    </row>
    <row r="2308" spans="1:25">
      <c r="A2308" s="234">
        <v>45658</v>
      </c>
      <c r="B2308" s="25" t="s">
        <v>2609</v>
      </c>
      <c r="C2308" s="26">
        <v>135896</v>
      </c>
      <c r="D2308" s="27" t="s">
        <v>28</v>
      </c>
      <c r="E2308" s="27" t="s">
        <v>2279</v>
      </c>
      <c r="F2308" s="27" t="s">
        <v>262</v>
      </c>
      <c r="G2308" s="27" t="s">
        <v>31</v>
      </c>
      <c r="H2308" s="27" t="s">
        <v>32</v>
      </c>
      <c r="I2308" s="27" t="s">
        <v>33</v>
      </c>
      <c r="J2308" s="28">
        <v>45626</v>
      </c>
      <c r="K2308" s="28">
        <v>45778</v>
      </c>
      <c r="L2308" s="121" t="s">
        <v>2167</v>
      </c>
      <c r="P2308" s="30"/>
      <c r="Q2308" s="20"/>
      <c r="R2308" s="23"/>
      <c r="S2308" s="21">
        <v>45629</v>
      </c>
      <c r="T2308" s="20">
        <v>45644</v>
      </c>
      <c r="U2308" s="21">
        <v>45660</v>
      </c>
      <c r="V2308" s="29" t="s">
        <v>240</v>
      </c>
      <c r="W2308" s="23"/>
      <c r="X2308" s="27" t="s">
        <v>45</v>
      </c>
      <c r="Y2308" s="13"/>
    </row>
    <row r="2309" spans="1:25">
      <c r="A2309" s="234">
        <v>45658</v>
      </c>
      <c r="B2309" s="25" t="s">
        <v>2631</v>
      </c>
      <c r="C2309" s="26">
        <v>135897</v>
      </c>
      <c r="D2309" s="27" t="s">
        <v>28</v>
      </c>
      <c r="E2309" s="27" t="s">
        <v>2279</v>
      </c>
      <c r="F2309" s="27" t="s">
        <v>262</v>
      </c>
      <c r="G2309" s="27" t="s">
        <v>31</v>
      </c>
      <c r="H2309" s="27" t="s">
        <v>32</v>
      </c>
      <c r="I2309" s="27" t="s">
        <v>33</v>
      </c>
      <c r="J2309" s="28">
        <v>45626</v>
      </c>
      <c r="K2309" s="28">
        <v>45778</v>
      </c>
      <c r="L2309" s="121" t="s">
        <v>2167</v>
      </c>
      <c r="P2309" s="30"/>
      <c r="Q2309" s="20"/>
      <c r="R2309" s="23"/>
      <c r="S2309" s="21">
        <v>45629</v>
      </c>
      <c r="T2309" s="20">
        <v>45644</v>
      </c>
      <c r="U2309" s="21">
        <v>45660</v>
      </c>
      <c r="V2309" s="29" t="s">
        <v>240</v>
      </c>
      <c r="W2309" s="23"/>
      <c r="X2309" s="27" t="s">
        <v>45</v>
      </c>
      <c r="Y2309" s="13"/>
    </row>
    <row r="2310" spans="1:25" ht="38.25">
      <c r="A2310" s="234">
        <v>45658</v>
      </c>
      <c r="B2310" s="25" t="s">
        <v>2390</v>
      </c>
      <c r="C2310" s="26">
        <v>135898</v>
      </c>
      <c r="D2310" s="27" t="s">
        <v>28</v>
      </c>
      <c r="E2310" s="27" t="s">
        <v>2279</v>
      </c>
      <c r="F2310" s="27" t="s">
        <v>262</v>
      </c>
      <c r="G2310" s="27" t="s">
        <v>31</v>
      </c>
      <c r="H2310" s="27" t="s">
        <v>32</v>
      </c>
      <c r="I2310" s="27" t="s">
        <v>33</v>
      </c>
      <c r="J2310" s="28">
        <v>45626</v>
      </c>
      <c r="K2310" s="28">
        <v>45778</v>
      </c>
      <c r="L2310" s="121" t="s">
        <v>2167</v>
      </c>
      <c r="P2310" s="30"/>
      <c r="Q2310" s="20"/>
      <c r="R2310" s="23"/>
      <c r="S2310" s="21">
        <v>45629</v>
      </c>
      <c r="T2310" s="20">
        <v>45644</v>
      </c>
      <c r="U2310" s="21">
        <v>45660</v>
      </c>
      <c r="V2310" s="29" t="s">
        <v>240</v>
      </c>
      <c r="W2310" s="23"/>
      <c r="X2310" s="27" t="s">
        <v>45</v>
      </c>
      <c r="Y2310" s="13"/>
    </row>
    <row r="2311" spans="1:25">
      <c r="A2311" s="234">
        <v>45658</v>
      </c>
      <c r="B2311" s="25" t="s">
        <v>3320</v>
      </c>
      <c r="C2311" s="26">
        <v>135899</v>
      </c>
      <c r="D2311" s="27" t="s">
        <v>28</v>
      </c>
      <c r="E2311" s="27" t="s">
        <v>2279</v>
      </c>
      <c r="F2311" s="27" t="s">
        <v>262</v>
      </c>
      <c r="G2311" s="27" t="s">
        <v>31</v>
      </c>
      <c r="H2311" s="27" t="s">
        <v>32</v>
      </c>
      <c r="I2311" s="27" t="s">
        <v>33</v>
      </c>
      <c r="J2311" s="28">
        <v>45626</v>
      </c>
      <c r="K2311" s="28">
        <v>45778</v>
      </c>
      <c r="L2311" s="121" t="s">
        <v>2167</v>
      </c>
      <c r="P2311" s="30"/>
      <c r="Q2311" s="20"/>
      <c r="R2311" s="23"/>
      <c r="S2311" s="21">
        <v>45629</v>
      </c>
      <c r="T2311" s="20">
        <v>45644</v>
      </c>
      <c r="U2311" s="21">
        <v>45660</v>
      </c>
      <c r="V2311" s="29" t="s">
        <v>240</v>
      </c>
      <c r="W2311" s="23"/>
      <c r="X2311" s="27" t="s">
        <v>45</v>
      </c>
      <c r="Y2311" s="13"/>
    </row>
    <row r="2312" spans="1:25" ht="25.5">
      <c r="A2312" s="234">
        <v>45658</v>
      </c>
      <c r="B2312" s="25" t="s">
        <v>2392</v>
      </c>
      <c r="C2312" s="26">
        <v>135901</v>
      </c>
      <c r="D2312" s="27" t="s">
        <v>28</v>
      </c>
      <c r="E2312" s="27" t="s">
        <v>2279</v>
      </c>
      <c r="F2312" s="27" t="s">
        <v>262</v>
      </c>
      <c r="G2312" s="27" t="s">
        <v>31</v>
      </c>
      <c r="H2312" s="27" t="s">
        <v>32</v>
      </c>
      <c r="I2312" s="27" t="s">
        <v>33</v>
      </c>
      <c r="J2312" s="28">
        <v>45626</v>
      </c>
      <c r="K2312" s="28">
        <v>45778</v>
      </c>
      <c r="L2312" s="121" t="s">
        <v>2167</v>
      </c>
      <c r="P2312" s="30"/>
      <c r="Q2312" s="20"/>
      <c r="R2312" s="23"/>
      <c r="S2312" s="21">
        <v>45629</v>
      </c>
      <c r="T2312" s="20">
        <v>45644</v>
      </c>
      <c r="U2312" s="21">
        <v>45660</v>
      </c>
      <c r="V2312" s="29" t="s">
        <v>240</v>
      </c>
      <c r="W2312" s="23"/>
      <c r="X2312" s="27" t="s">
        <v>45</v>
      </c>
      <c r="Y2312" s="13"/>
    </row>
    <row r="2313" spans="1:25">
      <c r="A2313" s="234">
        <v>45658</v>
      </c>
      <c r="B2313" s="25" t="s">
        <v>2631</v>
      </c>
      <c r="C2313" s="26">
        <v>135902</v>
      </c>
      <c r="D2313" s="27" t="s">
        <v>28</v>
      </c>
      <c r="E2313" s="27" t="s">
        <v>2279</v>
      </c>
      <c r="F2313" s="27" t="s">
        <v>262</v>
      </c>
      <c r="G2313" s="27" t="s">
        <v>31</v>
      </c>
      <c r="H2313" s="27" t="s">
        <v>32</v>
      </c>
      <c r="I2313" s="27" t="s">
        <v>33</v>
      </c>
      <c r="J2313" s="28">
        <v>45626</v>
      </c>
      <c r="K2313" s="28">
        <v>45778</v>
      </c>
      <c r="L2313" s="121" t="s">
        <v>2167</v>
      </c>
      <c r="P2313" s="30"/>
      <c r="Q2313" s="20"/>
      <c r="R2313" s="23"/>
      <c r="S2313" s="21">
        <v>45629</v>
      </c>
      <c r="T2313" s="20">
        <v>45644</v>
      </c>
      <c r="U2313" s="21">
        <v>45660</v>
      </c>
      <c r="V2313" s="29" t="s">
        <v>240</v>
      </c>
      <c r="W2313" s="23"/>
      <c r="X2313" s="27" t="s">
        <v>39</v>
      </c>
      <c r="Y2313" s="13"/>
    </row>
    <row r="2314" spans="1:25" ht="38.25">
      <c r="A2314" s="234">
        <v>45658</v>
      </c>
      <c r="B2314" s="25" t="s">
        <v>3321</v>
      </c>
      <c r="C2314" s="26">
        <v>135903</v>
      </c>
      <c r="D2314" s="27" t="s">
        <v>28</v>
      </c>
      <c r="E2314" s="27" t="s">
        <v>2279</v>
      </c>
      <c r="F2314" s="27" t="s">
        <v>262</v>
      </c>
      <c r="G2314" s="27" t="s">
        <v>31</v>
      </c>
      <c r="H2314" s="27" t="s">
        <v>32</v>
      </c>
      <c r="I2314" s="27" t="s">
        <v>33</v>
      </c>
      <c r="J2314" s="28">
        <v>45626</v>
      </c>
      <c r="K2314" s="28">
        <v>45778</v>
      </c>
      <c r="L2314" s="121" t="s">
        <v>2167</v>
      </c>
      <c r="P2314" s="30"/>
      <c r="Q2314" s="20"/>
      <c r="R2314" s="23"/>
      <c r="S2314" s="21">
        <v>45629</v>
      </c>
      <c r="T2314" s="20">
        <v>45644</v>
      </c>
      <c r="U2314" s="21">
        <v>45660</v>
      </c>
      <c r="V2314" s="29" t="s">
        <v>240</v>
      </c>
      <c r="W2314" s="23"/>
      <c r="X2314" s="27" t="s">
        <v>39</v>
      </c>
      <c r="Y2314" s="13"/>
    </row>
    <row r="2315" spans="1:25" ht="25.5">
      <c r="A2315" s="234">
        <v>45658</v>
      </c>
      <c r="B2315" s="25" t="s">
        <v>3322</v>
      </c>
      <c r="C2315" s="26">
        <v>135905</v>
      </c>
      <c r="D2315" s="27" t="s">
        <v>28</v>
      </c>
      <c r="E2315" s="27" t="s">
        <v>2279</v>
      </c>
      <c r="F2315" s="27" t="s">
        <v>262</v>
      </c>
      <c r="G2315" s="27" t="s">
        <v>31</v>
      </c>
      <c r="H2315" s="27" t="s">
        <v>32</v>
      </c>
      <c r="I2315" s="27" t="s">
        <v>33</v>
      </c>
      <c r="J2315" s="28">
        <v>45626</v>
      </c>
      <c r="K2315" s="28">
        <v>45778</v>
      </c>
      <c r="L2315" s="121" t="s">
        <v>2167</v>
      </c>
      <c r="P2315" s="30"/>
      <c r="Q2315" s="20"/>
      <c r="R2315" s="23"/>
      <c r="S2315" s="21">
        <v>45629</v>
      </c>
      <c r="T2315" s="20">
        <v>45644</v>
      </c>
      <c r="U2315" s="21">
        <v>45660</v>
      </c>
      <c r="V2315" s="29" t="s">
        <v>240</v>
      </c>
      <c r="W2315" s="23"/>
      <c r="X2315" s="27" t="s">
        <v>45</v>
      </c>
      <c r="Y2315" s="13"/>
    </row>
    <row r="2316" spans="1:25" ht="25.5">
      <c r="A2316" s="24" t="s">
        <v>3255</v>
      </c>
      <c r="B2316" s="25" t="s">
        <v>1160</v>
      </c>
      <c r="C2316" s="26">
        <v>9264</v>
      </c>
      <c r="D2316" s="27" t="s">
        <v>42</v>
      </c>
      <c r="E2316" s="27" t="s">
        <v>255</v>
      </c>
      <c r="F2316" s="27" t="s">
        <v>358</v>
      </c>
      <c r="G2316" s="27" t="s">
        <v>31</v>
      </c>
      <c r="H2316" s="27" t="s">
        <v>32</v>
      </c>
      <c r="I2316" s="27" t="s">
        <v>33</v>
      </c>
      <c r="J2316" s="28">
        <v>45657</v>
      </c>
      <c r="K2316" s="28">
        <v>45809</v>
      </c>
      <c r="L2316" s="237" t="s">
        <v>1605</v>
      </c>
      <c r="M2316" s="94" t="s">
        <v>89</v>
      </c>
      <c r="N2316" s="101" t="s">
        <v>72</v>
      </c>
      <c r="P2316" s="30"/>
      <c r="Q2316" s="20"/>
      <c r="R2316" s="23"/>
      <c r="S2316" s="21">
        <v>45664</v>
      </c>
      <c r="T2316" s="20"/>
      <c r="U2316" s="21">
        <v>45671</v>
      </c>
      <c r="V2316" s="29" t="s">
        <v>240</v>
      </c>
      <c r="W2316" s="23"/>
      <c r="X2316" s="27" t="s">
        <v>45</v>
      </c>
      <c r="Y2316" s="13" t="s">
        <v>3323</v>
      </c>
    </row>
    <row r="2317" spans="1:25" ht="25.5">
      <c r="A2317" s="24" t="s">
        <v>3255</v>
      </c>
      <c r="B2317" s="25" t="s">
        <v>1545</v>
      </c>
      <c r="C2317" s="26">
        <v>103175</v>
      </c>
      <c r="D2317" s="27" t="s">
        <v>42</v>
      </c>
      <c r="E2317" s="27" t="s">
        <v>255</v>
      </c>
      <c r="F2317" s="27" t="s">
        <v>358</v>
      </c>
      <c r="G2317" s="27" t="s">
        <v>31</v>
      </c>
      <c r="H2317" s="27" t="s">
        <v>32</v>
      </c>
      <c r="I2317" s="27" t="s">
        <v>33</v>
      </c>
      <c r="J2317" s="28">
        <v>45657</v>
      </c>
      <c r="K2317" s="28">
        <v>45809</v>
      </c>
      <c r="L2317" s="121" t="s">
        <v>1605</v>
      </c>
      <c r="N2317" s="94" t="s">
        <v>72</v>
      </c>
      <c r="P2317" s="30"/>
      <c r="Q2317" s="20"/>
      <c r="R2317" s="23"/>
      <c r="S2317" s="21">
        <v>45659</v>
      </c>
      <c r="T2317" s="20"/>
      <c r="U2317" s="21">
        <v>45671</v>
      </c>
      <c r="V2317" s="29" t="s">
        <v>240</v>
      </c>
      <c r="W2317" s="23"/>
      <c r="X2317" s="27" t="s">
        <v>45</v>
      </c>
      <c r="Y2317" s="13"/>
    </row>
    <row r="2318" spans="1:25" ht="25.5">
      <c r="A2318" s="24" t="s">
        <v>3255</v>
      </c>
      <c r="B2318" s="25" t="s">
        <v>1614</v>
      </c>
      <c r="C2318" s="26">
        <v>132561</v>
      </c>
      <c r="D2318" s="27" t="s">
        <v>42</v>
      </c>
      <c r="E2318" s="27" t="s">
        <v>255</v>
      </c>
      <c r="F2318" s="27" t="s">
        <v>358</v>
      </c>
      <c r="G2318" s="27" t="s">
        <v>31</v>
      </c>
      <c r="H2318" s="27" t="s">
        <v>32</v>
      </c>
      <c r="I2318" s="27" t="s">
        <v>33</v>
      </c>
      <c r="J2318" s="28">
        <v>45657</v>
      </c>
      <c r="K2318" s="28">
        <v>45809</v>
      </c>
      <c r="L2318" s="121" t="s">
        <v>1605</v>
      </c>
      <c r="N2318" s="94" t="s">
        <v>72</v>
      </c>
      <c r="P2318" s="30"/>
      <c r="Q2318" s="20"/>
      <c r="R2318" s="23"/>
      <c r="S2318" s="21">
        <v>45659</v>
      </c>
      <c r="T2318" s="20"/>
      <c r="U2318" s="21">
        <v>45666</v>
      </c>
      <c r="V2318" s="29" t="s">
        <v>240</v>
      </c>
      <c r="W2318" s="23"/>
      <c r="X2318" s="27" t="s">
        <v>45</v>
      </c>
      <c r="Y2318" s="13"/>
    </row>
    <row r="2319" spans="1:25">
      <c r="A2319" s="24" t="s">
        <v>3255</v>
      </c>
      <c r="B2319" s="25" t="s">
        <v>325</v>
      </c>
      <c r="C2319" s="26">
        <v>634475</v>
      </c>
      <c r="D2319" s="27" t="s">
        <v>42</v>
      </c>
      <c r="E2319" s="27" t="s">
        <v>274</v>
      </c>
      <c r="F2319" s="27" t="s">
        <v>2993</v>
      </c>
      <c r="G2319" s="27" t="s">
        <v>31</v>
      </c>
      <c r="H2319" s="27" t="s">
        <v>32</v>
      </c>
      <c r="I2319" s="27" t="s">
        <v>33</v>
      </c>
      <c r="J2319" s="28">
        <v>45657</v>
      </c>
      <c r="K2319" s="28">
        <v>45809</v>
      </c>
      <c r="L2319" s="121" t="s">
        <v>1605</v>
      </c>
      <c r="N2319" s="94" t="s">
        <v>2465</v>
      </c>
      <c r="P2319" s="30"/>
      <c r="Q2319" s="20"/>
      <c r="R2319" s="23"/>
      <c r="S2319" s="21">
        <v>45659</v>
      </c>
      <c r="T2319" s="20"/>
      <c r="U2319" s="21">
        <v>45668</v>
      </c>
      <c r="V2319" s="29" t="s">
        <v>240</v>
      </c>
      <c r="W2319" s="23"/>
      <c r="X2319" s="27" t="s">
        <v>45</v>
      </c>
      <c r="Y2319" s="13"/>
    </row>
    <row r="2320" spans="1:25" ht="51">
      <c r="A2320" s="24">
        <v>45672</v>
      </c>
      <c r="B2320" s="25" t="s">
        <v>3324</v>
      </c>
      <c r="C2320" s="26">
        <v>114684</v>
      </c>
      <c r="D2320" s="27" t="s">
        <v>42</v>
      </c>
      <c r="E2320" s="27" t="s">
        <v>2647</v>
      </c>
      <c r="F2320" s="27" t="s">
        <v>387</v>
      </c>
      <c r="G2320" s="27" t="s">
        <v>31</v>
      </c>
      <c r="H2320" s="27" t="s">
        <v>32</v>
      </c>
      <c r="I2320" s="27" t="s">
        <v>33</v>
      </c>
      <c r="J2320" s="28">
        <v>45657</v>
      </c>
      <c r="K2320" s="28">
        <v>45809</v>
      </c>
      <c r="L2320" s="237" t="s">
        <v>1605</v>
      </c>
      <c r="M2320" s="94" t="s">
        <v>89</v>
      </c>
      <c r="N2320" s="94" t="s">
        <v>72</v>
      </c>
      <c r="P2320" s="30"/>
      <c r="Q2320" s="20"/>
      <c r="R2320" s="23"/>
      <c r="S2320" s="21">
        <v>45664</v>
      </c>
      <c r="T2320" s="20"/>
      <c r="U2320" s="21">
        <v>45671</v>
      </c>
      <c r="V2320" s="29" t="s">
        <v>240</v>
      </c>
      <c r="W2320" s="23"/>
      <c r="X2320" s="27" t="s">
        <v>39</v>
      </c>
      <c r="Y2320" s="13"/>
    </row>
    <row r="2321" spans="1:25" ht="25.5">
      <c r="A2321" s="24" t="s">
        <v>3255</v>
      </c>
      <c r="B2321" s="25" t="s">
        <v>185</v>
      </c>
      <c r="C2321" s="26">
        <v>138509</v>
      </c>
      <c r="D2321" s="27" t="s">
        <v>42</v>
      </c>
      <c r="E2321" s="27" t="s">
        <v>255</v>
      </c>
      <c r="F2321" s="27" t="s">
        <v>256</v>
      </c>
      <c r="G2321" s="27" t="s">
        <v>31</v>
      </c>
      <c r="H2321" s="27" t="s">
        <v>32</v>
      </c>
      <c r="I2321" s="27" t="s">
        <v>33</v>
      </c>
      <c r="J2321" s="28">
        <v>45657</v>
      </c>
      <c r="K2321" s="28">
        <v>45809</v>
      </c>
      <c r="L2321" s="121" t="s">
        <v>53</v>
      </c>
      <c r="N2321" s="94" t="s">
        <v>113</v>
      </c>
      <c r="P2321" s="30"/>
      <c r="Q2321" s="20"/>
      <c r="R2321" s="23"/>
      <c r="S2321" s="21">
        <v>45659</v>
      </c>
      <c r="T2321" s="20"/>
      <c r="U2321" s="21">
        <v>45673</v>
      </c>
      <c r="V2321" s="29" t="s">
        <v>240</v>
      </c>
      <c r="W2321" s="23"/>
      <c r="X2321" s="27" t="s">
        <v>45</v>
      </c>
      <c r="Y2321" s="13" t="s">
        <v>2523</v>
      </c>
    </row>
    <row r="2322" spans="1:25" ht="25.5">
      <c r="A2322" s="24" t="s">
        <v>3255</v>
      </c>
      <c r="B2322" s="25" t="s">
        <v>1610</v>
      </c>
      <c r="C2322" s="26">
        <v>106688</v>
      </c>
      <c r="D2322" s="27" t="s">
        <v>42</v>
      </c>
      <c r="E2322" s="27" t="s">
        <v>255</v>
      </c>
      <c r="F2322" s="27" t="s">
        <v>358</v>
      </c>
      <c r="G2322" s="27" t="s">
        <v>31</v>
      </c>
      <c r="H2322" s="27" t="s">
        <v>32</v>
      </c>
      <c r="I2322" s="27" t="s">
        <v>33</v>
      </c>
      <c r="J2322" s="28">
        <v>45657</v>
      </c>
      <c r="K2322" s="28">
        <v>45809</v>
      </c>
      <c r="L2322" s="121" t="s">
        <v>79</v>
      </c>
      <c r="N2322" s="94" t="s">
        <v>72</v>
      </c>
      <c r="P2322" s="30"/>
      <c r="Q2322" s="20"/>
      <c r="R2322" s="23"/>
      <c r="S2322" s="30">
        <v>45659</v>
      </c>
      <c r="T2322" s="20" t="s">
        <v>235</v>
      </c>
      <c r="U2322" s="21">
        <v>45665</v>
      </c>
      <c r="V2322" s="29" t="s">
        <v>240</v>
      </c>
      <c r="W2322" s="23"/>
      <c r="X2322" s="27" t="s">
        <v>45</v>
      </c>
      <c r="Y2322" s="13"/>
    </row>
    <row r="2323" spans="1:25" ht="25.5">
      <c r="A2323" s="24" t="s">
        <v>3255</v>
      </c>
      <c r="B2323" s="25" t="s">
        <v>312</v>
      </c>
      <c r="C2323" s="26">
        <v>110852</v>
      </c>
      <c r="D2323" s="27" t="s">
        <v>42</v>
      </c>
      <c r="E2323" s="27" t="s">
        <v>255</v>
      </c>
      <c r="F2323" s="27" t="s">
        <v>358</v>
      </c>
      <c r="G2323" s="27" t="s">
        <v>31</v>
      </c>
      <c r="H2323" s="27" t="s">
        <v>32</v>
      </c>
      <c r="I2323" s="27" t="s">
        <v>33</v>
      </c>
      <c r="J2323" s="28">
        <v>45657</v>
      </c>
      <c r="K2323" s="28">
        <v>45809</v>
      </c>
      <c r="L2323" s="121" t="s">
        <v>79</v>
      </c>
      <c r="N2323" s="94" t="s">
        <v>72</v>
      </c>
      <c r="P2323" s="30"/>
      <c r="Q2323" s="20"/>
      <c r="R2323" s="23"/>
      <c r="S2323" s="30">
        <v>45659</v>
      </c>
      <c r="T2323" s="20" t="s">
        <v>235</v>
      </c>
      <c r="U2323" s="21">
        <v>45663</v>
      </c>
      <c r="V2323" s="29" t="s">
        <v>240</v>
      </c>
      <c r="W2323" s="23"/>
      <c r="X2323" s="27" t="s">
        <v>45</v>
      </c>
      <c r="Y2323" s="13"/>
    </row>
    <row r="2324" spans="1:25">
      <c r="A2324" s="24" t="s">
        <v>3255</v>
      </c>
      <c r="B2324" s="25" t="s">
        <v>322</v>
      </c>
      <c r="C2324" s="26">
        <v>115084</v>
      </c>
      <c r="D2324" s="27" t="s">
        <v>42</v>
      </c>
      <c r="E2324" s="27" t="s">
        <v>3325</v>
      </c>
      <c r="F2324" s="27"/>
      <c r="G2324" s="27" t="s">
        <v>31</v>
      </c>
      <c r="H2324" s="27" t="s">
        <v>32</v>
      </c>
      <c r="I2324" s="27" t="s">
        <v>33</v>
      </c>
      <c r="J2324" s="28">
        <v>45657</v>
      </c>
      <c r="K2324" s="28">
        <v>45809</v>
      </c>
      <c r="L2324" s="237" t="s">
        <v>79</v>
      </c>
      <c r="P2324" s="30"/>
      <c r="Q2324" s="20"/>
      <c r="R2324" s="23"/>
      <c r="S2324" s="21">
        <v>45659</v>
      </c>
      <c r="T2324" s="20" t="s">
        <v>235</v>
      </c>
      <c r="U2324" s="21">
        <v>45673</v>
      </c>
      <c r="V2324" s="29" t="s">
        <v>240</v>
      </c>
      <c r="W2324" s="23"/>
      <c r="X2324" s="27" t="s">
        <v>45</v>
      </c>
      <c r="Y2324" s="13"/>
    </row>
    <row r="2325" spans="1:25">
      <c r="A2325" s="24" t="s">
        <v>3255</v>
      </c>
      <c r="B2325" s="25" t="s">
        <v>3326</v>
      </c>
      <c r="C2325" s="26">
        <v>115403</v>
      </c>
      <c r="D2325" s="27" t="s">
        <v>42</v>
      </c>
      <c r="E2325" s="27" t="s">
        <v>255</v>
      </c>
      <c r="F2325" s="27" t="s">
        <v>256</v>
      </c>
      <c r="G2325" s="27" t="s">
        <v>31</v>
      </c>
      <c r="H2325" s="27" t="s">
        <v>32</v>
      </c>
      <c r="I2325" s="27" t="s">
        <v>33</v>
      </c>
      <c r="J2325" s="28">
        <v>45657</v>
      </c>
      <c r="K2325" s="28">
        <v>45809</v>
      </c>
      <c r="L2325" s="121" t="s">
        <v>79</v>
      </c>
      <c r="M2325" s="94" t="s">
        <v>1236</v>
      </c>
      <c r="N2325" s="94" t="s">
        <v>2923</v>
      </c>
      <c r="P2325" s="30"/>
      <c r="Q2325" s="20"/>
      <c r="R2325" s="23"/>
      <c r="S2325" s="30">
        <v>45659</v>
      </c>
      <c r="T2325" s="20" t="s">
        <v>235</v>
      </c>
      <c r="U2325" s="21">
        <v>45663</v>
      </c>
      <c r="V2325" s="29" t="s">
        <v>240</v>
      </c>
      <c r="W2325" s="23"/>
      <c r="X2325" s="27" t="s">
        <v>45</v>
      </c>
      <c r="Y2325" s="13"/>
    </row>
    <row r="2326" spans="1:25">
      <c r="A2326" s="24" t="s">
        <v>3255</v>
      </c>
      <c r="B2326" s="25" t="s">
        <v>254</v>
      </c>
      <c r="C2326" s="26">
        <v>121222</v>
      </c>
      <c r="D2326" s="27" t="s">
        <v>42</v>
      </c>
      <c r="E2326" s="27" t="s">
        <v>255</v>
      </c>
      <c r="F2326" s="27"/>
      <c r="G2326" s="27" t="s">
        <v>31</v>
      </c>
      <c r="H2326" s="27" t="s">
        <v>32</v>
      </c>
      <c r="I2326" s="27" t="s">
        <v>33</v>
      </c>
      <c r="J2326" s="28">
        <v>45657</v>
      </c>
      <c r="K2326" s="28">
        <v>45809</v>
      </c>
      <c r="L2326" s="237" t="s">
        <v>79</v>
      </c>
      <c r="M2326" s="94" t="s">
        <v>61</v>
      </c>
      <c r="P2326" s="30"/>
      <c r="Q2326" s="20"/>
      <c r="R2326" s="23"/>
      <c r="S2326" s="21"/>
      <c r="T2326" s="20"/>
      <c r="U2326" s="21">
        <v>45673</v>
      </c>
      <c r="V2326" s="29" t="s">
        <v>240</v>
      </c>
      <c r="W2326" s="23"/>
      <c r="X2326" s="27" t="s">
        <v>45</v>
      </c>
      <c r="Y2326" s="13" t="s">
        <v>2523</v>
      </c>
    </row>
    <row r="2327" spans="1:25">
      <c r="A2327" s="24" t="s">
        <v>3255</v>
      </c>
      <c r="B2327" s="25" t="s">
        <v>474</v>
      </c>
      <c r="C2327" s="26">
        <v>126663</v>
      </c>
      <c r="D2327" s="27" t="s">
        <v>42</v>
      </c>
      <c r="E2327" s="27" t="s">
        <v>1646</v>
      </c>
      <c r="F2327" s="27" t="s">
        <v>148</v>
      </c>
      <c r="G2327" s="27" t="s">
        <v>31</v>
      </c>
      <c r="H2327" s="27" t="s">
        <v>32</v>
      </c>
      <c r="I2327" s="27" t="s">
        <v>33</v>
      </c>
      <c r="J2327" s="28">
        <v>45657</v>
      </c>
      <c r="K2327" s="28">
        <v>45839</v>
      </c>
      <c r="L2327" s="121" t="s">
        <v>79</v>
      </c>
      <c r="M2327" s="94" t="s">
        <v>250</v>
      </c>
      <c r="N2327" s="94" t="s">
        <v>157</v>
      </c>
      <c r="P2327" s="30"/>
      <c r="Q2327" s="20"/>
      <c r="R2327" s="23"/>
      <c r="S2327" s="30">
        <v>45660</v>
      </c>
      <c r="T2327" s="20" t="s">
        <v>235</v>
      </c>
      <c r="U2327" s="21">
        <v>45666</v>
      </c>
      <c r="V2327" s="29" t="s">
        <v>240</v>
      </c>
      <c r="W2327" s="23"/>
      <c r="X2327" s="27" t="s">
        <v>39</v>
      </c>
      <c r="Y2327" s="13" t="s">
        <v>3327</v>
      </c>
    </row>
    <row r="2328" spans="1:25">
      <c r="A2328" s="24" t="s">
        <v>3255</v>
      </c>
      <c r="B2328" s="25" t="s">
        <v>1655</v>
      </c>
      <c r="C2328" s="26">
        <v>134736</v>
      </c>
      <c r="D2328" s="27" t="s">
        <v>42</v>
      </c>
      <c r="E2328" s="27" t="s">
        <v>377</v>
      </c>
      <c r="F2328" s="27" t="s">
        <v>662</v>
      </c>
      <c r="G2328" s="27" t="s">
        <v>31</v>
      </c>
      <c r="H2328" s="27" t="s">
        <v>32</v>
      </c>
      <c r="I2328" s="27" t="s">
        <v>33</v>
      </c>
      <c r="J2328" s="28">
        <v>45657</v>
      </c>
      <c r="K2328" s="28">
        <v>45809</v>
      </c>
      <c r="L2328" s="237" t="s">
        <v>79</v>
      </c>
      <c r="P2328" s="30"/>
      <c r="Q2328" s="20"/>
      <c r="R2328" s="23"/>
      <c r="S2328" s="21">
        <v>45659</v>
      </c>
      <c r="T2328" s="20" t="s">
        <v>235</v>
      </c>
      <c r="U2328" s="21">
        <v>45672</v>
      </c>
      <c r="V2328" s="29" t="s">
        <v>240</v>
      </c>
      <c r="W2328" s="23"/>
      <c r="X2328" s="27" t="s">
        <v>45</v>
      </c>
      <c r="Y2328" s="13"/>
    </row>
    <row r="2329" spans="1:25">
      <c r="A2329" s="24" t="s">
        <v>3255</v>
      </c>
      <c r="B2329" s="25" t="s">
        <v>2796</v>
      </c>
      <c r="C2329" s="26">
        <v>136625</v>
      </c>
      <c r="D2329" s="27" t="s">
        <v>42</v>
      </c>
      <c r="E2329" s="27" t="s">
        <v>2010</v>
      </c>
      <c r="F2329" s="27" t="s">
        <v>2943</v>
      </c>
      <c r="G2329" s="27" t="s">
        <v>31</v>
      </c>
      <c r="H2329" s="27" t="s">
        <v>32</v>
      </c>
      <c r="I2329" s="27" t="s">
        <v>33</v>
      </c>
      <c r="J2329" s="28">
        <v>45657</v>
      </c>
      <c r="K2329" s="28">
        <v>45809</v>
      </c>
      <c r="L2329" s="121" t="s">
        <v>79</v>
      </c>
      <c r="P2329" s="30"/>
      <c r="Q2329" s="20"/>
      <c r="R2329" s="23"/>
      <c r="S2329" s="30">
        <v>45659</v>
      </c>
      <c r="T2329" s="20" t="s">
        <v>235</v>
      </c>
      <c r="U2329" s="21">
        <v>45660</v>
      </c>
      <c r="V2329" s="29" t="s">
        <v>240</v>
      </c>
      <c r="W2329" s="23"/>
      <c r="X2329" s="27" t="s">
        <v>45</v>
      </c>
      <c r="Y2329" s="13"/>
    </row>
    <row r="2330" spans="1:25">
      <c r="A2330" s="24" t="s">
        <v>3255</v>
      </c>
      <c r="B2330" s="25" t="s">
        <v>2527</v>
      </c>
      <c r="C2330" s="26">
        <v>138249</v>
      </c>
      <c r="D2330" s="27" t="s">
        <v>42</v>
      </c>
      <c r="E2330" s="27" t="s">
        <v>255</v>
      </c>
      <c r="F2330" s="27"/>
      <c r="G2330" s="27" t="s">
        <v>31</v>
      </c>
      <c r="H2330" s="27" t="s">
        <v>32</v>
      </c>
      <c r="I2330" s="27" t="s">
        <v>33</v>
      </c>
      <c r="J2330" s="28">
        <v>45657</v>
      </c>
      <c r="K2330" s="28">
        <v>45809</v>
      </c>
      <c r="L2330" s="237" t="s">
        <v>79</v>
      </c>
      <c r="M2330" s="94" t="s">
        <v>61</v>
      </c>
      <c r="P2330" s="30"/>
      <c r="Q2330" s="20"/>
      <c r="R2330" s="23"/>
      <c r="S2330" s="21">
        <v>45659</v>
      </c>
      <c r="T2330" s="20" t="s">
        <v>235</v>
      </c>
      <c r="U2330" s="21">
        <v>45673</v>
      </c>
      <c r="V2330" s="29" t="s">
        <v>240</v>
      </c>
      <c r="W2330" s="23"/>
      <c r="X2330" s="27" t="s">
        <v>45</v>
      </c>
      <c r="Y2330" s="13" t="s">
        <v>2523</v>
      </c>
    </row>
    <row r="2331" spans="1:25" ht="25.5">
      <c r="A2331" s="24" t="s">
        <v>3255</v>
      </c>
      <c r="B2331" s="25" t="s">
        <v>2516</v>
      </c>
      <c r="C2331" s="26">
        <v>138373</v>
      </c>
      <c r="D2331" s="27" t="s">
        <v>42</v>
      </c>
      <c r="E2331" s="27" t="s">
        <v>255</v>
      </c>
      <c r="F2331" s="27" t="s">
        <v>256</v>
      </c>
      <c r="G2331" s="27" t="s">
        <v>31</v>
      </c>
      <c r="H2331" s="27" t="s">
        <v>32</v>
      </c>
      <c r="I2331" s="27" t="s">
        <v>33</v>
      </c>
      <c r="J2331" s="28">
        <v>45657</v>
      </c>
      <c r="K2331" s="28">
        <v>45809</v>
      </c>
      <c r="L2331" s="121" t="s">
        <v>79</v>
      </c>
      <c r="N2331" s="94" t="s">
        <v>113</v>
      </c>
      <c r="P2331" s="30"/>
      <c r="Q2331" s="20"/>
      <c r="R2331" s="23"/>
      <c r="S2331" s="30">
        <v>45659</v>
      </c>
      <c r="T2331" s="20" t="s">
        <v>235</v>
      </c>
      <c r="U2331" s="21">
        <v>45673</v>
      </c>
      <c r="V2331" s="29" t="s">
        <v>240</v>
      </c>
      <c r="W2331" s="23"/>
      <c r="X2331" s="27" t="s">
        <v>45</v>
      </c>
      <c r="Y2331" s="13" t="s">
        <v>2523</v>
      </c>
    </row>
    <row r="2332" spans="1:25" ht="25.5">
      <c r="A2332" s="24" t="s">
        <v>3255</v>
      </c>
      <c r="B2332" s="25" t="s">
        <v>2513</v>
      </c>
      <c r="C2332" s="26">
        <v>140556</v>
      </c>
      <c r="D2332" s="27" t="s">
        <v>42</v>
      </c>
      <c r="E2332" s="27" t="s">
        <v>255</v>
      </c>
      <c r="F2332" s="27" t="s">
        <v>358</v>
      </c>
      <c r="G2332" s="27" t="s">
        <v>31</v>
      </c>
      <c r="H2332" s="27" t="s">
        <v>32</v>
      </c>
      <c r="I2332" s="27" t="s">
        <v>33</v>
      </c>
      <c r="J2332" s="28">
        <v>45657</v>
      </c>
      <c r="K2332" s="28">
        <v>45809</v>
      </c>
      <c r="L2332" s="121" t="s">
        <v>79</v>
      </c>
      <c r="N2332" s="94" t="s">
        <v>72</v>
      </c>
      <c r="P2332" s="30"/>
      <c r="Q2332" s="20"/>
      <c r="R2332" s="23"/>
      <c r="S2332" s="30">
        <v>45659</v>
      </c>
      <c r="T2332" s="20" t="s">
        <v>235</v>
      </c>
      <c r="U2332" s="21">
        <v>45664</v>
      </c>
      <c r="V2332" s="29" t="s">
        <v>240</v>
      </c>
      <c r="W2332" s="23"/>
      <c r="X2332" s="27" t="s">
        <v>45</v>
      </c>
      <c r="Y2332" s="13"/>
    </row>
    <row r="2333" spans="1:25">
      <c r="A2333" s="24" t="s">
        <v>3255</v>
      </c>
      <c r="B2333" s="25" t="s">
        <v>3328</v>
      </c>
      <c r="C2333" s="26">
        <v>146362</v>
      </c>
      <c r="D2333" s="27" t="s">
        <v>42</v>
      </c>
      <c r="E2333" s="27" t="s">
        <v>255</v>
      </c>
      <c r="F2333" s="27" t="s">
        <v>256</v>
      </c>
      <c r="G2333" s="27" t="s">
        <v>31</v>
      </c>
      <c r="H2333" s="27" t="s">
        <v>32</v>
      </c>
      <c r="I2333" s="27" t="s">
        <v>33</v>
      </c>
      <c r="J2333" s="28">
        <v>45657</v>
      </c>
      <c r="K2333" s="28">
        <v>45809</v>
      </c>
      <c r="L2333" s="121" t="s">
        <v>79</v>
      </c>
      <c r="M2333" s="94" t="s">
        <v>1236</v>
      </c>
      <c r="N2333" s="94" t="s">
        <v>2923</v>
      </c>
      <c r="P2333" s="30"/>
      <c r="Q2333" s="20"/>
      <c r="R2333" s="23"/>
      <c r="S2333" s="30">
        <v>45659</v>
      </c>
      <c r="T2333" s="20" t="s">
        <v>235</v>
      </c>
      <c r="U2333" s="21">
        <v>45660</v>
      </c>
      <c r="V2333" s="29" t="s">
        <v>240</v>
      </c>
      <c r="W2333" s="23"/>
      <c r="X2333" s="27" t="s">
        <v>45</v>
      </c>
      <c r="Y2333" s="13"/>
    </row>
    <row r="2334" spans="1:25" ht="25.5">
      <c r="A2334" s="24" t="s">
        <v>3255</v>
      </c>
      <c r="B2334" s="25" t="s">
        <v>1159</v>
      </c>
      <c r="C2334" s="26">
        <v>633880</v>
      </c>
      <c r="D2334" s="27" t="s">
        <v>42</v>
      </c>
      <c r="E2334" s="27" t="s">
        <v>255</v>
      </c>
      <c r="F2334" s="27" t="s">
        <v>358</v>
      </c>
      <c r="G2334" s="27" t="s">
        <v>31</v>
      </c>
      <c r="H2334" s="27" t="s">
        <v>32</v>
      </c>
      <c r="I2334" s="27" t="s">
        <v>33</v>
      </c>
      <c r="J2334" s="28">
        <v>45657</v>
      </c>
      <c r="K2334" s="28">
        <v>45809</v>
      </c>
      <c r="L2334" s="121" t="s">
        <v>79</v>
      </c>
      <c r="N2334" s="94" t="s">
        <v>72</v>
      </c>
      <c r="P2334" s="30"/>
      <c r="Q2334" s="20"/>
      <c r="R2334" s="23"/>
      <c r="S2334" s="30">
        <v>45659</v>
      </c>
      <c r="T2334" s="20" t="s">
        <v>235</v>
      </c>
      <c r="U2334" s="21">
        <v>45666</v>
      </c>
      <c r="V2334" s="29" t="s">
        <v>240</v>
      </c>
      <c r="W2334" s="23"/>
      <c r="X2334" s="27" t="s">
        <v>45</v>
      </c>
      <c r="Y2334" s="13"/>
    </row>
    <row r="2335" spans="1:25">
      <c r="A2335" s="24" t="s">
        <v>3255</v>
      </c>
      <c r="B2335" s="25" t="s">
        <v>299</v>
      </c>
      <c r="C2335" s="26">
        <v>634478</v>
      </c>
      <c r="D2335" s="27" t="s">
        <v>42</v>
      </c>
      <c r="E2335" s="27" t="s">
        <v>274</v>
      </c>
      <c r="F2335" s="27" t="s">
        <v>2993</v>
      </c>
      <c r="G2335" s="27" t="s">
        <v>31</v>
      </c>
      <c r="H2335" s="27" t="s">
        <v>32</v>
      </c>
      <c r="I2335" s="27" t="s">
        <v>33</v>
      </c>
      <c r="J2335" s="28">
        <v>45657</v>
      </c>
      <c r="K2335" s="28">
        <v>45809</v>
      </c>
      <c r="L2335" s="121" t="s">
        <v>79</v>
      </c>
      <c r="M2335" s="94" t="s">
        <v>2464</v>
      </c>
      <c r="N2335" s="94" t="s">
        <v>2465</v>
      </c>
      <c r="P2335" s="30"/>
      <c r="Q2335" s="20"/>
      <c r="R2335" s="23"/>
      <c r="S2335" s="30">
        <v>45659</v>
      </c>
      <c r="T2335" s="20" t="s">
        <v>235</v>
      </c>
      <c r="U2335" s="21">
        <v>45668</v>
      </c>
      <c r="V2335" s="29" t="s">
        <v>240</v>
      </c>
      <c r="W2335" s="23"/>
      <c r="X2335" s="27" t="s">
        <v>45</v>
      </c>
      <c r="Y2335" s="13"/>
    </row>
    <row r="2336" spans="1:25">
      <c r="A2336" s="24" t="s">
        <v>3255</v>
      </c>
      <c r="B2336" s="25" t="s">
        <v>1548</v>
      </c>
      <c r="C2336" s="26">
        <v>110843</v>
      </c>
      <c r="D2336" s="27" t="s">
        <v>42</v>
      </c>
      <c r="E2336" s="27" t="s">
        <v>255</v>
      </c>
      <c r="F2336" s="27" t="s">
        <v>256</v>
      </c>
      <c r="G2336" s="27" t="s">
        <v>31</v>
      </c>
      <c r="H2336" s="27" t="s">
        <v>32</v>
      </c>
      <c r="I2336" s="27" t="s">
        <v>33</v>
      </c>
      <c r="J2336" s="28">
        <v>45657</v>
      </c>
      <c r="K2336" s="28">
        <v>45809</v>
      </c>
      <c r="L2336" s="237" t="s">
        <v>1605</v>
      </c>
      <c r="N2336" s="94" t="s">
        <v>91</v>
      </c>
      <c r="P2336" s="30"/>
      <c r="Q2336" s="20"/>
      <c r="R2336" s="23"/>
      <c r="S2336" s="21">
        <v>45672</v>
      </c>
      <c r="T2336" s="20"/>
      <c r="U2336" s="21">
        <v>45675</v>
      </c>
      <c r="V2336" s="29" t="s">
        <v>240</v>
      </c>
      <c r="W2336" s="23"/>
      <c r="X2336" s="27" t="s">
        <v>45</v>
      </c>
      <c r="Y2336" s="13" t="s">
        <v>3323</v>
      </c>
    </row>
    <row r="2337" spans="1:25">
      <c r="A2337" s="24" t="s">
        <v>3255</v>
      </c>
      <c r="B2337" s="25" t="s">
        <v>3329</v>
      </c>
      <c r="C2337" s="26">
        <v>138564</v>
      </c>
      <c r="D2337" s="27" t="s">
        <v>42</v>
      </c>
      <c r="E2337" s="27" t="s">
        <v>463</v>
      </c>
      <c r="F2337" s="27" t="s">
        <v>2943</v>
      </c>
      <c r="G2337" s="27" t="s">
        <v>31</v>
      </c>
      <c r="H2337" s="27" t="s">
        <v>32</v>
      </c>
      <c r="I2337" s="27" t="s">
        <v>33</v>
      </c>
      <c r="J2337" s="28">
        <v>45657</v>
      </c>
      <c r="K2337" s="28">
        <v>45809</v>
      </c>
      <c r="L2337" s="121" t="s">
        <v>1605</v>
      </c>
      <c r="N2337" s="94" t="s">
        <v>3330</v>
      </c>
      <c r="P2337" s="30"/>
      <c r="Q2337" s="20"/>
      <c r="R2337" s="23"/>
      <c r="S2337" s="21">
        <v>45663</v>
      </c>
      <c r="T2337" s="20">
        <v>45677</v>
      </c>
      <c r="U2337" s="21"/>
      <c r="V2337" s="29" t="s">
        <v>240</v>
      </c>
      <c r="W2337" s="23"/>
      <c r="X2337" s="27" t="s">
        <v>45</v>
      </c>
      <c r="Y2337" s="13"/>
    </row>
    <row r="2338" spans="1:25">
      <c r="A2338" s="24" t="s">
        <v>3255</v>
      </c>
      <c r="B2338" s="25" t="s">
        <v>3331</v>
      </c>
      <c r="C2338" s="26">
        <v>632897</v>
      </c>
      <c r="D2338" s="27" t="s">
        <v>42</v>
      </c>
      <c r="E2338" s="27" t="s">
        <v>3332</v>
      </c>
      <c r="F2338" s="27" t="s">
        <v>455</v>
      </c>
      <c r="G2338" s="27" t="s">
        <v>31</v>
      </c>
      <c r="H2338" s="27" t="s">
        <v>32</v>
      </c>
      <c r="I2338" s="27" t="s">
        <v>33</v>
      </c>
      <c r="J2338" s="28">
        <v>45657</v>
      </c>
      <c r="K2338" s="28">
        <v>45809</v>
      </c>
      <c r="L2338" s="237" t="s">
        <v>53</v>
      </c>
      <c r="P2338" s="30"/>
      <c r="Q2338" s="20"/>
      <c r="R2338" s="23"/>
      <c r="S2338" s="21"/>
      <c r="T2338" s="20"/>
      <c r="U2338" s="21"/>
      <c r="V2338" s="29" t="s">
        <v>235</v>
      </c>
      <c r="W2338" s="23"/>
      <c r="X2338" s="27" t="s">
        <v>45</v>
      </c>
      <c r="Y2338" s="13" t="s">
        <v>3333</v>
      </c>
    </row>
    <row r="2339" spans="1:25">
      <c r="A2339" s="24" t="s">
        <v>3255</v>
      </c>
      <c r="B2339" s="25" t="s">
        <v>1575</v>
      </c>
      <c r="C2339" s="26">
        <v>130657</v>
      </c>
      <c r="D2339" s="27" t="s">
        <v>42</v>
      </c>
      <c r="E2339" s="27" t="s">
        <v>2010</v>
      </c>
      <c r="F2339" s="27" t="s">
        <v>2943</v>
      </c>
      <c r="G2339" s="27" t="s">
        <v>31</v>
      </c>
      <c r="H2339" s="27" t="s">
        <v>32</v>
      </c>
      <c r="I2339" s="27" t="s">
        <v>33</v>
      </c>
      <c r="J2339" s="28">
        <v>45657</v>
      </c>
      <c r="K2339" s="28">
        <v>45809</v>
      </c>
      <c r="L2339" s="121" t="s">
        <v>53</v>
      </c>
      <c r="N2339" s="101" t="s">
        <v>388</v>
      </c>
      <c r="P2339" s="30"/>
      <c r="Q2339" s="20"/>
      <c r="R2339" s="23"/>
      <c r="S2339" s="21">
        <v>45659</v>
      </c>
      <c r="T2339" s="20">
        <v>45674</v>
      </c>
      <c r="U2339" s="21">
        <v>45675</v>
      </c>
      <c r="V2339" s="29" t="s">
        <v>240</v>
      </c>
      <c r="W2339" s="23"/>
      <c r="X2339" s="27" t="s">
        <v>39</v>
      </c>
      <c r="Y2339" s="13"/>
    </row>
    <row r="2340" spans="1:25" ht="25.5">
      <c r="A2340" s="24" t="s">
        <v>3255</v>
      </c>
      <c r="B2340" s="25" t="s">
        <v>1558</v>
      </c>
      <c r="C2340" s="26">
        <v>28494</v>
      </c>
      <c r="D2340" s="27" t="s">
        <v>42</v>
      </c>
      <c r="E2340" s="27" t="s">
        <v>255</v>
      </c>
      <c r="F2340" s="27" t="s">
        <v>358</v>
      </c>
      <c r="G2340" s="27" t="s">
        <v>31</v>
      </c>
      <c r="H2340" s="27" t="s">
        <v>32</v>
      </c>
      <c r="I2340" s="27" t="s">
        <v>33</v>
      </c>
      <c r="J2340" s="28">
        <v>45657</v>
      </c>
      <c r="K2340" s="28">
        <v>45809</v>
      </c>
      <c r="L2340" s="121" t="s">
        <v>79</v>
      </c>
      <c r="N2340" s="94" t="s">
        <v>72</v>
      </c>
      <c r="P2340" s="30"/>
      <c r="Q2340" s="20"/>
      <c r="R2340" s="23"/>
      <c r="S2340" s="30">
        <v>45660</v>
      </c>
      <c r="T2340" s="20" t="s">
        <v>235</v>
      </c>
      <c r="U2340" s="21">
        <v>45666</v>
      </c>
      <c r="V2340" s="29" t="s">
        <v>240</v>
      </c>
      <c r="W2340" s="23"/>
      <c r="X2340" s="27" t="s">
        <v>45</v>
      </c>
      <c r="Y2340" s="13"/>
    </row>
    <row r="2341" spans="1:25">
      <c r="A2341" s="24" t="s">
        <v>3334</v>
      </c>
      <c r="B2341" s="25" t="s">
        <v>3262</v>
      </c>
      <c r="C2341" s="26" t="s">
        <v>3335</v>
      </c>
      <c r="D2341" s="27" t="s">
        <v>28</v>
      </c>
      <c r="E2341" s="27" t="s">
        <v>224</v>
      </c>
      <c r="F2341" s="27" t="s">
        <v>225</v>
      </c>
      <c r="G2341" s="27" t="s">
        <v>31</v>
      </c>
      <c r="H2341" s="27" t="s">
        <v>32</v>
      </c>
      <c r="I2341" s="27" t="s">
        <v>33</v>
      </c>
      <c r="J2341" s="28">
        <v>45688</v>
      </c>
      <c r="K2341" s="28" t="s">
        <v>3336</v>
      </c>
      <c r="L2341" s="121" t="s">
        <v>53</v>
      </c>
      <c r="N2341" s="94" t="s">
        <v>3063</v>
      </c>
      <c r="P2341" s="30"/>
      <c r="Q2341" s="20"/>
      <c r="R2341" s="23"/>
      <c r="S2341" s="21">
        <v>45623</v>
      </c>
      <c r="T2341" s="20"/>
      <c r="U2341" s="21">
        <v>45625</v>
      </c>
      <c r="V2341" s="29" t="s">
        <v>240</v>
      </c>
      <c r="W2341" s="23"/>
      <c r="X2341" s="27" t="s">
        <v>39</v>
      </c>
      <c r="Y2341" s="13"/>
    </row>
    <row r="2342" spans="1:25" ht="25.5">
      <c r="A2342" s="24" t="s">
        <v>3255</v>
      </c>
      <c r="B2342" s="25" t="s">
        <v>1608</v>
      </c>
      <c r="C2342" s="26">
        <v>6484</v>
      </c>
      <c r="D2342" s="27" t="s">
        <v>42</v>
      </c>
      <c r="E2342" s="27" t="s">
        <v>255</v>
      </c>
      <c r="F2342" s="27" t="s">
        <v>358</v>
      </c>
      <c r="G2342" s="27" t="s">
        <v>31</v>
      </c>
      <c r="H2342" s="27" t="s">
        <v>32</v>
      </c>
      <c r="I2342" s="27" t="s">
        <v>33</v>
      </c>
      <c r="J2342" s="28">
        <v>45657</v>
      </c>
      <c r="K2342" s="28">
        <v>45809</v>
      </c>
      <c r="L2342" s="121" t="s">
        <v>1605</v>
      </c>
      <c r="N2342" s="94" t="s">
        <v>72</v>
      </c>
      <c r="P2342" s="30"/>
      <c r="Q2342" s="20"/>
      <c r="R2342" s="23"/>
      <c r="S2342" s="21">
        <v>45678</v>
      </c>
      <c r="T2342" s="20"/>
      <c r="U2342" s="21">
        <v>45685</v>
      </c>
      <c r="V2342" s="29" t="s">
        <v>240</v>
      </c>
      <c r="W2342" s="23"/>
      <c r="X2342" s="27" t="s">
        <v>45</v>
      </c>
      <c r="Y2342" s="13" t="s">
        <v>3323</v>
      </c>
    </row>
    <row r="2343" spans="1:25">
      <c r="A2343" s="24" t="s">
        <v>3255</v>
      </c>
      <c r="B2343" s="25" t="s">
        <v>3337</v>
      </c>
      <c r="C2343" s="26">
        <v>121052</v>
      </c>
      <c r="D2343" s="27" t="s">
        <v>42</v>
      </c>
      <c r="E2343" s="27" t="s">
        <v>147</v>
      </c>
      <c r="F2343" s="27" t="s">
        <v>148</v>
      </c>
      <c r="G2343" s="27" t="s">
        <v>31</v>
      </c>
      <c r="H2343" s="27" t="s">
        <v>32</v>
      </c>
      <c r="I2343" s="27" t="s">
        <v>33</v>
      </c>
      <c r="J2343" s="28">
        <v>45657</v>
      </c>
      <c r="K2343" s="28">
        <v>45839</v>
      </c>
      <c r="L2343" s="121" t="s">
        <v>79</v>
      </c>
      <c r="P2343" s="30">
        <v>45660</v>
      </c>
      <c r="Q2343" s="20" t="s">
        <v>235</v>
      </c>
      <c r="R2343" s="23"/>
      <c r="S2343" s="21"/>
      <c r="T2343" s="20"/>
      <c r="U2343" s="21">
        <v>45680</v>
      </c>
      <c r="V2343" s="29" t="s">
        <v>240</v>
      </c>
      <c r="W2343" s="23"/>
      <c r="X2343" s="27" t="s">
        <v>39</v>
      </c>
      <c r="Y2343" s="13"/>
    </row>
    <row r="2344" spans="1:25">
      <c r="A2344" s="28">
        <v>45658</v>
      </c>
      <c r="B2344" s="25" t="s">
        <v>2620</v>
      </c>
      <c r="C2344" s="26">
        <v>137766</v>
      </c>
      <c r="D2344" s="27" t="s">
        <v>28</v>
      </c>
      <c r="E2344" s="27" t="s">
        <v>3325</v>
      </c>
      <c r="F2344" s="27" t="s">
        <v>2943</v>
      </c>
      <c r="G2344" s="27" t="s">
        <v>31</v>
      </c>
      <c r="H2344" s="27" t="s">
        <v>32</v>
      </c>
      <c r="I2344" s="27" t="s">
        <v>33</v>
      </c>
      <c r="J2344" s="210" t="s">
        <v>85</v>
      </c>
      <c r="K2344" s="28">
        <v>45778</v>
      </c>
      <c r="L2344" s="121" t="s">
        <v>79</v>
      </c>
      <c r="P2344" s="30"/>
      <c r="Q2344" s="20"/>
      <c r="R2344" s="23"/>
      <c r="S2344" s="21">
        <v>45665</v>
      </c>
      <c r="T2344" s="20"/>
      <c r="U2344" s="21">
        <v>45665</v>
      </c>
      <c r="V2344" s="29" t="s">
        <v>240</v>
      </c>
      <c r="W2344" s="23"/>
      <c r="X2344" s="27" t="s">
        <v>45</v>
      </c>
      <c r="Y2344" s="13" t="s">
        <v>2624</v>
      </c>
    </row>
    <row r="2345" spans="1:25">
      <c r="A2345" s="24" t="s">
        <v>3334</v>
      </c>
      <c r="B2345" s="25" t="s">
        <v>423</v>
      </c>
      <c r="C2345" s="26" t="s">
        <v>3338</v>
      </c>
      <c r="D2345" s="27" t="s">
        <v>28</v>
      </c>
      <c r="E2345" s="27"/>
      <c r="F2345" s="27"/>
      <c r="G2345" s="27" t="s">
        <v>31</v>
      </c>
      <c r="H2345" s="27" t="s">
        <v>32</v>
      </c>
      <c r="I2345" s="27" t="s">
        <v>33</v>
      </c>
      <c r="J2345" s="28">
        <v>45688</v>
      </c>
      <c r="K2345" s="28" t="s">
        <v>3336</v>
      </c>
      <c r="L2345" s="121" t="s">
        <v>79</v>
      </c>
      <c r="P2345" s="30"/>
      <c r="Q2345" s="20"/>
      <c r="R2345" s="23"/>
      <c r="S2345" s="21"/>
      <c r="T2345" s="20"/>
      <c r="U2345" s="21"/>
      <c r="V2345" s="29" t="s">
        <v>240</v>
      </c>
      <c r="W2345" s="23"/>
      <c r="X2345" s="27" t="s">
        <v>39</v>
      </c>
      <c r="Y2345" s="13" t="s">
        <v>1825</v>
      </c>
    </row>
    <row r="2346" spans="1:25">
      <c r="A2346" s="24" t="s">
        <v>3334</v>
      </c>
      <c r="B2346" s="25" t="s">
        <v>421</v>
      </c>
      <c r="C2346" s="26" t="s">
        <v>3339</v>
      </c>
      <c r="D2346" s="27" t="s">
        <v>28</v>
      </c>
      <c r="E2346" s="27"/>
      <c r="F2346" s="27"/>
      <c r="G2346" s="27" t="s">
        <v>31</v>
      </c>
      <c r="H2346" s="27" t="s">
        <v>32</v>
      </c>
      <c r="I2346" s="27" t="s">
        <v>33</v>
      </c>
      <c r="J2346" s="28">
        <v>45688</v>
      </c>
      <c r="K2346" s="28" t="s">
        <v>3336</v>
      </c>
      <c r="L2346" s="121" t="s">
        <v>79</v>
      </c>
      <c r="P2346" s="30"/>
      <c r="Q2346" s="20"/>
      <c r="R2346" s="23"/>
      <c r="S2346" s="21"/>
      <c r="T2346" s="20"/>
      <c r="U2346" s="21"/>
      <c r="V2346" s="29" t="s">
        <v>235</v>
      </c>
      <c r="W2346" s="23"/>
      <c r="X2346" s="27" t="s">
        <v>39</v>
      </c>
      <c r="Y2346" s="13" t="s">
        <v>3340</v>
      </c>
    </row>
    <row r="2347" spans="1:25" ht="25.5">
      <c r="A2347" s="24" t="s">
        <v>3334</v>
      </c>
      <c r="B2347" s="25" t="s">
        <v>1286</v>
      </c>
      <c r="C2347" s="26">
        <v>59866</v>
      </c>
      <c r="D2347" s="27" t="s">
        <v>42</v>
      </c>
      <c r="E2347" s="27" t="s">
        <v>255</v>
      </c>
      <c r="F2347" s="27" t="s">
        <v>358</v>
      </c>
      <c r="G2347" s="27" t="s">
        <v>31</v>
      </c>
      <c r="H2347" s="27" t="s">
        <v>32</v>
      </c>
      <c r="I2347" s="27" t="s">
        <v>33</v>
      </c>
      <c r="J2347" s="36">
        <v>45688</v>
      </c>
      <c r="K2347" s="28">
        <v>45839</v>
      </c>
      <c r="L2347" s="121" t="s">
        <v>1605</v>
      </c>
      <c r="N2347" s="101" t="s">
        <v>72</v>
      </c>
      <c r="P2347" s="30"/>
      <c r="Q2347" s="20"/>
      <c r="R2347" s="23"/>
      <c r="S2347" s="21">
        <v>45687</v>
      </c>
      <c r="T2347" s="20"/>
      <c r="U2347" s="21">
        <v>45690</v>
      </c>
      <c r="V2347" s="29" t="s">
        <v>240</v>
      </c>
      <c r="W2347" s="23"/>
      <c r="X2347" s="27" t="s">
        <v>45</v>
      </c>
      <c r="Y2347" s="13" t="s">
        <v>3341</v>
      </c>
    </row>
    <row r="2348" spans="1:25" ht="25.5">
      <c r="A2348" s="24" t="s">
        <v>3334</v>
      </c>
      <c r="B2348" s="25" t="s">
        <v>399</v>
      </c>
      <c r="C2348" s="26" t="s">
        <v>3342</v>
      </c>
      <c r="D2348" s="27" t="s">
        <v>28</v>
      </c>
      <c r="E2348" s="27" t="s">
        <v>255</v>
      </c>
      <c r="F2348" s="27" t="s">
        <v>358</v>
      </c>
      <c r="G2348" s="27" t="s">
        <v>31</v>
      </c>
      <c r="H2348" s="27" t="s">
        <v>32</v>
      </c>
      <c r="I2348" s="27" t="s">
        <v>33</v>
      </c>
      <c r="J2348" s="28">
        <v>45657</v>
      </c>
      <c r="K2348" s="28" t="s">
        <v>3336</v>
      </c>
      <c r="L2348" s="121" t="s">
        <v>1605</v>
      </c>
      <c r="N2348" s="94" t="s">
        <v>72</v>
      </c>
      <c r="P2348" s="30"/>
      <c r="Q2348" s="20"/>
      <c r="R2348" s="23"/>
      <c r="S2348" s="21">
        <v>45687</v>
      </c>
      <c r="T2348" s="20"/>
      <c r="U2348" s="21">
        <v>45689</v>
      </c>
      <c r="V2348" s="29" t="s">
        <v>240</v>
      </c>
      <c r="W2348" s="23"/>
      <c r="X2348" s="27" t="s">
        <v>45</v>
      </c>
      <c r="Y2348" s="13"/>
    </row>
    <row r="2349" spans="1:25" ht="25.5">
      <c r="A2349" s="24" t="s">
        <v>3334</v>
      </c>
      <c r="B2349" s="25" t="s">
        <v>389</v>
      </c>
      <c r="C2349" s="26" t="s">
        <v>3343</v>
      </c>
      <c r="D2349" s="27" t="s">
        <v>28</v>
      </c>
      <c r="E2349" s="27" t="s">
        <v>255</v>
      </c>
      <c r="F2349" s="27" t="s">
        <v>358</v>
      </c>
      <c r="G2349" s="27" t="s">
        <v>31</v>
      </c>
      <c r="H2349" s="27" t="s">
        <v>32</v>
      </c>
      <c r="I2349" s="27" t="s">
        <v>33</v>
      </c>
      <c r="J2349" s="28">
        <v>45657</v>
      </c>
      <c r="K2349" s="28" t="s">
        <v>3336</v>
      </c>
      <c r="L2349" s="121" t="s">
        <v>1605</v>
      </c>
      <c r="N2349" s="94" t="s">
        <v>72</v>
      </c>
      <c r="P2349" s="30"/>
      <c r="Q2349" s="20"/>
      <c r="R2349" s="23"/>
      <c r="S2349" s="21">
        <v>45687</v>
      </c>
      <c r="T2349" s="20"/>
      <c r="U2349" s="21">
        <v>45689</v>
      </c>
      <c r="V2349" s="29" t="s">
        <v>240</v>
      </c>
      <c r="W2349" s="23"/>
      <c r="X2349" s="27" t="s">
        <v>45</v>
      </c>
      <c r="Y2349" s="13"/>
    </row>
    <row r="2350" spans="1:25" ht="25.5">
      <c r="A2350" s="24" t="s">
        <v>3334</v>
      </c>
      <c r="B2350" s="25" t="s">
        <v>3344</v>
      </c>
      <c r="C2350" s="26" t="s">
        <v>3345</v>
      </c>
      <c r="D2350" s="27" t="s">
        <v>28</v>
      </c>
      <c r="E2350" s="27" t="s">
        <v>255</v>
      </c>
      <c r="F2350" s="27" t="s">
        <v>256</v>
      </c>
      <c r="G2350" s="27" t="s">
        <v>31</v>
      </c>
      <c r="H2350" s="27" t="s">
        <v>32</v>
      </c>
      <c r="I2350" s="27" t="s">
        <v>33</v>
      </c>
      <c r="J2350" s="28">
        <v>45657</v>
      </c>
      <c r="K2350" s="28" t="s">
        <v>3336</v>
      </c>
      <c r="L2350" s="121" t="s">
        <v>1605</v>
      </c>
      <c r="N2350" s="94" t="s">
        <v>72</v>
      </c>
      <c r="P2350" s="30"/>
      <c r="Q2350" s="20"/>
      <c r="R2350" s="23"/>
      <c r="S2350" s="21">
        <v>45687</v>
      </c>
      <c r="T2350" s="20"/>
      <c r="U2350" s="21">
        <v>45689</v>
      </c>
      <c r="V2350" s="29" t="s">
        <v>240</v>
      </c>
      <c r="W2350" s="23"/>
      <c r="X2350" s="27" t="s">
        <v>45</v>
      </c>
      <c r="Y2350" s="13"/>
    </row>
    <row r="2351" spans="1:25" ht="25.5">
      <c r="A2351" s="24" t="s">
        <v>3334</v>
      </c>
      <c r="B2351" s="25" t="s">
        <v>393</v>
      </c>
      <c r="C2351" s="26" t="s">
        <v>3346</v>
      </c>
      <c r="D2351" s="27" t="s">
        <v>28</v>
      </c>
      <c r="E2351" s="27" t="s">
        <v>255</v>
      </c>
      <c r="F2351" s="27" t="s">
        <v>358</v>
      </c>
      <c r="G2351" s="27" t="s">
        <v>31</v>
      </c>
      <c r="H2351" s="27" t="s">
        <v>32</v>
      </c>
      <c r="I2351" s="27" t="s">
        <v>33</v>
      </c>
      <c r="J2351" s="28">
        <v>45657</v>
      </c>
      <c r="K2351" s="28" t="s">
        <v>3336</v>
      </c>
      <c r="L2351" s="121" t="s">
        <v>1605</v>
      </c>
      <c r="N2351" s="94" t="s">
        <v>72</v>
      </c>
      <c r="P2351" s="30"/>
      <c r="Q2351" s="20"/>
      <c r="R2351" s="23"/>
      <c r="S2351" s="21">
        <v>45687</v>
      </c>
      <c r="T2351" s="20"/>
      <c r="U2351" s="21">
        <v>45689</v>
      </c>
      <c r="V2351" s="29" t="s">
        <v>240</v>
      </c>
      <c r="W2351" s="23"/>
      <c r="X2351" s="27" t="s">
        <v>45</v>
      </c>
      <c r="Y2351" s="13"/>
    </row>
    <row r="2352" spans="1:25" ht="25.5">
      <c r="A2352" s="24" t="s">
        <v>3334</v>
      </c>
      <c r="B2352" s="25" t="s">
        <v>2578</v>
      </c>
      <c r="C2352" s="26" t="s">
        <v>3347</v>
      </c>
      <c r="D2352" s="27" t="s">
        <v>28</v>
      </c>
      <c r="E2352" s="27" t="s">
        <v>255</v>
      </c>
      <c r="F2352" s="27" t="s">
        <v>358</v>
      </c>
      <c r="G2352" s="27" t="s">
        <v>31</v>
      </c>
      <c r="H2352" s="27" t="s">
        <v>32</v>
      </c>
      <c r="I2352" s="27" t="s">
        <v>33</v>
      </c>
      <c r="J2352" s="28">
        <v>45657</v>
      </c>
      <c r="K2352" s="28" t="s">
        <v>3336</v>
      </c>
      <c r="L2352" s="121" t="s">
        <v>1605</v>
      </c>
      <c r="N2352" s="94" t="s">
        <v>72</v>
      </c>
      <c r="P2352" s="30"/>
      <c r="Q2352" s="20"/>
      <c r="R2352" s="23"/>
      <c r="S2352" s="21">
        <v>45687</v>
      </c>
      <c r="T2352" s="20"/>
      <c r="U2352" s="21">
        <v>45689</v>
      </c>
      <c r="V2352" s="29" t="s">
        <v>240</v>
      </c>
      <c r="W2352" s="23"/>
      <c r="X2352" s="27" t="s">
        <v>45</v>
      </c>
      <c r="Y2352" s="13"/>
    </row>
    <row r="2353" spans="1:25" ht="25.5">
      <c r="A2353" s="24" t="s">
        <v>3334</v>
      </c>
      <c r="B2353" s="25" t="s">
        <v>401</v>
      </c>
      <c r="C2353" s="26" t="s">
        <v>3348</v>
      </c>
      <c r="D2353" s="27" t="s">
        <v>28</v>
      </c>
      <c r="E2353" s="27" t="s">
        <v>255</v>
      </c>
      <c r="F2353" s="27" t="s">
        <v>358</v>
      </c>
      <c r="G2353" s="27" t="s">
        <v>31</v>
      </c>
      <c r="H2353" s="27" t="s">
        <v>32</v>
      </c>
      <c r="I2353" s="27" t="s">
        <v>33</v>
      </c>
      <c r="J2353" s="28">
        <v>45657</v>
      </c>
      <c r="K2353" s="28" t="s">
        <v>3336</v>
      </c>
      <c r="L2353" s="237" t="s">
        <v>1605</v>
      </c>
      <c r="N2353" s="94" t="s">
        <v>72</v>
      </c>
      <c r="P2353" s="30"/>
      <c r="Q2353" s="20"/>
      <c r="R2353" s="23"/>
      <c r="S2353" s="21">
        <v>45687</v>
      </c>
      <c r="T2353" s="20"/>
      <c r="U2353" s="21">
        <v>45689</v>
      </c>
      <c r="V2353" s="29" t="s">
        <v>240</v>
      </c>
      <c r="W2353" s="23"/>
      <c r="X2353" s="27" t="s">
        <v>45</v>
      </c>
      <c r="Y2353" s="13"/>
    </row>
    <row r="2354" spans="1:25" ht="25.5">
      <c r="A2354" s="24" t="s">
        <v>3334</v>
      </c>
      <c r="B2354" s="25" t="s">
        <v>3349</v>
      </c>
      <c r="C2354" s="26" t="s">
        <v>3350</v>
      </c>
      <c r="D2354" s="27" t="s">
        <v>28</v>
      </c>
      <c r="E2354" s="27" t="s">
        <v>255</v>
      </c>
      <c r="F2354" s="27" t="s">
        <v>358</v>
      </c>
      <c r="G2354" s="27" t="s">
        <v>31</v>
      </c>
      <c r="H2354" s="27" t="s">
        <v>32</v>
      </c>
      <c r="I2354" s="27" t="s">
        <v>33</v>
      </c>
      <c r="J2354" s="28">
        <v>45657</v>
      </c>
      <c r="K2354" s="28" t="s">
        <v>3336</v>
      </c>
      <c r="L2354" s="237" t="s">
        <v>1605</v>
      </c>
      <c r="N2354" s="94" t="s">
        <v>72</v>
      </c>
      <c r="P2354" s="30"/>
      <c r="Q2354" s="20"/>
      <c r="R2354" s="23"/>
      <c r="S2354" s="21">
        <v>45687</v>
      </c>
      <c r="T2354" s="20"/>
      <c r="U2354" s="21">
        <v>45689</v>
      </c>
      <c r="V2354" s="29" t="s">
        <v>240</v>
      </c>
      <c r="W2354" s="23"/>
      <c r="X2354" s="27" t="s">
        <v>45</v>
      </c>
      <c r="Y2354" s="13"/>
    </row>
    <row r="2355" spans="1:25" ht="25.5">
      <c r="A2355" s="24" t="s">
        <v>3334</v>
      </c>
      <c r="B2355" s="25" t="s">
        <v>403</v>
      </c>
      <c r="C2355" s="26" t="s">
        <v>3351</v>
      </c>
      <c r="D2355" s="27" t="s">
        <v>28</v>
      </c>
      <c r="E2355" s="27" t="s">
        <v>255</v>
      </c>
      <c r="F2355" s="27" t="s">
        <v>358</v>
      </c>
      <c r="G2355" s="27" t="s">
        <v>31</v>
      </c>
      <c r="H2355" s="27" t="s">
        <v>32</v>
      </c>
      <c r="I2355" s="27" t="s">
        <v>33</v>
      </c>
      <c r="J2355" s="28">
        <v>45657</v>
      </c>
      <c r="K2355" s="28" t="s">
        <v>3336</v>
      </c>
      <c r="L2355" s="237" t="s">
        <v>1605</v>
      </c>
      <c r="N2355" s="94" t="s">
        <v>72</v>
      </c>
      <c r="P2355" s="30"/>
      <c r="Q2355" s="20"/>
      <c r="R2355" s="23"/>
      <c r="S2355" s="21">
        <v>45687</v>
      </c>
      <c r="T2355" s="20"/>
      <c r="U2355" s="21">
        <v>45689</v>
      </c>
      <c r="V2355" s="29" t="s">
        <v>240</v>
      </c>
      <c r="W2355" s="23"/>
      <c r="X2355" s="27" t="s">
        <v>45</v>
      </c>
      <c r="Y2355" s="13"/>
    </row>
    <row r="2356" spans="1:25">
      <c r="A2356" s="24" t="s">
        <v>3334</v>
      </c>
      <c r="B2356" s="25" t="s">
        <v>2507</v>
      </c>
      <c r="C2356" s="26" t="s">
        <v>3352</v>
      </c>
      <c r="D2356" s="27" t="s">
        <v>28</v>
      </c>
      <c r="E2356" s="27" t="s">
        <v>1020</v>
      </c>
      <c r="F2356" s="27" t="s">
        <v>256</v>
      </c>
      <c r="G2356" s="27" t="s">
        <v>31</v>
      </c>
      <c r="H2356" s="27" t="s">
        <v>32</v>
      </c>
      <c r="I2356" s="27" t="s">
        <v>33</v>
      </c>
      <c r="J2356" s="28">
        <v>45657</v>
      </c>
      <c r="K2356" s="28" t="s">
        <v>3336</v>
      </c>
      <c r="L2356" s="121" t="s">
        <v>1605</v>
      </c>
      <c r="N2356" s="94" t="s">
        <v>2174</v>
      </c>
      <c r="P2356" s="30"/>
      <c r="Q2356" s="20"/>
      <c r="R2356" s="23"/>
      <c r="S2356" s="21">
        <v>45687</v>
      </c>
      <c r="T2356" s="20"/>
      <c r="U2356" s="21">
        <v>45692</v>
      </c>
      <c r="V2356" s="29" t="s">
        <v>240</v>
      </c>
      <c r="W2356" s="23"/>
      <c r="X2356" s="27" t="s">
        <v>45</v>
      </c>
      <c r="Y2356" s="13"/>
    </row>
    <row r="2357" spans="1:25" ht="25.5">
      <c r="A2357" s="24" t="s">
        <v>3334</v>
      </c>
      <c r="B2357" s="25" t="s">
        <v>472</v>
      </c>
      <c r="C2357" s="26" t="s">
        <v>3353</v>
      </c>
      <c r="D2357" s="27" t="s">
        <v>28</v>
      </c>
      <c r="E2357" s="27" t="s">
        <v>2010</v>
      </c>
      <c r="F2357" s="27" t="s">
        <v>2943</v>
      </c>
      <c r="G2357" s="27" t="s">
        <v>31</v>
      </c>
      <c r="H2357" s="27" t="s">
        <v>32</v>
      </c>
      <c r="I2357" s="27" t="s">
        <v>33</v>
      </c>
      <c r="J2357" s="28">
        <v>45657</v>
      </c>
      <c r="K2357" s="28" t="s">
        <v>3336</v>
      </c>
      <c r="L2357" s="121" t="s">
        <v>1605</v>
      </c>
      <c r="N2357" s="94" t="s">
        <v>98</v>
      </c>
      <c r="P2357" s="30"/>
      <c r="Q2357" s="20"/>
      <c r="R2357" s="23"/>
      <c r="S2357" s="21"/>
      <c r="T2357" s="20"/>
      <c r="U2357" s="21">
        <v>45692</v>
      </c>
      <c r="V2357" s="29" t="s">
        <v>240</v>
      </c>
      <c r="W2357" s="23"/>
      <c r="X2357" s="27" t="s">
        <v>45</v>
      </c>
      <c r="Y2357" s="13" t="s">
        <v>2591</v>
      </c>
    </row>
    <row r="2358" spans="1:25" ht="25.5">
      <c r="A2358" s="24" t="s">
        <v>3334</v>
      </c>
      <c r="B2358" s="25" t="s">
        <v>412</v>
      </c>
      <c r="C2358" s="26" t="s">
        <v>3354</v>
      </c>
      <c r="D2358" s="27" t="s">
        <v>28</v>
      </c>
      <c r="E2358" s="27" t="s">
        <v>413</v>
      </c>
      <c r="F2358" s="27" t="s">
        <v>2926</v>
      </c>
      <c r="G2358" s="27" t="s">
        <v>31</v>
      </c>
      <c r="H2358" s="27" t="s">
        <v>32</v>
      </c>
      <c r="I2358" s="27" t="s">
        <v>33</v>
      </c>
      <c r="J2358" s="28">
        <v>45657</v>
      </c>
      <c r="K2358" s="28" t="s">
        <v>3336</v>
      </c>
      <c r="L2358" s="121" t="s">
        <v>1605</v>
      </c>
      <c r="N2358" s="94" t="s">
        <v>43</v>
      </c>
      <c r="P2358" s="30"/>
      <c r="Q2358" s="20"/>
      <c r="R2358" s="23"/>
      <c r="S2358" s="21">
        <v>45687</v>
      </c>
      <c r="T2358" s="20"/>
      <c r="U2358" s="21">
        <v>45688</v>
      </c>
      <c r="V2358" s="29" t="s">
        <v>240</v>
      </c>
      <c r="W2358" s="23"/>
      <c r="X2358" s="27" t="s">
        <v>45</v>
      </c>
      <c r="Y2358" s="13"/>
    </row>
    <row r="2359" spans="1:25" ht="25.5">
      <c r="A2359" s="24" t="s">
        <v>3334</v>
      </c>
      <c r="B2359" s="25" t="s">
        <v>1689</v>
      </c>
      <c r="C2359" s="26" t="s">
        <v>3355</v>
      </c>
      <c r="D2359" s="27" t="s">
        <v>28</v>
      </c>
      <c r="E2359" s="27" t="s">
        <v>413</v>
      </c>
      <c r="F2359" s="27" t="s">
        <v>2926</v>
      </c>
      <c r="G2359" s="27" t="s">
        <v>31</v>
      </c>
      <c r="H2359" s="27" t="s">
        <v>32</v>
      </c>
      <c r="I2359" s="27" t="s">
        <v>33</v>
      </c>
      <c r="J2359" s="28">
        <v>45657</v>
      </c>
      <c r="K2359" s="28" t="s">
        <v>3336</v>
      </c>
      <c r="L2359" s="237" t="s">
        <v>1605</v>
      </c>
      <c r="N2359" s="94" t="s">
        <v>43</v>
      </c>
      <c r="P2359" s="30"/>
      <c r="Q2359" s="20"/>
      <c r="R2359" s="23"/>
      <c r="S2359" s="21">
        <v>45687</v>
      </c>
      <c r="T2359" s="20"/>
      <c r="U2359" s="21">
        <v>45688</v>
      </c>
      <c r="V2359" s="29" t="s">
        <v>240</v>
      </c>
      <c r="W2359" s="23"/>
      <c r="X2359" s="27" t="s">
        <v>45</v>
      </c>
      <c r="Y2359" s="13"/>
    </row>
    <row r="2360" spans="1:25" ht="38.25">
      <c r="A2360" s="24" t="s">
        <v>3334</v>
      </c>
      <c r="B2360" s="25" t="s">
        <v>1716</v>
      </c>
      <c r="C2360" s="26" t="s">
        <v>3356</v>
      </c>
      <c r="D2360" s="27" t="s">
        <v>28</v>
      </c>
      <c r="E2360" s="27" t="s">
        <v>377</v>
      </c>
      <c r="F2360" s="27" t="s">
        <v>662</v>
      </c>
      <c r="G2360" s="27" t="s">
        <v>31</v>
      </c>
      <c r="H2360" s="27" t="s">
        <v>32</v>
      </c>
      <c r="I2360" s="27" t="s">
        <v>33</v>
      </c>
      <c r="J2360" s="28">
        <v>45657</v>
      </c>
      <c r="K2360" s="28" t="s">
        <v>3336</v>
      </c>
      <c r="L2360" s="237" t="s">
        <v>1605</v>
      </c>
      <c r="M2360" s="94" t="s">
        <v>3304</v>
      </c>
      <c r="N2360" s="101" t="s">
        <v>3357</v>
      </c>
      <c r="P2360" s="30">
        <v>45672</v>
      </c>
      <c r="Q2360" s="20">
        <v>45674</v>
      </c>
      <c r="R2360" s="23"/>
      <c r="S2360" s="21">
        <v>45687</v>
      </c>
      <c r="T2360" s="20"/>
      <c r="U2360" s="21">
        <v>45687</v>
      </c>
      <c r="V2360" s="29" t="s">
        <v>240</v>
      </c>
      <c r="W2360" s="23"/>
      <c r="X2360" s="27" t="s">
        <v>45</v>
      </c>
      <c r="Y2360" s="13"/>
    </row>
    <row r="2361" spans="1:25">
      <c r="A2361" s="24" t="s">
        <v>3334</v>
      </c>
      <c r="B2361" s="25" t="s">
        <v>3358</v>
      </c>
      <c r="C2361" s="26" t="s">
        <v>3359</v>
      </c>
      <c r="D2361" s="27" t="s">
        <v>28</v>
      </c>
      <c r="E2361" s="27" t="s">
        <v>463</v>
      </c>
      <c r="F2361" s="27" t="s">
        <v>2943</v>
      </c>
      <c r="G2361" s="27" t="s">
        <v>31</v>
      </c>
      <c r="H2361" s="27" t="s">
        <v>32</v>
      </c>
      <c r="I2361" s="27" t="s">
        <v>33</v>
      </c>
      <c r="J2361" s="28">
        <v>45657</v>
      </c>
      <c r="K2361" s="28" t="s">
        <v>3336</v>
      </c>
      <c r="L2361" s="237" t="s">
        <v>1605</v>
      </c>
      <c r="N2361" s="94" t="s">
        <v>3360</v>
      </c>
      <c r="P2361" s="30">
        <v>45672</v>
      </c>
      <c r="Q2361" s="20">
        <v>45674</v>
      </c>
      <c r="R2361" s="23"/>
      <c r="S2361" s="21">
        <v>45687</v>
      </c>
      <c r="T2361" s="20"/>
      <c r="U2361" s="21">
        <v>45688</v>
      </c>
      <c r="V2361" s="29" t="s">
        <v>240</v>
      </c>
      <c r="W2361" s="23"/>
      <c r="X2361" s="27" t="s">
        <v>45</v>
      </c>
      <c r="Y2361" s="13"/>
    </row>
    <row r="2362" spans="1:25">
      <c r="A2362" s="24" t="s">
        <v>3334</v>
      </c>
      <c r="B2362" s="25" t="s">
        <v>2597</v>
      </c>
      <c r="C2362" s="26" t="s">
        <v>3361</v>
      </c>
      <c r="D2362" s="27" t="s">
        <v>28</v>
      </c>
      <c r="E2362" s="27" t="s">
        <v>3362</v>
      </c>
      <c r="F2362" s="27" t="s">
        <v>212</v>
      </c>
      <c r="G2362" s="27" t="s">
        <v>31</v>
      </c>
      <c r="H2362" s="27" t="s">
        <v>32</v>
      </c>
      <c r="I2362" s="27" t="s">
        <v>33</v>
      </c>
      <c r="J2362" s="28">
        <v>45657</v>
      </c>
      <c r="K2362" s="28" t="s">
        <v>3336</v>
      </c>
      <c r="L2362" s="121" t="s">
        <v>1605</v>
      </c>
      <c r="N2362" s="94" t="s">
        <v>3363</v>
      </c>
      <c r="P2362" s="30">
        <v>45672</v>
      </c>
      <c r="Q2362" s="20">
        <v>45673</v>
      </c>
      <c r="R2362" s="23"/>
      <c r="S2362" s="21">
        <v>45687</v>
      </c>
      <c r="T2362" s="20"/>
      <c r="U2362" s="21">
        <v>45687</v>
      </c>
      <c r="V2362" s="29" t="s">
        <v>240</v>
      </c>
      <c r="W2362" s="23"/>
      <c r="X2362" s="27" t="s">
        <v>39</v>
      </c>
      <c r="Y2362" s="13"/>
    </row>
    <row r="2363" spans="1:25" ht="25.5">
      <c r="A2363" s="24" t="s">
        <v>3334</v>
      </c>
      <c r="B2363" s="25" t="s">
        <v>366</v>
      </c>
      <c r="C2363" s="26" t="s">
        <v>3364</v>
      </c>
      <c r="D2363" s="27" t="s">
        <v>28</v>
      </c>
      <c r="E2363" s="27"/>
      <c r="F2363" s="27"/>
      <c r="G2363" s="27" t="s">
        <v>31</v>
      </c>
      <c r="H2363" s="27" t="s">
        <v>32</v>
      </c>
      <c r="I2363" s="27" t="s">
        <v>33</v>
      </c>
      <c r="J2363" s="28">
        <v>45688</v>
      </c>
      <c r="K2363" s="28" t="s">
        <v>3336</v>
      </c>
      <c r="L2363" s="121" t="s">
        <v>79</v>
      </c>
      <c r="P2363" s="30"/>
      <c r="Q2363" s="20"/>
      <c r="R2363" s="23"/>
      <c r="S2363" s="21"/>
      <c r="T2363" s="20"/>
      <c r="U2363" s="21"/>
      <c r="V2363" s="29" t="s">
        <v>240</v>
      </c>
      <c r="W2363" s="23"/>
      <c r="X2363" s="27" t="s">
        <v>45</v>
      </c>
      <c r="Y2363" s="13" t="s">
        <v>3365</v>
      </c>
    </row>
    <row r="2364" spans="1:25">
      <c r="A2364" s="24">
        <v>45689</v>
      </c>
      <c r="B2364" s="25" t="s">
        <v>324</v>
      </c>
      <c r="C2364" s="26">
        <v>101779</v>
      </c>
      <c r="D2364" s="27" t="s">
        <v>76</v>
      </c>
      <c r="E2364" s="27" t="s">
        <v>317</v>
      </c>
      <c r="F2364" s="27" t="s">
        <v>148</v>
      </c>
      <c r="G2364" s="27" t="s">
        <v>31</v>
      </c>
      <c r="H2364" s="27" t="s">
        <v>32</v>
      </c>
      <c r="I2364" s="27" t="s">
        <v>33</v>
      </c>
      <c r="J2364" s="238" t="s">
        <v>85</v>
      </c>
      <c r="K2364" s="28">
        <v>45839</v>
      </c>
      <c r="L2364" s="121" t="s">
        <v>79</v>
      </c>
      <c r="P2364" s="30"/>
      <c r="Q2364" s="20"/>
      <c r="R2364" s="23"/>
      <c r="S2364" s="21"/>
      <c r="T2364" s="20"/>
      <c r="U2364" s="21"/>
      <c r="V2364" s="29" t="s">
        <v>240</v>
      </c>
      <c r="W2364" s="23"/>
      <c r="X2364" s="27" t="s">
        <v>39</v>
      </c>
      <c r="Y2364" s="13"/>
    </row>
    <row r="2365" spans="1:25" ht="25.5">
      <c r="A2365" s="24" t="s">
        <v>3334</v>
      </c>
      <c r="B2365" s="25" t="s">
        <v>444</v>
      </c>
      <c r="C2365" s="26" t="s">
        <v>3366</v>
      </c>
      <c r="D2365" s="27" t="s">
        <v>28</v>
      </c>
      <c r="E2365" s="27" t="s">
        <v>255</v>
      </c>
      <c r="F2365" s="27" t="s">
        <v>256</v>
      </c>
      <c r="G2365" s="27" t="s">
        <v>31</v>
      </c>
      <c r="H2365" s="27" t="s">
        <v>32</v>
      </c>
      <c r="I2365" s="27" t="s">
        <v>33</v>
      </c>
      <c r="J2365" s="28">
        <v>45688</v>
      </c>
      <c r="K2365" s="28" t="s">
        <v>3336</v>
      </c>
      <c r="L2365" s="237" t="s">
        <v>53</v>
      </c>
      <c r="N2365" s="94" t="s">
        <v>113</v>
      </c>
      <c r="P2365" s="30"/>
      <c r="Q2365" s="20"/>
      <c r="R2365" s="23"/>
      <c r="S2365" s="21">
        <v>45685</v>
      </c>
      <c r="T2365" s="20"/>
      <c r="U2365" s="21">
        <v>45686</v>
      </c>
      <c r="V2365" s="29" t="s">
        <v>240</v>
      </c>
      <c r="W2365" s="23"/>
      <c r="X2365" s="27" t="s">
        <v>45</v>
      </c>
      <c r="Y2365" s="13" t="s">
        <v>2523</v>
      </c>
    </row>
    <row r="2366" spans="1:25" ht="89.25">
      <c r="A2366" s="24" t="s">
        <v>3334</v>
      </c>
      <c r="B2366" s="25" t="s">
        <v>1691</v>
      </c>
      <c r="C2366" s="26" t="s">
        <v>3367</v>
      </c>
      <c r="D2366" s="27" t="s">
        <v>28</v>
      </c>
      <c r="E2366" s="27" t="s">
        <v>413</v>
      </c>
      <c r="F2366" s="27" t="s">
        <v>2926</v>
      </c>
      <c r="G2366" s="27" t="s">
        <v>31</v>
      </c>
      <c r="H2366" s="27" t="s">
        <v>32</v>
      </c>
      <c r="I2366" s="27" t="s">
        <v>33</v>
      </c>
      <c r="J2366" s="28">
        <v>45688</v>
      </c>
      <c r="K2366" s="28" t="s">
        <v>3336</v>
      </c>
      <c r="L2366" s="237" t="s">
        <v>53</v>
      </c>
      <c r="M2366" s="94" t="s">
        <v>415</v>
      </c>
      <c r="N2366" s="94" t="s">
        <v>43</v>
      </c>
      <c r="O2366" s="94" t="s">
        <v>416</v>
      </c>
      <c r="P2366" s="30"/>
      <c r="Q2366" s="20"/>
      <c r="R2366" s="23"/>
      <c r="S2366" s="21">
        <v>45685</v>
      </c>
      <c r="T2366" s="20"/>
      <c r="U2366" s="21">
        <v>45685</v>
      </c>
      <c r="V2366" s="29" t="s">
        <v>240</v>
      </c>
      <c r="W2366" s="23"/>
      <c r="X2366" s="27" t="s">
        <v>45</v>
      </c>
      <c r="Y2366" s="13"/>
    </row>
    <row r="2367" spans="1:25">
      <c r="A2367" s="24" t="s">
        <v>3334</v>
      </c>
      <c r="B2367" s="25" t="s">
        <v>376</v>
      </c>
      <c r="C2367" s="26" t="s">
        <v>3368</v>
      </c>
      <c r="D2367" s="27" t="s">
        <v>28</v>
      </c>
      <c r="E2367" s="27" t="s">
        <v>1576</v>
      </c>
      <c r="F2367" s="27" t="s">
        <v>662</v>
      </c>
      <c r="G2367" s="27" t="s">
        <v>31</v>
      </c>
      <c r="H2367" s="27" t="s">
        <v>32</v>
      </c>
      <c r="I2367" s="27" t="s">
        <v>33</v>
      </c>
      <c r="J2367" s="28">
        <v>45688</v>
      </c>
      <c r="K2367" s="28" t="s">
        <v>3336</v>
      </c>
      <c r="L2367" s="237" t="s">
        <v>53</v>
      </c>
      <c r="N2367" s="94" t="s">
        <v>388</v>
      </c>
      <c r="P2367" s="30"/>
      <c r="Q2367" s="20"/>
      <c r="R2367" s="23"/>
      <c r="S2367" s="21">
        <v>45685</v>
      </c>
      <c r="T2367" s="20"/>
      <c r="U2367" s="21">
        <v>45692</v>
      </c>
      <c r="V2367" s="29" t="s">
        <v>240</v>
      </c>
      <c r="W2367" s="23"/>
      <c r="X2367" s="27" t="s">
        <v>45</v>
      </c>
      <c r="Y2367" s="13"/>
    </row>
    <row r="2368" spans="1:25">
      <c r="A2368" s="24" t="s">
        <v>3334</v>
      </c>
      <c r="B2368" s="25" t="s">
        <v>2610</v>
      </c>
      <c r="C2368" s="26" t="s">
        <v>3369</v>
      </c>
      <c r="D2368" s="27" t="s">
        <v>28</v>
      </c>
      <c r="E2368" s="27" t="s">
        <v>219</v>
      </c>
      <c r="F2368" s="27" t="s">
        <v>2495</v>
      </c>
      <c r="G2368" s="27" t="s">
        <v>31</v>
      </c>
      <c r="H2368" s="27" t="s">
        <v>32</v>
      </c>
      <c r="I2368" s="27" t="s">
        <v>33</v>
      </c>
      <c r="J2368" s="28">
        <v>45688</v>
      </c>
      <c r="K2368" s="28" t="s">
        <v>3336</v>
      </c>
      <c r="L2368" s="121" t="s">
        <v>53</v>
      </c>
      <c r="M2368" s="94" t="s">
        <v>3370</v>
      </c>
      <c r="N2368" s="94" t="s">
        <v>2140</v>
      </c>
      <c r="P2368" s="30"/>
      <c r="Q2368" s="20"/>
      <c r="R2368" s="23"/>
      <c r="S2368" s="21">
        <v>45685</v>
      </c>
      <c r="T2368" s="20"/>
      <c r="U2368" s="21">
        <v>45692</v>
      </c>
      <c r="V2368" s="29" t="s">
        <v>240</v>
      </c>
      <c r="W2368" s="23"/>
      <c r="X2368" s="27" t="s">
        <v>39</v>
      </c>
      <c r="Y2368" s="13"/>
    </row>
    <row r="2369" spans="1:25" ht="25.5">
      <c r="A2369" s="24" t="s">
        <v>3334</v>
      </c>
      <c r="B2369" s="25" t="s">
        <v>2595</v>
      </c>
      <c r="C2369" s="26" t="s">
        <v>3371</v>
      </c>
      <c r="D2369" s="27" t="s">
        <v>28</v>
      </c>
      <c r="E2369" s="27" t="s">
        <v>70</v>
      </c>
      <c r="F2369" s="27" t="s">
        <v>387</v>
      </c>
      <c r="G2369" s="27" t="s">
        <v>31</v>
      </c>
      <c r="H2369" s="27" t="s">
        <v>32</v>
      </c>
      <c r="I2369" s="27" t="s">
        <v>33</v>
      </c>
      <c r="J2369" s="28">
        <v>45688</v>
      </c>
      <c r="K2369" s="28" t="s">
        <v>3336</v>
      </c>
      <c r="L2369" s="121" t="s">
        <v>53</v>
      </c>
      <c r="N2369" s="94" t="s">
        <v>113</v>
      </c>
      <c r="P2369" s="30"/>
      <c r="Q2369" s="20"/>
      <c r="R2369" s="23"/>
      <c r="S2369" s="21">
        <v>45685</v>
      </c>
      <c r="T2369" s="20"/>
      <c r="U2369" s="21">
        <v>45685</v>
      </c>
      <c r="V2369" s="29" t="s">
        <v>240</v>
      </c>
      <c r="W2369" s="23"/>
      <c r="X2369" s="27" t="s">
        <v>39</v>
      </c>
      <c r="Y2369" s="13" t="s">
        <v>2523</v>
      </c>
    </row>
    <row r="2370" spans="1:25">
      <c r="A2370" s="24" t="s">
        <v>3334</v>
      </c>
      <c r="B2370" s="25" t="s">
        <v>2568</v>
      </c>
      <c r="C2370" s="26" t="s">
        <v>3372</v>
      </c>
      <c r="D2370" s="27" t="s">
        <v>28</v>
      </c>
      <c r="E2370" s="27" t="s">
        <v>377</v>
      </c>
      <c r="F2370" s="27" t="s">
        <v>662</v>
      </c>
      <c r="G2370" s="27" t="s">
        <v>31</v>
      </c>
      <c r="H2370" s="27" t="s">
        <v>32</v>
      </c>
      <c r="I2370" s="27" t="s">
        <v>33</v>
      </c>
      <c r="J2370" s="28">
        <v>45688</v>
      </c>
      <c r="K2370" s="28" t="s">
        <v>3336</v>
      </c>
      <c r="L2370" s="121" t="s">
        <v>53</v>
      </c>
      <c r="N2370" s="94" t="s">
        <v>91</v>
      </c>
      <c r="P2370" s="30"/>
      <c r="Q2370" s="20"/>
      <c r="R2370" s="23"/>
      <c r="S2370" s="21">
        <v>45685</v>
      </c>
      <c r="T2370" s="20"/>
      <c r="U2370" s="21">
        <v>45686</v>
      </c>
      <c r="V2370" s="29" t="s">
        <v>240</v>
      </c>
      <c r="W2370" s="23"/>
      <c r="X2370" s="27" t="s">
        <v>45</v>
      </c>
      <c r="Y2370" s="13"/>
    </row>
    <row r="2371" spans="1:25" ht="25.5">
      <c r="A2371" s="24" t="s">
        <v>3334</v>
      </c>
      <c r="B2371" s="25" t="s">
        <v>2570</v>
      </c>
      <c r="C2371" s="26" t="s">
        <v>3373</v>
      </c>
      <c r="D2371" s="27" t="s">
        <v>28</v>
      </c>
      <c r="E2371" s="27" t="s">
        <v>255</v>
      </c>
      <c r="F2371" s="27" t="s">
        <v>256</v>
      </c>
      <c r="G2371" s="27" t="s">
        <v>31</v>
      </c>
      <c r="H2371" s="27" t="s">
        <v>32</v>
      </c>
      <c r="I2371" s="27" t="s">
        <v>33</v>
      </c>
      <c r="J2371" s="28">
        <v>45688</v>
      </c>
      <c r="K2371" s="28" t="s">
        <v>3336</v>
      </c>
      <c r="L2371" s="121" t="s">
        <v>53</v>
      </c>
      <c r="N2371" s="94" t="s">
        <v>113</v>
      </c>
      <c r="P2371" s="30"/>
      <c r="Q2371" s="20"/>
      <c r="R2371" s="23"/>
      <c r="S2371" s="21">
        <v>45685</v>
      </c>
      <c r="T2371" s="20"/>
      <c r="U2371" s="21">
        <v>45686</v>
      </c>
      <c r="V2371" s="29" t="s">
        <v>240</v>
      </c>
      <c r="W2371" s="23"/>
      <c r="X2371" s="27" t="s">
        <v>45</v>
      </c>
      <c r="Y2371" s="13" t="s">
        <v>2523</v>
      </c>
    </row>
    <row r="2372" spans="1:25" ht="25.5">
      <c r="A2372" s="24" t="s">
        <v>3334</v>
      </c>
      <c r="B2372" s="25" t="s">
        <v>2571</v>
      </c>
      <c r="C2372" s="26" t="s">
        <v>3374</v>
      </c>
      <c r="D2372" s="27" t="s">
        <v>28</v>
      </c>
      <c r="E2372" s="27" t="s">
        <v>377</v>
      </c>
      <c r="F2372" s="27" t="s">
        <v>662</v>
      </c>
      <c r="G2372" s="27" t="s">
        <v>31</v>
      </c>
      <c r="H2372" s="27" t="s">
        <v>32</v>
      </c>
      <c r="I2372" s="27" t="s">
        <v>33</v>
      </c>
      <c r="J2372" s="28">
        <v>45688</v>
      </c>
      <c r="K2372" s="28" t="s">
        <v>3336</v>
      </c>
      <c r="L2372" s="121" t="s">
        <v>53</v>
      </c>
      <c r="N2372" s="94" t="s">
        <v>113</v>
      </c>
      <c r="P2372" s="30"/>
      <c r="Q2372" s="20"/>
      <c r="R2372" s="23"/>
      <c r="S2372" s="21">
        <v>45685</v>
      </c>
      <c r="T2372" s="20"/>
      <c r="U2372" s="21">
        <v>45686</v>
      </c>
      <c r="V2372" s="29" t="s">
        <v>240</v>
      </c>
      <c r="W2372" s="23"/>
      <c r="X2372" s="27" t="s">
        <v>45</v>
      </c>
      <c r="Y2372" s="13" t="s">
        <v>2523</v>
      </c>
    </row>
    <row r="2373" spans="1:25" ht="25.5">
      <c r="A2373" s="24" t="s">
        <v>3334</v>
      </c>
      <c r="B2373" s="25" t="s">
        <v>2572</v>
      </c>
      <c r="C2373" s="26" t="s">
        <v>3375</v>
      </c>
      <c r="D2373" s="27" t="s">
        <v>28</v>
      </c>
      <c r="E2373" s="27" t="s">
        <v>255</v>
      </c>
      <c r="F2373" s="27" t="s">
        <v>256</v>
      </c>
      <c r="G2373" s="27" t="s">
        <v>31</v>
      </c>
      <c r="H2373" s="27" t="s">
        <v>32</v>
      </c>
      <c r="I2373" s="27" t="s">
        <v>33</v>
      </c>
      <c r="J2373" s="28">
        <v>45688</v>
      </c>
      <c r="K2373" s="28" t="s">
        <v>3336</v>
      </c>
      <c r="L2373" s="121" t="s">
        <v>53</v>
      </c>
      <c r="N2373" s="94" t="s">
        <v>113</v>
      </c>
      <c r="P2373" s="30"/>
      <c r="Q2373" s="20"/>
      <c r="R2373" s="23"/>
      <c r="S2373" s="21">
        <v>45685</v>
      </c>
      <c r="T2373" s="20"/>
      <c r="U2373" s="21">
        <v>45686</v>
      </c>
      <c r="V2373" s="29" t="s">
        <v>240</v>
      </c>
      <c r="W2373" s="23"/>
      <c r="X2373" s="27" t="s">
        <v>45</v>
      </c>
      <c r="Y2373" s="13" t="s">
        <v>2523</v>
      </c>
    </row>
    <row r="2374" spans="1:25" ht="25.5">
      <c r="A2374" s="24" t="s">
        <v>3334</v>
      </c>
      <c r="B2374" s="25" t="s">
        <v>2573</v>
      </c>
      <c r="C2374" s="26" t="s">
        <v>3376</v>
      </c>
      <c r="D2374" s="27" t="s">
        <v>28</v>
      </c>
      <c r="E2374" s="27" t="s">
        <v>255</v>
      </c>
      <c r="F2374" s="27" t="s">
        <v>358</v>
      </c>
      <c r="G2374" s="27" t="s">
        <v>31</v>
      </c>
      <c r="H2374" s="27" t="s">
        <v>32</v>
      </c>
      <c r="I2374" s="27" t="s">
        <v>33</v>
      </c>
      <c r="J2374" s="28">
        <v>45688</v>
      </c>
      <c r="K2374" s="28" t="s">
        <v>3336</v>
      </c>
      <c r="L2374" s="121" t="s">
        <v>53</v>
      </c>
      <c r="N2374" s="94" t="s">
        <v>72</v>
      </c>
      <c r="P2374" s="30"/>
      <c r="Q2374" s="20"/>
      <c r="R2374" s="23"/>
      <c r="S2374" s="21">
        <v>45685</v>
      </c>
      <c r="T2374" s="20"/>
      <c r="U2374" s="21">
        <v>45686</v>
      </c>
      <c r="V2374" s="29" t="s">
        <v>240</v>
      </c>
      <c r="W2374" s="23"/>
      <c r="X2374" s="27" t="s">
        <v>45</v>
      </c>
      <c r="Y2374" s="13"/>
    </row>
    <row r="2375" spans="1:25" ht="89.25">
      <c r="A2375" s="24" t="s">
        <v>3334</v>
      </c>
      <c r="B2375" s="25" t="s">
        <v>3377</v>
      </c>
      <c r="C2375" s="26" t="s">
        <v>3378</v>
      </c>
      <c r="D2375" s="27" t="s">
        <v>28</v>
      </c>
      <c r="E2375" s="27" t="s">
        <v>413</v>
      </c>
      <c r="F2375" s="27" t="s">
        <v>2926</v>
      </c>
      <c r="G2375" s="27" t="s">
        <v>31</v>
      </c>
      <c r="H2375" s="27" t="s">
        <v>32</v>
      </c>
      <c r="I2375" s="27" t="s">
        <v>33</v>
      </c>
      <c r="J2375" s="28">
        <v>45688</v>
      </c>
      <c r="K2375" s="28" t="s">
        <v>3336</v>
      </c>
      <c r="L2375" s="121" t="s">
        <v>53</v>
      </c>
      <c r="M2375" s="94" t="s">
        <v>415</v>
      </c>
      <c r="N2375" s="94" t="s">
        <v>43</v>
      </c>
      <c r="O2375" s="94" t="s">
        <v>416</v>
      </c>
      <c r="P2375" s="30"/>
      <c r="Q2375" s="20"/>
      <c r="R2375" s="23"/>
      <c r="S2375" s="21">
        <v>45685</v>
      </c>
      <c r="T2375" s="20"/>
      <c r="U2375" s="21">
        <v>45685</v>
      </c>
      <c r="V2375" s="29" t="s">
        <v>240</v>
      </c>
      <c r="W2375" s="23"/>
      <c r="X2375" s="27" t="s">
        <v>45</v>
      </c>
      <c r="Y2375" s="13"/>
    </row>
    <row r="2376" spans="1:25" ht="25.5">
      <c r="A2376" s="24" t="s">
        <v>3334</v>
      </c>
      <c r="B2376" s="25" t="s">
        <v>3379</v>
      </c>
      <c r="C2376" s="26" t="s">
        <v>3380</v>
      </c>
      <c r="D2376" s="27" t="s">
        <v>28</v>
      </c>
      <c r="E2376" s="27" t="s">
        <v>70</v>
      </c>
      <c r="F2376" s="27" t="s">
        <v>387</v>
      </c>
      <c r="G2376" s="27" t="s">
        <v>31</v>
      </c>
      <c r="H2376" s="27" t="s">
        <v>32</v>
      </c>
      <c r="I2376" s="27" t="s">
        <v>33</v>
      </c>
      <c r="J2376" s="28">
        <v>45688</v>
      </c>
      <c r="K2376" s="28" t="s">
        <v>3336</v>
      </c>
      <c r="L2376" s="121" t="s">
        <v>53</v>
      </c>
      <c r="N2376" s="94" t="s">
        <v>113</v>
      </c>
      <c r="P2376" s="30"/>
      <c r="Q2376" s="20"/>
      <c r="R2376" s="23"/>
      <c r="S2376" s="21">
        <v>45685</v>
      </c>
      <c r="T2376" s="20"/>
      <c r="U2376" s="21">
        <v>45686</v>
      </c>
      <c r="V2376" s="29" t="s">
        <v>240</v>
      </c>
      <c r="W2376" s="23"/>
      <c r="X2376" s="27" t="s">
        <v>39</v>
      </c>
      <c r="Y2376" s="13" t="s">
        <v>2523</v>
      </c>
    </row>
    <row r="2377" spans="1:25" ht="25.5">
      <c r="A2377" s="24" t="s">
        <v>3334</v>
      </c>
      <c r="B2377" s="25" t="s">
        <v>3381</v>
      </c>
      <c r="C2377" s="26" t="s">
        <v>3382</v>
      </c>
      <c r="D2377" s="27" t="s">
        <v>28</v>
      </c>
      <c r="E2377" s="27" t="s">
        <v>70</v>
      </c>
      <c r="F2377" s="27" t="s">
        <v>387</v>
      </c>
      <c r="G2377" s="27" t="s">
        <v>31</v>
      </c>
      <c r="H2377" s="27" t="s">
        <v>32</v>
      </c>
      <c r="I2377" s="27" t="s">
        <v>33</v>
      </c>
      <c r="J2377" s="28">
        <v>45688</v>
      </c>
      <c r="K2377" s="28" t="s">
        <v>3336</v>
      </c>
      <c r="L2377" s="121" t="s">
        <v>53</v>
      </c>
      <c r="N2377" s="94" t="s">
        <v>72</v>
      </c>
      <c r="P2377" s="30"/>
      <c r="Q2377" s="20"/>
      <c r="R2377" s="23"/>
      <c r="S2377" s="21">
        <v>45685</v>
      </c>
      <c r="T2377" s="20"/>
      <c r="U2377" s="21">
        <v>45686</v>
      </c>
      <c r="V2377" s="29" t="s">
        <v>240</v>
      </c>
      <c r="W2377" s="23"/>
      <c r="X2377" s="27" t="s">
        <v>39</v>
      </c>
      <c r="Y2377" s="13"/>
    </row>
    <row r="2378" spans="1:25">
      <c r="A2378" s="24" t="s">
        <v>3334</v>
      </c>
      <c r="B2378" s="25" t="s">
        <v>3383</v>
      </c>
      <c r="C2378" s="26" t="s">
        <v>3384</v>
      </c>
      <c r="D2378" s="27" t="s">
        <v>28</v>
      </c>
      <c r="E2378" s="27" t="s">
        <v>413</v>
      </c>
      <c r="F2378" s="27" t="s">
        <v>2926</v>
      </c>
      <c r="G2378" s="27" t="s">
        <v>31</v>
      </c>
      <c r="H2378" s="27" t="s">
        <v>32</v>
      </c>
      <c r="I2378" s="27" t="s">
        <v>33</v>
      </c>
      <c r="J2378" s="28">
        <v>45688</v>
      </c>
      <c r="K2378" s="28" t="s">
        <v>3336</v>
      </c>
      <c r="L2378" s="121" t="s">
        <v>53</v>
      </c>
      <c r="N2378" s="94" t="s">
        <v>3385</v>
      </c>
      <c r="P2378" s="30"/>
      <c r="Q2378" s="20"/>
      <c r="R2378" s="23"/>
      <c r="S2378" s="21">
        <v>45685</v>
      </c>
      <c r="T2378" s="20"/>
      <c r="U2378" s="21">
        <v>45692</v>
      </c>
      <c r="V2378" s="29" t="s">
        <v>240</v>
      </c>
      <c r="W2378" s="23"/>
      <c r="X2378" s="27" t="s">
        <v>45</v>
      </c>
      <c r="Y2378" s="13"/>
    </row>
    <row r="2379" spans="1:25" ht="25.5">
      <c r="A2379" s="24" t="s">
        <v>3334</v>
      </c>
      <c r="B2379" s="25" t="s">
        <v>453</v>
      </c>
      <c r="C2379" s="26" t="s">
        <v>3386</v>
      </c>
      <c r="D2379" s="27" t="s">
        <v>28</v>
      </c>
      <c r="E2379" s="27" t="s">
        <v>70</v>
      </c>
      <c r="F2379" s="27" t="s">
        <v>387</v>
      </c>
      <c r="G2379" s="27" t="s">
        <v>31</v>
      </c>
      <c r="H2379" s="27" t="s">
        <v>32</v>
      </c>
      <c r="I2379" s="27" t="s">
        <v>33</v>
      </c>
      <c r="J2379" s="28">
        <v>45688</v>
      </c>
      <c r="K2379" s="28" t="s">
        <v>3387</v>
      </c>
      <c r="L2379" s="121" t="s">
        <v>53</v>
      </c>
      <c r="N2379" s="94" t="s">
        <v>72</v>
      </c>
      <c r="P2379" s="30"/>
      <c r="Q2379" s="20"/>
      <c r="R2379" s="23"/>
      <c r="S2379" s="21">
        <v>45685</v>
      </c>
      <c r="T2379" s="20"/>
      <c r="U2379" s="21">
        <v>45686</v>
      </c>
      <c r="V2379" s="29" t="s">
        <v>240</v>
      </c>
      <c r="W2379" s="23"/>
      <c r="X2379" s="27" t="s">
        <v>39</v>
      </c>
      <c r="Y2379" s="13"/>
    </row>
    <row r="2380" spans="1:25">
      <c r="A2380" s="24" t="s">
        <v>3334</v>
      </c>
      <c r="B2380" s="25" t="s">
        <v>384</v>
      </c>
      <c r="C2380" s="26">
        <v>103767</v>
      </c>
      <c r="D2380" s="27" t="s">
        <v>42</v>
      </c>
      <c r="E2380" s="27" t="s">
        <v>1576</v>
      </c>
      <c r="F2380" s="27" t="s">
        <v>358</v>
      </c>
      <c r="G2380" s="27" t="s">
        <v>31</v>
      </c>
      <c r="H2380" s="27" t="s">
        <v>32</v>
      </c>
      <c r="I2380" s="27" t="s">
        <v>33</v>
      </c>
      <c r="J2380" s="28">
        <v>45688</v>
      </c>
      <c r="K2380" s="28">
        <v>45839</v>
      </c>
      <c r="L2380" s="121" t="s">
        <v>53</v>
      </c>
      <c r="N2380" s="101" t="s">
        <v>3388</v>
      </c>
      <c r="P2380" s="30"/>
      <c r="Q2380" s="20"/>
      <c r="R2380" s="23"/>
      <c r="S2380" s="21"/>
      <c r="T2380" s="20"/>
      <c r="U2380" s="21">
        <v>45688</v>
      </c>
      <c r="V2380" s="29" t="s">
        <v>240</v>
      </c>
      <c r="W2380" s="23"/>
      <c r="X2380" s="27" t="s">
        <v>39</v>
      </c>
      <c r="Y2380" s="13"/>
    </row>
    <row r="2381" spans="1:25">
      <c r="A2381" s="24" t="s">
        <v>3334</v>
      </c>
      <c r="B2381" s="25" t="s">
        <v>3389</v>
      </c>
      <c r="C2381" s="26" t="s">
        <v>3390</v>
      </c>
      <c r="D2381" s="27" t="s">
        <v>28</v>
      </c>
      <c r="E2381" s="27" t="s">
        <v>377</v>
      </c>
      <c r="F2381" s="27" t="s">
        <v>662</v>
      </c>
      <c r="G2381" s="27" t="s">
        <v>31</v>
      </c>
      <c r="H2381" s="27" t="s">
        <v>32</v>
      </c>
      <c r="I2381" s="27" t="s">
        <v>33</v>
      </c>
      <c r="J2381" s="27">
        <v>45657</v>
      </c>
      <c r="K2381" s="28" t="s">
        <v>3336</v>
      </c>
      <c r="L2381" s="121" t="s">
        <v>1605</v>
      </c>
      <c r="N2381" s="94" t="s">
        <v>91</v>
      </c>
      <c r="P2381" s="30"/>
      <c r="Q2381" s="20"/>
      <c r="R2381" s="23"/>
      <c r="S2381" s="21">
        <v>45687</v>
      </c>
      <c r="T2381" s="20"/>
      <c r="U2381" s="21">
        <v>45693</v>
      </c>
      <c r="V2381" s="29" t="s">
        <v>240</v>
      </c>
      <c r="W2381" s="23"/>
      <c r="X2381" s="27" t="s">
        <v>45</v>
      </c>
      <c r="Y2381" s="13"/>
    </row>
    <row r="2382" spans="1:25">
      <c r="A2382" s="24" t="s">
        <v>3334</v>
      </c>
      <c r="B2382" s="25" t="s">
        <v>488</v>
      </c>
      <c r="C2382" s="26" t="s">
        <v>3391</v>
      </c>
      <c r="D2382" s="27" t="s">
        <v>28</v>
      </c>
      <c r="E2382" s="27" t="s">
        <v>147</v>
      </c>
      <c r="F2382" s="27" t="s">
        <v>148</v>
      </c>
      <c r="G2382" s="27" t="s">
        <v>31</v>
      </c>
      <c r="H2382" s="27" t="s">
        <v>32</v>
      </c>
      <c r="I2382" s="27" t="s">
        <v>33</v>
      </c>
      <c r="J2382" s="28">
        <v>45657</v>
      </c>
      <c r="K2382" s="28" t="s">
        <v>3387</v>
      </c>
      <c r="L2382" s="121" t="s">
        <v>1605</v>
      </c>
      <c r="M2382" s="94" t="s">
        <v>304</v>
      </c>
      <c r="N2382" s="94" t="s">
        <v>149</v>
      </c>
      <c r="P2382" s="30"/>
      <c r="Q2382" s="20"/>
      <c r="R2382" s="23"/>
      <c r="S2382" s="21">
        <v>45687</v>
      </c>
      <c r="T2382" s="20"/>
      <c r="U2382" s="21">
        <v>45692</v>
      </c>
      <c r="V2382" s="29" t="s">
        <v>240</v>
      </c>
      <c r="W2382" s="23"/>
      <c r="X2382" s="27" t="s">
        <v>39</v>
      </c>
      <c r="Y2382" s="13"/>
    </row>
    <row r="2383" spans="1:25">
      <c r="A2383" s="24" t="s">
        <v>3334</v>
      </c>
      <c r="B2383" s="25" t="s">
        <v>1683</v>
      </c>
      <c r="C2383" s="26" t="s">
        <v>3392</v>
      </c>
      <c r="D2383" s="27" t="s">
        <v>28</v>
      </c>
      <c r="E2383" s="27"/>
      <c r="F2383" s="27"/>
      <c r="G2383" s="27" t="s">
        <v>31</v>
      </c>
      <c r="H2383" s="27" t="s">
        <v>32</v>
      </c>
      <c r="I2383" s="27" t="s">
        <v>33</v>
      </c>
      <c r="J2383" s="28">
        <v>45688</v>
      </c>
      <c r="K2383" s="28" t="s">
        <v>3336</v>
      </c>
      <c r="L2383" s="121" t="s">
        <v>79</v>
      </c>
      <c r="P2383" s="30"/>
      <c r="Q2383" s="20"/>
      <c r="R2383" s="23"/>
      <c r="S2383" s="21"/>
      <c r="T2383" s="20"/>
      <c r="U2383" s="21">
        <v>45693</v>
      </c>
      <c r="V2383" s="29" t="s">
        <v>240</v>
      </c>
      <c r="W2383" s="23"/>
      <c r="X2383" s="27" t="s">
        <v>45</v>
      </c>
      <c r="Y2383" s="13"/>
    </row>
    <row r="2384" spans="1:25">
      <c r="A2384" s="24" t="s">
        <v>3334</v>
      </c>
      <c r="B2384" s="25" t="s">
        <v>2579</v>
      </c>
      <c r="C2384" s="26" t="s">
        <v>3393</v>
      </c>
      <c r="D2384" s="27" t="s">
        <v>28</v>
      </c>
      <c r="E2384" s="27"/>
      <c r="F2384" s="27"/>
      <c r="G2384" s="27" t="s">
        <v>31</v>
      </c>
      <c r="H2384" s="27" t="s">
        <v>32</v>
      </c>
      <c r="I2384" s="27" t="s">
        <v>33</v>
      </c>
      <c r="J2384" s="28">
        <v>45688</v>
      </c>
      <c r="K2384" s="28" t="s">
        <v>3336</v>
      </c>
      <c r="L2384" s="121" t="s">
        <v>79</v>
      </c>
      <c r="P2384" s="30"/>
      <c r="Q2384" s="20"/>
      <c r="R2384" s="23"/>
      <c r="S2384" s="21"/>
      <c r="T2384" s="20"/>
      <c r="U2384" s="21">
        <v>45692</v>
      </c>
      <c r="V2384" s="29" t="s">
        <v>240</v>
      </c>
      <c r="W2384" s="23"/>
      <c r="X2384" s="27" t="s">
        <v>45</v>
      </c>
      <c r="Y2384" s="13"/>
    </row>
    <row r="2385" spans="1:25">
      <c r="A2385" s="24" t="s">
        <v>3334</v>
      </c>
      <c r="B2385" s="25" t="s">
        <v>2588</v>
      </c>
      <c r="C2385" s="26" t="s">
        <v>3394</v>
      </c>
      <c r="D2385" s="27" t="s">
        <v>28</v>
      </c>
      <c r="E2385" s="27"/>
      <c r="F2385" s="27"/>
      <c r="G2385" s="27" t="s">
        <v>31</v>
      </c>
      <c r="H2385" s="27" t="s">
        <v>32</v>
      </c>
      <c r="I2385" s="27" t="s">
        <v>33</v>
      </c>
      <c r="J2385" s="28">
        <v>45688</v>
      </c>
      <c r="K2385" s="28" t="s">
        <v>3336</v>
      </c>
      <c r="L2385" s="121" t="s">
        <v>79</v>
      </c>
      <c r="P2385" s="30"/>
      <c r="Q2385" s="20"/>
      <c r="R2385" s="23"/>
      <c r="S2385" s="21"/>
      <c r="T2385" s="20"/>
      <c r="U2385" s="21">
        <v>45692</v>
      </c>
      <c r="V2385" s="29" t="s">
        <v>240</v>
      </c>
      <c r="W2385" s="23"/>
      <c r="X2385" s="27" t="s">
        <v>39</v>
      </c>
      <c r="Y2385" s="13"/>
    </row>
    <row r="2386" spans="1:25">
      <c r="A2386" s="24" t="s">
        <v>3334</v>
      </c>
      <c r="B2386" s="25" t="s">
        <v>433</v>
      </c>
      <c r="C2386" s="26" t="s">
        <v>3395</v>
      </c>
      <c r="D2386" s="27" t="s">
        <v>28</v>
      </c>
      <c r="E2386" s="27"/>
      <c r="F2386" s="27"/>
      <c r="G2386" s="27" t="s">
        <v>31</v>
      </c>
      <c r="H2386" s="27" t="s">
        <v>32</v>
      </c>
      <c r="I2386" s="27" t="s">
        <v>33</v>
      </c>
      <c r="J2386" s="28">
        <v>45688</v>
      </c>
      <c r="K2386" s="28" t="s">
        <v>3336</v>
      </c>
      <c r="L2386" s="237" t="s">
        <v>79</v>
      </c>
      <c r="P2386" s="30"/>
      <c r="Q2386" s="20"/>
      <c r="R2386" s="23"/>
      <c r="S2386" s="21"/>
      <c r="T2386" s="20"/>
      <c r="U2386" s="21">
        <v>45689</v>
      </c>
      <c r="V2386" s="29" t="s">
        <v>240</v>
      </c>
      <c r="W2386" s="23"/>
      <c r="X2386" s="27" t="s">
        <v>45</v>
      </c>
      <c r="Y2386" s="13"/>
    </row>
    <row r="2387" spans="1:25">
      <c r="A2387" s="24" t="s">
        <v>3334</v>
      </c>
      <c r="B2387" s="25" t="s">
        <v>1703</v>
      </c>
      <c r="C2387" s="26" t="s">
        <v>3396</v>
      </c>
      <c r="D2387" s="27" t="s">
        <v>28</v>
      </c>
      <c r="E2387" s="27"/>
      <c r="F2387" s="27"/>
      <c r="G2387" s="27" t="s">
        <v>31</v>
      </c>
      <c r="H2387" s="27" t="s">
        <v>32</v>
      </c>
      <c r="I2387" s="27" t="s">
        <v>33</v>
      </c>
      <c r="J2387" s="28">
        <v>45688</v>
      </c>
      <c r="K2387" s="28" t="s">
        <v>3336</v>
      </c>
      <c r="L2387" s="237" t="s">
        <v>79</v>
      </c>
      <c r="P2387" s="30"/>
      <c r="Q2387" s="20"/>
      <c r="R2387" s="23"/>
      <c r="S2387" s="21"/>
      <c r="T2387" s="20"/>
      <c r="U2387" s="21">
        <v>45688</v>
      </c>
      <c r="V2387" s="29" t="s">
        <v>240</v>
      </c>
      <c r="W2387" s="23"/>
      <c r="X2387" s="27" t="s">
        <v>39</v>
      </c>
      <c r="Y2387" s="13"/>
    </row>
    <row r="2388" spans="1:25">
      <c r="A2388" s="24" t="s">
        <v>3334</v>
      </c>
      <c r="B2388" s="25" t="s">
        <v>1692</v>
      </c>
      <c r="C2388" s="26" t="s">
        <v>3397</v>
      </c>
      <c r="D2388" s="27" t="s">
        <v>28</v>
      </c>
      <c r="E2388" s="27"/>
      <c r="F2388" s="27"/>
      <c r="G2388" s="27" t="s">
        <v>31</v>
      </c>
      <c r="H2388" s="27" t="s">
        <v>32</v>
      </c>
      <c r="I2388" s="27" t="s">
        <v>33</v>
      </c>
      <c r="J2388" s="28">
        <v>45688</v>
      </c>
      <c r="K2388" s="28" t="s">
        <v>3336</v>
      </c>
      <c r="L2388" s="237" t="s">
        <v>79</v>
      </c>
      <c r="P2388" s="30"/>
      <c r="Q2388" s="20"/>
      <c r="R2388" s="23"/>
      <c r="S2388" s="21"/>
      <c r="T2388" s="20"/>
      <c r="U2388" s="21">
        <v>45689</v>
      </c>
      <c r="V2388" s="29" t="s">
        <v>240</v>
      </c>
      <c r="W2388" s="23"/>
      <c r="X2388" s="27" t="s">
        <v>45</v>
      </c>
      <c r="Y2388" s="13"/>
    </row>
    <row r="2389" spans="1:25">
      <c r="A2389" s="24" t="s">
        <v>3334</v>
      </c>
      <c r="B2389" s="25" t="s">
        <v>2693</v>
      </c>
      <c r="C2389" s="26" t="s">
        <v>3398</v>
      </c>
      <c r="D2389" s="27" t="s">
        <v>28</v>
      </c>
      <c r="E2389" s="27"/>
      <c r="F2389" s="27"/>
      <c r="G2389" s="27" t="s">
        <v>31</v>
      </c>
      <c r="H2389" s="27" t="s">
        <v>32</v>
      </c>
      <c r="I2389" s="27" t="s">
        <v>33</v>
      </c>
      <c r="J2389" s="28">
        <v>45688</v>
      </c>
      <c r="K2389" s="28" t="s">
        <v>3387</v>
      </c>
      <c r="L2389" s="237" t="s">
        <v>79</v>
      </c>
      <c r="P2389" s="30"/>
      <c r="Q2389" s="20"/>
      <c r="R2389" s="23"/>
      <c r="S2389" s="21"/>
      <c r="T2389" s="20"/>
      <c r="U2389" s="21">
        <v>45692</v>
      </c>
      <c r="V2389" s="29" t="s">
        <v>240</v>
      </c>
      <c r="W2389" s="23"/>
      <c r="X2389" s="27" t="s">
        <v>39</v>
      </c>
      <c r="Y2389" s="13"/>
    </row>
    <row r="2390" spans="1:25">
      <c r="A2390" s="24" t="s">
        <v>3334</v>
      </c>
      <c r="B2390" s="25" t="s">
        <v>3399</v>
      </c>
      <c r="C2390" s="26" t="s">
        <v>3400</v>
      </c>
      <c r="D2390" s="27" t="s">
        <v>28</v>
      </c>
      <c r="E2390" s="27"/>
      <c r="F2390" s="27"/>
      <c r="G2390" s="27" t="s">
        <v>31</v>
      </c>
      <c r="H2390" s="27" t="s">
        <v>32</v>
      </c>
      <c r="I2390" s="27" t="s">
        <v>33</v>
      </c>
      <c r="J2390" s="28">
        <v>45688</v>
      </c>
      <c r="K2390" s="28" t="s">
        <v>3336</v>
      </c>
      <c r="L2390" s="121" t="s">
        <v>79</v>
      </c>
      <c r="P2390" s="30"/>
      <c r="Q2390" s="20"/>
      <c r="R2390" s="23"/>
      <c r="S2390" s="21"/>
      <c r="T2390" s="20"/>
      <c r="U2390" s="21">
        <v>45692</v>
      </c>
      <c r="V2390" s="29" t="s">
        <v>240</v>
      </c>
      <c r="W2390" s="23"/>
      <c r="X2390" s="27" t="s">
        <v>45</v>
      </c>
      <c r="Y2390" s="13"/>
    </row>
    <row r="2391" spans="1:25">
      <c r="A2391" s="24" t="s">
        <v>3334</v>
      </c>
      <c r="B2391" s="25" t="s">
        <v>361</v>
      </c>
      <c r="C2391" s="26" t="s">
        <v>3401</v>
      </c>
      <c r="D2391" s="27" t="s">
        <v>28</v>
      </c>
      <c r="E2391" s="27"/>
      <c r="F2391" s="27"/>
      <c r="G2391" s="27" t="s">
        <v>31</v>
      </c>
      <c r="H2391" s="27" t="s">
        <v>32</v>
      </c>
      <c r="I2391" s="27" t="s">
        <v>33</v>
      </c>
      <c r="J2391" s="28">
        <v>45688</v>
      </c>
      <c r="K2391" s="28" t="s">
        <v>3336</v>
      </c>
      <c r="L2391" s="121" t="s">
        <v>79</v>
      </c>
      <c r="P2391" s="30"/>
      <c r="Q2391" s="20"/>
      <c r="R2391" s="23"/>
      <c r="S2391" s="21"/>
      <c r="T2391" s="20"/>
      <c r="U2391" s="21">
        <v>45692</v>
      </c>
      <c r="V2391" s="29" t="s">
        <v>240</v>
      </c>
      <c r="W2391" s="23"/>
      <c r="X2391" s="27" t="s">
        <v>39</v>
      </c>
      <c r="Y2391" s="13"/>
    </row>
    <row r="2392" spans="1:25">
      <c r="A2392" s="24" t="s">
        <v>3334</v>
      </c>
      <c r="B2392" s="25" t="s">
        <v>425</v>
      </c>
      <c r="C2392" s="26" t="s">
        <v>3402</v>
      </c>
      <c r="D2392" s="27" t="s">
        <v>28</v>
      </c>
      <c r="E2392" s="27"/>
      <c r="F2392" s="27"/>
      <c r="G2392" s="27" t="s">
        <v>31</v>
      </c>
      <c r="H2392" s="27" t="s">
        <v>32</v>
      </c>
      <c r="I2392" s="27" t="s">
        <v>33</v>
      </c>
      <c r="J2392" s="28">
        <v>45688</v>
      </c>
      <c r="K2392" s="28" t="s">
        <v>3336</v>
      </c>
      <c r="L2392" s="121" t="s">
        <v>79</v>
      </c>
      <c r="P2392" s="30"/>
      <c r="Q2392" s="20"/>
      <c r="R2392" s="23"/>
      <c r="S2392" s="21"/>
      <c r="T2392" s="20"/>
      <c r="U2392" s="21">
        <v>45686</v>
      </c>
      <c r="V2392" s="29" t="s">
        <v>240</v>
      </c>
      <c r="W2392" s="23"/>
      <c r="X2392" s="27" t="s">
        <v>45</v>
      </c>
      <c r="Y2392" s="13"/>
    </row>
    <row r="2393" spans="1:25">
      <c r="A2393" s="24" t="s">
        <v>3334</v>
      </c>
      <c r="B2393" s="25" t="s">
        <v>420</v>
      </c>
      <c r="C2393" s="26" t="s">
        <v>3403</v>
      </c>
      <c r="D2393" s="27" t="s">
        <v>28</v>
      </c>
      <c r="E2393" s="27"/>
      <c r="F2393" s="27"/>
      <c r="G2393" s="27" t="s">
        <v>31</v>
      </c>
      <c r="H2393" s="27" t="s">
        <v>32</v>
      </c>
      <c r="I2393" s="27" t="s">
        <v>33</v>
      </c>
      <c r="J2393" s="28">
        <v>45688</v>
      </c>
      <c r="K2393" s="28" t="s">
        <v>3336</v>
      </c>
      <c r="L2393" s="121" t="s">
        <v>79</v>
      </c>
      <c r="P2393" s="30"/>
      <c r="Q2393" s="20"/>
      <c r="R2393" s="23"/>
      <c r="S2393" s="21"/>
      <c r="T2393" s="20"/>
      <c r="U2393" s="21">
        <v>45688</v>
      </c>
      <c r="V2393" s="29" t="s">
        <v>240</v>
      </c>
      <c r="W2393" s="23"/>
      <c r="X2393" s="27" t="s">
        <v>45</v>
      </c>
      <c r="Y2393" s="13"/>
    </row>
    <row r="2394" spans="1:25">
      <c r="A2394" s="24" t="s">
        <v>3334</v>
      </c>
      <c r="B2394" s="25" t="s">
        <v>419</v>
      </c>
      <c r="C2394" s="26" t="s">
        <v>3404</v>
      </c>
      <c r="D2394" s="27" t="s">
        <v>28</v>
      </c>
      <c r="E2394" s="27"/>
      <c r="F2394" s="27"/>
      <c r="G2394" s="27" t="s">
        <v>31</v>
      </c>
      <c r="H2394" s="27" t="s">
        <v>32</v>
      </c>
      <c r="I2394" s="27" t="s">
        <v>33</v>
      </c>
      <c r="J2394" s="28">
        <v>45688</v>
      </c>
      <c r="K2394" s="28" t="s">
        <v>3336</v>
      </c>
      <c r="L2394" s="121" t="s">
        <v>79</v>
      </c>
      <c r="P2394" s="30"/>
      <c r="Q2394" s="20"/>
      <c r="R2394" s="23"/>
      <c r="S2394" s="21"/>
      <c r="T2394" s="20"/>
      <c r="U2394" s="21">
        <v>45692</v>
      </c>
      <c r="V2394" s="29" t="s">
        <v>240</v>
      </c>
      <c r="W2394" s="23"/>
      <c r="X2394" s="27" t="s">
        <v>45</v>
      </c>
      <c r="Y2394" s="13"/>
    </row>
    <row r="2395" spans="1:25">
      <c r="A2395" s="24" t="s">
        <v>3334</v>
      </c>
      <c r="B2395" s="25" t="s">
        <v>1729</v>
      </c>
      <c r="C2395" s="26" t="s">
        <v>3405</v>
      </c>
      <c r="D2395" s="27" t="s">
        <v>28</v>
      </c>
      <c r="E2395" s="27"/>
      <c r="F2395" s="27"/>
      <c r="G2395" s="27" t="s">
        <v>31</v>
      </c>
      <c r="H2395" s="27" t="s">
        <v>32</v>
      </c>
      <c r="I2395" s="27" t="s">
        <v>33</v>
      </c>
      <c r="J2395" s="28">
        <v>45688</v>
      </c>
      <c r="K2395" s="28" t="s">
        <v>3336</v>
      </c>
      <c r="L2395" s="121" t="s">
        <v>79</v>
      </c>
      <c r="P2395" s="30"/>
      <c r="Q2395" s="20"/>
      <c r="R2395" s="23"/>
      <c r="S2395" s="21"/>
      <c r="T2395" s="20"/>
      <c r="U2395" s="21">
        <v>45687</v>
      </c>
      <c r="V2395" s="29" t="s">
        <v>240</v>
      </c>
      <c r="W2395" s="23"/>
      <c r="X2395" s="27" t="s">
        <v>45</v>
      </c>
      <c r="Y2395" s="13" t="s">
        <v>2523</v>
      </c>
    </row>
    <row r="2396" spans="1:25">
      <c r="A2396" s="24" t="s">
        <v>3334</v>
      </c>
      <c r="B2396" s="25" t="s">
        <v>553</v>
      </c>
      <c r="C2396" s="26" t="s">
        <v>3406</v>
      </c>
      <c r="D2396" s="27" t="s">
        <v>28</v>
      </c>
      <c r="E2396" s="27"/>
      <c r="F2396" s="27"/>
      <c r="G2396" s="27" t="s">
        <v>31</v>
      </c>
      <c r="H2396" s="27" t="s">
        <v>32</v>
      </c>
      <c r="I2396" s="27" t="s">
        <v>33</v>
      </c>
      <c r="J2396" s="28">
        <v>45688</v>
      </c>
      <c r="K2396" s="28" t="s">
        <v>3387</v>
      </c>
      <c r="L2396" s="121" t="s">
        <v>79</v>
      </c>
      <c r="P2396" s="30"/>
      <c r="Q2396" s="20"/>
      <c r="R2396" s="23"/>
      <c r="S2396" s="21"/>
      <c r="T2396" s="20"/>
      <c r="U2396" s="21">
        <v>45692</v>
      </c>
      <c r="V2396" s="29" t="s">
        <v>240</v>
      </c>
      <c r="W2396" s="23"/>
      <c r="X2396" s="27" t="s">
        <v>45</v>
      </c>
      <c r="Y2396" s="13"/>
    </row>
    <row r="2397" spans="1:25">
      <c r="A2397" s="24" t="s">
        <v>3334</v>
      </c>
      <c r="B2397" s="25" t="s">
        <v>462</v>
      </c>
      <c r="C2397" s="26" t="s">
        <v>3407</v>
      </c>
      <c r="D2397" s="27" t="s">
        <v>28</v>
      </c>
      <c r="E2397" s="27"/>
      <c r="F2397" s="27"/>
      <c r="G2397" s="27" t="s">
        <v>31</v>
      </c>
      <c r="H2397" s="27" t="s">
        <v>32</v>
      </c>
      <c r="I2397" s="27" t="s">
        <v>33</v>
      </c>
      <c r="J2397" s="28">
        <v>45688</v>
      </c>
      <c r="K2397" s="28" t="s">
        <v>3336</v>
      </c>
      <c r="L2397" s="121" t="s">
        <v>79</v>
      </c>
      <c r="P2397" s="30"/>
      <c r="Q2397" s="20"/>
      <c r="R2397" s="23"/>
      <c r="S2397" s="21"/>
      <c r="T2397" s="20"/>
      <c r="U2397" s="21">
        <v>45693</v>
      </c>
      <c r="V2397" s="29" t="s">
        <v>240</v>
      </c>
      <c r="W2397" s="23"/>
      <c r="X2397" s="27" t="s">
        <v>45</v>
      </c>
      <c r="Y2397" s="13"/>
    </row>
    <row r="2398" spans="1:25">
      <c r="A2398" s="24" t="s">
        <v>3334</v>
      </c>
      <c r="B2398" s="25" t="s">
        <v>428</v>
      </c>
      <c r="C2398" s="26" t="s">
        <v>3408</v>
      </c>
      <c r="D2398" s="27" t="s">
        <v>28</v>
      </c>
      <c r="E2398" s="27"/>
      <c r="F2398" s="27"/>
      <c r="G2398" s="27" t="s">
        <v>31</v>
      </c>
      <c r="H2398" s="27" t="s">
        <v>32</v>
      </c>
      <c r="I2398" s="27" t="s">
        <v>33</v>
      </c>
      <c r="J2398" s="28">
        <v>45688</v>
      </c>
      <c r="K2398" s="28" t="s">
        <v>3336</v>
      </c>
      <c r="L2398" s="121" t="s">
        <v>79</v>
      </c>
      <c r="P2398" s="30"/>
      <c r="Q2398" s="20"/>
      <c r="R2398" s="23"/>
      <c r="S2398" s="21"/>
      <c r="T2398" s="20"/>
      <c r="U2398" s="21">
        <v>45689</v>
      </c>
      <c r="V2398" s="29" t="s">
        <v>240</v>
      </c>
      <c r="W2398" s="23"/>
      <c r="X2398" s="27" t="s">
        <v>45</v>
      </c>
      <c r="Y2398" s="13"/>
    </row>
    <row r="2399" spans="1:25">
      <c r="A2399" s="24" t="s">
        <v>3334</v>
      </c>
      <c r="B2399" s="25" t="s">
        <v>400</v>
      </c>
      <c r="C2399" s="26" t="s">
        <v>3409</v>
      </c>
      <c r="D2399" s="27" t="s">
        <v>28</v>
      </c>
      <c r="E2399" s="27"/>
      <c r="F2399" s="27"/>
      <c r="G2399" s="27" t="s">
        <v>31</v>
      </c>
      <c r="H2399" s="27" t="s">
        <v>32</v>
      </c>
      <c r="I2399" s="27" t="s">
        <v>33</v>
      </c>
      <c r="J2399" s="28">
        <v>45688</v>
      </c>
      <c r="K2399" s="28" t="s">
        <v>3336</v>
      </c>
      <c r="L2399" s="121" t="s">
        <v>79</v>
      </c>
      <c r="P2399" s="30"/>
      <c r="Q2399" s="20"/>
      <c r="R2399" s="23"/>
      <c r="S2399" s="21"/>
      <c r="T2399" s="20"/>
      <c r="U2399" s="21">
        <v>45689</v>
      </c>
      <c r="V2399" s="29" t="s">
        <v>240</v>
      </c>
      <c r="W2399" s="23"/>
      <c r="X2399" s="27" t="s">
        <v>45</v>
      </c>
      <c r="Y2399" s="13"/>
    </row>
    <row r="2400" spans="1:25" ht="114.75">
      <c r="A2400" s="24" t="s">
        <v>3334</v>
      </c>
      <c r="B2400" s="25" t="s">
        <v>478</v>
      </c>
      <c r="C2400" s="26" t="s">
        <v>3410</v>
      </c>
      <c r="D2400" s="27" t="s">
        <v>28</v>
      </c>
      <c r="E2400" s="27" t="s">
        <v>3411</v>
      </c>
      <c r="F2400" s="27" t="s">
        <v>440</v>
      </c>
      <c r="G2400" s="27" t="s">
        <v>31</v>
      </c>
      <c r="H2400" s="27" t="s">
        <v>32</v>
      </c>
      <c r="I2400" s="27" t="s">
        <v>33</v>
      </c>
      <c r="J2400" s="28">
        <v>45657</v>
      </c>
      <c r="K2400" s="28" t="s">
        <v>3336</v>
      </c>
      <c r="L2400" s="121" t="s">
        <v>1605</v>
      </c>
      <c r="N2400" s="94" t="s">
        <v>3412</v>
      </c>
      <c r="P2400" s="30">
        <v>45672</v>
      </c>
      <c r="Q2400" s="30">
        <v>45675</v>
      </c>
      <c r="R2400" s="23"/>
      <c r="S2400" s="21">
        <v>45687</v>
      </c>
      <c r="T2400" s="20"/>
      <c r="U2400" s="21">
        <v>45700</v>
      </c>
      <c r="V2400" s="29" t="s">
        <v>240</v>
      </c>
      <c r="W2400" s="23"/>
      <c r="X2400" s="27" t="s">
        <v>39</v>
      </c>
      <c r="Y2400" s="13"/>
    </row>
    <row r="2401" spans="1:25">
      <c r="A2401" s="24" t="s">
        <v>3334</v>
      </c>
      <c r="B2401" s="25" t="s">
        <v>406</v>
      </c>
      <c r="C2401" s="26" t="s">
        <v>3413</v>
      </c>
      <c r="D2401" s="27" t="s">
        <v>28</v>
      </c>
      <c r="E2401" s="27"/>
      <c r="F2401" s="27"/>
      <c r="G2401" s="27" t="s">
        <v>31</v>
      </c>
      <c r="H2401" s="27" t="s">
        <v>32</v>
      </c>
      <c r="I2401" s="27" t="s">
        <v>33</v>
      </c>
      <c r="J2401" s="28">
        <v>45688</v>
      </c>
      <c r="K2401" s="28" t="s">
        <v>3336</v>
      </c>
      <c r="L2401" s="237" t="s">
        <v>79</v>
      </c>
      <c r="P2401" s="30"/>
      <c r="Q2401" s="20"/>
      <c r="R2401" s="23"/>
      <c r="S2401" s="21"/>
      <c r="T2401" s="20"/>
      <c r="U2401" s="21">
        <v>45701</v>
      </c>
      <c r="V2401" s="29" t="s">
        <v>240</v>
      </c>
      <c r="W2401" s="23"/>
      <c r="X2401" s="27" t="s">
        <v>45</v>
      </c>
      <c r="Y2401" s="13" t="s">
        <v>3414</v>
      </c>
    </row>
    <row r="2402" spans="1:25">
      <c r="A2402" s="24" t="s">
        <v>3334</v>
      </c>
      <c r="B2402" s="25" t="s">
        <v>356</v>
      </c>
      <c r="C2402" s="26" t="s">
        <v>3415</v>
      </c>
      <c r="D2402" s="27" t="s">
        <v>28</v>
      </c>
      <c r="E2402" s="27" t="s">
        <v>2509</v>
      </c>
      <c r="F2402" s="27" t="s">
        <v>662</v>
      </c>
      <c r="G2402" s="27" t="s">
        <v>31</v>
      </c>
      <c r="H2402" s="27" t="s">
        <v>32</v>
      </c>
      <c r="I2402" s="27" t="s">
        <v>33</v>
      </c>
      <c r="J2402" s="28">
        <v>45657</v>
      </c>
      <c r="K2402" s="28" t="s">
        <v>3336</v>
      </c>
      <c r="L2402" s="121" t="s">
        <v>1605</v>
      </c>
      <c r="N2402" s="101" t="s">
        <v>388</v>
      </c>
      <c r="P2402" s="30"/>
      <c r="Q2402" s="20"/>
      <c r="R2402" s="23"/>
      <c r="S2402" s="21">
        <v>45687</v>
      </c>
      <c r="T2402" s="20"/>
      <c r="U2402" s="21">
        <v>45701</v>
      </c>
      <c r="V2402" s="29" t="s">
        <v>240</v>
      </c>
      <c r="W2402" s="23"/>
      <c r="X2402" s="27" t="s">
        <v>45</v>
      </c>
      <c r="Y2402" s="13"/>
    </row>
    <row r="2403" spans="1:25">
      <c r="A2403" s="24" t="s">
        <v>3255</v>
      </c>
      <c r="B2403" s="25" t="s">
        <v>3416</v>
      </c>
      <c r="C2403" s="26">
        <v>143752</v>
      </c>
      <c r="D2403" s="27" t="s">
        <v>42</v>
      </c>
      <c r="E2403" s="27" t="s">
        <v>77</v>
      </c>
      <c r="F2403" s="27" t="s">
        <v>78</v>
      </c>
      <c r="G2403" s="27" t="s">
        <v>31</v>
      </c>
      <c r="H2403" s="27" t="s">
        <v>32</v>
      </c>
      <c r="I2403" s="27" t="s">
        <v>33</v>
      </c>
      <c r="J2403" s="28">
        <v>45657</v>
      </c>
      <c r="K2403" s="28">
        <v>45809</v>
      </c>
      <c r="L2403" s="237" t="s">
        <v>53</v>
      </c>
      <c r="P2403" s="30">
        <v>45670</v>
      </c>
      <c r="Q2403" s="20" t="s">
        <v>73</v>
      </c>
      <c r="R2403" s="23" t="s">
        <v>3417</v>
      </c>
      <c r="S2403" s="21"/>
      <c r="T2403" s="20"/>
      <c r="U2403" s="21">
        <v>45695</v>
      </c>
      <c r="V2403" s="29" t="s">
        <v>240</v>
      </c>
      <c r="W2403" s="23"/>
      <c r="X2403" s="27" t="s">
        <v>39</v>
      </c>
      <c r="Y2403" s="13"/>
    </row>
    <row r="2404" spans="1:25" ht="25.5">
      <c r="A2404" s="24" t="s">
        <v>3255</v>
      </c>
      <c r="B2404" s="25" t="s">
        <v>2601</v>
      </c>
      <c r="C2404" s="26">
        <v>139943</v>
      </c>
      <c r="D2404" s="27" t="s">
        <v>42</v>
      </c>
      <c r="E2404" s="27" t="s">
        <v>2602</v>
      </c>
      <c r="F2404" s="27" t="s">
        <v>2926</v>
      </c>
      <c r="G2404" s="27" t="s">
        <v>31</v>
      </c>
      <c r="H2404" s="27" t="s">
        <v>32</v>
      </c>
      <c r="I2404" s="27" t="s">
        <v>33</v>
      </c>
      <c r="J2404" s="28">
        <v>45657</v>
      </c>
      <c r="K2404" s="28">
        <v>45809</v>
      </c>
      <c r="L2404" s="237" t="s">
        <v>53</v>
      </c>
      <c r="M2404" s="94" t="s">
        <v>3232</v>
      </c>
      <c r="N2404" s="94" t="s">
        <v>3233</v>
      </c>
      <c r="P2404" s="30"/>
      <c r="Q2404" s="20"/>
      <c r="R2404" s="23"/>
      <c r="S2404" s="21">
        <v>45670</v>
      </c>
      <c r="T2404" s="20"/>
      <c r="U2404" s="21">
        <v>45686</v>
      </c>
      <c r="V2404" s="29" t="s">
        <v>240</v>
      </c>
      <c r="W2404" s="23"/>
      <c r="X2404" s="27" t="s">
        <v>45</v>
      </c>
      <c r="Y2404" s="13"/>
    </row>
    <row r="2405" spans="1:25">
      <c r="A2405" s="24" t="s">
        <v>3334</v>
      </c>
      <c r="B2405" s="25" t="s">
        <v>2575</v>
      </c>
      <c r="C2405" s="26" t="s">
        <v>3418</v>
      </c>
      <c r="D2405" s="27" t="s">
        <v>28</v>
      </c>
      <c r="E2405" s="27" t="s">
        <v>1576</v>
      </c>
      <c r="F2405" s="27" t="s">
        <v>358</v>
      </c>
      <c r="G2405" s="27" t="s">
        <v>31</v>
      </c>
      <c r="H2405" s="27" t="s">
        <v>32</v>
      </c>
      <c r="I2405" s="27" t="s">
        <v>33</v>
      </c>
      <c r="J2405" s="28">
        <v>45688</v>
      </c>
      <c r="K2405" s="28" t="s">
        <v>3336</v>
      </c>
      <c r="L2405" s="121" t="s">
        <v>53</v>
      </c>
      <c r="N2405" s="94" t="s">
        <v>388</v>
      </c>
      <c r="P2405" s="30"/>
      <c r="Q2405" s="20"/>
      <c r="R2405" s="23"/>
      <c r="S2405" s="21">
        <v>45685</v>
      </c>
      <c r="T2405" s="20"/>
      <c r="U2405" s="21">
        <v>45698</v>
      </c>
      <c r="V2405" s="29" t="s">
        <v>240</v>
      </c>
      <c r="W2405" s="23"/>
      <c r="X2405" s="27" t="s">
        <v>39</v>
      </c>
      <c r="Y2405" s="13"/>
    </row>
    <row r="2406" spans="1:25" ht="25.5">
      <c r="A2406" s="24" t="s">
        <v>3334</v>
      </c>
      <c r="B2406" s="25" t="s">
        <v>446</v>
      </c>
      <c r="C2406" s="26" t="s">
        <v>3419</v>
      </c>
      <c r="D2406" s="27" t="s">
        <v>28</v>
      </c>
      <c r="E2406" s="27" t="s">
        <v>255</v>
      </c>
      <c r="F2406" s="27" t="s">
        <v>358</v>
      </c>
      <c r="G2406" s="27" t="s">
        <v>31</v>
      </c>
      <c r="H2406" s="27" t="s">
        <v>32</v>
      </c>
      <c r="I2406" s="27" t="s">
        <v>33</v>
      </c>
      <c r="J2406" s="28">
        <v>45688</v>
      </c>
      <c r="K2406" s="28" t="s">
        <v>3336</v>
      </c>
      <c r="L2406" s="237" t="s">
        <v>53</v>
      </c>
      <c r="N2406" s="94" t="s">
        <v>72</v>
      </c>
      <c r="P2406" s="30"/>
      <c r="Q2406" s="20"/>
      <c r="R2406" s="23"/>
      <c r="S2406" s="21">
        <v>45685</v>
      </c>
      <c r="T2406" s="20">
        <v>45707</v>
      </c>
      <c r="U2406" s="21" t="s">
        <v>3420</v>
      </c>
      <c r="V2406" s="29" t="s">
        <v>240</v>
      </c>
      <c r="W2406" s="23"/>
      <c r="X2406" s="27" t="s">
        <v>45</v>
      </c>
      <c r="Y2406" s="13"/>
    </row>
    <row r="2407" spans="1:25">
      <c r="A2407" s="24" t="s">
        <v>3334</v>
      </c>
      <c r="B2407" s="25" t="s">
        <v>3421</v>
      </c>
      <c r="C2407" s="26" t="s">
        <v>3422</v>
      </c>
      <c r="D2407" s="27" t="s">
        <v>28</v>
      </c>
      <c r="E2407" s="27" t="s">
        <v>255</v>
      </c>
      <c r="F2407" s="27" t="s">
        <v>256</v>
      </c>
      <c r="G2407" s="27" t="s">
        <v>31</v>
      </c>
      <c r="H2407" s="27" t="s">
        <v>32</v>
      </c>
      <c r="I2407" s="27" t="s">
        <v>33</v>
      </c>
      <c r="J2407" s="28">
        <v>45688</v>
      </c>
      <c r="K2407" s="28" t="s">
        <v>3336</v>
      </c>
      <c r="L2407" s="121" t="s">
        <v>53</v>
      </c>
      <c r="N2407" s="94" t="s">
        <v>3385</v>
      </c>
      <c r="P2407" s="30"/>
      <c r="Q2407" s="20"/>
      <c r="R2407" s="23"/>
      <c r="S2407" s="21">
        <v>45685</v>
      </c>
      <c r="T2407" s="20">
        <v>45707</v>
      </c>
      <c r="U2407" s="21">
        <v>45714</v>
      </c>
      <c r="V2407" s="29" t="s">
        <v>240</v>
      </c>
      <c r="W2407" s="23"/>
      <c r="X2407" s="27" t="s">
        <v>45</v>
      </c>
      <c r="Y2407" s="13"/>
    </row>
    <row r="2408" spans="1:25">
      <c r="A2408" s="24" t="s">
        <v>3334</v>
      </c>
      <c r="B2408" s="25" t="s">
        <v>3423</v>
      </c>
      <c r="C2408" s="26" t="s">
        <v>3424</v>
      </c>
      <c r="D2408" s="27" t="s">
        <v>28</v>
      </c>
      <c r="E2408" s="27" t="s">
        <v>1576</v>
      </c>
      <c r="F2408" s="27" t="s">
        <v>358</v>
      </c>
      <c r="G2408" s="27" t="s">
        <v>31</v>
      </c>
      <c r="H2408" s="27" t="s">
        <v>32</v>
      </c>
      <c r="I2408" s="27" t="s">
        <v>33</v>
      </c>
      <c r="J2408" s="28">
        <v>45688</v>
      </c>
      <c r="K2408" s="28" t="s">
        <v>3336</v>
      </c>
      <c r="L2408" s="121" t="s">
        <v>53</v>
      </c>
      <c r="N2408" s="94" t="s">
        <v>388</v>
      </c>
      <c r="P2408" s="30"/>
      <c r="Q2408" s="20"/>
      <c r="R2408" s="23"/>
      <c r="S2408" s="21">
        <v>45685</v>
      </c>
      <c r="T2408" s="20">
        <v>45707</v>
      </c>
      <c r="U2408" s="21">
        <v>45708</v>
      </c>
      <c r="V2408" s="29" t="s">
        <v>485</v>
      </c>
      <c r="W2408" s="23"/>
      <c r="X2408" s="27" t="s">
        <v>39</v>
      </c>
      <c r="Y2408" s="13"/>
    </row>
    <row r="2409" spans="1:25" ht="25.5">
      <c r="A2409" s="24" t="s">
        <v>3334</v>
      </c>
      <c r="B2409" s="25" t="s">
        <v>405</v>
      </c>
      <c r="C2409" s="26">
        <v>104404</v>
      </c>
      <c r="D2409" s="27" t="s">
        <v>28</v>
      </c>
      <c r="E2409" s="27" t="s">
        <v>77</v>
      </c>
      <c r="F2409" s="27" t="s">
        <v>78</v>
      </c>
      <c r="G2409" s="27" t="s">
        <v>31</v>
      </c>
      <c r="H2409" s="27" t="s">
        <v>32</v>
      </c>
      <c r="I2409" s="27" t="s">
        <v>23</v>
      </c>
      <c r="J2409" s="28">
        <v>45688</v>
      </c>
      <c r="K2409" s="28">
        <v>45839</v>
      </c>
      <c r="L2409" s="121" t="s">
        <v>53</v>
      </c>
      <c r="N2409" s="94" t="s">
        <v>98</v>
      </c>
      <c r="P2409" s="30"/>
      <c r="Q2409" s="20"/>
      <c r="R2409" s="23"/>
      <c r="S2409" s="21"/>
      <c r="T2409" s="20"/>
      <c r="U2409" s="21">
        <v>45688</v>
      </c>
      <c r="V2409" s="29" t="s">
        <v>240</v>
      </c>
      <c r="W2409" s="23"/>
      <c r="X2409" s="27" t="s">
        <v>39</v>
      </c>
      <c r="Y2409" s="13" t="s">
        <v>2591</v>
      </c>
    </row>
    <row r="2410" spans="1:25">
      <c r="A2410" s="24">
        <v>45748</v>
      </c>
      <c r="B2410" s="25" t="s">
        <v>2646</v>
      </c>
      <c r="C2410" s="26">
        <v>5419</v>
      </c>
      <c r="D2410" s="27" t="s">
        <v>42</v>
      </c>
      <c r="E2410" s="27"/>
      <c r="F2410" s="27"/>
      <c r="G2410" s="27" t="s">
        <v>31</v>
      </c>
      <c r="H2410" s="27" t="s">
        <v>32</v>
      </c>
      <c r="I2410" s="27" t="s">
        <v>33</v>
      </c>
      <c r="J2410" s="28">
        <v>45716</v>
      </c>
      <c r="K2410" s="28">
        <v>45870</v>
      </c>
      <c r="L2410" s="121" t="s">
        <v>79</v>
      </c>
      <c r="P2410" s="30"/>
      <c r="Q2410" s="20"/>
      <c r="R2410" s="23"/>
      <c r="S2410" s="21">
        <v>45714</v>
      </c>
      <c r="T2410" s="20">
        <v>45715</v>
      </c>
      <c r="U2410" s="21"/>
      <c r="V2410" s="29" t="s">
        <v>240</v>
      </c>
      <c r="W2410" s="23"/>
      <c r="X2410" s="27" t="s">
        <v>45</v>
      </c>
      <c r="Y2410" s="13"/>
    </row>
    <row r="2411" spans="1:25">
      <c r="A2411" s="24">
        <v>45748</v>
      </c>
      <c r="B2411" s="25" t="s">
        <v>519</v>
      </c>
      <c r="C2411" s="26">
        <v>79585</v>
      </c>
      <c r="D2411" s="27" t="s">
        <v>42</v>
      </c>
      <c r="E2411" s="27"/>
      <c r="F2411" s="27"/>
      <c r="G2411" s="27" t="s">
        <v>31</v>
      </c>
      <c r="H2411" s="27" t="s">
        <v>32</v>
      </c>
      <c r="I2411" s="27" t="s">
        <v>33</v>
      </c>
      <c r="J2411" s="28">
        <v>45716</v>
      </c>
      <c r="K2411" s="28">
        <v>45870</v>
      </c>
      <c r="L2411" s="121" t="s">
        <v>79</v>
      </c>
      <c r="P2411" s="30"/>
      <c r="Q2411" s="20"/>
      <c r="R2411" s="23"/>
      <c r="S2411" s="21">
        <v>45714</v>
      </c>
      <c r="T2411" s="21">
        <v>45714</v>
      </c>
      <c r="U2411" s="21"/>
      <c r="V2411" s="29" t="s">
        <v>240</v>
      </c>
      <c r="W2411" s="23"/>
      <c r="X2411" s="27" t="s">
        <v>45</v>
      </c>
      <c r="Y2411" s="13"/>
    </row>
    <row r="2412" spans="1:25">
      <c r="A2412" s="24">
        <v>45748</v>
      </c>
      <c r="B2412" s="25" t="s">
        <v>533</v>
      </c>
      <c r="C2412" s="26">
        <v>121930</v>
      </c>
      <c r="D2412" s="27" t="s">
        <v>42</v>
      </c>
      <c r="E2412" s="27"/>
      <c r="F2412" s="27"/>
      <c r="G2412" s="27" t="s">
        <v>31</v>
      </c>
      <c r="H2412" s="27" t="s">
        <v>32</v>
      </c>
      <c r="I2412" s="27" t="s">
        <v>33</v>
      </c>
      <c r="J2412" s="28">
        <v>45716</v>
      </c>
      <c r="K2412" s="28">
        <v>45870</v>
      </c>
      <c r="L2412" s="121" t="s">
        <v>79</v>
      </c>
      <c r="P2412" s="30"/>
      <c r="Q2412" s="20"/>
      <c r="R2412" s="23"/>
      <c r="S2412" s="21">
        <v>45714</v>
      </c>
      <c r="T2412" s="21">
        <v>45714</v>
      </c>
      <c r="U2412" s="21"/>
      <c r="V2412" s="29" t="s">
        <v>240</v>
      </c>
      <c r="W2412" s="23"/>
      <c r="X2412" s="27" t="s">
        <v>45</v>
      </c>
      <c r="Y2412" s="13"/>
    </row>
    <row r="2413" spans="1:25">
      <c r="A2413" s="24">
        <v>45748</v>
      </c>
      <c r="B2413" s="25" t="s">
        <v>552</v>
      </c>
      <c r="C2413" s="26">
        <v>128591</v>
      </c>
      <c r="D2413" s="27" t="s">
        <v>42</v>
      </c>
      <c r="E2413" s="27"/>
      <c r="F2413" s="27"/>
      <c r="G2413" s="27" t="s">
        <v>31</v>
      </c>
      <c r="H2413" s="27" t="s">
        <v>32</v>
      </c>
      <c r="I2413" s="27" t="s">
        <v>33</v>
      </c>
      <c r="J2413" s="28">
        <v>45716</v>
      </c>
      <c r="K2413" s="28">
        <v>45870</v>
      </c>
      <c r="L2413" s="121" t="s">
        <v>79</v>
      </c>
      <c r="P2413" s="30"/>
      <c r="Q2413" s="20"/>
      <c r="R2413" s="23"/>
      <c r="S2413" s="21">
        <v>45714</v>
      </c>
      <c r="T2413" s="20">
        <v>45715</v>
      </c>
      <c r="U2413" s="21"/>
      <c r="V2413" s="29" t="s">
        <v>240</v>
      </c>
      <c r="W2413" s="23"/>
      <c r="X2413" s="27" t="s">
        <v>45</v>
      </c>
      <c r="Y2413" s="13" t="s">
        <v>2523</v>
      </c>
    </row>
    <row r="2414" spans="1:25">
      <c r="A2414" s="24">
        <v>45748</v>
      </c>
      <c r="B2414" s="25" t="s">
        <v>1769</v>
      </c>
      <c r="C2414" s="26">
        <v>131928</v>
      </c>
      <c r="D2414" s="27" t="s">
        <v>42</v>
      </c>
      <c r="E2414" s="27"/>
      <c r="F2414" s="27"/>
      <c r="G2414" s="27" t="s">
        <v>31</v>
      </c>
      <c r="H2414" s="27" t="s">
        <v>32</v>
      </c>
      <c r="I2414" s="27" t="s">
        <v>33</v>
      </c>
      <c r="J2414" s="28">
        <v>45716</v>
      </c>
      <c r="K2414" s="28">
        <v>45870</v>
      </c>
      <c r="L2414" s="121" t="s">
        <v>79</v>
      </c>
      <c r="P2414" s="30"/>
      <c r="Q2414" s="20"/>
      <c r="R2414" s="23"/>
      <c r="S2414" s="21">
        <v>45714</v>
      </c>
      <c r="T2414" s="21">
        <v>45714</v>
      </c>
      <c r="U2414" s="21"/>
      <c r="V2414" s="29" t="s">
        <v>240</v>
      </c>
      <c r="W2414" s="23"/>
      <c r="X2414" s="27" t="s">
        <v>45</v>
      </c>
      <c r="Y2414" s="13"/>
    </row>
    <row r="2415" spans="1:25">
      <c r="A2415" s="24">
        <v>45748</v>
      </c>
      <c r="B2415" s="25" t="s">
        <v>2640</v>
      </c>
      <c r="C2415" s="26">
        <v>141757</v>
      </c>
      <c r="D2415" s="27" t="s">
        <v>42</v>
      </c>
      <c r="E2415" s="27"/>
      <c r="F2415" s="27"/>
      <c r="G2415" s="27" t="s">
        <v>31</v>
      </c>
      <c r="H2415" s="27" t="s">
        <v>32</v>
      </c>
      <c r="I2415" s="27" t="s">
        <v>33</v>
      </c>
      <c r="J2415" s="28">
        <v>45716</v>
      </c>
      <c r="K2415" s="28">
        <v>45870</v>
      </c>
      <c r="L2415" s="121" t="s">
        <v>79</v>
      </c>
      <c r="P2415" s="30"/>
      <c r="Q2415" s="20"/>
      <c r="R2415" s="23"/>
      <c r="S2415" s="21">
        <v>45713</v>
      </c>
      <c r="T2415" s="21">
        <v>45713</v>
      </c>
      <c r="U2415" s="21"/>
      <c r="V2415" s="29" t="s">
        <v>240</v>
      </c>
      <c r="W2415" s="23"/>
      <c r="X2415" s="27" t="s">
        <v>45</v>
      </c>
      <c r="Y2415" s="13"/>
    </row>
    <row r="2416" spans="1:25" ht="25.5">
      <c r="A2416" s="24" t="s">
        <v>3334</v>
      </c>
      <c r="B2416" s="25" t="s">
        <v>315</v>
      </c>
      <c r="C2416" s="26" t="s">
        <v>316</v>
      </c>
      <c r="D2416" s="27" t="s">
        <v>42</v>
      </c>
      <c r="E2416" s="27" t="s">
        <v>317</v>
      </c>
      <c r="F2416" s="27" t="s">
        <v>148</v>
      </c>
      <c r="G2416" s="27" t="s">
        <v>31</v>
      </c>
      <c r="H2416" s="27" t="s">
        <v>32</v>
      </c>
      <c r="I2416" s="27" t="s">
        <v>23</v>
      </c>
      <c r="J2416" s="28">
        <v>45688</v>
      </c>
      <c r="K2416" s="28">
        <v>45839</v>
      </c>
      <c r="L2416" s="237" t="s">
        <v>79</v>
      </c>
      <c r="P2416" s="30"/>
      <c r="Q2416" s="20"/>
      <c r="R2416" s="23"/>
      <c r="S2416" s="21"/>
      <c r="T2416" s="20"/>
      <c r="U2416" s="21">
        <v>45708</v>
      </c>
      <c r="V2416" s="29" t="s">
        <v>240</v>
      </c>
      <c r="W2416" s="23"/>
      <c r="X2416" s="27" t="s">
        <v>39</v>
      </c>
      <c r="Y2416" s="13" t="s">
        <v>3425</v>
      </c>
    </row>
    <row r="2417" spans="1:25" ht="25.5">
      <c r="A2417" s="24">
        <v>45748</v>
      </c>
      <c r="B2417" s="25" t="s">
        <v>522</v>
      </c>
      <c r="C2417" s="26">
        <v>111473</v>
      </c>
      <c r="D2417" s="27" t="s">
        <v>42</v>
      </c>
      <c r="E2417" s="27" t="s">
        <v>255</v>
      </c>
      <c r="F2417" s="27" t="s">
        <v>358</v>
      </c>
      <c r="G2417" s="27" t="s">
        <v>31</v>
      </c>
      <c r="H2417" s="27" t="s">
        <v>32</v>
      </c>
      <c r="I2417" s="27" t="s">
        <v>33</v>
      </c>
      <c r="J2417" s="28">
        <v>45716</v>
      </c>
      <c r="K2417" s="28">
        <v>45870</v>
      </c>
      <c r="L2417" s="121" t="s">
        <v>1605</v>
      </c>
      <c r="N2417" s="94" t="s">
        <v>72</v>
      </c>
      <c r="P2417" s="30"/>
      <c r="Q2417" s="20"/>
      <c r="R2417" s="23"/>
      <c r="S2417" s="21">
        <v>45715</v>
      </c>
      <c r="T2417" s="20"/>
      <c r="U2417" s="21">
        <v>45717</v>
      </c>
      <c r="V2417" s="29" t="s">
        <v>240</v>
      </c>
      <c r="W2417" s="23"/>
      <c r="X2417" s="27" t="s">
        <v>45</v>
      </c>
      <c r="Y2417" s="13" t="s">
        <v>409</v>
      </c>
    </row>
    <row r="2418" spans="1:25">
      <c r="A2418" s="24">
        <v>45748</v>
      </c>
      <c r="B2418" s="25" t="s">
        <v>537</v>
      </c>
      <c r="C2418" s="26">
        <v>121671</v>
      </c>
      <c r="D2418" s="27" t="s">
        <v>42</v>
      </c>
      <c r="E2418" s="27" t="s">
        <v>255</v>
      </c>
      <c r="F2418" s="27" t="s">
        <v>256</v>
      </c>
      <c r="G2418" s="27" t="s">
        <v>31</v>
      </c>
      <c r="H2418" s="27" t="s">
        <v>32</v>
      </c>
      <c r="I2418" s="27" t="s">
        <v>33</v>
      </c>
      <c r="J2418" s="28">
        <v>45716</v>
      </c>
      <c r="K2418" s="28">
        <v>45870</v>
      </c>
      <c r="L2418" s="121" t="s">
        <v>1605</v>
      </c>
      <c r="N2418" s="94" t="s">
        <v>2923</v>
      </c>
      <c r="P2418" s="30"/>
      <c r="Q2418" s="20"/>
      <c r="R2418" s="23"/>
      <c r="S2418" s="21">
        <v>45715</v>
      </c>
      <c r="T2418" s="20"/>
      <c r="U2418" s="21">
        <v>45715</v>
      </c>
      <c r="V2418" s="29" t="s">
        <v>240</v>
      </c>
      <c r="W2418" s="23"/>
      <c r="X2418" s="27" t="s">
        <v>45</v>
      </c>
      <c r="Y2418" s="13" t="s">
        <v>409</v>
      </c>
    </row>
    <row r="2419" spans="1:25">
      <c r="A2419" s="24">
        <v>45748</v>
      </c>
      <c r="B2419" s="25" t="s">
        <v>1793</v>
      </c>
      <c r="C2419" s="26">
        <v>135504</v>
      </c>
      <c r="D2419" s="27" t="s">
        <v>42</v>
      </c>
      <c r="E2419" s="27" t="s">
        <v>255</v>
      </c>
      <c r="F2419" s="27" t="s">
        <v>256</v>
      </c>
      <c r="G2419" s="27" t="s">
        <v>31</v>
      </c>
      <c r="H2419" s="27" t="s">
        <v>32</v>
      </c>
      <c r="I2419" s="27" t="s">
        <v>33</v>
      </c>
      <c r="J2419" s="28">
        <v>45716</v>
      </c>
      <c r="K2419" s="28">
        <v>45870</v>
      </c>
      <c r="L2419" s="121" t="s">
        <v>1605</v>
      </c>
      <c r="N2419" s="94" t="s">
        <v>2923</v>
      </c>
      <c r="P2419" s="30"/>
      <c r="Q2419" s="20"/>
      <c r="R2419" s="23"/>
      <c r="S2419" s="21">
        <v>45715</v>
      </c>
      <c r="T2419" s="20"/>
      <c r="U2419" s="21">
        <v>45715</v>
      </c>
      <c r="V2419" s="29" t="s">
        <v>240</v>
      </c>
      <c r="W2419" s="23"/>
      <c r="X2419" s="27" t="s">
        <v>45</v>
      </c>
      <c r="Y2419" s="13" t="s">
        <v>409</v>
      </c>
    </row>
    <row r="2420" spans="1:25">
      <c r="A2420" s="24">
        <v>45748</v>
      </c>
      <c r="B2420" s="25" t="s">
        <v>634</v>
      </c>
      <c r="C2420" s="26">
        <v>119414</v>
      </c>
      <c r="D2420" s="27" t="s">
        <v>42</v>
      </c>
      <c r="E2420" s="27" t="s">
        <v>77</v>
      </c>
      <c r="F2420" s="27" t="s">
        <v>30</v>
      </c>
      <c r="G2420" s="27" t="s">
        <v>31</v>
      </c>
      <c r="H2420" s="27" t="s">
        <v>32</v>
      </c>
      <c r="I2420" s="27" t="s">
        <v>33</v>
      </c>
      <c r="J2420" s="28">
        <v>45716</v>
      </c>
      <c r="K2420" s="28">
        <v>45870</v>
      </c>
      <c r="L2420" s="121" t="s">
        <v>1605</v>
      </c>
      <c r="N2420" s="94" t="s">
        <v>614</v>
      </c>
      <c r="P2420" s="30"/>
      <c r="Q2420" s="20"/>
      <c r="R2420" s="23"/>
      <c r="S2420" s="21">
        <v>45715</v>
      </c>
      <c r="T2420" s="20"/>
      <c r="U2420" s="21">
        <v>45722</v>
      </c>
      <c r="V2420" s="29" t="s">
        <v>240</v>
      </c>
      <c r="W2420" s="23"/>
      <c r="X2420" s="27" t="s">
        <v>39</v>
      </c>
      <c r="Y2420" s="13"/>
    </row>
    <row r="2421" spans="1:25" ht="25.5">
      <c r="A2421" s="24">
        <v>45748</v>
      </c>
      <c r="B2421" s="25" t="s">
        <v>2631</v>
      </c>
      <c r="C2421" s="26">
        <v>138632</v>
      </c>
      <c r="D2421" s="27" t="s">
        <v>42</v>
      </c>
      <c r="E2421" s="27" t="s">
        <v>494</v>
      </c>
      <c r="F2421" s="27" t="s">
        <v>225</v>
      </c>
      <c r="G2421" s="27" t="s">
        <v>31</v>
      </c>
      <c r="H2421" s="27" t="s">
        <v>32</v>
      </c>
      <c r="I2421" s="27" t="s">
        <v>33</v>
      </c>
      <c r="J2421" s="28">
        <v>45716</v>
      </c>
      <c r="K2421" s="28">
        <v>45870</v>
      </c>
      <c r="L2421" s="121" t="s">
        <v>1605</v>
      </c>
      <c r="N2421" s="94" t="s">
        <v>3426</v>
      </c>
      <c r="P2421" s="30"/>
      <c r="Q2421" s="20"/>
      <c r="R2421" s="23"/>
      <c r="S2421" s="21">
        <v>45715</v>
      </c>
      <c r="T2421" s="20"/>
      <c r="U2421" s="21">
        <v>45715</v>
      </c>
      <c r="V2421" s="29" t="s">
        <v>240</v>
      </c>
      <c r="W2421" s="23"/>
      <c r="X2421" s="27" t="s">
        <v>39</v>
      </c>
      <c r="Y2421" s="13"/>
    </row>
    <row r="2422" spans="1:25" ht="25.5">
      <c r="A2422" s="24">
        <v>45748</v>
      </c>
      <c r="B2422" s="25" t="s">
        <v>2631</v>
      </c>
      <c r="C2422" s="26">
        <v>138634</v>
      </c>
      <c r="D2422" s="27" t="s">
        <v>42</v>
      </c>
      <c r="E2422" s="27" t="s">
        <v>1301</v>
      </c>
      <c r="F2422" s="27" t="s">
        <v>1336</v>
      </c>
      <c r="G2422" s="27" t="s">
        <v>31</v>
      </c>
      <c r="H2422" s="27" t="s">
        <v>32</v>
      </c>
      <c r="I2422" s="27" t="s">
        <v>33</v>
      </c>
      <c r="J2422" s="28">
        <v>45716</v>
      </c>
      <c r="K2422" s="28">
        <v>45870</v>
      </c>
      <c r="L2422" s="121" t="s">
        <v>1605</v>
      </c>
      <c r="N2422" s="94" t="s">
        <v>3426</v>
      </c>
      <c r="P2422" s="30"/>
      <c r="Q2422" s="20"/>
      <c r="R2422" s="23"/>
      <c r="S2422" s="21">
        <v>45715</v>
      </c>
      <c r="T2422" s="20"/>
      <c r="U2422" s="21">
        <v>45715</v>
      </c>
      <c r="V2422" s="29" t="s">
        <v>240</v>
      </c>
      <c r="W2422" s="23"/>
      <c r="X2422" s="27" t="s">
        <v>45</v>
      </c>
      <c r="Y2422" s="13" t="s">
        <v>3427</v>
      </c>
    </row>
    <row r="2423" spans="1:25" ht="25.5">
      <c r="A2423" s="24">
        <v>45748</v>
      </c>
      <c r="B2423" s="25" t="s">
        <v>2631</v>
      </c>
      <c r="C2423" s="26">
        <v>138631</v>
      </c>
      <c r="D2423" s="27" t="s">
        <v>42</v>
      </c>
      <c r="E2423" s="27" t="s">
        <v>494</v>
      </c>
      <c r="F2423" s="27" t="s">
        <v>225</v>
      </c>
      <c r="G2423" s="27" t="s">
        <v>31</v>
      </c>
      <c r="H2423" s="27" t="s">
        <v>32</v>
      </c>
      <c r="I2423" s="27" t="s">
        <v>33</v>
      </c>
      <c r="J2423" s="28">
        <v>45716</v>
      </c>
      <c r="K2423" s="28">
        <v>45870</v>
      </c>
      <c r="L2423" s="121" t="s">
        <v>1605</v>
      </c>
      <c r="N2423" s="94" t="s">
        <v>3426</v>
      </c>
      <c r="P2423" s="30"/>
      <c r="Q2423" s="20"/>
      <c r="R2423" s="23"/>
      <c r="S2423" s="21">
        <v>45715</v>
      </c>
      <c r="T2423" s="20"/>
      <c r="U2423" s="21">
        <v>45715</v>
      </c>
      <c r="V2423" s="29" t="s">
        <v>240</v>
      </c>
      <c r="W2423" s="23"/>
      <c r="X2423" s="27" t="s">
        <v>39</v>
      </c>
      <c r="Y2423" s="13"/>
    </row>
    <row r="2424" spans="1:25" ht="25.5">
      <c r="A2424" s="24">
        <v>45748</v>
      </c>
      <c r="B2424" s="25" t="s">
        <v>2631</v>
      </c>
      <c r="C2424" s="26">
        <v>138621</v>
      </c>
      <c r="D2424" s="27" t="s">
        <v>42</v>
      </c>
      <c r="E2424" s="27" t="s">
        <v>1743</v>
      </c>
      <c r="F2424" s="27" t="s">
        <v>2316</v>
      </c>
      <c r="G2424" s="27" t="s">
        <v>31</v>
      </c>
      <c r="H2424" s="27" t="s">
        <v>32</v>
      </c>
      <c r="I2424" s="27" t="s">
        <v>33</v>
      </c>
      <c r="J2424" s="28">
        <v>45716</v>
      </c>
      <c r="K2424" s="28">
        <v>45870</v>
      </c>
      <c r="L2424" s="121" t="s">
        <v>1605</v>
      </c>
      <c r="N2424" s="94" t="s">
        <v>3426</v>
      </c>
      <c r="P2424" s="30"/>
      <c r="Q2424" s="20"/>
      <c r="R2424" s="23"/>
      <c r="S2424" s="21">
        <v>45715</v>
      </c>
      <c r="T2424" s="20"/>
      <c r="U2424" s="21">
        <v>45716</v>
      </c>
      <c r="V2424" s="29" t="s">
        <v>240</v>
      </c>
      <c r="W2424" s="23"/>
      <c r="X2424" s="27" t="s">
        <v>45</v>
      </c>
      <c r="Y2424" s="13" t="s">
        <v>3427</v>
      </c>
    </row>
    <row r="2425" spans="1:25" ht="25.5">
      <c r="A2425" s="24">
        <v>45748</v>
      </c>
      <c r="B2425" s="25" t="s">
        <v>2631</v>
      </c>
      <c r="C2425" s="26">
        <v>138622</v>
      </c>
      <c r="D2425" s="27" t="s">
        <v>42</v>
      </c>
      <c r="E2425" s="27" t="s">
        <v>1301</v>
      </c>
      <c r="F2425" s="27" t="s">
        <v>1336</v>
      </c>
      <c r="G2425" s="27" t="s">
        <v>31</v>
      </c>
      <c r="H2425" s="27" t="s">
        <v>32</v>
      </c>
      <c r="I2425" s="27" t="s">
        <v>33</v>
      </c>
      <c r="J2425" s="28">
        <v>45716</v>
      </c>
      <c r="K2425" s="28">
        <v>45870</v>
      </c>
      <c r="L2425" s="121" t="s">
        <v>1605</v>
      </c>
      <c r="N2425" s="94" t="s">
        <v>3426</v>
      </c>
      <c r="P2425" s="30"/>
      <c r="Q2425" s="20"/>
      <c r="R2425" s="23"/>
      <c r="S2425" s="21">
        <v>45715</v>
      </c>
      <c r="T2425" s="20"/>
      <c r="U2425" s="21">
        <v>45716</v>
      </c>
      <c r="V2425" s="29" t="s">
        <v>240</v>
      </c>
      <c r="W2425" s="23"/>
      <c r="X2425" s="27" t="s">
        <v>45</v>
      </c>
      <c r="Y2425" s="13" t="s">
        <v>3428</v>
      </c>
    </row>
    <row r="2426" spans="1:25" ht="25.5">
      <c r="A2426" s="24">
        <v>45748</v>
      </c>
      <c r="B2426" s="25" t="s">
        <v>2631</v>
      </c>
      <c r="C2426" s="26">
        <v>138623</v>
      </c>
      <c r="D2426" s="27" t="s">
        <v>42</v>
      </c>
      <c r="E2426" s="27" t="s">
        <v>1301</v>
      </c>
      <c r="F2426" s="27" t="s">
        <v>1336</v>
      </c>
      <c r="G2426" s="27" t="s">
        <v>31</v>
      </c>
      <c r="H2426" s="27" t="s">
        <v>32</v>
      </c>
      <c r="I2426" s="27" t="s">
        <v>33</v>
      </c>
      <c r="J2426" s="28">
        <v>45716</v>
      </c>
      <c r="K2426" s="28">
        <v>45870</v>
      </c>
      <c r="L2426" s="121" t="s">
        <v>1605</v>
      </c>
      <c r="N2426" s="94" t="s">
        <v>3426</v>
      </c>
      <c r="P2426" s="30"/>
      <c r="Q2426" s="20"/>
      <c r="R2426" s="23"/>
      <c r="S2426" s="21">
        <v>45715</v>
      </c>
      <c r="T2426" s="20"/>
      <c r="U2426" s="21">
        <v>45716</v>
      </c>
      <c r="V2426" s="29" t="s">
        <v>240</v>
      </c>
      <c r="W2426" s="23"/>
      <c r="X2426" s="27" t="s">
        <v>45</v>
      </c>
      <c r="Y2426" s="13" t="s">
        <v>3428</v>
      </c>
    </row>
    <row r="2427" spans="1:25" ht="25.5">
      <c r="A2427" s="24">
        <v>45748</v>
      </c>
      <c r="B2427" s="25" t="s">
        <v>2631</v>
      </c>
      <c r="C2427" s="26">
        <v>138624</v>
      </c>
      <c r="D2427" s="27" t="s">
        <v>42</v>
      </c>
      <c r="E2427" s="27" t="s">
        <v>1301</v>
      </c>
      <c r="F2427" s="27" t="s">
        <v>1336</v>
      </c>
      <c r="G2427" s="27" t="s">
        <v>31</v>
      </c>
      <c r="H2427" s="27" t="s">
        <v>32</v>
      </c>
      <c r="I2427" s="27" t="s">
        <v>33</v>
      </c>
      <c r="J2427" s="28">
        <v>45716</v>
      </c>
      <c r="K2427" s="28">
        <v>45870</v>
      </c>
      <c r="L2427" s="121" t="s">
        <v>1605</v>
      </c>
      <c r="N2427" s="94" t="s">
        <v>3426</v>
      </c>
      <c r="P2427" s="30"/>
      <c r="Q2427" s="20"/>
      <c r="R2427" s="23"/>
      <c r="S2427" s="21">
        <v>45715</v>
      </c>
      <c r="T2427" s="20"/>
      <c r="U2427" s="21">
        <v>45716</v>
      </c>
      <c r="V2427" s="29" t="s">
        <v>240</v>
      </c>
      <c r="W2427" s="23"/>
      <c r="X2427" s="27" t="s">
        <v>45</v>
      </c>
      <c r="Y2427" s="13" t="s">
        <v>1566</v>
      </c>
    </row>
    <row r="2428" spans="1:25" ht="25.5">
      <c r="A2428" s="24">
        <v>45748</v>
      </c>
      <c r="B2428" s="25" t="s">
        <v>2631</v>
      </c>
      <c r="C2428" s="26">
        <v>138627</v>
      </c>
      <c r="D2428" s="27" t="s">
        <v>42</v>
      </c>
      <c r="E2428" s="27" t="s">
        <v>2279</v>
      </c>
      <c r="F2428" s="27" t="s">
        <v>262</v>
      </c>
      <c r="G2428" s="27" t="s">
        <v>31</v>
      </c>
      <c r="H2428" s="27" t="s">
        <v>32</v>
      </c>
      <c r="I2428" s="27" t="s">
        <v>33</v>
      </c>
      <c r="J2428" s="28">
        <v>45716</v>
      </c>
      <c r="K2428" s="28">
        <v>45870</v>
      </c>
      <c r="L2428" s="121" t="s">
        <v>1605</v>
      </c>
      <c r="N2428" s="94" t="s">
        <v>3426</v>
      </c>
      <c r="P2428" s="30"/>
      <c r="Q2428" s="20"/>
      <c r="R2428" s="23"/>
      <c r="S2428" s="21">
        <v>45715</v>
      </c>
      <c r="T2428" s="20"/>
      <c r="U2428" s="21">
        <v>45716</v>
      </c>
      <c r="V2428" s="29" t="s">
        <v>240</v>
      </c>
      <c r="W2428" s="23"/>
      <c r="X2428" s="27" t="s">
        <v>45</v>
      </c>
      <c r="Y2428" s="13" t="s">
        <v>3428</v>
      </c>
    </row>
    <row r="2429" spans="1:25" ht="25.5">
      <c r="A2429" s="24">
        <v>45748</v>
      </c>
      <c r="B2429" s="25" t="s">
        <v>2631</v>
      </c>
      <c r="C2429" s="26">
        <v>138636</v>
      </c>
      <c r="D2429" s="27" t="s">
        <v>42</v>
      </c>
      <c r="E2429" s="27" t="s">
        <v>2671</v>
      </c>
      <c r="F2429" s="27" t="s">
        <v>2316</v>
      </c>
      <c r="G2429" s="27" t="s">
        <v>31</v>
      </c>
      <c r="H2429" s="27" t="s">
        <v>32</v>
      </c>
      <c r="I2429" s="27" t="s">
        <v>33</v>
      </c>
      <c r="J2429" s="28">
        <v>45716</v>
      </c>
      <c r="K2429" s="28">
        <v>45870</v>
      </c>
      <c r="L2429" s="121" t="s">
        <v>1605</v>
      </c>
      <c r="N2429" s="94" t="s">
        <v>3426</v>
      </c>
      <c r="P2429" s="30"/>
      <c r="Q2429" s="20"/>
      <c r="R2429" s="23"/>
      <c r="S2429" s="21">
        <v>45715</v>
      </c>
      <c r="T2429" s="20"/>
      <c r="U2429" s="21">
        <v>45716</v>
      </c>
      <c r="V2429" s="29" t="s">
        <v>240</v>
      </c>
      <c r="W2429" s="23"/>
      <c r="X2429" s="27" t="s">
        <v>45</v>
      </c>
      <c r="Y2429" s="13" t="s">
        <v>3428</v>
      </c>
    </row>
    <row r="2430" spans="1:25" ht="25.5">
      <c r="A2430" s="24">
        <v>45748</v>
      </c>
      <c r="B2430" s="25" t="s">
        <v>2631</v>
      </c>
      <c r="C2430" s="26">
        <v>138637</v>
      </c>
      <c r="D2430" s="27" t="s">
        <v>42</v>
      </c>
      <c r="E2430" s="27" t="s">
        <v>1301</v>
      </c>
      <c r="F2430" s="27" t="s">
        <v>1336</v>
      </c>
      <c r="G2430" s="27" t="s">
        <v>31</v>
      </c>
      <c r="H2430" s="27" t="s">
        <v>32</v>
      </c>
      <c r="I2430" s="27" t="s">
        <v>33</v>
      </c>
      <c r="J2430" s="28">
        <v>45716</v>
      </c>
      <c r="K2430" s="28">
        <v>45870</v>
      </c>
      <c r="L2430" s="121" t="s">
        <v>1605</v>
      </c>
      <c r="N2430" s="94" t="s">
        <v>3426</v>
      </c>
      <c r="P2430" s="30"/>
      <c r="Q2430" s="20"/>
      <c r="R2430" s="23"/>
      <c r="S2430" s="21">
        <v>45715</v>
      </c>
      <c r="T2430" s="20"/>
      <c r="U2430" s="21">
        <v>45716</v>
      </c>
      <c r="V2430" s="29" t="s">
        <v>240</v>
      </c>
      <c r="W2430" s="23"/>
      <c r="X2430" s="27" t="s">
        <v>45</v>
      </c>
      <c r="Y2430" s="13" t="s">
        <v>3427</v>
      </c>
    </row>
    <row r="2431" spans="1:25" ht="25.5">
      <c r="A2431" s="24">
        <v>45748</v>
      </c>
      <c r="B2431" s="25" t="s">
        <v>2631</v>
      </c>
      <c r="C2431" s="26">
        <v>138638</v>
      </c>
      <c r="D2431" s="27" t="s">
        <v>42</v>
      </c>
      <c r="E2431" s="27" t="s">
        <v>1743</v>
      </c>
      <c r="F2431" s="27" t="s">
        <v>2316</v>
      </c>
      <c r="G2431" s="27" t="s">
        <v>31</v>
      </c>
      <c r="H2431" s="27" t="s">
        <v>32</v>
      </c>
      <c r="I2431" s="27" t="s">
        <v>33</v>
      </c>
      <c r="J2431" s="28">
        <v>45716</v>
      </c>
      <c r="K2431" s="28">
        <v>45870</v>
      </c>
      <c r="L2431" s="121" t="s">
        <v>1605</v>
      </c>
      <c r="N2431" s="94" t="s">
        <v>3426</v>
      </c>
      <c r="P2431" s="30"/>
      <c r="Q2431" s="20"/>
      <c r="R2431" s="23"/>
      <c r="S2431" s="21">
        <v>45715</v>
      </c>
      <c r="T2431" s="20"/>
      <c r="U2431" s="21">
        <v>45716</v>
      </c>
      <c r="V2431" s="29" t="s">
        <v>240</v>
      </c>
      <c r="W2431" s="23"/>
      <c r="X2431" s="27" t="s">
        <v>45</v>
      </c>
      <c r="Y2431" s="13" t="s">
        <v>3427</v>
      </c>
    </row>
    <row r="2432" spans="1:25" ht="25.5">
      <c r="A2432" s="24">
        <v>45748</v>
      </c>
      <c r="B2432" s="25" t="s">
        <v>2631</v>
      </c>
      <c r="C2432" s="26">
        <v>138639</v>
      </c>
      <c r="D2432" s="27" t="s">
        <v>42</v>
      </c>
      <c r="E2432" s="27" t="s">
        <v>1743</v>
      </c>
      <c r="F2432" s="27" t="s">
        <v>2316</v>
      </c>
      <c r="G2432" s="27" t="s">
        <v>31</v>
      </c>
      <c r="H2432" s="27" t="s">
        <v>32</v>
      </c>
      <c r="I2432" s="27" t="s">
        <v>33</v>
      </c>
      <c r="J2432" s="28">
        <v>45716</v>
      </c>
      <c r="K2432" s="28">
        <v>45870</v>
      </c>
      <c r="L2432" s="121" t="s">
        <v>1605</v>
      </c>
      <c r="N2432" s="94" t="s">
        <v>3426</v>
      </c>
      <c r="P2432" s="30"/>
      <c r="Q2432" s="20"/>
      <c r="R2432" s="23"/>
      <c r="S2432" s="21">
        <v>45715</v>
      </c>
      <c r="T2432" s="20"/>
      <c r="U2432" s="21">
        <v>45716</v>
      </c>
      <c r="V2432" s="29" t="s">
        <v>240</v>
      </c>
      <c r="W2432" s="23"/>
      <c r="X2432" s="27" t="s">
        <v>45</v>
      </c>
      <c r="Y2432" s="13" t="s">
        <v>3428</v>
      </c>
    </row>
    <row r="2433" spans="1:25" ht="25.5">
      <c r="A2433" s="24">
        <v>45748</v>
      </c>
      <c r="B2433" s="25" t="s">
        <v>2631</v>
      </c>
      <c r="C2433" s="26">
        <v>138640</v>
      </c>
      <c r="D2433" s="27" t="s">
        <v>42</v>
      </c>
      <c r="E2433" s="27" t="s">
        <v>1301</v>
      </c>
      <c r="F2433" s="27" t="s">
        <v>1336</v>
      </c>
      <c r="G2433" s="27" t="s">
        <v>31</v>
      </c>
      <c r="H2433" s="27" t="s">
        <v>32</v>
      </c>
      <c r="I2433" s="27" t="s">
        <v>33</v>
      </c>
      <c r="J2433" s="28">
        <v>45716</v>
      </c>
      <c r="K2433" s="28">
        <v>45870</v>
      </c>
      <c r="L2433" s="121" t="s">
        <v>1605</v>
      </c>
      <c r="N2433" s="94" t="s">
        <v>3426</v>
      </c>
      <c r="P2433" s="30"/>
      <c r="Q2433" s="20"/>
      <c r="R2433" s="23"/>
      <c r="S2433" s="21">
        <v>45715</v>
      </c>
      <c r="T2433" s="20"/>
      <c r="U2433" s="21">
        <v>45716</v>
      </c>
      <c r="V2433" s="29" t="s">
        <v>240</v>
      </c>
      <c r="W2433" s="23"/>
      <c r="X2433" s="27" t="s">
        <v>45</v>
      </c>
      <c r="Y2433" s="13" t="s">
        <v>3427</v>
      </c>
    </row>
    <row r="2434" spans="1:25" ht="25.5">
      <c r="A2434" s="24">
        <v>45748</v>
      </c>
      <c r="B2434" s="25" t="s">
        <v>2631</v>
      </c>
      <c r="C2434" s="26">
        <v>138641</v>
      </c>
      <c r="D2434" s="27" t="s">
        <v>42</v>
      </c>
      <c r="E2434" s="27" t="s">
        <v>1743</v>
      </c>
      <c r="F2434" s="27" t="s">
        <v>2316</v>
      </c>
      <c r="G2434" s="27" t="s">
        <v>31</v>
      </c>
      <c r="H2434" s="27" t="s">
        <v>32</v>
      </c>
      <c r="I2434" s="27" t="s">
        <v>33</v>
      </c>
      <c r="J2434" s="28">
        <v>45716</v>
      </c>
      <c r="K2434" s="28">
        <v>45870</v>
      </c>
      <c r="L2434" s="121" t="s">
        <v>1605</v>
      </c>
      <c r="N2434" s="94" t="s">
        <v>3426</v>
      </c>
      <c r="P2434" s="30"/>
      <c r="Q2434" s="20"/>
      <c r="R2434" s="23"/>
      <c r="S2434" s="21">
        <v>45715</v>
      </c>
      <c r="T2434" s="20"/>
      <c r="U2434" s="21">
        <v>45716</v>
      </c>
      <c r="V2434" s="29" t="s">
        <v>240</v>
      </c>
      <c r="W2434" s="23"/>
      <c r="X2434" s="27" t="s">
        <v>45</v>
      </c>
      <c r="Y2434" s="13" t="s">
        <v>3427</v>
      </c>
    </row>
    <row r="2435" spans="1:25" ht="25.5">
      <c r="A2435" s="24">
        <v>45748</v>
      </c>
      <c r="B2435" s="25" t="s">
        <v>2631</v>
      </c>
      <c r="C2435" s="26">
        <v>138642</v>
      </c>
      <c r="D2435" s="27" t="s">
        <v>42</v>
      </c>
      <c r="E2435" s="27" t="s">
        <v>1743</v>
      </c>
      <c r="F2435" s="27" t="s">
        <v>2316</v>
      </c>
      <c r="G2435" s="27" t="s">
        <v>31</v>
      </c>
      <c r="H2435" s="27" t="s">
        <v>32</v>
      </c>
      <c r="I2435" s="27" t="s">
        <v>33</v>
      </c>
      <c r="J2435" s="28">
        <v>45716</v>
      </c>
      <c r="K2435" s="28">
        <v>45870</v>
      </c>
      <c r="L2435" s="121" t="s">
        <v>1605</v>
      </c>
      <c r="N2435" s="94" t="s">
        <v>3426</v>
      </c>
      <c r="P2435" s="30"/>
      <c r="Q2435" s="20"/>
      <c r="R2435" s="23"/>
      <c r="S2435" s="21">
        <v>45715</v>
      </c>
      <c r="T2435" s="20"/>
      <c r="U2435" s="21">
        <v>45716</v>
      </c>
      <c r="V2435" s="29" t="s">
        <v>240</v>
      </c>
      <c r="W2435" s="23"/>
      <c r="X2435" s="27" t="s">
        <v>45</v>
      </c>
      <c r="Y2435" s="13" t="s">
        <v>3427</v>
      </c>
    </row>
    <row r="2436" spans="1:25" ht="25.5">
      <c r="A2436" s="24">
        <v>45748</v>
      </c>
      <c r="B2436" s="25" t="s">
        <v>3429</v>
      </c>
      <c r="C2436" s="26">
        <v>138643</v>
      </c>
      <c r="D2436" s="27" t="s">
        <v>42</v>
      </c>
      <c r="E2436" s="27" t="s">
        <v>1743</v>
      </c>
      <c r="F2436" s="27" t="s">
        <v>2316</v>
      </c>
      <c r="G2436" s="27" t="s">
        <v>31</v>
      </c>
      <c r="H2436" s="27" t="s">
        <v>32</v>
      </c>
      <c r="I2436" s="27" t="s">
        <v>33</v>
      </c>
      <c r="J2436" s="28">
        <v>45716</v>
      </c>
      <c r="K2436" s="28">
        <v>45870</v>
      </c>
      <c r="L2436" s="121" t="s">
        <v>1605</v>
      </c>
      <c r="N2436" s="94" t="s">
        <v>3426</v>
      </c>
      <c r="P2436" s="30"/>
      <c r="Q2436" s="20"/>
      <c r="R2436" s="23"/>
      <c r="S2436" s="21">
        <v>45715</v>
      </c>
      <c r="T2436" s="20"/>
      <c r="U2436" s="21">
        <v>45716</v>
      </c>
      <c r="V2436" s="29" t="s">
        <v>240</v>
      </c>
      <c r="W2436" s="23"/>
      <c r="X2436" s="27" t="s">
        <v>45</v>
      </c>
      <c r="Y2436" s="13" t="s">
        <v>3427</v>
      </c>
    </row>
    <row r="2437" spans="1:25" ht="25.5">
      <c r="A2437" s="24">
        <v>45748</v>
      </c>
      <c r="B2437" s="25" t="s">
        <v>3430</v>
      </c>
      <c r="C2437" s="26">
        <v>21777</v>
      </c>
      <c r="D2437" s="27" t="s">
        <v>42</v>
      </c>
      <c r="E2437" s="27" t="s">
        <v>3431</v>
      </c>
      <c r="F2437" s="27" t="s">
        <v>225</v>
      </c>
      <c r="G2437" s="27" t="s">
        <v>31</v>
      </c>
      <c r="H2437" s="27" t="s">
        <v>32</v>
      </c>
      <c r="I2437" s="27" t="s">
        <v>33</v>
      </c>
      <c r="J2437" s="28">
        <v>45716</v>
      </c>
      <c r="K2437" s="28">
        <v>45870</v>
      </c>
      <c r="L2437" s="121" t="s">
        <v>1605</v>
      </c>
      <c r="N2437" s="94" t="s">
        <v>3432</v>
      </c>
      <c r="P2437" s="30">
        <v>45714</v>
      </c>
      <c r="Q2437" s="20">
        <v>45717</v>
      </c>
      <c r="R2437" s="23"/>
      <c r="S2437" s="21"/>
      <c r="T2437" s="20"/>
      <c r="U2437" s="21"/>
      <c r="V2437" s="29" t="s">
        <v>235</v>
      </c>
      <c r="W2437" s="23"/>
      <c r="X2437" s="27" t="s">
        <v>39</v>
      </c>
      <c r="Y2437" s="13"/>
    </row>
    <row r="2438" spans="1:25">
      <c r="A2438" s="24">
        <v>45748</v>
      </c>
      <c r="B2438" s="25" t="s">
        <v>1391</v>
      </c>
      <c r="C2438" s="26">
        <v>60311</v>
      </c>
      <c r="D2438" s="27" t="s">
        <v>42</v>
      </c>
      <c r="E2438" s="27" t="s">
        <v>377</v>
      </c>
      <c r="F2438" s="27" t="s">
        <v>662</v>
      </c>
      <c r="G2438" s="27" t="s">
        <v>31</v>
      </c>
      <c r="H2438" s="27" t="s">
        <v>32</v>
      </c>
      <c r="I2438" s="27" t="s">
        <v>33</v>
      </c>
      <c r="J2438" s="28">
        <v>45716</v>
      </c>
      <c r="K2438" s="28">
        <v>45870</v>
      </c>
      <c r="L2438" s="121" t="s">
        <v>1605</v>
      </c>
      <c r="N2438" s="94" t="s">
        <v>91</v>
      </c>
      <c r="P2438" s="30"/>
      <c r="Q2438" s="20"/>
      <c r="R2438" s="23"/>
      <c r="S2438" s="21">
        <v>45715</v>
      </c>
      <c r="T2438" s="20"/>
      <c r="U2438" s="21">
        <v>45723</v>
      </c>
      <c r="V2438" s="29" t="s">
        <v>240</v>
      </c>
      <c r="W2438" s="23"/>
      <c r="X2438" s="27" t="s">
        <v>45</v>
      </c>
      <c r="Y2438" s="13" t="s">
        <v>506</v>
      </c>
    </row>
    <row r="2439" spans="1:25" ht="25.5">
      <c r="A2439" s="24">
        <v>45748</v>
      </c>
      <c r="B2439" s="25" t="s">
        <v>3433</v>
      </c>
      <c r="C2439" s="26">
        <v>100944</v>
      </c>
      <c r="D2439" s="27" t="s">
        <v>42</v>
      </c>
      <c r="E2439" s="27" t="s">
        <v>413</v>
      </c>
      <c r="F2439" s="27" t="s">
        <v>2926</v>
      </c>
      <c r="G2439" s="27" t="s">
        <v>31</v>
      </c>
      <c r="H2439" s="27" t="s">
        <v>32</v>
      </c>
      <c r="I2439" s="27" t="s">
        <v>33</v>
      </c>
      <c r="J2439" s="28">
        <v>45716</v>
      </c>
      <c r="K2439" s="28">
        <v>45870</v>
      </c>
      <c r="L2439" s="121" t="s">
        <v>1605</v>
      </c>
      <c r="N2439" s="94" t="s">
        <v>2500</v>
      </c>
      <c r="P2439" s="30"/>
      <c r="Q2439" s="20"/>
      <c r="R2439" s="23"/>
      <c r="S2439" s="21">
        <v>45715</v>
      </c>
      <c r="T2439" s="20"/>
      <c r="U2439" s="21">
        <v>45727</v>
      </c>
      <c r="V2439" s="29" t="s">
        <v>240</v>
      </c>
      <c r="W2439" s="23"/>
      <c r="X2439" s="27" t="s">
        <v>45</v>
      </c>
      <c r="Y2439" s="13" t="s">
        <v>1290</v>
      </c>
    </row>
    <row r="2440" spans="1:25" ht="25.5">
      <c r="A2440" s="24">
        <v>45748</v>
      </c>
      <c r="B2440" s="25" t="s">
        <v>559</v>
      </c>
      <c r="C2440" s="26">
        <v>111095</v>
      </c>
      <c r="D2440" s="27" t="s">
        <v>42</v>
      </c>
      <c r="E2440" s="27" t="s">
        <v>413</v>
      </c>
      <c r="F2440" s="27" t="s">
        <v>2926</v>
      </c>
      <c r="G2440" s="27" t="s">
        <v>31</v>
      </c>
      <c r="H2440" s="27" t="s">
        <v>32</v>
      </c>
      <c r="I2440" s="27" t="s">
        <v>33</v>
      </c>
      <c r="J2440" s="28">
        <v>45716</v>
      </c>
      <c r="K2440" s="28">
        <v>45870</v>
      </c>
      <c r="L2440" s="121" t="s">
        <v>1605</v>
      </c>
      <c r="N2440" s="94" t="s">
        <v>43</v>
      </c>
      <c r="P2440" s="30"/>
      <c r="Q2440" s="20"/>
      <c r="R2440" s="23"/>
      <c r="S2440" s="21">
        <v>45715</v>
      </c>
      <c r="T2440" s="20"/>
      <c r="U2440" s="21">
        <v>45727</v>
      </c>
      <c r="V2440" s="29" t="s">
        <v>240</v>
      </c>
      <c r="W2440" s="23"/>
      <c r="X2440" s="27" t="s">
        <v>45</v>
      </c>
      <c r="Y2440" s="13" t="s">
        <v>1290</v>
      </c>
    </row>
    <row r="2441" spans="1:25" ht="25.5">
      <c r="A2441" s="24">
        <v>45748</v>
      </c>
      <c r="B2441" s="25" t="s">
        <v>47</v>
      </c>
      <c r="C2441" s="26">
        <v>121975</v>
      </c>
      <c r="D2441" s="27" t="s">
        <v>42</v>
      </c>
      <c r="E2441" s="27" t="s">
        <v>413</v>
      </c>
      <c r="F2441" s="27" t="s">
        <v>2926</v>
      </c>
      <c r="G2441" s="27" t="s">
        <v>31</v>
      </c>
      <c r="H2441" s="27" t="s">
        <v>32</v>
      </c>
      <c r="I2441" s="27" t="s">
        <v>33</v>
      </c>
      <c r="J2441" s="28">
        <v>45716</v>
      </c>
      <c r="K2441" s="28">
        <v>45870</v>
      </c>
      <c r="L2441" s="121" t="s">
        <v>1605</v>
      </c>
      <c r="N2441" s="94" t="s">
        <v>43</v>
      </c>
      <c r="P2441" s="30"/>
      <c r="Q2441" s="20"/>
      <c r="R2441" s="23"/>
      <c r="S2441" s="21">
        <v>45715</v>
      </c>
      <c r="T2441" s="20"/>
      <c r="U2441" s="21">
        <v>45727</v>
      </c>
      <c r="V2441" s="29" t="s">
        <v>240</v>
      </c>
      <c r="W2441" s="23"/>
      <c r="X2441" s="27" t="s">
        <v>45</v>
      </c>
      <c r="Y2441" s="13" t="s">
        <v>1290</v>
      </c>
    </row>
    <row r="2442" spans="1:25" ht="25.5">
      <c r="A2442" s="24">
        <v>45748</v>
      </c>
      <c r="B2442" s="25" t="s">
        <v>525</v>
      </c>
      <c r="C2442" s="26">
        <v>128577</v>
      </c>
      <c r="D2442" s="27" t="s">
        <v>42</v>
      </c>
      <c r="E2442" s="27" t="s">
        <v>413</v>
      </c>
      <c r="F2442" s="27" t="s">
        <v>2926</v>
      </c>
      <c r="G2442" s="27" t="s">
        <v>31</v>
      </c>
      <c r="H2442" s="27" t="s">
        <v>32</v>
      </c>
      <c r="I2442" s="27" t="s">
        <v>33</v>
      </c>
      <c r="J2442" s="28">
        <v>45716</v>
      </c>
      <c r="K2442" s="28">
        <v>45870</v>
      </c>
      <c r="L2442" s="121" t="s">
        <v>1605</v>
      </c>
      <c r="N2442" s="94" t="s">
        <v>43</v>
      </c>
      <c r="P2442" s="30"/>
      <c r="Q2442" s="20"/>
      <c r="R2442" s="23"/>
      <c r="S2442" s="21">
        <v>45715</v>
      </c>
      <c r="T2442" s="20"/>
      <c r="U2442" s="21">
        <v>45727</v>
      </c>
      <c r="V2442" s="29" t="s">
        <v>240</v>
      </c>
      <c r="W2442" s="23"/>
      <c r="X2442" s="27" t="s">
        <v>45</v>
      </c>
      <c r="Y2442" s="13" t="s">
        <v>1290</v>
      </c>
    </row>
    <row r="2443" spans="1:25">
      <c r="A2443" s="24">
        <v>45748</v>
      </c>
      <c r="B2443" s="25" t="s">
        <v>483</v>
      </c>
      <c r="C2443" s="26">
        <v>130106</v>
      </c>
      <c r="D2443" s="27" t="s">
        <v>42</v>
      </c>
      <c r="E2443" s="27" t="s">
        <v>3269</v>
      </c>
      <c r="F2443" s="27" t="s">
        <v>662</v>
      </c>
      <c r="G2443" s="27" t="s">
        <v>31</v>
      </c>
      <c r="H2443" s="27" t="s">
        <v>32</v>
      </c>
      <c r="I2443" s="27" t="s">
        <v>33</v>
      </c>
      <c r="J2443" s="28">
        <v>45716</v>
      </c>
      <c r="K2443" s="28">
        <v>45870</v>
      </c>
      <c r="L2443" s="121" t="s">
        <v>1605</v>
      </c>
      <c r="N2443" s="94" t="s">
        <v>91</v>
      </c>
      <c r="P2443" s="30"/>
      <c r="Q2443" s="20"/>
      <c r="R2443" s="23"/>
      <c r="S2443" s="21">
        <v>45715</v>
      </c>
      <c r="T2443" s="20"/>
      <c r="U2443" s="21">
        <v>45723</v>
      </c>
      <c r="V2443" s="29" t="s">
        <v>240</v>
      </c>
      <c r="W2443" s="23"/>
      <c r="X2443" s="27" t="s">
        <v>45</v>
      </c>
      <c r="Y2443" s="13" t="s">
        <v>506</v>
      </c>
    </row>
    <row r="2444" spans="1:25" ht="25.5">
      <c r="A2444" s="24">
        <v>45748</v>
      </c>
      <c r="B2444" s="25" t="s">
        <v>48</v>
      </c>
      <c r="C2444" s="26">
        <v>139352</v>
      </c>
      <c r="D2444" s="27" t="s">
        <v>42</v>
      </c>
      <c r="E2444" s="27" t="s">
        <v>413</v>
      </c>
      <c r="F2444" s="27" t="s">
        <v>2926</v>
      </c>
      <c r="G2444" s="27" t="s">
        <v>31</v>
      </c>
      <c r="H2444" s="27" t="s">
        <v>32</v>
      </c>
      <c r="I2444" s="27" t="s">
        <v>33</v>
      </c>
      <c r="J2444" s="28">
        <v>45716</v>
      </c>
      <c r="K2444" s="28">
        <v>45870</v>
      </c>
      <c r="L2444" s="121" t="s">
        <v>1605</v>
      </c>
      <c r="N2444" s="94" t="s">
        <v>43</v>
      </c>
      <c r="P2444" s="30"/>
      <c r="Q2444" s="20"/>
      <c r="R2444" s="23"/>
      <c r="S2444" s="21">
        <v>45715</v>
      </c>
      <c r="T2444" s="20"/>
      <c r="U2444" s="21">
        <v>45727</v>
      </c>
      <c r="V2444" s="29" t="s">
        <v>240</v>
      </c>
      <c r="W2444" s="23"/>
      <c r="X2444" s="27" t="s">
        <v>45</v>
      </c>
      <c r="Y2444" s="13" t="s">
        <v>1290</v>
      </c>
    </row>
    <row r="2445" spans="1:25" ht="25.5">
      <c r="A2445" s="24">
        <v>45748</v>
      </c>
      <c r="B2445" s="25" t="s">
        <v>2628</v>
      </c>
      <c r="C2445" s="26">
        <v>139588</v>
      </c>
      <c r="D2445" s="27" t="s">
        <v>42</v>
      </c>
      <c r="E2445" s="27" t="s">
        <v>413</v>
      </c>
      <c r="F2445" s="27" t="s">
        <v>2926</v>
      </c>
      <c r="G2445" s="27" t="s">
        <v>31</v>
      </c>
      <c r="H2445" s="27" t="s">
        <v>32</v>
      </c>
      <c r="I2445" s="27" t="s">
        <v>33</v>
      </c>
      <c r="J2445" s="28">
        <v>45716</v>
      </c>
      <c r="K2445" s="28">
        <v>45870</v>
      </c>
      <c r="L2445" s="121" t="s">
        <v>1605</v>
      </c>
      <c r="N2445" s="94" t="s">
        <v>43</v>
      </c>
      <c r="P2445" s="30"/>
      <c r="Q2445" s="20"/>
      <c r="R2445" s="23"/>
      <c r="S2445" s="21">
        <v>45715</v>
      </c>
      <c r="T2445" s="20"/>
      <c r="U2445" s="21">
        <v>45727</v>
      </c>
      <c r="V2445" s="29" t="s">
        <v>240</v>
      </c>
      <c r="W2445" s="23"/>
      <c r="X2445" s="27" t="s">
        <v>45</v>
      </c>
      <c r="Y2445" s="13" t="s">
        <v>1290</v>
      </c>
    </row>
    <row r="2446" spans="1:25">
      <c r="A2446" s="24">
        <v>45748</v>
      </c>
      <c r="B2446" s="25" t="s">
        <v>2649</v>
      </c>
      <c r="C2446" s="26">
        <v>141736</v>
      </c>
      <c r="D2446" s="27" t="s">
        <v>42</v>
      </c>
      <c r="E2446" s="27" t="s">
        <v>3269</v>
      </c>
      <c r="F2446" s="27" t="s">
        <v>662</v>
      </c>
      <c r="G2446" s="27" t="s">
        <v>31</v>
      </c>
      <c r="H2446" s="27" t="s">
        <v>32</v>
      </c>
      <c r="I2446" s="27" t="s">
        <v>33</v>
      </c>
      <c r="J2446" s="28">
        <v>45716</v>
      </c>
      <c r="K2446" s="28">
        <v>45870</v>
      </c>
      <c r="L2446" s="121" t="s">
        <v>1605</v>
      </c>
      <c r="N2446" s="94" t="s">
        <v>91</v>
      </c>
      <c r="P2446" s="30"/>
      <c r="Q2446" s="20"/>
      <c r="R2446" s="23"/>
      <c r="S2446" s="21">
        <v>45715</v>
      </c>
      <c r="T2446" s="20"/>
      <c r="U2446" s="21">
        <v>45723</v>
      </c>
      <c r="V2446" s="29" t="s">
        <v>240</v>
      </c>
      <c r="W2446" s="23"/>
      <c r="X2446" s="27" t="s">
        <v>45</v>
      </c>
      <c r="Y2446" s="13"/>
    </row>
    <row r="2447" spans="1:25" ht="25.5">
      <c r="A2447" s="24">
        <v>45748</v>
      </c>
      <c r="B2447" s="25" t="s">
        <v>3434</v>
      </c>
      <c r="C2447" s="26">
        <v>145005</v>
      </c>
      <c r="D2447" s="27" t="s">
        <v>42</v>
      </c>
      <c r="E2447" s="27" t="s">
        <v>3269</v>
      </c>
      <c r="F2447" s="27" t="s">
        <v>662</v>
      </c>
      <c r="G2447" s="27" t="s">
        <v>31</v>
      </c>
      <c r="H2447" s="27" t="s">
        <v>32</v>
      </c>
      <c r="I2447" s="27" t="s">
        <v>33</v>
      </c>
      <c r="J2447" s="28">
        <v>45716</v>
      </c>
      <c r="K2447" s="28">
        <v>45870</v>
      </c>
      <c r="L2447" s="121" t="s">
        <v>1605</v>
      </c>
      <c r="N2447" s="94" t="s">
        <v>113</v>
      </c>
      <c r="P2447" s="30"/>
      <c r="Q2447" s="20"/>
      <c r="R2447" s="23"/>
      <c r="S2447" s="21">
        <v>45715</v>
      </c>
      <c r="T2447" s="20"/>
      <c r="U2447" s="21">
        <v>45727</v>
      </c>
      <c r="V2447" s="29" t="s">
        <v>240</v>
      </c>
      <c r="W2447" s="23"/>
      <c r="X2447" s="27" t="s">
        <v>45</v>
      </c>
      <c r="Y2447" s="13" t="s">
        <v>2523</v>
      </c>
    </row>
    <row r="2448" spans="1:25" ht="25.5">
      <c r="A2448" s="24">
        <v>45748</v>
      </c>
      <c r="B2448" s="25" t="s">
        <v>3435</v>
      </c>
      <c r="C2448" s="26">
        <v>145357</v>
      </c>
      <c r="D2448" s="27" t="s">
        <v>42</v>
      </c>
      <c r="E2448" s="27" t="s">
        <v>413</v>
      </c>
      <c r="F2448" s="27" t="s">
        <v>2926</v>
      </c>
      <c r="G2448" s="27" t="s">
        <v>31</v>
      </c>
      <c r="H2448" s="27" t="s">
        <v>32</v>
      </c>
      <c r="I2448" s="27" t="s">
        <v>33</v>
      </c>
      <c r="J2448" s="28">
        <v>45716</v>
      </c>
      <c r="K2448" s="28">
        <v>45870</v>
      </c>
      <c r="L2448" s="121" t="s">
        <v>1605</v>
      </c>
      <c r="N2448" s="94" t="s">
        <v>43</v>
      </c>
      <c r="P2448" s="30"/>
      <c r="Q2448" s="20"/>
      <c r="R2448" s="23"/>
      <c r="S2448" s="21">
        <v>45715</v>
      </c>
      <c r="T2448" s="20"/>
      <c r="U2448" s="21">
        <v>45727</v>
      </c>
      <c r="V2448" s="29" t="s">
        <v>240</v>
      </c>
      <c r="W2448" s="23"/>
      <c r="X2448" s="27" t="s">
        <v>45</v>
      </c>
      <c r="Y2448" s="13" t="s">
        <v>1290</v>
      </c>
    </row>
    <row r="2449" spans="1:25">
      <c r="A2449" s="24">
        <v>45748</v>
      </c>
      <c r="B2449" s="25" t="s">
        <v>3436</v>
      </c>
      <c r="C2449" s="26">
        <v>145568</v>
      </c>
      <c r="D2449" s="27" t="s">
        <v>42</v>
      </c>
      <c r="E2449" s="27" t="s">
        <v>3437</v>
      </c>
      <c r="F2449" s="27" t="s">
        <v>212</v>
      </c>
      <c r="G2449" s="27" t="s">
        <v>31</v>
      </c>
      <c r="H2449" s="27" t="s">
        <v>32</v>
      </c>
      <c r="I2449" s="27" t="s">
        <v>33</v>
      </c>
      <c r="J2449" s="28">
        <v>45716</v>
      </c>
      <c r="K2449" s="28">
        <v>45870</v>
      </c>
      <c r="L2449" s="121" t="s">
        <v>1605</v>
      </c>
      <c r="N2449" s="94" t="s">
        <v>3438</v>
      </c>
      <c r="P2449" s="30">
        <v>45715</v>
      </c>
      <c r="Q2449" s="30">
        <v>45716</v>
      </c>
      <c r="R2449" s="23"/>
      <c r="S2449" s="21">
        <v>45719</v>
      </c>
      <c r="T2449" s="20"/>
      <c r="U2449" s="21">
        <v>45723</v>
      </c>
      <c r="V2449" s="29" t="s">
        <v>240</v>
      </c>
      <c r="W2449" s="23"/>
      <c r="X2449" s="27" t="s">
        <v>39</v>
      </c>
      <c r="Y2449" s="13"/>
    </row>
    <row r="2450" spans="1:25">
      <c r="A2450" s="24">
        <v>45748</v>
      </c>
      <c r="B2450" s="25" t="s">
        <v>569</v>
      </c>
      <c r="C2450" s="26">
        <v>112854</v>
      </c>
      <c r="D2450" s="27" t="s">
        <v>42</v>
      </c>
      <c r="E2450" s="27" t="s">
        <v>1576</v>
      </c>
      <c r="F2450" s="27" t="s">
        <v>662</v>
      </c>
      <c r="G2450" s="27" t="s">
        <v>31</v>
      </c>
      <c r="H2450" s="27" t="s">
        <v>32</v>
      </c>
      <c r="I2450" s="27" t="s">
        <v>33</v>
      </c>
      <c r="J2450" s="28">
        <v>45716</v>
      </c>
      <c r="K2450" s="28">
        <v>45870</v>
      </c>
      <c r="L2450" s="121" t="s">
        <v>1605</v>
      </c>
      <c r="N2450" s="94" t="s">
        <v>2500</v>
      </c>
      <c r="P2450" s="30"/>
      <c r="Q2450" s="20"/>
      <c r="R2450" s="23"/>
      <c r="S2450" s="21">
        <v>45715</v>
      </c>
      <c r="T2450" s="20"/>
      <c r="U2450" s="21">
        <v>45727</v>
      </c>
      <c r="V2450" s="29" t="s">
        <v>240</v>
      </c>
      <c r="W2450" s="23"/>
      <c r="X2450" s="27" t="s">
        <v>45</v>
      </c>
      <c r="Y2450" s="13"/>
    </row>
    <row r="2451" spans="1:25">
      <c r="A2451" s="24">
        <v>45717</v>
      </c>
      <c r="B2451" s="25" t="s">
        <v>2123</v>
      </c>
      <c r="C2451" s="26" t="s">
        <v>3439</v>
      </c>
      <c r="D2451" s="27" t="s">
        <v>28</v>
      </c>
      <c r="E2451" s="27" t="s">
        <v>1576</v>
      </c>
      <c r="F2451" s="27" t="s">
        <v>358</v>
      </c>
      <c r="G2451" s="27" t="s">
        <v>31</v>
      </c>
      <c r="H2451" s="27" t="s">
        <v>32</v>
      </c>
      <c r="I2451" s="27" t="s">
        <v>33</v>
      </c>
      <c r="J2451" s="28">
        <v>45657</v>
      </c>
      <c r="K2451" s="28" t="s">
        <v>3336</v>
      </c>
      <c r="L2451" s="121" t="s">
        <v>1605</v>
      </c>
      <c r="N2451" s="94" t="s">
        <v>3440</v>
      </c>
      <c r="P2451" s="30"/>
      <c r="Q2451" s="20"/>
      <c r="R2451" s="23"/>
      <c r="S2451" s="21">
        <v>45687</v>
      </c>
      <c r="T2451" s="20">
        <v>45705</v>
      </c>
      <c r="U2451" s="21">
        <v>45707</v>
      </c>
      <c r="V2451" s="29" t="s">
        <v>240</v>
      </c>
      <c r="W2451" s="23"/>
      <c r="X2451" s="27" t="s">
        <v>39</v>
      </c>
      <c r="Y2451" s="13"/>
    </row>
    <row r="2452" spans="1:25" ht="25.5">
      <c r="A2452" s="24">
        <v>45748</v>
      </c>
      <c r="B2452" s="116" t="s">
        <v>3441</v>
      </c>
      <c r="C2452" s="26">
        <v>138596</v>
      </c>
      <c r="D2452" s="27" t="s">
        <v>42</v>
      </c>
      <c r="E2452" s="27" t="s">
        <v>377</v>
      </c>
      <c r="F2452" s="27"/>
      <c r="G2452" s="27" t="s">
        <v>31</v>
      </c>
      <c r="H2452" s="27" t="s">
        <v>32</v>
      </c>
      <c r="I2452" s="27" t="s">
        <v>33</v>
      </c>
      <c r="J2452" s="28">
        <v>45716</v>
      </c>
      <c r="K2452" s="28">
        <v>45870</v>
      </c>
      <c r="L2452" s="121" t="s">
        <v>53</v>
      </c>
      <c r="N2452" s="94" t="s">
        <v>3254</v>
      </c>
      <c r="P2452" s="30"/>
      <c r="Q2452" s="20"/>
      <c r="R2452" s="23"/>
      <c r="S2452" s="21">
        <v>45716</v>
      </c>
      <c r="T2452" s="20"/>
      <c r="U2452" s="21">
        <v>45722</v>
      </c>
      <c r="V2452" s="29" t="s">
        <v>240</v>
      </c>
      <c r="W2452" s="23"/>
      <c r="X2452" s="27" t="s">
        <v>45</v>
      </c>
      <c r="Y2452" s="13"/>
    </row>
    <row r="2453" spans="1:25" ht="25.5">
      <c r="A2453" s="24">
        <v>45748</v>
      </c>
      <c r="B2453" s="116" t="s">
        <v>3442</v>
      </c>
      <c r="C2453" s="26">
        <v>138597</v>
      </c>
      <c r="D2453" s="27" t="s">
        <v>42</v>
      </c>
      <c r="E2453" s="27" t="s">
        <v>1301</v>
      </c>
      <c r="F2453" s="27"/>
      <c r="G2453" s="27" t="s">
        <v>31</v>
      </c>
      <c r="H2453" s="27" t="s">
        <v>32</v>
      </c>
      <c r="I2453" s="27" t="s">
        <v>33</v>
      </c>
      <c r="J2453" s="28">
        <v>45716</v>
      </c>
      <c r="K2453" s="28">
        <v>45870</v>
      </c>
      <c r="L2453" s="121" t="s">
        <v>53</v>
      </c>
      <c r="N2453" s="94" t="s">
        <v>3426</v>
      </c>
      <c r="P2453" s="30"/>
      <c r="Q2453" s="20"/>
      <c r="R2453" s="23"/>
      <c r="S2453" s="21">
        <v>45716</v>
      </c>
      <c r="T2453" s="20"/>
      <c r="U2453" s="21"/>
      <c r="V2453" s="29" t="s">
        <v>240</v>
      </c>
      <c r="W2453" s="23"/>
      <c r="X2453" s="27" t="s">
        <v>45</v>
      </c>
      <c r="Y2453" s="13"/>
    </row>
    <row r="2454" spans="1:25" ht="25.5">
      <c r="A2454" s="24">
        <v>45748</v>
      </c>
      <c r="B2454" s="116" t="s">
        <v>3443</v>
      </c>
      <c r="C2454" s="26">
        <v>138599</v>
      </c>
      <c r="D2454" s="27" t="s">
        <v>42</v>
      </c>
      <c r="E2454" s="27" t="s">
        <v>1743</v>
      </c>
      <c r="F2454" s="27"/>
      <c r="G2454" s="27" t="s">
        <v>31</v>
      </c>
      <c r="H2454" s="27" t="s">
        <v>32</v>
      </c>
      <c r="I2454" s="27" t="s">
        <v>33</v>
      </c>
      <c r="J2454" s="28">
        <v>45716</v>
      </c>
      <c r="K2454" s="28">
        <v>45870</v>
      </c>
      <c r="L2454" s="121" t="s">
        <v>53</v>
      </c>
      <c r="N2454" s="94" t="s">
        <v>3426</v>
      </c>
      <c r="P2454" s="30"/>
      <c r="Q2454" s="20"/>
      <c r="R2454" s="23"/>
      <c r="S2454" s="21">
        <v>45716</v>
      </c>
      <c r="T2454" s="20"/>
      <c r="U2454" s="21"/>
      <c r="V2454" s="29" t="s">
        <v>240</v>
      </c>
      <c r="W2454" s="23"/>
      <c r="X2454" s="27" t="s">
        <v>45</v>
      </c>
      <c r="Y2454" s="13"/>
    </row>
    <row r="2455" spans="1:25" ht="25.5">
      <c r="A2455" s="24">
        <v>45748</v>
      </c>
      <c r="B2455" s="116" t="s">
        <v>3444</v>
      </c>
      <c r="C2455" s="26">
        <v>138601</v>
      </c>
      <c r="D2455" s="27" t="s">
        <v>42</v>
      </c>
      <c r="E2455" s="27" t="s">
        <v>2222</v>
      </c>
      <c r="F2455" s="27"/>
      <c r="G2455" s="27" t="s">
        <v>31</v>
      </c>
      <c r="H2455" s="27" t="s">
        <v>32</v>
      </c>
      <c r="I2455" s="27" t="s">
        <v>33</v>
      </c>
      <c r="J2455" s="28">
        <v>45716</v>
      </c>
      <c r="K2455" s="28">
        <v>45870</v>
      </c>
      <c r="L2455" s="121" t="s">
        <v>53</v>
      </c>
      <c r="N2455" s="94" t="s">
        <v>3426</v>
      </c>
      <c r="P2455" s="30"/>
      <c r="Q2455" s="20"/>
      <c r="R2455" s="23"/>
      <c r="S2455" s="21" t="s">
        <v>3445</v>
      </c>
      <c r="T2455" s="20"/>
      <c r="U2455" s="21"/>
      <c r="V2455" s="29" t="s">
        <v>240</v>
      </c>
      <c r="W2455" s="23"/>
      <c r="X2455" s="27" t="s">
        <v>39</v>
      </c>
      <c r="Y2455" s="13"/>
    </row>
    <row r="2456" spans="1:25" ht="25.5">
      <c r="A2456" s="24">
        <v>45748</v>
      </c>
      <c r="B2456" s="116" t="s">
        <v>3446</v>
      </c>
      <c r="C2456" s="26">
        <v>138603</v>
      </c>
      <c r="D2456" s="27" t="s">
        <v>42</v>
      </c>
      <c r="E2456" s="27" t="s">
        <v>1301</v>
      </c>
      <c r="F2456" s="27"/>
      <c r="G2456" s="27" t="s">
        <v>31</v>
      </c>
      <c r="H2456" s="27" t="s">
        <v>32</v>
      </c>
      <c r="I2456" s="27" t="s">
        <v>33</v>
      </c>
      <c r="J2456" s="28">
        <v>45716</v>
      </c>
      <c r="K2456" s="28">
        <v>45870</v>
      </c>
      <c r="L2456" s="121" t="s">
        <v>53</v>
      </c>
      <c r="N2456" s="94" t="s">
        <v>3426</v>
      </c>
      <c r="P2456" s="30"/>
      <c r="Q2456" s="20"/>
      <c r="R2456" s="23"/>
      <c r="S2456" s="21">
        <v>45716</v>
      </c>
      <c r="T2456" s="20"/>
      <c r="U2456" s="21"/>
      <c r="V2456" s="29" t="s">
        <v>240</v>
      </c>
      <c r="W2456" s="23"/>
      <c r="X2456" s="27" t="s">
        <v>45</v>
      </c>
      <c r="Y2456" s="13"/>
    </row>
    <row r="2457" spans="1:25" ht="25.5">
      <c r="A2457" s="24">
        <v>45748</v>
      </c>
      <c r="B2457" s="116" t="s">
        <v>3447</v>
      </c>
      <c r="C2457" s="26">
        <v>138604</v>
      </c>
      <c r="D2457" s="27" t="s">
        <v>42</v>
      </c>
      <c r="E2457" s="27" t="s">
        <v>1301</v>
      </c>
      <c r="F2457" s="27"/>
      <c r="G2457" s="27" t="s">
        <v>31</v>
      </c>
      <c r="H2457" s="27" t="s">
        <v>32</v>
      </c>
      <c r="I2457" s="27" t="s">
        <v>33</v>
      </c>
      <c r="J2457" s="28">
        <v>45716</v>
      </c>
      <c r="K2457" s="28">
        <v>45870</v>
      </c>
      <c r="L2457" s="121" t="s">
        <v>53</v>
      </c>
      <c r="N2457" s="94" t="s">
        <v>3426</v>
      </c>
      <c r="P2457" s="30"/>
      <c r="Q2457" s="20"/>
      <c r="R2457" s="23"/>
      <c r="S2457" s="21">
        <v>45716</v>
      </c>
      <c r="T2457" s="20"/>
      <c r="U2457" s="21"/>
      <c r="V2457" s="29" t="s">
        <v>240</v>
      </c>
      <c r="W2457" s="23"/>
      <c r="X2457" s="27" t="s">
        <v>45</v>
      </c>
      <c r="Y2457" s="13"/>
    </row>
    <row r="2458" spans="1:25" ht="25.5">
      <c r="A2458" s="24">
        <v>45748</v>
      </c>
      <c r="B2458" s="116" t="s">
        <v>3448</v>
      </c>
      <c r="C2458" s="26">
        <v>138606</v>
      </c>
      <c r="D2458" s="27" t="s">
        <v>42</v>
      </c>
      <c r="E2458" s="27" t="s">
        <v>1301</v>
      </c>
      <c r="F2458" s="27"/>
      <c r="G2458" s="27" t="s">
        <v>31</v>
      </c>
      <c r="H2458" s="27" t="s">
        <v>32</v>
      </c>
      <c r="I2458" s="27" t="s">
        <v>33</v>
      </c>
      <c r="J2458" s="28">
        <v>45716</v>
      </c>
      <c r="K2458" s="28">
        <v>45870</v>
      </c>
      <c r="L2458" s="121" t="s">
        <v>53</v>
      </c>
      <c r="N2458" s="94" t="s">
        <v>3426</v>
      </c>
      <c r="P2458" s="30"/>
      <c r="Q2458" s="20"/>
      <c r="R2458" s="23"/>
      <c r="S2458" s="21">
        <v>45716</v>
      </c>
      <c r="T2458" s="20"/>
      <c r="U2458" s="21"/>
      <c r="V2458" s="29" t="s">
        <v>240</v>
      </c>
      <c r="W2458" s="23"/>
      <c r="X2458" s="27" t="s">
        <v>45</v>
      </c>
      <c r="Y2458" s="13"/>
    </row>
    <row r="2459" spans="1:25" ht="25.5">
      <c r="A2459" s="24">
        <v>45748</v>
      </c>
      <c r="B2459" s="116" t="s">
        <v>3449</v>
      </c>
      <c r="C2459" s="26">
        <v>138609</v>
      </c>
      <c r="D2459" s="27" t="s">
        <v>42</v>
      </c>
      <c r="E2459" s="27" t="s">
        <v>1301</v>
      </c>
      <c r="F2459" s="27"/>
      <c r="G2459" s="27" t="s">
        <v>31</v>
      </c>
      <c r="H2459" s="27" t="s">
        <v>32</v>
      </c>
      <c r="I2459" s="27" t="s">
        <v>33</v>
      </c>
      <c r="J2459" s="28">
        <v>45716</v>
      </c>
      <c r="K2459" s="28">
        <v>45870</v>
      </c>
      <c r="L2459" s="121" t="s">
        <v>53</v>
      </c>
      <c r="N2459" s="94" t="s">
        <v>3426</v>
      </c>
      <c r="P2459" s="30"/>
      <c r="Q2459" s="20"/>
      <c r="R2459" s="23"/>
      <c r="S2459" s="21">
        <v>45716</v>
      </c>
      <c r="T2459" s="20"/>
      <c r="U2459" s="21"/>
      <c r="V2459" s="29" t="s">
        <v>240</v>
      </c>
      <c r="W2459" s="23"/>
      <c r="X2459" s="27" t="s">
        <v>45</v>
      </c>
      <c r="Y2459" s="13"/>
    </row>
    <row r="2460" spans="1:25" ht="25.5">
      <c r="A2460" s="24">
        <v>45748</v>
      </c>
      <c r="B2460" s="241" t="s">
        <v>3450</v>
      </c>
      <c r="C2460" s="26">
        <v>138610</v>
      </c>
      <c r="D2460" s="27" t="s">
        <v>42</v>
      </c>
      <c r="E2460" s="27" t="s">
        <v>377</v>
      </c>
      <c r="F2460" s="27"/>
      <c r="G2460" s="27" t="s">
        <v>31</v>
      </c>
      <c r="H2460" s="27" t="s">
        <v>32</v>
      </c>
      <c r="I2460" s="27" t="s">
        <v>33</v>
      </c>
      <c r="J2460" s="28">
        <v>45716</v>
      </c>
      <c r="K2460" s="28">
        <v>45870</v>
      </c>
      <c r="L2460" s="121" t="s">
        <v>53</v>
      </c>
      <c r="N2460" s="94" t="s">
        <v>3426</v>
      </c>
      <c r="P2460" s="30"/>
      <c r="Q2460" s="20"/>
      <c r="R2460" s="23"/>
      <c r="S2460" s="21">
        <v>45716</v>
      </c>
      <c r="T2460" s="20"/>
      <c r="U2460" s="21"/>
      <c r="V2460" s="29" t="s">
        <v>240</v>
      </c>
      <c r="W2460" s="23"/>
      <c r="X2460" s="27" t="s">
        <v>45</v>
      </c>
      <c r="Y2460" s="13"/>
    </row>
    <row r="2461" spans="1:25" ht="25.5">
      <c r="A2461" s="24">
        <v>45748</v>
      </c>
      <c r="B2461" s="116" t="s">
        <v>3451</v>
      </c>
      <c r="C2461" s="26">
        <v>138611</v>
      </c>
      <c r="D2461" s="27" t="s">
        <v>42</v>
      </c>
      <c r="E2461" s="27" t="s">
        <v>1301</v>
      </c>
      <c r="F2461" s="27"/>
      <c r="G2461" s="27" t="s">
        <v>31</v>
      </c>
      <c r="H2461" s="27" t="s">
        <v>32</v>
      </c>
      <c r="I2461" s="27" t="s">
        <v>33</v>
      </c>
      <c r="J2461" s="28">
        <v>45716</v>
      </c>
      <c r="K2461" s="28">
        <v>45870</v>
      </c>
      <c r="L2461" s="121" t="s">
        <v>53</v>
      </c>
      <c r="N2461" s="94" t="s">
        <v>3426</v>
      </c>
      <c r="P2461" s="30"/>
      <c r="Q2461" s="20"/>
      <c r="R2461" s="23"/>
      <c r="S2461" s="21">
        <v>45716</v>
      </c>
      <c r="T2461" s="20"/>
      <c r="U2461" s="21"/>
      <c r="V2461" s="29" t="s">
        <v>240</v>
      </c>
      <c r="W2461" s="23"/>
      <c r="X2461" s="27" t="s">
        <v>45</v>
      </c>
      <c r="Y2461" s="13"/>
    </row>
    <row r="2462" spans="1:25" ht="25.5">
      <c r="A2462" s="24">
        <v>45748</v>
      </c>
      <c r="B2462" s="116" t="s">
        <v>3452</v>
      </c>
      <c r="C2462" s="26">
        <v>138612</v>
      </c>
      <c r="D2462" s="27" t="s">
        <v>42</v>
      </c>
      <c r="E2462" s="27" t="s">
        <v>1301</v>
      </c>
      <c r="F2462" s="27"/>
      <c r="G2462" s="27" t="s">
        <v>31</v>
      </c>
      <c r="H2462" s="27" t="s">
        <v>32</v>
      </c>
      <c r="I2462" s="27" t="s">
        <v>33</v>
      </c>
      <c r="J2462" s="28">
        <v>45716</v>
      </c>
      <c r="K2462" s="28">
        <v>45870</v>
      </c>
      <c r="L2462" s="121" t="s">
        <v>53</v>
      </c>
      <c r="N2462" s="94" t="s">
        <v>3426</v>
      </c>
      <c r="P2462" s="30"/>
      <c r="Q2462" s="20"/>
      <c r="R2462" s="23"/>
      <c r="S2462" s="21">
        <v>45716</v>
      </c>
      <c r="T2462" s="20"/>
      <c r="U2462" s="21"/>
      <c r="V2462" s="29" t="s">
        <v>240</v>
      </c>
      <c r="W2462" s="23"/>
      <c r="X2462" s="27" t="s">
        <v>45</v>
      </c>
      <c r="Y2462" s="13"/>
    </row>
    <row r="2463" spans="1:25" ht="25.5">
      <c r="A2463" s="24">
        <v>45748</v>
      </c>
      <c r="B2463" s="116" t="s">
        <v>2754</v>
      </c>
      <c r="C2463" s="26">
        <v>138613</v>
      </c>
      <c r="D2463" s="27" t="s">
        <v>42</v>
      </c>
      <c r="E2463" s="27" t="s">
        <v>1301</v>
      </c>
      <c r="F2463" s="27"/>
      <c r="G2463" s="27" t="s">
        <v>31</v>
      </c>
      <c r="H2463" s="27" t="s">
        <v>32</v>
      </c>
      <c r="I2463" s="27" t="s">
        <v>33</v>
      </c>
      <c r="J2463" s="28">
        <v>45716</v>
      </c>
      <c r="K2463" s="28">
        <v>45870</v>
      </c>
      <c r="L2463" s="121" t="s">
        <v>53</v>
      </c>
      <c r="N2463" s="94" t="s">
        <v>3426</v>
      </c>
      <c r="P2463" s="30"/>
      <c r="Q2463" s="20"/>
      <c r="R2463" s="23"/>
      <c r="S2463" s="21">
        <v>45716</v>
      </c>
      <c r="T2463" s="20"/>
      <c r="U2463" s="21"/>
      <c r="V2463" s="29" t="s">
        <v>240</v>
      </c>
      <c r="W2463" s="23"/>
      <c r="X2463" s="27" t="s">
        <v>45</v>
      </c>
      <c r="Y2463" s="13"/>
    </row>
    <row r="2464" spans="1:25" ht="25.5">
      <c r="A2464" s="24">
        <v>45748</v>
      </c>
      <c r="B2464" s="116" t="s">
        <v>3453</v>
      </c>
      <c r="C2464" s="26">
        <v>138614</v>
      </c>
      <c r="D2464" s="27" t="s">
        <v>42</v>
      </c>
      <c r="E2464" s="27" t="s">
        <v>1301</v>
      </c>
      <c r="F2464" s="27"/>
      <c r="G2464" s="27" t="s">
        <v>31</v>
      </c>
      <c r="H2464" s="27" t="s">
        <v>32</v>
      </c>
      <c r="I2464" s="27" t="s">
        <v>33</v>
      </c>
      <c r="J2464" s="28">
        <v>45716</v>
      </c>
      <c r="K2464" s="28">
        <v>45870</v>
      </c>
      <c r="L2464" s="121" t="s">
        <v>53</v>
      </c>
      <c r="N2464" s="94" t="s">
        <v>3426</v>
      </c>
      <c r="P2464" s="30"/>
      <c r="Q2464" s="20"/>
      <c r="R2464" s="23"/>
      <c r="S2464" s="21">
        <v>45716</v>
      </c>
      <c r="T2464" s="20"/>
      <c r="U2464" s="21"/>
      <c r="V2464" s="29" t="s">
        <v>240</v>
      </c>
      <c r="W2464" s="23"/>
      <c r="X2464" s="27" t="s">
        <v>45</v>
      </c>
      <c r="Y2464" s="13"/>
    </row>
    <row r="2465" spans="1:25" ht="25.5">
      <c r="A2465" s="24">
        <v>45748</v>
      </c>
      <c r="B2465" s="116" t="s">
        <v>3454</v>
      </c>
      <c r="C2465" s="26">
        <v>138615</v>
      </c>
      <c r="D2465" s="27" t="s">
        <v>42</v>
      </c>
      <c r="E2465" s="27" t="s">
        <v>1301</v>
      </c>
      <c r="F2465" s="27"/>
      <c r="G2465" s="27" t="s">
        <v>31</v>
      </c>
      <c r="H2465" s="27" t="s">
        <v>32</v>
      </c>
      <c r="I2465" s="27" t="s">
        <v>33</v>
      </c>
      <c r="J2465" s="28">
        <v>45716</v>
      </c>
      <c r="K2465" s="28">
        <v>45870</v>
      </c>
      <c r="L2465" s="121" t="s">
        <v>53</v>
      </c>
      <c r="N2465" s="94" t="s">
        <v>3426</v>
      </c>
      <c r="P2465" s="30"/>
      <c r="Q2465" s="20"/>
      <c r="R2465" s="23"/>
      <c r="S2465" s="21">
        <v>45716</v>
      </c>
      <c r="T2465" s="20"/>
      <c r="U2465" s="21">
        <v>45722</v>
      </c>
      <c r="V2465" s="29" t="s">
        <v>240</v>
      </c>
      <c r="W2465" s="23"/>
      <c r="X2465" s="27" t="s">
        <v>45</v>
      </c>
      <c r="Y2465" s="13"/>
    </row>
    <row r="2466" spans="1:25" ht="25.5">
      <c r="A2466" s="24">
        <v>45748</v>
      </c>
      <c r="B2466" s="116" t="s">
        <v>3455</v>
      </c>
      <c r="C2466" s="26">
        <v>138616</v>
      </c>
      <c r="D2466" s="27" t="s">
        <v>42</v>
      </c>
      <c r="E2466" s="27" t="s">
        <v>1301</v>
      </c>
      <c r="F2466" s="27"/>
      <c r="G2466" s="27" t="s">
        <v>31</v>
      </c>
      <c r="H2466" s="27" t="s">
        <v>32</v>
      </c>
      <c r="I2466" s="27" t="s">
        <v>33</v>
      </c>
      <c r="J2466" s="28">
        <v>45716</v>
      </c>
      <c r="K2466" s="28">
        <v>45870</v>
      </c>
      <c r="L2466" s="121" t="s">
        <v>53</v>
      </c>
      <c r="N2466" s="94" t="s">
        <v>3426</v>
      </c>
      <c r="P2466" s="30"/>
      <c r="Q2466" s="20"/>
      <c r="R2466" s="23"/>
      <c r="S2466" s="21">
        <v>45716</v>
      </c>
      <c r="T2466" s="20"/>
      <c r="U2466" s="21"/>
      <c r="V2466" s="29" t="s">
        <v>240</v>
      </c>
      <c r="W2466" s="23"/>
      <c r="X2466" s="27" t="s">
        <v>45</v>
      </c>
      <c r="Y2466" s="13"/>
    </row>
    <row r="2467" spans="1:25" ht="25.5">
      <c r="A2467" s="24">
        <v>45748</v>
      </c>
      <c r="B2467" s="116" t="s">
        <v>3456</v>
      </c>
      <c r="C2467" s="26">
        <v>138618</v>
      </c>
      <c r="D2467" s="27" t="s">
        <v>42</v>
      </c>
      <c r="E2467" s="27" t="s">
        <v>1301</v>
      </c>
      <c r="F2467" s="27"/>
      <c r="G2467" s="27" t="s">
        <v>31</v>
      </c>
      <c r="H2467" s="27" t="s">
        <v>32</v>
      </c>
      <c r="I2467" s="27" t="s">
        <v>33</v>
      </c>
      <c r="J2467" s="28">
        <v>45716</v>
      </c>
      <c r="K2467" s="28">
        <v>45870</v>
      </c>
      <c r="L2467" s="121" t="s">
        <v>53</v>
      </c>
      <c r="N2467" s="94" t="s">
        <v>3426</v>
      </c>
      <c r="P2467" s="30"/>
      <c r="Q2467" s="20"/>
      <c r="R2467" s="23"/>
      <c r="S2467" s="21">
        <v>45716</v>
      </c>
      <c r="T2467" s="20"/>
      <c r="U2467" s="21"/>
      <c r="V2467" s="29" t="s">
        <v>240</v>
      </c>
      <c r="W2467" s="23"/>
      <c r="X2467" s="27" t="s">
        <v>45</v>
      </c>
      <c r="Y2467" s="13"/>
    </row>
    <row r="2468" spans="1:25" ht="25.5">
      <c r="A2468" s="24">
        <v>45748</v>
      </c>
      <c r="B2468" s="116" t="s">
        <v>3457</v>
      </c>
      <c r="C2468" s="26">
        <v>138620</v>
      </c>
      <c r="D2468" s="27" t="s">
        <v>42</v>
      </c>
      <c r="E2468" s="27" t="s">
        <v>1301</v>
      </c>
      <c r="F2468" s="27"/>
      <c r="G2468" s="27" t="s">
        <v>31</v>
      </c>
      <c r="H2468" s="27" t="s">
        <v>32</v>
      </c>
      <c r="I2468" s="27" t="s">
        <v>33</v>
      </c>
      <c r="J2468" s="28">
        <v>45716</v>
      </c>
      <c r="K2468" s="28">
        <v>45870</v>
      </c>
      <c r="L2468" s="121" t="s">
        <v>53</v>
      </c>
      <c r="N2468" s="94" t="s">
        <v>3426</v>
      </c>
      <c r="P2468" s="30"/>
      <c r="Q2468" s="20"/>
      <c r="R2468" s="23"/>
      <c r="S2468" s="21">
        <v>45716</v>
      </c>
      <c r="T2468" s="20"/>
      <c r="U2468" s="21"/>
      <c r="V2468" s="29" t="s">
        <v>240</v>
      </c>
      <c r="W2468" s="23"/>
      <c r="X2468" s="27" t="s">
        <v>45</v>
      </c>
      <c r="Y2468" s="13"/>
    </row>
    <row r="2469" spans="1:25">
      <c r="A2469" s="24">
        <v>45717</v>
      </c>
      <c r="B2469" s="25" t="s">
        <v>558</v>
      </c>
      <c r="C2469" s="26">
        <v>111839</v>
      </c>
      <c r="D2469" s="27" t="s">
        <v>42</v>
      </c>
      <c r="E2469" s="27" t="s">
        <v>1068</v>
      </c>
      <c r="F2469" s="27"/>
      <c r="G2469" s="27" t="s">
        <v>31</v>
      </c>
      <c r="H2469" s="27" t="s">
        <v>32</v>
      </c>
      <c r="I2469" s="27" t="s">
        <v>33</v>
      </c>
      <c r="J2469" s="28">
        <v>45716</v>
      </c>
      <c r="K2469" s="28">
        <v>45870</v>
      </c>
      <c r="L2469" s="121" t="s">
        <v>53</v>
      </c>
      <c r="P2469" s="30"/>
      <c r="Q2469" s="20"/>
      <c r="R2469" s="23"/>
      <c r="S2469" s="21">
        <v>45716</v>
      </c>
      <c r="T2469" s="20"/>
      <c r="U2469" s="21">
        <v>45717</v>
      </c>
      <c r="V2469" s="29" t="s">
        <v>240</v>
      </c>
      <c r="W2469" s="23"/>
      <c r="X2469" s="27" t="s">
        <v>45</v>
      </c>
      <c r="Y2469" s="13"/>
    </row>
    <row r="2470" spans="1:25" ht="25.5">
      <c r="A2470" s="24" t="s">
        <v>3334</v>
      </c>
      <c r="B2470" s="25" t="s">
        <v>2609</v>
      </c>
      <c r="C2470" s="26" t="s">
        <v>3458</v>
      </c>
      <c r="D2470" s="27" t="s">
        <v>28</v>
      </c>
      <c r="E2470" s="27" t="s">
        <v>1301</v>
      </c>
      <c r="F2470" s="27" t="s">
        <v>3459</v>
      </c>
      <c r="G2470" s="27" t="s">
        <v>31</v>
      </c>
      <c r="H2470" s="27" t="s">
        <v>32</v>
      </c>
      <c r="I2470" s="27" t="s">
        <v>33</v>
      </c>
      <c r="J2470" s="28">
        <v>45688</v>
      </c>
      <c r="K2470" s="28" t="s">
        <v>3336</v>
      </c>
      <c r="L2470" s="237" t="s">
        <v>53</v>
      </c>
      <c r="N2470" s="94" t="s">
        <v>3254</v>
      </c>
      <c r="P2470" s="30"/>
      <c r="Q2470" s="20"/>
      <c r="R2470" s="23"/>
      <c r="S2470" s="21">
        <v>45685</v>
      </c>
      <c r="T2470" s="20">
        <v>45707</v>
      </c>
      <c r="U2470" s="21">
        <v>45729</v>
      </c>
      <c r="V2470" s="29" t="s">
        <v>240</v>
      </c>
      <c r="W2470" s="23"/>
      <c r="X2470" s="27" t="s">
        <v>45</v>
      </c>
      <c r="Y2470" s="13"/>
    </row>
    <row r="2471" spans="1:25" ht="25.5">
      <c r="A2471" s="24">
        <v>45748</v>
      </c>
      <c r="B2471" s="25" t="s">
        <v>566</v>
      </c>
      <c r="C2471" s="26">
        <v>21664</v>
      </c>
      <c r="D2471" s="27" t="s">
        <v>42</v>
      </c>
      <c r="E2471" s="27" t="s">
        <v>330</v>
      </c>
      <c r="F2471" s="27"/>
      <c r="G2471" s="27" t="s">
        <v>31</v>
      </c>
      <c r="H2471" s="27" t="s">
        <v>32</v>
      </c>
      <c r="I2471" s="27" t="s">
        <v>33</v>
      </c>
      <c r="J2471" s="28">
        <v>45716</v>
      </c>
      <c r="K2471" s="28">
        <v>45870</v>
      </c>
      <c r="L2471" s="121" t="s">
        <v>53</v>
      </c>
      <c r="N2471" s="94" t="s">
        <v>1817</v>
      </c>
      <c r="P2471" s="30"/>
      <c r="Q2471" s="20"/>
      <c r="R2471" s="23"/>
      <c r="S2471" s="21" t="s">
        <v>3445</v>
      </c>
      <c r="T2471" s="20"/>
      <c r="U2471" s="21">
        <v>45730</v>
      </c>
      <c r="V2471" s="29" t="s">
        <v>240</v>
      </c>
      <c r="W2471" s="23"/>
      <c r="X2471" s="27" t="s">
        <v>39</v>
      </c>
      <c r="Y2471" s="13"/>
    </row>
    <row r="2472" spans="1:25" ht="25.5">
      <c r="A2472" s="24">
        <v>45748</v>
      </c>
      <c r="B2472" s="25" t="s">
        <v>3460</v>
      </c>
      <c r="C2472" s="26">
        <v>55936</v>
      </c>
      <c r="D2472" s="27" t="s">
        <v>42</v>
      </c>
      <c r="E2472" s="27" t="s">
        <v>255</v>
      </c>
      <c r="F2472" s="27"/>
      <c r="G2472" s="27" t="s">
        <v>31</v>
      </c>
      <c r="H2472" s="27" t="s">
        <v>32</v>
      </c>
      <c r="I2472" s="27" t="s">
        <v>33</v>
      </c>
      <c r="J2472" s="28">
        <v>45716</v>
      </c>
      <c r="K2472" s="28">
        <v>45870</v>
      </c>
      <c r="L2472" s="121" t="s">
        <v>53</v>
      </c>
      <c r="N2472" s="94" t="s">
        <v>72</v>
      </c>
      <c r="P2472" s="30"/>
      <c r="Q2472" s="20"/>
      <c r="R2472" s="23"/>
      <c r="S2472" s="21">
        <v>45716</v>
      </c>
      <c r="T2472" s="20"/>
      <c r="U2472" s="21">
        <v>45717</v>
      </c>
      <c r="V2472" s="29" t="s">
        <v>240</v>
      </c>
      <c r="W2472" s="23"/>
      <c r="X2472" s="27" t="s">
        <v>45</v>
      </c>
      <c r="Y2472" s="13"/>
    </row>
    <row r="2473" spans="1:25">
      <c r="A2473" s="24">
        <v>45748</v>
      </c>
      <c r="B2473" s="25" t="s">
        <v>1792</v>
      </c>
      <c r="C2473" s="26">
        <v>99408</v>
      </c>
      <c r="D2473" s="27" t="s">
        <v>42</v>
      </c>
      <c r="E2473" s="27" t="s">
        <v>3431</v>
      </c>
      <c r="F2473" s="27"/>
      <c r="G2473" s="27" t="s">
        <v>31</v>
      </c>
      <c r="H2473" s="27" t="s">
        <v>32</v>
      </c>
      <c r="I2473" s="27" t="s">
        <v>33</v>
      </c>
      <c r="J2473" s="28">
        <v>45716</v>
      </c>
      <c r="K2473" s="28">
        <v>45870</v>
      </c>
      <c r="L2473" s="121" t="s">
        <v>53</v>
      </c>
      <c r="N2473" s="94" t="s">
        <v>464</v>
      </c>
      <c r="P2473" s="30"/>
      <c r="Q2473" s="20"/>
      <c r="R2473" s="23"/>
      <c r="S2473" s="21" t="s">
        <v>3445</v>
      </c>
      <c r="T2473" s="20"/>
      <c r="U2473" s="21">
        <v>45719</v>
      </c>
      <c r="V2473" s="29" t="s">
        <v>240</v>
      </c>
      <c r="W2473" s="23"/>
      <c r="X2473" s="27" t="s">
        <v>39</v>
      </c>
      <c r="Y2473" s="13"/>
    </row>
    <row r="2474" spans="1:25">
      <c r="A2474" s="24">
        <v>45748</v>
      </c>
      <c r="B2474" s="25" t="s">
        <v>3461</v>
      </c>
      <c r="C2474" s="26">
        <v>107329</v>
      </c>
      <c r="D2474" s="27" t="s">
        <v>42</v>
      </c>
      <c r="E2474" s="27" t="s">
        <v>1576</v>
      </c>
      <c r="F2474" s="27"/>
      <c r="G2474" s="27" t="s">
        <v>31</v>
      </c>
      <c r="H2474" s="27" t="s">
        <v>32</v>
      </c>
      <c r="I2474" s="27" t="s">
        <v>33</v>
      </c>
      <c r="J2474" s="28">
        <v>45716</v>
      </c>
      <c r="K2474" s="28">
        <v>45870</v>
      </c>
      <c r="L2474" s="121" t="s">
        <v>53</v>
      </c>
      <c r="N2474" s="94" t="s">
        <v>388</v>
      </c>
      <c r="P2474" s="30"/>
      <c r="Q2474" s="20"/>
      <c r="R2474" s="23"/>
      <c r="S2474" s="21" t="s">
        <v>3445</v>
      </c>
      <c r="T2474" s="20"/>
      <c r="U2474" s="21">
        <v>45723</v>
      </c>
      <c r="V2474" s="29" t="s">
        <v>240</v>
      </c>
      <c r="W2474" s="23"/>
      <c r="X2474" s="27" t="s">
        <v>39</v>
      </c>
      <c r="Y2474" s="13"/>
    </row>
    <row r="2475" spans="1:25">
      <c r="A2475" s="24">
        <v>45748</v>
      </c>
      <c r="B2475" s="25" t="s">
        <v>3462</v>
      </c>
      <c r="C2475" s="26">
        <v>111264</v>
      </c>
      <c r="D2475" s="27" t="s">
        <v>42</v>
      </c>
      <c r="E2475" s="27" t="s">
        <v>463</v>
      </c>
      <c r="F2475" s="27"/>
      <c r="G2475" s="27" t="s">
        <v>31</v>
      </c>
      <c r="H2475" s="27" t="s">
        <v>32</v>
      </c>
      <c r="I2475" s="27" t="s">
        <v>33</v>
      </c>
      <c r="J2475" s="28">
        <v>45716</v>
      </c>
      <c r="K2475" s="28">
        <v>45870</v>
      </c>
      <c r="L2475" s="121" t="s">
        <v>53</v>
      </c>
      <c r="N2475" s="101" t="s">
        <v>464</v>
      </c>
      <c r="P2475" s="30"/>
      <c r="Q2475" s="20"/>
      <c r="R2475" s="23"/>
      <c r="S2475" s="21">
        <v>45716</v>
      </c>
      <c r="T2475" s="20"/>
      <c r="U2475" s="21">
        <v>45716</v>
      </c>
      <c r="V2475" s="29" t="s">
        <v>240</v>
      </c>
      <c r="W2475" s="23"/>
      <c r="X2475" s="27" t="s">
        <v>45</v>
      </c>
      <c r="Y2475" s="13"/>
    </row>
    <row r="2476" spans="1:25" ht="25.5">
      <c r="A2476" s="24">
        <v>45748</v>
      </c>
      <c r="B2476" s="25" t="s">
        <v>562</v>
      </c>
      <c r="C2476" s="26">
        <v>116143</v>
      </c>
      <c r="D2476" s="27" t="s">
        <v>42</v>
      </c>
      <c r="E2476" s="27" t="s">
        <v>413</v>
      </c>
      <c r="F2476" s="27"/>
      <c r="G2476" s="27" t="s">
        <v>31</v>
      </c>
      <c r="H2476" s="27" t="s">
        <v>32</v>
      </c>
      <c r="I2476" s="27" t="s">
        <v>33</v>
      </c>
      <c r="J2476" s="28">
        <v>45716</v>
      </c>
      <c r="K2476" s="28">
        <v>45870</v>
      </c>
      <c r="L2476" s="121" t="s">
        <v>53</v>
      </c>
      <c r="M2476" s="94" t="s">
        <v>415</v>
      </c>
      <c r="N2476" s="94" t="s">
        <v>43</v>
      </c>
      <c r="P2476" s="30"/>
      <c r="Q2476" s="20"/>
      <c r="R2476" s="23"/>
      <c r="S2476" s="21">
        <v>45716</v>
      </c>
      <c r="T2476" s="20"/>
      <c r="U2476" s="21">
        <v>45734</v>
      </c>
      <c r="V2476" s="182" t="s">
        <v>240</v>
      </c>
      <c r="W2476" s="23"/>
      <c r="X2476" s="27" t="s">
        <v>45</v>
      </c>
      <c r="Y2476" s="13"/>
    </row>
    <row r="2477" spans="1:25">
      <c r="A2477" s="24">
        <v>45748</v>
      </c>
      <c r="B2477" s="239" t="s">
        <v>3463</v>
      </c>
      <c r="C2477" s="26">
        <v>121525</v>
      </c>
      <c r="D2477" s="27" t="s">
        <v>42</v>
      </c>
      <c r="E2477" s="27" t="s">
        <v>255</v>
      </c>
      <c r="F2477" s="27"/>
      <c r="G2477" s="27" t="s">
        <v>31</v>
      </c>
      <c r="H2477" s="27" t="s">
        <v>32</v>
      </c>
      <c r="I2477" s="27" t="s">
        <v>33</v>
      </c>
      <c r="J2477" s="28">
        <v>45716</v>
      </c>
      <c r="K2477" s="28">
        <v>45870</v>
      </c>
      <c r="L2477" s="121" t="s">
        <v>53</v>
      </c>
      <c r="P2477" s="30"/>
      <c r="Q2477" s="20"/>
      <c r="R2477" s="23"/>
      <c r="S2477" s="21">
        <v>45716</v>
      </c>
      <c r="T2477" s="20"/>
      <c r="U2477" s="21">
        <v>45717</v>
      </c>
      <c r="V2477" s="29" t="s">
        <v>240</v>
      </c>
      <c r="W2477" s="23"/>
      <c r="X2477" s="27" t="s">
        <v>45</v>
      </c>
      <c r="Y2477" s="13"/>
    </row>
    <row r="2478" spans="1:25">
      <c r="A2478" s="24">
        <v>45748</v>
      </c>
      <c r="B2478" s="25" t="s">
        <v>554</v>
      </c>
      <c r="C2478" s="26">
        <v>121931</v>
      </c>
      <c r="D2478" s="27" t="s">
        <v>42</v>
      </c>
      <c r="E2478" s="27" t="s">
        <v>255</v>
      </c>
      <c r="F2478" s="27"/>
      <c r="G2478" s="27" t="s">
        <v>31</v>
      </c>
      <c r="H2478" s="27" t="s">
        <v>32</v>
      </c>
      <c r="I2478" s="27" t="s">
        <v>33</v>
      </c>
      <c r="J2478" s="28">
        <v>45716</v>
      </c>
      <c r="K2478" s="28">
        <v>45870</v>
      </c>
      <c r="L2478" s="121" t="s">
        <v>53</v>
      </c>
      <c r="N2478" s="94" t="s">
        <v>3385</v>
      </c>
      <c r="P2478" s="30"/>
      <c r="Q2478" s="20"/>
      <c r="R2478" s="23"/>
      <c r="S2478" s="21">
        <v>45716</v>
      </c>
      <c r="T2478" s="20"/>
      <c r="U2478" s="21">
        <v>45717</v>
      </c>
      <c r="V2478" s="29" t="s">
        <v>240</v>
      </c>
      <c r="W2478" s="23"/>
      <c r="X2478" s="27" t="s">
        <v>45</v>
      </c>
      <c r="Y2478" s="13"/>
    </row>
    <row r="2479" spans="1:25" ht="25.5">
      <c r="A2479" s="24">
        <v>45748</v>
      </c>
      <c r="B2479" s="25" t="s">
        <v>3464</v>
      </c>
      <c r="C2479" s="26">
        <v>128350</v>
      </c>
      <c r="D2479" s="27" t="s">
        <v>42</v>
      </c>
      <c r="E2479" s="27" t="s">
        <v>255</v>
      </c>
      <c r="F2479" s="27"/>
      <c r="G2479" s="27" t="s">
        <v>31</v>
      </c>
      <c r="H2479" s="27" t="s">
        <v>32</v>
      </c>
      <c r="I2479" s="27" t="s">
        <v>33</v>
      </c>
      <c r="J2479" s="28">
        <v>45716</v>
      </c>
      <c r="K2479" s="28">
        <v>45870</v>
      </c>
      <c r="L2479" s="121" t="s">
        <v>53</v>
      </c>
      <c r="N2479" s="94" t="s">
        <v>2923</v>
      </c>
      <c r="P2479" s="30"/>
      <c r="Q2479" s="20"/>
      <c r="R2479" s="23"/>
      <c r="S2479" s="21">
        <v>45716</v>
      </c>
      <c r="T2479" s="20"/>
      <c r="U2479" s="21">
        <v>45716</v>
      </c>
      <c r="V2479" s="29" t="s">
        <v>240</v>
      </c>
      <c r="W2479" s="23"/>
      <c r="X2479" s="27" t="s">
        <v>45</v>
      </c>
      <c r="Y2479" s="13"/>
    </row>
    <row r="2480" spans="1:25" ht="25.5">
      <c r="A2480" s="24">
        <v>45748</v>
      </c>
      <c r="B2480" s="25" t="s">
        <v>1767</v>
      </c>
      <c r="C2480" s="26">
        <v>128593</v>
      </c>
      <c r="D2480" s="27" t="s">
        <v>42</v>
      </c>
      <c r="E2480" s="27" t="s">
        <v>255</v>
      </c>
      <c r="F2480" s="27"/>
      <c r="G2480" s="27" t="s">
        <v>31</v>
      </c>
      <c r="H2480" s="27" t="s">
        <v>32</v>
      </c>
      <c r="I2480" s="27" t="s">
        <v>33</v>
      </c>
      <c r="J2480" s="28">
        <v>45716</v>
      </c>
      <c r="K2480" s="28">
        <v>45870</v>
      </c>
      <c r="L2480" s="121" t="s">
        <v>53</v>
      </c>
      <c r="N2480" s="94" t="s">
        <v>72</v>
      </c>
      <c r="P2480" s="30"/>
      <c r="Q2480" s="20"/>
      <c r="R2480" s="23"/>
      <c r="S2480" s="21">
        <v>45716</v>
      </c>
      <c r="T2480" s="20"/>
      <c r="U2480" s="21">
        <v>45717</v>
      </c>
      <c r="V2480" s="29" t="s">
        <v>240</v>
      </c>
      <c r="W2480" s="23"/>
      <c r="X2480" s="27" t="s">
        <v>45</v>
      </c>
      <c r="Y2480" s="13"/>
    </row>
    <row r="2481" spans="1:25" ht="25.5">
      <c r="A2481" s="24">
        <v>45748</v>
      </c>
      <c r="B2481" s="25" t="s">
        <v>1809</v>
      </c>
      <c r="C2481" s="26">
        <v>135422</v>
      </c>
      <c r="D2481" s="27" t="s">
        <v>42</v>
      </c>
      <c r="E2481" s="27" t="s">
        <v>413</v>
      </c>
      <c r="F2481" s="27"/>
      <c r="G2481" s="27" t="s">
        <v>31</v>
      </c>
      <c r="H2481" s="27" t="s">
        <v>32</v>
      </c>
      <c r="I2481" s="27" t="s">
        <v>33</v>
      </c>
      <c r="J2481" s="28">
        <v>45716</v>
      </c>
      <c r="K2481" s="28">
        <v>45870</v>
      </c>
      <c r="L2481" s="121" t="s">
        <v>53</v>
      </c>
      <c r="N2481" s="94" t="s">
        <v>43</v>
      </c>
      <c r="P2481" s="30"/>
      <c r="Q2481" s="20"/>
      <c r="R2481" s="23"/>
      <c r="S2481" s="21">
        <v>45716</v>
      </c>
      <c r="T2481" s="20"/>
      <c r="U2481" s="21">
        <v>45727</v>
      </c>
      <c r="V2481" s="29" t="s">
        <v>240</v>
      </c>
      <c r="W2481" s="23"/>
      <c r="X2481" s="27" t="s">
        <v>45</v>
      </c>
      <c r="Y2481" s="13"/>
    </row>
    <row r="2482" spans="1:25" ht="25.5">
      <c r="A2482" s="24">
        <v>45748</v>
      </c>
      <c r="B2482" s="25" t="s">
        <v>2696</v>
      </c>
      <c r="C2482" s="26">
        <v>139203</v>
      </c>
      <c r="D2482" s="27" t="s">
        <v>42</v>
      </c>
      <c r="E2482" s="27" t="s">
        <v>413</v>
      </c>
      <c r="F2482" s="27"/>
      <c r="G2482" s="27" t="s">
        <v>31</v>
      </c>
      <c r="H2482" s="27" t="s">
        <v>32</v>
      </c>
      <c r="I2482" s="27" t="s">
        <v>33</v>
      </c>
      <c r="J2482" s="28">
        <v>45716</v>
      </c>
      <c r="K2482" s="28">
        <v>45870</v>
      </c>
      <c r="L2482" s="121" t="s">
        <v>53</v>
      </c>
      <c r="M2482" s="94" t="s">
        <v>415</v>
      </c>
      <c r="N2482" s="94" t="s">
        <v>43</v>
      </c>
      <c r="P2482" s="30"/>
      <c r="Q2482" s="20"/>
      <c r="R2482" s="23"/>
      <c r="S2482" s="21">
        <v>45716</v>
      </c>
      <c r="T2482" s="20"/>
      <c r="U2482" s="21">
        <v>45735</v>
      </c>
      <c r="V2482" s="29" t="s">
        <v>240</v>
      </c>
      <c r="W2482" s="23"/>
      <c r="X2482" s="27" t="s">
        <v>45</v>
      </c>
      <c r="Y2482" s="13"/>
    </row>
    <row r="2483" spans="1:25" ht="25.5">
      <c r="A2483" s="24">
        <v>45748</v>
      </c>
      <c r="B2483" s="25" t="s">
        <v>2661</v>
      </c>
      <c r="C2483" s="26">
        <v>139436</v>
      </c>
      <c r="D2483" s="27" t="s">
        <v>42</v>
      </c>
      <c r="E2483" s="27" t="s">
        <v>255</v>
      </c>
      <c r="F2483" s="27"/>
      <c r="G2483" s="27" t="s">
        <v>31</v>
      </c>
      <c r="H2483" s="27" t="s">
        <v>32</v>
      </c>
      <c r="I2483" s="27" t="s">
        <v>33</v>
      </c>
      <c r="J2483" s="28">
        <v>45716</v>
      </c>
      <c r="K2483" s="28">
        <v>45870</v>
      </c>
      <c r="L2483" s="121" t="s">
        <v>53</v>
      </c>
      <c r="N2483" s="94" t="s">
        <v>72</v>
      </c>
      <c r="P2483" s="30"/>
      <c r="Q2483" s="20"/>
      <c r="R2483" s="23"/>
      <c r="S2483" s="21">
        <v>45716</v>
      </c>
      <c r="T2483" s="20"/>
      <c r="U2483" s="21">
        <v>45720</v>
      </c>
      <c r="V2483" s="29" t="s">
        <v>240</v>
      </c>
      <c r="W2483" s="23"/>
      <c r="X2483" s="27" t="s">
        <v>45</v>
      </c>
      <c r="Y2483" s="13"/>
    </row>
    <row r="2484" spans="1:25" ht="25.5">
      <c r="A2484" s="24">
        <v>45748</v>
      </c>
      <c r="B2484" s="25" t="s">
        <v>49</v>
      </c>
      <c r="C2484" s="26">
        <v>139685</v>
      </c>
      <c r="D2484" s="27" t="s">
        <v>42</v>
      </c>
      <c r="E2484" s="27" t="s">
        <v>413</v>
      </c>
      <c r="F2484" s="27"/>
      <c r="G2484" s="27" t="s">
        <v>31</v>
      </c>
      <c r="H2484" s="27" t="s">
        <v>32</v>
      </c>
      <c r="I2484" s="27" t="s">
        <v>33</v>
      </c>
      <c r="J2484" s="28">
        <v>45716</v>
      </c>
      <c r="K2484" s="28">
        <v>45870</v>
      </c>
      <c r="L2484" s="121" t="s">
        <v>53</v>
      </c>
      <c r="M2484" s="94" t="s">
        <v>415</v>
      </c>
      <c r="N2484" s="94" t="s">
        <v>43</v>
      </c>
      <c r="P2484" s="30"/>
      <c r="Q2484" s="20"/>
      <c r="R2484" s="23"/>
      <c r="S2484" s="21">
        <v>45716</v>
      </c>
      <c r="T2484" s="20"/>
      <c r="U2484" s="21">
        <v>45735</v>
      </c>
      <c r="V2484" s="29" t="s">
        <v>240</v>
      </c>
      <c r="W2484" s="23"/>
      <c r="X2484" s="27" t="s">
        <v>45</v>
      </c>
      <c r="Y2484" s="13"/>
    </row>
    <row r="2485" spans="1:25">
      <c r="A2485" s="24">
        <v>45748</v>
      </c>
      <c r="B2485" s="25" t="s">
        <v>52</v>
      </c>
      <c r="C2485" s="26">
        <v>144687</v>
      </c>
      <c r="D2485" s="27" t="s">
        <v>42</v>
      </c>
      <c r="E2485" s="27" t="s">
        <v>1068</v>
      </c>
      <c r="F2485" s="27"/>
      <c r="G2485" s="27" t="s">
        <v>31</v>
      </c>
      <c r="H2485" s="27" t="s">
        <v>32</v>
      </c>
      <c r="I2485" s="27" t="s">
        <v>33</v>
      </c>
      <c r="J2485" s="28">
        <v>45716</v>
      </c>
      <c r="K2485" s="28">
        <v>45901</v>
      </c>
      <c r="L2485" s="121" t="s">
        <v>53</v>
      </c>
      <c r="M2485" s="94" t="s">
        <v>304</v>
      </c>
      <c r="N2485" s="94" t="s">
        <v>149</v>
      </c>
      <c r="P2485" s="30"/>
      <c r="Q2485" s="20"/>
      <c r="R2485" s="23"/>
      <c r="S2485" s="21">
        <v>45716</v>
      </c>
      <c r="T2485" s="20"/>
      <c r="U2485" s="21">
        <v>45720</v>
      </c>
      <c r="V2485" s="29" t="s">
        <v>240</v>
      </c>
      <c r="W2485" s="23"/>
      <c r="X2485" s="27" t="s">
        <v>45</v>
      </c>
      <c r="Y2485" s="13" t="s">
        <v>3465</v>
      </c>
    </row>
    <row r="2486" spans="1:25" ht="25.5">
      <c r="A2486" s="24">
        <v>45748</v>
      </c>
      <c r="B2486" s="25" t="s">
        <v>3466</v>
      </c>
      <c r="C2486" s="26">
        <v>145325</v>
      </c>
      <c r="D2486" s="27" t="s">
        <v>42</v>
      </c>
      <c r="E2486" s="27" t="s">
        <v>255</v>
      </c>
      <c r="F2486" s="27"/>
      <c r="G2486" s="27" t="s">
        <v>31</v>
      </c>
      <c r="H2486" s="27" t="s">
        <v>32</v>
      </c>
      <c r="I2486" s="27" t="s">
        <v>33</v>
      </c>
      <c r="J2486" s="28">
        <v>45716</v>
      </c>
      <c r="K2486" s="28">
        <v>45870</v>
      </c>
      <c r="L2486" s="121" t="s">
        <v>53</v>
      </c>
      <c r="N2486" s="94" t="s">
        <v>72</v>
      </c>
      <c r="P2486" s="30"/>
      <c r="Q2486" s="20"/>
      <c r="R2486" s="23"/>
      <c r="S2486" s="21">
        <v>45716</v>
      </c>
      <c r="T2486" s="20"/>
      <c r="U2486" s="21">
        <v>45720</v>
      </c>
      <c r="V2486" s="29" t="s">
        <v>240</v>
      </c>
      <c r="W2486" s="23"/>
      <c r="X2486" s="27" t="s">
        <v>45</v>
      </c>
      <c r="Y2486" s="13"/>
    </row>
    <row r="2487" spans="1:25" ht="25.5">
      <c r="A2487" s="24">
        <v>45748</v>
      </c>
      <c r="B2487" s="25" t="s">
        <v>57</v>
      </c>
      <c r="C2487" s="26">
        <v>145470</v>
      </c>
      <c r="D2487" s="27" t="s">
        <v>42</v>
      </c>
      <c r="E2487" s="27" t="s">
        <v>413</v>
      </c>
      <c r="F2487" s="27"/>
      <c r="G2487" s="27" t="s">
        <v>31</v>
      </c>
      <c r="H2487" s="27" t="s">
        <v>32</v>
      </c>
      <c r="I2487" s="27" t="s">
        <v>33</v>
      </c>
      <c r="J2487" s="28">
        <v>45716</v>
      </c>
      <c r="K2487" s="28">
        <v>45870</v>
      </c>
      <c r="L2487" s="121" t="s">
        <v>53</v>
      </c>
      <c r="M2487" s="94" t="s">
        <v>415</v>
      </c>
      <c r="N2487" s="94" t="s">
        <v>43</v>
      </c>
      <c r="P2487" s="30"/>
      <c r="Q2487" s="20"/>
      <c r="R2487" s="23"/>
      <c r="S2487" s="21">
        <v>45716</v>
      </c>
      <c r="T2487" s="20"/>
      <c r="U2487" s="21">
        <v>45735</v>
      </c>
      <c r="V2487" s="29" t="s">
        <v>240</v>
      </c>
      <c r="W2487" s="23"/>
      <c r="X2487" s="27" t="s">
        <v>45</v>
      </c>
      <c r="Y2487" s="13"/>
    </row>
    <row r="2488" spans="1:25" ht="25.5">
      <c r="A2488" s="24">
        <v>45748</v>
      </c>
      <c r="B2488" s="25" t="s">
        <v>58</v>
      </c>
      <c r="C2488" s="26">
        <v>145682</v>
      </c>
      <c r="D2488" s="27" t="s">
        <v>42</v>
      </c>
      <c r="E2488" s="27" t="s">
        <v>413</v>
      </c>
      <c r="F2488" s="27"/>
      <c r="G2488" s="27" t="s">
        <v>31</v>
      </c>
      <c r="H2488" s="27" t="s">
        <v>32</v>
      </c>
      <c r="I2488" s="27" t="s">
        <v>33</v>
      </c>
      <c r="J2488" s="28">
        <v>45716</v>
      </c>
      <c r="K2488" s="28">
        <v>45870</v>
      </c>
      <c r="L2488" s="121" t="s">
        <v>53</v>
      </c>
      <c r="M2488" s="94" t="s">
        <v>415</v>
      </c>
      <c r="N2488" s="94" t="s">
        <v>43</v>
      </c>
      <c r="P2488" s="30"/>
      <c r="Q2488" s="20"/>
      <c r="R2488" s="23"/>
      <c r="S2488" s="21">
        <v>45716</v>
      </c>
      <c r="T2488" s="20"/>
      <c r="U2488" s="21">
        <v>45735</v>
      </c>
      <c r="V2488" s="29" t="s">
        <v>240</v>
      </c>
      <c r="W2488" s="23"/>
      <c r="X2488" s="27" t="s">
        <v>45</v>
      </c>
      <c r="Y2488" s="13"/>
    </row>
    <row r="2489" spans="1:25" ht="25.5">
      <c r="A2489" s="24">
        <v>45748</v>
      </c>
      <c r="B2489" s="25" t="s">
        <v>62</v>
      </c>
      <c r="C2489" s="26">
        <v>147568</v>
      </c>
      <c r="D2489" s="27" t="s">
        <v>42</v>
      </c>
      <c r="E2489" s="27" t="s">
        <v>377</v>
      </c>
      <c r="F2489" s="27"/>
      <c r="G2489" s="27" t="s">
        <v>31</v>
      </c>
      <c r="H2489" s="27" t="s">
        <v>32</v>
      </c>
      <c r="I2489" s="27" t="s">
        <v>33</v>
      </c>
      <c r="J2489" s="28">
        <v>45716</v>
      </c>
      <c r="K2489" s="28">
        <v>45870</v>
      </c>
      <c r="L2489" s="121" t="s">
        <v>53</v>
      </c>
      <c r="N2489" s="94" t="s">
        <v>113</v>
      </c>
      <c r="P2489" s="30"/>
      <c r="Q2489" s="20"/>
      <c r="R2489" s="23"/>
      <c r="S2489" s="21">
        <v>45716</v>
      </c>
      <c r="T2489" s="20"/>
      <c r="U2489" s="21">
        <v>45720</v>
      </c>
      <c r="V2489" s="29" t="s">
        <v>240</v>
      </c>
      <c r="W2489" s="23"/>
      <c r="X2489" s="27" t="s">
        <v>45</v>
      </c>
      <c r="Y2489" s="13" t="s">
        <v>2523</v>
      </c>
    </row>
    <row r="2490" spans="1:25">
      <c r="A2490" s="24">
        <v>45748</v>
      </c>
      <c r="B2490" s="25" t="s">
        <v>3467</v>
      </c>
      <c r="C2490" s="26">
        <v>147170</v>
      </c>
      <c r="D2490" s="27" t="s">
        <v>42</v>
      </c>
      <c r="E2490" s="27" t="s">
        <v>255</v>
      </c>
      <c r="F2490" s="27" t="s">
        <v>256</v>
      </c>
      <c r="G2490" s="27" t="s">
        <v>31</v>
      </c>
      <c r="H2490" s="27"/>
      <c r="I2490" s="27" t="s">
        <v>33</v>
      </c>
      <c r="J2490" s="27" t="s">
        <v>85</v>
      </c>
      <c r="K2490" s="28">
        <v>45870</v>
      </c>
      <c r="L2490" s="121" t="s">
        <v>53</v>
      </c>
      <c r="P2490" s="30"/>
      <c r="Q2490" s="20"/>
      <c r="R2490" s="23"/>
      <c r="S2490" s="21">
        <v>45743</v>
      </c>
      <c r="T2490" s="20"/>
      <c r="U2490" s="21">
        <v>45743</v>
      </c>
      <c r="V2490" s="29" t="s">
        <v>240</v>
      </c>
      <c r="W2490" s="23"/>
      <c r="X2490" s="27" t="s">
        <v>45</v>
      </c>
      <c r="Y2490" s="13" t="s">
        <v>61</v>
      </c>
    </row>
    <row r="2491" spans="1:25">
      <c r="A2491" s="24">
        <v>45748</v>
      </c>
      <c r="B2491" s="25" t="s">
        <v>524</v>
      </c>
      <c r="C2491" s="26">
        <v>54610</v>
      </c>
      <c r="D2491" s="27" t="s">
        <v>42</v>
      </c>
      <c r="E2491" s="27"/>
      <c r="F2491" s="27"/>
      <c r="G2491" s="27" t="s">
        <v>31</v>
      </c>
      <c r="H2491" s="27" t="s">
        <v>32</v>
      </c>
      <c r="I2491" s="27" t="s">
        <v>33</v>
      </c>
      <c r="J2491" s="28">
        <v>45716</v>
      </c>
      <c r="K2491" s="28">
        <v>45870</v>
      </c>
      <c r="L2491" s="121" t="s">
        <v>79</v>
      </c>
      <c r="P2491" s="30"/>
      <c r="Q2491" s="20"/>
      <c r="R2491" s="23"/>
      <c r="S2491" s="21">
        <v>45713</v>
      </c>
      <c r="T2491" s="20"/>
      <c r="U2491" s="21">
        <v>45723</v>
      </c>
      <c r="V2491" s="29" t="s">
        <v>240</v>
      </c>
      <c r="W2491" s="23"/>
      <c r="X2491" s="27" t="s">
        <v>45</v>
      </c>
      <c r="Y2491" s="13"/>
    </row>
    <row r="2492" spans="1:25">
      <c r="A2492" s="24">
        <v>45748</v>
      </c>
      <c r="B2492" s="25" t="s">
        <v>497</v>
      </c>
      <c r="C2492" s="26">
        <v>103807</v>
      </c>
      <c r="D2492" s="27" t="s">
        <v>42</v>
      </c>
      <c r="E2492" s="27"/>
      <c r="F2492" s="27"/>
      <c r="G2492" s="27" t="s">
        <v>31</v>
      </c>
      <c r="H2492" s="27" t="s">
        <v>32</v>
      </c>
      <c r="I2492" s="27" t="s">
        <v>33</v>
      </c>
      <c r="J2492" s="28">
        <v>45716</v>
      </c>
      <c r="K2492" s="28">
        <v>45870</v>
      </c>
      <c r="L2492" s="121" t="s">
        <v>79</v>
      </c>
      <c r="P2492" s="30"/>
      <c r="Q2492" s="20"/>
      <c r="R2492" s="23"/>
      <c r="S2492" s="21">
        <v>45713</v>
      </c>
      <c r="T2492" s="20"/>
      <c r="U2492" s="21">
        <v>45729</v>
      </c>
      <c r="V2492" s="29" t="s">
        <v>240</v>
      </c>
      <c r="W2492" s="23"/>
      <c r="X2492" s="27" t="s">
        <v>45</v>
      </c>
      <c r="Y2492" s="13"/>
    </row>
    <row r="2493" spans="1:25">
      <c r="A2493" s="24">
        <v>45748</v>
      </c>
      <c r="B2493" s="25" t="s">
        <v>500</v>
      </c>
      <c r="C2493" s="26">
        <v>111250</v>
      </c>
      <c r="D2493" s="27" t="s">
        <v>42</v>
      </c>
      <c r="E2493" s="27"/>
      <c r="F2493" s="27"/>
      <c r="G2493" s="27" t="s">
        <v>31</v>
      </c>
      <c r="H2493" s="27" t="s">
        <v>32</v>
      </c>
      <c r="I2493" s="27" t="s">
        <v>33</v>
      </c>
      <c r="J2493" s="28">
        <v>45716</v>
      </c>
      <c r="K2493" s="28">
        <v>45870</v>
      </c>
      <c r="L2493" s="121" t="s">
        <v>79</v>
      </c>
      <c r="P2493" s="30"/>
      <c r="Q2493" s="20"/>
      <c r="R2493" s="23"/>
      <c r="S2493" s="21">
        <v>45713</v>
      </c>
      <c r="T2493" s="20"/>
      <c r="U2493" s="21">
        <v>45729</v>
      </c>
      <c r="V2493" s="29" t="s">
        <v>240</v>
      </c>
      <c r="W2493" s="23"/>
      <c r="X2493" s="27" t="s">
        <v>45</v>
      </c>
      <c r="Y2493" s="13"/>
    </row>
    <row r="2494" spans="1:25">
      <c r="A2494" s="24">
        <v>45748</v>
      </c>
      <c r="B2494" s="25" t="s">
        <v>2720</v>
      </c>
      <c r="C2494" s="26">
        <v>63015</v>
      </c>
      <c r="D2494" s="27" t="s">
        <v>28</v>
      </c>
      <c r="E2494" s="27" t="s">
        <v>2222</v>
      </c>
      <c r="F2494" s="27" t="s">
        <v>30</v>
      </c>
      <c r="G2494" s="27" t="s">
        <v>31</v>
      </c>
      <c r="H2494" s="27" t="s">
        <v>32</v>
      </c>
      <c r="I2494" s="27" t="s">
        <v>33</v>
      </c>
      <c r="J2494" s="28">
        <v>45716</v>
      </c>
      <c r="K2494" s="28">
        <v>45901</v>
      </c>
      <c r="L2494" s="121" t="s">
        <v>53</v>
      </c>
      <c r="P2494" s="30"/>
      <c r="Q2494" s="20"/>
      <c r="R2494" s="23"/>
      <c r="S2494" s="21">
        <v>45719</v>
      </c>
      <c r="T2494" s="20">
        <v>45734</v>
      </c>
      <c r="U2494" s="21"/>
      <c r="V2494" s="29" t="s">
        <v>235</v>
      </c>
      <c r="W2494" s="23"/>
      <c r="X2494" s="27" t="s">
        <v>39</v>
      </c>
      <c r="Y2494" s="13"/>
    </row>
    <row r="2495" spans="1:25">
      <c r="A2495" s="24">
        <v>45748</v>
      </c>
      <c r="B2495" s="25" t="s">
        <v>59</v>
      </c>
      <c r="C2495" s="26">
        <v>147164</v>
      </c>
      <c r="D2495" s="27" t="s">
        <v>42</v>
      </c>
      <c r="E2495" s="27" t="s">
        <v>370</v>
      </c>
      <c r="F2495" s="27"/>
      <c r="G2495" s="27" t="s">
        <v>31</v>
      </c>
      <c r="H2495" s="27" t="s">
        <v>32</v>
      </c>
      <c r="I2495" s="27" t="s">
        <v>33</v>
      </c>
      <c r="J2495" s="28">
        <v>45716</v>
      </c>
      <c r="K2495" s="28">
        <v>45870</v>
      </c>
      <c r="L2495" s="121" t="s">
        <v>53</v>
      </c>
      <c r="N2495" s="94" t="s">
        <v>3468</v>
      </c>
      <c r="P2495" s="30"/>
      <c r="Q2495" s="20"/>
      <c r="R2495" s="23"/>
      <c r="S2495" s="21">
        <v>45716</v>
      </c>
      <c r="T2495" s="20">
        <v>45734</v>
      </c>
      <c r="U2495" s="21">
        <v>45744</v>
      </c>
      <c r="V2495" s="29" t="s">
        <v>240</v>
      </c>
      <c r="W2495" s="23"/>
      <c r="X2495" s="27" t="s">
        <v>39</v>
      </c>
      <c r="Y2495" s="13" t="s">
        <v>3465</v>
      </c>
    </row>
    <row r="2496" spans="1:25">
      <c r="A2496" s="24">
        <v>45778</v>
      </c>
      <c r="B2496" s="25" t="s">
        <v>607</v>
      </c>
      <c r="C2496" s="26">
        <v>75910</v>
      </c>
      <c r="D2496" s="27" t="s">
        <v>42</v>
      </c>
      <c r="E2496" s="27"/>
      <c r="F2496" s="27"/>
      <c r="G2496" s="27" t="s">
        <v>31</v>
      </c>
      <c r="H2496" s="27" t="s">
        <v>32</v>
      </c>
      <c r="I2496" s="27" t="s">
        <v>33</v>
      </c>
      <c r="J2496" s="28">
        <v>45747</v>
      </c>
      <c r="K2496" s="28">
        <v>45901</v>
      </c>
      <c r="L2496" s="121" t="s">
        <v>53</v>
      </c>
      <c r="P2496" s="30"/>
      <c r="Q2496" s="20"/>
      <c r="R2496" s="23"/>
      <c r="S2496" s="20">
        <v>45747</v>
      </c>
      <c r="T2496" s="20"/>
      <c r="U2496" s="21">
        <v>45748</v>
      </c>
      <c r="V2496" s="29" t="s">
        <v>240</v>
      </c>
      <c r="W2496" s="23"/>
      <c r="X2496" s="27" t="s">
        <v>45</v>
      </c>
      <c r="Y2496" s="13"/>
    </row>
    <row r="2497" spans="1:25">
      <c r="A2497" s="24">
        <v>45778</v>
      </c>
      <c r="B2497" s="25" t="s">
        <v>622</v>
      </c>
      <c r="C2497" s="26">
        <v>126659</v>
      </c>
      <c r="D2497" s="27"/>
      <c r="E2497" s="27" t="s">
        <v>1068</v>
      </c>
      <c r="F2497" s="27"/>
      <c r="G2497" s="27" t="s">
        <v>31</v>
      </c>
      <c r="H2497" s="27" t="s">
        <v>32</v>
      </c>
      <c r="I2497" s="27" t="s">
        <v>33</v>
      </c>
      <c r="J2497" s="28">
        <v>45747</v>
      </c>
      <c r="K2497" s="28">
        <v>45901</v>
      </c>
      <c r="L2497" s="121" t="s">
        <v>53</v>
      </c>
      <c r="P2497" s="30"/>
      <c r="Q2497" s="20"/>
      <c r="R2497" s="23"/>
      <c r="S2497" s="21">
        <v>45744</v>
      </c>
      <c r="T2497" s="20">
        <v>45747</v>
      </c>
      <c r="U2497" s="21"/>
      <c r="V2497" s="29" t="s">
        <v>240</v>
      </c>
      <c r="W2497" s="23"/>
      <c r="X2497" s="27" t="s">
        <v>39</v>
      </c>
      <c r="Y2497" s="13"/>
    </row>
    <row r="2498" spans="1:25">
      <c r="A2498" s="24">
        <v>45778</v>
      </c>
      <c r="B2498" s="25" t="s">
        <v>126</v>
      </c>
      <c r="C2498" s="26">
        <v>142553</v>
      </c>
      <c r="D2498" s="27"/>
      <c r="E2498" s="27" t="s">
        <v>1068</v>
      </c>
      <c r="F2498" s="27"/>
      <c r="G2498" s="27" t="s">
        <v>31</v>
      </c>
      <c r="H2498" s="27" t="s">
        <v>32</v>
      </c>
      <c r="I2498" s="27" t="s">
        <v>33</v>
      </c>
      <c r="J2498" s="28">
        <v>45747</v>
      </c>
      <c r="K2498" s="28">
        <v>45931</v>
      </c>
      <c r="L2498" s="121" t="s">
        <v>53</v>
      </c>
      <c r="P2498" s="30"/>
      <c r="Q2498" s="20"/>
      <c r="R2498" s="23"/>
      <c r="S2498" s="21">
        <v>45744</v>
      </c>
      <c r="T2498" s="20"/>
      <c r="U2498" s="21">
        <v>45748</v>
      </c>
      <c r="V2498" s="29" t="s">
        <v>240</v>
      </c>
      <c r="W2498" s="23"/>
      <c r="X2498" s="27" t="s">
        <v>39</v>
      </c>
      <c r="Y2498" s="13"/>
    </row>
    <row r="2499" spans="1:25">
      <c r="A2499" s="24">
        <v>45778</v>
      </c>
      <c r="B2499" s="25" t="s">
        <v>144</v>
      </c>
      <c r="C2499" s="26">
        <v>632945</v>
      </c>
      <c r="D2499" s="27" t="s">
        <v>42</v>
      </c>
      <c r="E2499" s="27" t="s">
        <v>77</v>
      </c>
      <c r="F2499" s="27" t="s">
        <v>78</v>
      </c>
      <c r="G2499" s="27" t="s">
        <v>31</v>
      </c>
      <c r="H2499" s="27" t="s">
        <v>32</v>
      </c>
      <c r="I2499" s="27" t="s">
        <v>33</v>
      </c>
      <c r="J2499" s="28">
        <v>45747</v>
      </c>
      <c r="K2499" s="28">
        <v>45931</v>
      </c>
      <c r="L2499" s="121" t="s">
        <v>53</v>
      </c>
      <c r="P2499" s="30"/>
      <c r="Q2499" s="20"/>
      <c r="R2499" s="23"/>
      <c r="S2499" s="21">
        <v>45747</v>
      </c>
      <c r="T2499" s="20"/>
      <c r="U2499" s="21">
        <v>45748</v>
      </c>
      <c r="V2499" s="29" t="s">
        <v>240</v>
      </c>
      <c r="W2499" s="23"/>
      <c r="X2499" s="27" t="s">
        <v>39</v>
      </c>
      <c r="Y2499" s="13"/>
    </row>
    <row r="2500" spans="1:25">
      <c r="A2500" s="24">
        <v>45778</v>
      </c>
      <c r="B2500" s="25" t="s">
        <v>150</v>
      </c>
      <c r="C2500" s="26">
        <v>106538</v>
      </c>
      <c r="D2500" s="27" t="s">
        <v>28</v>
      </c>
      <c r="E2500" s="27" t="s">
        <v>147</v>
      </c>
      <c r="F2500" s="27" t="s">
        <v>148</v>
      </c>
      <c r="G2500" s="27" t="s">
        <v>31</v>
      </c>
      <c r="H2500" s="27" t="s">
        <v>32</v>
      </c>
      <c r="I2500" s="27" t="s">
        <v>33</v>
      </c>
      <c r="J2500" s="28">
        <v>45747</v>
      </c>
      <c r="K2500" s="28">
        <v>45931</v>
      </c>
      <c r="L2500" s="121" t="s">
        <v>53</v>
      </c>
      <c r="P2500" s="30"/>
      <c r="Q2500" s="20"/>
      <c r="R2500" s="23"/>
      <c r="S2500" s="21">
        <v>45744</v>
      </c>
      <c r="T2500" s="20"/>
      <c r="U2500" s="21">
        <v>45745</v>
      </c>
      <c r="V2500" s="29" t="s">
        <v>240</v>
      </c>
      <c r="W2500" s="23"/>
      <c r="X2500" s="27" t="s">
        <v>39</v>
      </c>
      <c r="Y2500" s="13"/>
    </row>
    <row r="2501" spans="1:25">
      <c r="A2501" s="24">
        <v>45778</v>
      </c>
      <c r="B2501" s="25" t="s">
        <v>1497</v>
      </c>
      <c r="C2501" s="26">
        <v>78242</v>
      </c>
      <c r="D2501" s="27" t="s">
        <v>42</v>
      </c>
      <c r="E2501" s="27"/>
      <c r="F2501" s="27"/>
      <c r="G2501" s="27" t="s">
        <v>31</v>
      </c>
      <c r="H2501" s="27" t="s">
        <v>32</v>
      </c>
      <c r="I2501" s="27" t="s">
        <v>33</v>
      </c>
      <c r="J2501" s="28">
        <v>45747</v>
      </c>
      <c r="K2501" s="28">
        <v>45901</v>
      </c>
      <c r="L2501" s="121" t="s">
        <v>53</v>
      </c>
      <c r="P2501" s="30"/>
      <c r="Q2501" s="20"/>
      <c r="R2501" s="23"/>
      <c r="S2501" s="21">
        <v>45747</v>
      </c>
      <c r="T2501" s="20"/>
      <c r="U2501" s="21">
        <v>45751</v>
      </c>
      <c r="V2501" s="29" t="s">
        <v>240</v>
      </c>
      <c r="W2501" s="23"/>
      <c r="X2501" s="27" t="s">
        <v>45</v>
      </c>
      <c r="Y2501" s="13"/>
    </row>
    <row r="2502" spans="1:25">
      <c r="A2502" s="24">
        <v>45778</v>
      </c>
      <c r="B2502" s="25" t="s">
        <v>87</v>
      </c>
      <c r="C2502" s="26">
        <v>103747</v>
      </c>
      <c r="D2502" s="27" t="s">
        <v>42</v>
      </c>
      <c r="E2502" s="27"/>
      <c r="F2502" s="27"/>
      <c r="G2502" s="27" t="s">
        <v>31</v>
      </c>
      <c r="H2502" s="27" t="s">
        <v>32</v>
      </c>
      <c r="I2502" s="27" t="s">
        <v>33</v>
      </c>
      <c r="J2502" s="28">
        <v>45747</v>
      </c>
      <c r="K2502" s="28">
        <v>45901</v>
      </c>
      <c r="L2502" s="121" t="s">
        <v>53</v>
      </c>
      <c r="P2502" s="30"/>
      <c r="Q2502" s="20"/>
      <c r="R2502" s="23"/>
      <c r="S2502" s="21">
        <v>45747</v>
      </c>
      <c r="T2502" s="20"/>
      <c r="U2502" s="21">
        <v>45749</v>
      </c>
      <c r="V2502" s="29" t="s">
        <v>240</v>
      </c>
      <c r="W2502" s="23"/>
      <c r="X2502" s="27" t="s">
        <v>45</v>
      </c>
      <c r="Y2502" s="13"/>
    </row>
    <row r="2503" spans="1:25">
      <c r="A2503" s="24">
        <v>45778</v>
      </c>
      <c r="B2503" s="25" t="s">
        <v>88</v>
      </c>
      <c r="C2503" s="26">
        <v>103875</v>
      </c>
      <c r="D2503" s="27" t="s">
        <v>42</v>
      </c>
      <c r="E2503" s="27"/>
      <c r="F2503" s="27"/>
      <c r="G2503" s="27" t="s">
        <v>31</v>
      </c>
      <c r="H2503" s="27" t="s">
        <v>32</v>
      </c>
      <c r="I2503" s="27" t="s">
        <v>33</v>
      </c>
      <c r="J2503" s="28">
        <v>45747</v>
      </c>
      <c r="K2503" s="28">
        <v>45901</v>
      </c>
      <c r="L2503" s="121" t="s">
        <v>53</v>
      </c>
      <c r="P2503" s="30"/>
      <c r="Q2503" s="20"/>
      <c r="R2503" s="23"/>
      <c r="S2503" s="21">
        <v>45747</v>
      </c>
      <c r="T2503" s="20"/>
      <c r="U2503" s="21">
        <v>45751</v>
      </c>
      <c r="V2503" s="29" t="s">
        <v>240</v>
      </c>
      <c r="W2503" s="23"/>
      <c r="X2503" s="27" t="s">
        <v>45</v>
      </c>
      <c r="Y2503" s="13"/>
    </row>
    <row r="2504" spans="1:25">
      <c r="A2504" s="24">
        <v>45778</v>
      </c>
      <c r="B2504" s="25" t="s">
        <v>90</v>
      </c>
      <c r="C2504" s="26">
        <v>110431</v>
      </c>
      <c r="D2504" s="27" t="s">
        <v>42</v>
      </c>
      <c r="E2504" s="27"/>
      <c r="F2504" s="27"/>
      <c r="G2504" s="27" t="s">
        <v>31</v>
      </c>
      <c r="H2504" s="27" t="s">
        <v>32</v>
      </c>
      <c r="I2504" s="27" t="s">
        <v>33</v>
      </c>
      <c r="J2504" s="28">
        <v>45747</v>
      </c>
      <c r="K2504" s="28">
        <v>45901</v>
      </c>
      <c r="L2504" s="121" t="s">
        <v>53</v>
      </c>
      <c r="P2504" s="30"/>
      <c r="Q2504" s="20"/>
      <c r="R2504" s="23"/>
      <c r="S2504" s="21">
        <v>45747</v>
      </c>
      <c r="T2504" s="20"/>
      <c r="U2504" s="21">
        <v>45752</v>
      </c>
      <c r="V2504" s="29" t="s">
        <v>240</v>
      </c>
      <c r="W2504" s="23"/>
      <c r="X2504" s="27" t="s">
        <v>45</v>
      </c>
      <c r="Y2504" s="13"/>
    </row>
    <row r="2505" spans="1:25">
      <c r="A2505" s="24">
        <v>45778</v>
      </c>
      <c r="B2505" s="25" t="s">
        <v>92</v>
      </c>
      <c r="C2505" s="26">
        <v>111396</v>
      </c>
      <c r="D2505" s="27" t="s">
        <v>42</v>
      </c>
      <c r="E2505" s="27"/>
      <c r="F2505" s="27"/>
      <c r="G2505" s="27" t="s">
        <v>31</v>
      </c>
      <c r="H2505" s="27" t="s">
        <v>32</v>
      </c>
      <c r="I2505" s="27" t="s">
        <v>33</v>
      </c>
      <c r="J2505" s="28">
        <v>45747</v>
      </c>
      <c r="K2505" s="28">
        <v>45901</v>
      </c>
      <c r="L2505" s="121" t="s">
        <v>53</v>
      </c>
      <c r="P2505" s="30"/>
      <c r="Q2505" s="20"/>
      <c r="R2505" s="23"/>
      <c r="S2505" s="21">
        <v>45747</v>
      </c>
      <c r="T2505" s="20"/>
      <c r="U2505" s="21">
        <v>45753</v>
      </c>
      <c r="V2505" s="29" t="s">
        <v>240</v>
      </c>
      <c r="W2505" s="23"/>
      <c r="X2505" s="27" t="s">
        <v>45</v>
      </c>
      <c r="Y2505" s="13"/>
    </row>
    <row r="2506" spans="1:25">
      <c r="A2506" s="24">
        <v>45778</v>
      </c>
      <c r="B2506" s="25" t="s">
        <v>94</v>
      </c>
      <c r="C2506" s="26">
        <v>111684</v>
      </c>
      <c r="D2506" s="27" t="s">
        <v>42</v>
      </c>
      <c r="E2506" s="27"/>
      <c r="F2506" s="27"/>
      <c r="G2506" s="27" t="s">
        <v>31</v>
      </c>
      <c r="H2506" s="27" t="s">
        <v>32</v>
      </c>
      <c r="I2506" s="27" t="s">
        <v>33</v>
      </c>
      <c r="J2506" s="28">
        <v>45747</v>
      </c>
      <c r="K2506" s="28">
        <v>45901</v>
      </c>
      <c r="L2506" s="121" t="s">
        <v>53</v>
      </c>
      <c r="P2506" s="30"/>
      <c r="Q2506" s="20"/>
      <c r="R2506" s="23"/>
      <c r="S2506" s="21">
        <v>45747</v>
      </c>
      <c r="T2506" s="20"/>
      <c r="U2506" s="21">
        <v>45747</v>
      </c>
      <c r="V2506" s="29" t="s">
        <v>240</v>
      </c>
      <c r="W2506" s="23"/>
      <c r="X2506" s="27" t="s">
        <v>45</v>
      </c>
      <c r="Y2506" s="13"/>
    </row>
    <row r="2507" spans="1:25">
      <c r="A2507" s="24">
        <v>45778</v>
      </c>
      <c r="B2507" s="25" t="s">
        <v>95</v>
      </c>
      <c r="C2507" s="26">
        <v>113533</v>
      </c>
      <c r="D2507" s="27" t="s">
        <v>42</v>
      </c>
      <c r="E2507" s="27"/>
      <c r="F2507" s="27"/>
      <c r="G2507" s="27" t="s">
        <v>31</v>
      </c>
      <c r="H2507" s="27" t="s">
        <v>32</v>
      </c>
      <c r="I2507" s="27" t="s">
        <v>33</v>
      </c>
      <c r="J2507" s="28">
        <v>45747</v>
      </c>
      <c r="K2507" s="28">
        <v>45901</v>
      </c>
      <c r="L2507" s="121" t="s">
        <v>53</v>
      </c>
      <c r="P2507" s="30"/>
      <c r="Q2507" s="20"/>
      <c r="R2507" s="23"/>
      <c r="S2507" s="21">
        <v>45747</v>
      </c>
      <c r="T2507" s="20"/>
      <c r="U2507" s="21">
        <v>45751</v>
      </c>
      <c r="V2507" s="29" t="s">
        <v>240</v>
      </c>
      <c r="W2507" s="23"/>
      <c r="X2507" s="27" t="s">
        <v>45</v>
      </c>
      <c r="Y2507" s="13" t="s">
        <v>89</v>
      </c>
    </row>
    <row r="2508" spans="1:25">
      <c r="A2508" s="24">
        <v>45778</v>
      </c>
      <c r="B2508" s="25" t="s">
        <v>96</v>
      </c>
      <c r="C2508" s="26">
        <v>114965</v>
      </c>
      <c r="D2508" s="27" t="s">
        <v>42</v>
      </c>
      <c r="E2508" s="27"/>
      <c r="F2508" s="27"/>
      <c r="G2508" s="27" t="s">
        <v>31</v>
      </c>
      <c r="H2508" s="27" t="s">
        <v>32</v>
      </c>
      <c r="I2508" s="27" t="s">
        <v>33</v>
      </c>
      <c r="J2508" s="28">
        <v>45747</v>
      </c>
      <c r="K2508" s="28">
        <v>46266</v>
      </c>
      <c r="L2508" s="121" t="s">
        <v>53</v>
      </c>
      <c r="P2508" s="30"/>
      <c r="Q2508" s="20"/>
      <c r="R2508" s="23"/>
      <c r="S2508" s="21">
        <v>45747</v>
      </c>
      <c r="T2508" s="20"/>
      <c r="U2508" s="21">
        <v>45751</v>
      </c>
      <c r="V2508" s="29" t="s">
        <v>240</v>
      </c>
      <c r="W2508" s="23"/>
      <c r="X2508" s="27" t="s">
        <v>45</v>
      </c>
      <c r="Y2508" s="13"/>
    </row>
    <row r="2509" spans="1:25">
      <c r="A2509" s="24">
        <v>45778</v>
      </c>
      <c r="B2509" s="25" t="s">
        <v>585</v>
      </c>
      <c r="C2509" s="26">
        <v>124735</v>
      </c>
      <c r="D2509" s="27" t="s">
        <v>42</v>
      </c>
      <c r="E2509" s="27"/>
      <c r="F2509" s="27"/>
      <c r="G2509" s="27" t="s">
        <v>31</v>
      </c>
      <c r="H2509" s="27" t="s">
        <v>32</v>
      </c>
      <c r="I2509" s="27" t="s">
        <v>33</v>
      </c>
      <c r="J2509" s="28">
        <v>45747</v>
      </c>
      <c r="K2509" s="28">
        <v>45931</v>
      </c>
      <c r="L2509" s="121" t="s">
        <v>53</v>
      </c>
      <c r="P2509" s="30"/>
      <c r="Q2509" s="20"/>
      <c r="R2509" s="23"/>
      <c r="S2509" s="21">
        <v>45747</v>
      </c>
      <c r="T2509" s="20"/>
      <c r="U2509" s="21">
        <v>45751</v>
      </c>
      <c r="V2509" s="29" t="s">
        <v>240</v>
      </c>
      <c r="W2509" s="23"/>
      <c r="X2509" s="27" t="s">
        <v>45</v>
      </c>
      <c r="Y2509" s="13" t="s">
        <v>89</v>
      </c>
    </row>
    <row r="2510" spans="1:25">
      <c r="A2510" s="24">
        <v>45778</v>
      </c>
      <c r="B2510" s="25" t="s">
        <v>565</v>
      </c>
      <c r="C2510" s="26">
        <v>116359</v>
      </c>
      <c r="D2510" s="27" t="s">
        <v>42</v>
      </c>
      <c r="E2510" s="27"/>
      <c r="F2510" s="27"/>
      <c r="G2510" s="27" t="s">
        <v>31</v>
      </c>
      <c r="H2510" s="27" t="s">
        <v>32</v>
      </c>
      <c r="I2510" s="27" t="s">
        <v>33</v>
      </c>
      <c r="J2510" s="28">
        <v>45747</v>
      </c>
      <c r="K2510" s="28">
        <v>45901</v>
      </c>
      <c r="L2510" s="121" t="s">
        <v>53</v>
      </c>
      <c r="P2510" s="30"/>
      <c r="Q2510" s="20"/>
      <c r="R2510" s="23"/>
      <c r="S2510" s="21">
        <v>45747</v>
      </c>
      <c r="T2510" s="20"/>
      <c r="U2510" s="21">
        <v>45748</v>
      </c>
      <c r="V2510" s="29" t="s">
        <v>240</v>
      </c>
      <c r="W2510" s="23"/>
      <c r="X2510" s="27" t="s">
        <v>45</v>
      </c>
      <c r="Y2510" s="13"/>
    </row>
    <row r="2511" spans="1:25">
      <c r="A2511" s="24">
        <v>45778</v>
      </c>
      <c r="B2511" s="25" t="s">
        <v>1843</v>
      </c>
      <c r="C2511" s="26">
        <v>136112</v>
      </c>
      <c r="D2511" s="27" t="s">
        <v>42</v>
      </c>
      <c r="E2511" s="27"/>
      <c r="F2511" s="27"/>
      <c r="G2511" s="27" t="s">
        <v>31</v>
      </c>
      <c r="H2511" s="27" t="s">
        <v>32</v>
      </c>
      <c r="I2511" s="27" t="s">
        <v>33</v>
      </c>
      <c r="J2511" s="28">
        <v>45747</v>
      </c>
      <c r="K2511" s="28">
        <v>45901</v>
      </c>
      <c r="L2511" s="121" t="s">
        <v>53</v>
      </c>
      <c r="P2511" s="30"/>
      <c r="Q2511" s="20"/>
      <c r="R2511" s="23"/>
      <c r="S2511" s="21">
        <v>45747</v>
      </c>
      <c r="T2511" s="20"/>
      <c r="U2511" s="21">
        <v>45748</v>
      </c>
      <c r="V2511" s="29" t="s">
        <v>240</v>
      </c>
      <c r="W2511" s="23"/>
      <c r="X2511" s="27" t="s">
        <v>45</v>
      </c>
      <c r="Y2511" s="13" t="s">
        <v>61</v>
      </c>
    </row>
    <row r="2512" spans="1:25">
      <c r="A2512" s="24">
        <v>45778</v>
      </c>
      <c r="B2512" s="25" t="s">
        <v>122</v>
      </c>
      <c r="C2512" s="26">
        <v>142211</v>
      </c>
      <c r="D2512" s="27" t="s">
        <v>42</v>
      </c>
      <c r="E2512" s="27"/>
      <c r="F2512" s="27"/>
      <c r="G2512" s="27" t="s">
        <v>31</v>
      </c>
      <c r="H2512" s="27" t="s">
        <v>32</v>
      </c>
      <c r="I2512" s="27" t="s">
        <v>33</v>
      </c>
      <c r="J2512" s="28">
        <v>45747</v>
      </c>
      <c r="K2512" s="28">
        <v>45901</v>
      </c>
      <c r="L2512" s="121" t="s">
        <v>53</v>
      </c>
      <c r="P2512" s="30"/>
      <c r="Q2512" s="20"/>
      <c r="R2512" s="23"/>
      <c r="S2512" s="21">
        <v>45747</v>
      </c>
      <c r="T2512" s="20"/>
      <c r="U2512" s="21">
        <v>45748</v>
      </c>
      <c r="V2512" s="29" t="s">
        <v>240</v>
      </c>
      <c r="W2512" s="23"/>
      <c r="X2512" s="27" t="s">
        <v>45</v>
      </c>
      <c r="Y2512" s="13" t="s">
        <v>61</v>
      </c>
    </row>
    <row r="2513" spans="1:25">
      <c r="A2513" s="24">
        <v>45778</v>
      </c>
      <c r="B2513" s="25" t="s">
        <v>3469</v>
      </c>
      <c r="C2513" s="26">
        <v>146168</v>
      </c>
      <c r="D2513" s="27" t="s">
        <v>42</v>
      </c>
      <c r="E2513" s="27"/>
      <c r="F2513" s="27"/>
      <c r="G2513" s="27" t="s">
        <v>31</v>
      </c>
      <c r="H2513" s="27" t="s">
        <v>32</v>
      </c>
      <c r="I2513" s="27" t="s">
        <v>33</v>
      </c>
      <c r="J2513" s="28">
        <v>45747</v>
      </c>
      <c r="K2513" s="28">
        <v>45901</v>
      </c>
      <c r="L2513" s="121" t="s">
        <v>53</v>
      </c>
      <c r="P2513" s="30"/>
      <c r="Q2513" s="20"/>
      <c r="R2513" s="23"/>
      <c r="S2513" s="21">
        <v>45747</v>
      </c>
      <c r="T2513" s="20"/>
      <c r="U2513" s="21">
        <v>45752</v>
      </c>
      <c r="V2513" s="29" t="s">
        <v>240</v>
      </c>
      <c r="W2513" s="23"/>
      <c r="X2513" s="27" t="s">
        <v>45</v>
      </c>
      <c r="Y2513" s="13"/>
    </row>
    <row r="2514" spans="1:25">
      <c r="A2514" s="24">
        <v>45778</v>
      </c>
      <c r="B2514" s="25" t="s">
        <v>131</v>
      </c>
      <c r="C2514" s="26">
        <v>147647</v>
      </c>
      <c r="D2514" s="27" t="s">
        <v>42</v>
      </c>
      <c r="E2514" s="27"/>
      <c r="F2514" s="27"/>
      <c r="G2514" s="27" t="s">
        <v>31</v>
      </c>
      <c r="H2514" s="27" t="s">
        <v>32</v>
      </c>
      <c r="I2514" s="27" t="s">
        <v>33</v>
      </c>
      <c r="J2514" s="28">
        <v>45747</v>
      </c>
      <c r="K2514" s="28">
        <v>45901</v>
      </c>
      <c r="L2514" s="121" t="s">
        <v>53</v>
      </c>
      <c r="P2514" s="30"/>
      <c r="Q2514" s="20"/>
      <c r="R2514" s="23"/>
      <c r="S2514" s="21">
        <v>45747</v>
      </c>
      <c r="T2514" s="20"/>
      <c r="U2514" s="21">
        <v>45751</v>
      </c>
      <c r="V2514" s="29" t="s">
        <v>240</v>
      </c>
      <c r="W2514" s="23"/>
      <c r="X2514" s="27" t="s">
        <v>45</v>
      </c>
      <c r="Y2514" s="13"/>
    </row>
    <row r="2515" spans="1:25">
      <c r="A2515" s="24">
        <v>45778</v>
      </c>
      <c r="B2515" s="25" t="s">
        <v>3470</v>
      </c>
      <c r="C2515" s="26">
        <v>147918</v>
      </c>
      <c r="D2515" s="27" t="s">
        <v>42</v>
      </c>
      <c r="E2515" s="27"/>
      <c r="F2515" s="27"/>
      <c r="G2515" s="27" t="s">
        <v>31</v>
      </c>
      <c r="H2515" s="27" t="s">
        <v>32</v>
      </c>
      <c r="I2515" s="27" t="s">
        <v>33</v>
      </c>
      <c r="J2515" s="28">
        <v>45747</v>
      </c>
      <c r="K2515" s="28">
        <v>45901</v>
      </c>
      <c r="L2515" s="121" t="s">
        <v>53</v>
      </c>
      <c r="P2515" s="30"/>
      <c r="Q2515" s="20"/>
      <c r="R2515" s="23"/>
      <c r="S2515" s="21">
        <v>45747</v>
      </c>
      <c r="T2515" s="20"/>
      <c r="U2515" s="21">
        <v>45751</v>
      </c>
      <c r="V2515" s="29" t="s">
        <v>240</v>
      </c>
      <c r="W2515" s="23"/>
      <c r="X2515" s="27" t="s">
        <v>45</v>
      </c>
      <c r="Y2515" s="13"/>
    </row>
    <row r="2516" spans="1:25">
      <c r="A2516" s="24">
        <v>45778</v>
      </c>
      <c r="B2516" s="25" t="s">
        <v>627</v>
      </c>
      <c r="C2516" s="26">
        <v>665333</v>
      </c>
      <c r="D2516" s="27" t="s">
        <v>42</v>
      </c>
      <c r="E2516" s="27"/>
      <c r="F2516" s="27"/>
      <c r="G2516" s="27" t="s">
        <v>31</v>
      </c>
      <c r="H2516" s="27" t="s">
        <v>32</v>
      </c>
      <c r="I2516" s="27" t="s">
        <v>33</v>
      </c>
      <c r="J2516" s="28">
        <v>45747</v>
      </c>
      <c r="K2516" s="28">
        <v>45901</v>
      </c>
      <c r="L2516" s="121" t="s">
        <v>53</v>
      </c>
      <c r="P2516" s="30"/>
      <c r="Q2516" s="20"/>
      <c r="R2516" s="23"/>
      <c r="S2516" s="21">
        <v>45747</v>
      </c>
      <c r="T2516" s="20"/>
      <c r="U2516" s="21">
        <v>45749</v>
      </c>
      <c r="V2516" s="29" t="s">
        <v>240</v>
      </c>
      <c r="W2516" s="23"/>
      <c r="X2516" s="27" t="s">
        <v>45</v>
      </c>
      <c r="Y2516" s="13"/>
    </row>
    <row r="2517" spans="1:25">
      <c r="A2517" s="24">
        <v>45748</v>
      </c>
      <c r="B2517" s="25" t="s">
        <v>1828</v>
      </c>
      <c r="C2517" s="26">
        <v>13915</v>
      </c>
      <c r="D2517" s="27" t="s">
        <v>76</v>
      </c>
      <c r="E2517" s="27" t="s">
        <v>77</v>
      </c>
      <c r="F2517" s="27" t="s">
        <v>78</v>
      </c>
      <c r="G2517" s="27" t="s">
        <v>31</v>
      </c>
      <c r="H2517" s="27" t="s">
        <v>32</v>
      </c>
      <c r="I2517" s="27" t="s">
        <v>33</v>
      </c>
      <c r="J2517" s="28">
        <v>45716</v>
      </c>
      <c r="K2517" s="28">
        <v>45901</v>
      </c>
      <c r="L2517" s="121" t="s">
        <v>79</v>
      </c>
      <c r="P2517" s="30"/>
      <c r="Q2517" s="20"/>
      <c r="R2517" s="23"/>
      <c r="S2517" s="21">
        <v>45714</v>
      </c>
      <c r="T2517" s="20"/>
      <c r="U2517" s="21">
        <v>45717</v>
      </c>
      <c r="V2517" s="29" t="s">
        <v>240</v>
      </c>
      <c r="W2517" s="23"/>
      <c r="X2517" s="27" t="s">
        <v>45</v>
      </c>
      <c r="Y2517" s="13" t="s">
        <v>89</v>
      </c>
    </row>
    <row r="2518" spans="1:25">
      <c r="A2518" s="24">
        <v>45748</v>
      </c>
      <c r="B2518" s="25" t="s">
        <v>3471</v>
      </c>
      <c r="C2518" s="26">
        <v>147394</v>
      </c>
      <c r="D2518" s="27" t="s">
        <v>42</v>
      </c>
      <c r="E2518" s="27"/>
      <c r="F2518" s="27"/>
      <c r="G2518" s="27" t="s">
        <v>31</v>
      </c>
      <c r="H2518" s="27" t="s">
        <v>32</v>
      </c>
      <c r="I2518" s="27" t="s">
        <v>33</v>
      </c>
      <c r="J2518" s="28">
        <v>45716</v>
      </c>
      <c r="K2518" s="28">
        <v>45870</v>
      </c>
      <c r="L2518" s="121" t="s">
        <v>79</v>
      </c>
      <c r="P2518" s="30"/>
      <c r="Q2518" s="20"/>
      <c r="R2518" s="23"/>
      <c r="S2518" s="21">
        <v>45712</v>
      </c>
      <c r="T2518" s="20"/>
      <c r="U2518" s="21">
        <v>45716</v>
      </c>
      <c r="V2518" s="29" t="s">
        <v>240</v>
      </c>
      <c r="W2518" s="23"/>
      <c r="X2518" s="27" t="s">
        <v>45</v>
      </c>
      <c r="Y2518" s="13"/>
    </row>
    <row r="2519" spans="1:25">
      <c r="A2519" s="24">
        <v>45748</v>
      </c>
      <c r="B2519" s="25" t="s">
        <v>2631</v>
      </c>
      <c r="C2519" s="26">
        <v>135953</v>
      </c>
      <c r="D2519" s="27" t="s">
        <v>42</v>
      </c>
      <c r="E2519" s="27"/>
      <c r="F2519" s="27"/>
      <c r="G2519" s="27" t="s">
        <v>31</v>
      </c>
      <c r="H2519" s="27" t="s">
        <v>32</v>
      </c>
      <c r="I2519" s="27" t="s">
        <v>33</v>
      </c>
      <c r="J2519" s="28">
        <v>45716</v>
      </c>
      <c r="K2519" s="28">
        <v>45870</v>
      </c>
      <c r="L2519" s="121" t="s">
        <v>79</v>
      </c>
      <c r="P2519" s="30"/>
      <c r="Q2519" s="20"/>
      <c r="R2519" s="23"/>
      <c r="S2519" s="21">
        <v>45713</v>
      </c>
      <c r="T2519" s="20"/>
      <c r="U2519" s="21">
        <v>45715</v>
      </c>
      <c r="V2519" s="29" t="s">
        <v>240</v>
      </c>
      <c r="W2519" s="23"/>
      <c r="X2519" s="27" t="s">
        <v>45</v>
      </c>
      <c r="Y2519" s="13"/>
    </row>
    <row r="2520" spans="1:25">
      <c r="A2520" s="24">
        <v>45748</v>
      </c>
      <c r="B2520" s="25" t="s">
        <v>1414</v>
      </c>
      <c r="C2520" s="26">
        <v>120029</v>
      </c>
      <c r="D2520" s="27" t="s">
        <v>42</v>
      </c>
      <c r="E2520" s="27"/>
      <c r="F2520" s="27"/>
      <c r="G2520" s="27" t="s">
        <v>31</v>
      </c>
      <c r="H2520" s="27" t="s">
        <v>32</v>
      </c>
      <c r="I2520" s="27" t="s">
        <v>33</v>
      </c>
      <c r="J2520" s="28">
        <v>45716</v>
      </c>
      <c r="K2520" s="28">
        <v>45870</v>
      </c>
      <c r="L2520" s="121" t="s">
        <v>79</v>
      </c>
      <c r="P2520" s="30"/>
      <c r="Q2520" s="20"/>
      <c r="R2520" s="23"/>
      <c r="S2520" s="21">
        <v>45713</v>
      </c>
      <c r="T2520" s="20"/>
      <c r="U2520" s="21">
        <v>45727</v>
      </c>
      <c r="V2520" s="29" t="s">
        <v>240</v>
      </c>
      <c r="W2520" s="23"/>
      <c r="X2520" s="27" t="s">
        <v>45</v>
      </c>
      <c r="Y2520" s="13"/>
    </row>
    <row r="2521" spans="1:25">
      <c r="A2521" s="24">
        <v>45748</v>
      </c>
      <c r="B2521" s="25" t="s">
        <v>3472</v>
      </c>
      <c r="C2521" s="26">
        <v>135907</v>
      </c>
      <c r="D2521" s="27" t="s">
        <v>42</v>
      </c>
      <c r="E2521" s="27"/>
      <c r="F2521" s="27"/>
      <c r="G2521" s="27" t="s">
        <v>31</v>
      </c>
      <c r="H2521" s="27" t="s">
        <v>32</v>
      </c>
      <c r="I2521" s="27" t="s">
        <v>33</v>
      </c>
      <c r="J2521" s="28">
        <v>45716</v>
      </c>
      <c r="K2521" s="28">
        <v>45870</v>
      </c>
      <c r="L2521" s="121" t="s">
        <v>79</v>
      </c>
      <c r="P2521" s="30"/>
      <c r="Q2521" s="20"/>
      <c r="R2521" s="23"/>
      <c r="S2521" s="21">
        <v>45713</v>
      </c>
      <c r="T2521" s="20"/>
      <c r="U2521" s="21">
        <v>45715</v>
      </c>
      <c r="V2521" s="29" t="s">
        <v>240</v>
      </c>
      <c r="W2521" s="23"/>
      <c r="X2521" s="27" t="s">
        <v>45</v>
      </c>
      <c r="Y2521" s="13"/>
    </row>
    <row r="2522" spans="1:25">
      <c r="A2522" s="24">
        <v>45748</v>
      </c>
      <c r="B2522" s="25" t="s">
        <v>2631</v>
      </c>
      <c r="C2522" s="26">
        <v>135867</v>
      </c>
      <c r="D2522" s="27" t="s">
        <v>42</v>
      </c>
      <c r="E2522" s="27"/>
      <c r="F2522" s="27"/>
      <c r="G2522" s="27" t="s">
        <v>31</v>
      </c>
      <c r="H2522" s="27" t="s">
        <v>32</v>
      </c>
      <c r="I2522" s="27" t="s">
        <v>33</v>
      </c>
      <c r="J2522" s="28">
        <v>45716</v>
      </c>
      <c r="K2522" s="28">
        <v>45870</v>
      </c>
      <c r="L2522" s="121" t="s">
        <v>79</v>
      </c>
      <c r="P2522" s="30"/>
      <c r="Q2522" s="20"/>
      <c r="R2522" s="23"/>
      <c r="S2522" s="21">
        <v>45713</v>
      </c>
      <c r="T2522" s="20"/>
      <c r="U2522" s="21">
        <v>45715</v>
      </c>
      <c r="V2522" s="29" t="s">
        <v>240</v>
      </c>
      <c r="W2522" s="23"/>
      <c r="X2522" s="27" t="s">
        <v>45</v>
      </c>
      <c r="Y2522" s="13"/>
    </row>
    <row r="2523" spans="1:25">
      <c r="A2523" s="24">
        <v>45748</v>
      </c>
      <c r="B2523" s="25" t="s">
        <v>46</v>
      </c>
      <c r="C2523" s="26">
        <v>116123</v>
      </c>
      <c r="D2523" s="27" t="s">
        <v>42</v>
      </c>
      <c r="E2523" s="27"/>
      <c r="F2523" s="27"/>
      <c r="G2523" s="27" t="s">
        <v>31</v>
      </c>
      <c r="H2523" s="27" t="s">
        <v>32</v>
      </c>
      <c r="I2523" s="27" t="s">
        <v>33</v>
      </c>
      <c r="J2523" s="28">
        <v>45716</v>
      </c>
      <c r="K2523" s="28">
        <v>45870</v>
      </c>
      <c r="L2523" s="121" t="s">
        <v>79</v>
      </c>
      <c r="P2523" s="30"/>
      <c r="Q2523" s="20"/>
      <c r="R2523" s="23"/>
      <c r="S2523" s="21">
        <v>45713</v>
      </c>
      <c r="T2523" s="20"/>
      <c r="U2523" s="21">
        <v>45727</v>
      </c>
      <c r="V2523" s="29" t="s">
        <v>240</v>
      </c>
      <c r="W2523" s="23"/>
      <c r="X2523" s="27" t="s">
        <v>45</v>
      </c>
      <c r="Y2523" s="13"/>
    </row>
    <row r="2524" spans="1:25">
      <c r="A2524" s="24">
        <v>45748</v>
      </c>
      <c r="B2524" s="25" t="s">
        <v>2631</v>
      </c>
      <c r="C2524" s="26">
        <v>135870</v>
      </c>
      <c r="D2524" s="27" t="s">
        <v>42</v>
      </c>
      <c r="E2524" s="27"/>
      <c r="F2524" s="27"/>
      <c r="G2524" s="27" t="s">
        <v>31</v>
      </c>
      <c r="H2524" s="27" t="s">
        <v>32</v>
      </c>
      <c r="I2524" s="27" t="s">
        <v>33</v>
      </c>
      <c r="J2524" s="28">
        <v>45716</v>
      </c>
      <c r="K2524" s="28">
        <v>45870</v>
      </c>
      <c r="L2524" s="121" t="s">
        <v>79</v>
      </c>
      <c r="P2524" s="30"/>
      <c r="Q2524" s="20"/>
      <c r="R2524" s="23"/>
      <c r="S2524" s="21">
        <v>45713</v>
      </c>
      <c r="T2524" s="20"/>
      <c r="U2524" s="21">
        <v>45715</v>
      </c>
      <c r="V2524" s="29" t="s">
        <v>240</v>
      </c>
      <c r="W2524" s="23"/>
      <c r="X2524" s="27" t="s">
        <v>45</v>
      </c>
      <c r="Y2524" s="13"/>
    </row>
    <row r="2525" spans="1:25">
      <c r="A2525" s="24">
        <v>45748</v>
      </c>
      <c r="B2525" s="25" t="s">
        <v>2631</v>
      </c>
      <c r="C2525" s="26">
        <v>135922</v>
      </c>
      <c r="D2525" s="27" t="s">
        <v>42</v>
      </c>
      <c r="E2525" s="27"/>
      <c r="F2525" s="27"/>
      <c r="G2525" s="27" t="s">
        <v>31</v>
      </c>
      <c r="H2525" s="27" t="s">
        <v>32</v>
      </c>
      <c r="I2525" s="27" t="s">
        <v>33</v>
      </c>
      <c r="J2525" s="28">
        <v>45716</v>
      </c>
      <c r="K2525" s="28">
        <v>45870</v>
      </c>
      <c r="L2525" s="121" t="s">
        <v>79</v>
      </c>
      <c r="P2525" s="30"/>
      <c r="Q2525" s="20"/>
      <c r="R2525" s="23"/>
      <c r="S2525" s="21">
        <v>45714</v>
      </c>
      <c r="T2525" s="20"/>
      <c r="U2525" s="21">
        <v>45715</v>
      </c>
      <c r="V2525" s="29" t="s">
        <v>240</v>
      </c>
      <c r="W2525" s="23"/>
      <c r="X2525" s="27" t="s">
        <v>45</v>
      </c>
      <c r="Y2525" s="13"/>
    </row>
    <row r="2526" spans="1:25">
      <c r="A2526" s="24">
        <v>45748</v>
      </c>
      <c r="B2526" s="25" t="s">
        <v>2669</v>
      </c>
      <c r="C2526" s="26">
        <v>135868</v>
      </c>
      <c r="D2526" s="27" t="s">
        <v>42</v>
      </c>
      <c r="E2526" s="27"/>
      <c r="F2526" s="27"/>
      <c r="G2526" s="27" t="s">
        <v>31</v>
      </c>
      <c r="H2526" s="27" t="s">
        <v>32</v>
      </c>
      <c r="I2526" s="27" t="s">
        <v>33</v>
      </c>
      <c r="J2526" s="28">
        <v>45716</v>
      </c>
      <c r="K2526" s="28">
        <v>45870</v>
      </c>
      <c r="L2526" s="121" t="s">
        <v>79</v>
      </c>
      <c r="P2526" s="30"/>
      <c r="Q2526" s="20"/>
      <c r="R2526" s="23"/>
      <c r="S2526" s="21">
        <v>45713</v>
      </c>
      <c r="T2526" s="20"/>
      <c r="U2526" s="21">
        <v>45715</v>
      </c>
      <c r="V2526" s="29" t="s">
        <v>240</v>
      </c>
      <c r="W2526" s="23"/>
      <c r="X2526" s="27" t="s">
        <v>45</v>
      </c>
      <c r="Y2526" s="13"/>
    </row>
    <row r="2527" spans="1:25">
      <c r="A2527" s="24">
        <v>45748</v>
      </c>
      <c r="B2527" s="25" t="s">
        <v>2670</v>
      </c>
      <c r="C2527" s="26">
        <v>135936</v>
      </c>
      <c r="D2527" s="27" t="s">
        <v>42</v>
      </c>
      <c r="E2527" s="27"/>
      <c r="F2527" s="27"/>
      <c r="G2527" s="27" t="s">
        <v>31</v>
      </c>
      <c r="H2527" s="27" t="s">
        <v>32</v>
      </c>
      <c r="I2527" s="27" t="s">
        <v>33</v>
      </c>
      <c r="J2527" s="28">
        <v>45716</v>
      </c>
      <c r="K2527" s="28">
        <v>45870</v>
      </c>
      <c r="L2527" s="121" t="s">
        <v>79</v>
      </c>
      <c r="P2527" s="30"/>
      <c r="Q2527" s="20"/>
      <c r="R2527" s="23"/>
      <c r="S2527" s="21">
        <v>45713</v>
      </c>
      <c r="T2527" s="20"/>
      <c r="U2527" s="21">
        <v>45715</v>
      </c>
      <c r="V2527" s="29" t="s">
        <v>240</v>
      </c>
      <c r="W2527" s="23"/>
      <c r="X2527" s="27" t="s">
        <v>45</v>
      </c>
      <c r="Y2527" s="13"/>
    </row>
    <row r="2528" spans="1:25">
      <c r="A2528" s="24">
        <v>45748</v>
      </c>
      <c r="B2528" s="25" t="s">
        <v>2631</v>
      </c>
      <c r="C2528" s="26">
        <v>135888</v>
      </c>
      <c r="D2528" s="27" t="s">
        <v>42</v>
      </c>
      <c r="E2528" s="27"/>
      <c r="F2528" s="27"/>
      <c r="G2528" s="27" t="s">
        <v>31</v>
      </c>
      <c r="H2528" s="27" t="s">
        <v>32</v>
      </c>
      <c r="I2528" s="27" t="s">
        <v>33</v>
      </c>
      <c r="J2528" s="28">
        <v>45716</v>
      </c>
      <c r="K2528" s="28">
        <v>45870</v>
      </c>
      <c r="L2528" s="121" t="s">
        <v>79</v>
      </c>
      <c r="P2528" s="30"/>
      <c r="Q2528" s="20"/>
      <c r="R2528" s="23"/>
      <c r="S2528" s="21">
        <v>45713</v>
      </c>
      <c r="T2528" s="20"/>
      <c r="U2528" s="21">
        <v>45715</v>
      </c>
      <c r="V2528" s="29" t="s">
        <v>240</v>
      </c>
      <c r="W2528" s="23"/>
      <c r="X2528" s="27" t="s">
        <v>45</v>
      </c>
      <c r="Y2528" s="13"/>
    </row>
    <row r="2529" spans="1:25" ht="25.5">
      <c r="A2529" s="24">
        <v>45748</v>
      </c>
      <c r="B2529" s="25" t="s">
        <v>3473</v>
      </c>
      <c r="C2529" s="26">
        <v>135961</v>
      </c>
      <c r="D2529" s="27" t="s">
        <v>42</v>
      </c>
      <c r="E2529" s="27"/>
      <c r="F2529" s="27"/>
      <c r="G2529" s="27" t="s">
        <v>31</v>
      </c>
      <c r="H2529" s="27" t="s">
        <v>32</v>
      </c>
      <c r="I2529" s="27" t="s">
        <v>33</v>
      </c>
      <c r="J2529" s="28">
        <v>45716</v>
      </c>
      <c r="K2529" s="28">
        <v>45870</v>
      </c>
      <c r="L2529" s="121" t="s">
        <v>79</v>
      </c>
      <c r="P2529" s="30"/>
      <c r="Q2529" s="20"/>
      <c r="R2529" s="23"/>
      <c r="S2529" s="21">
        <v>45711</v>
      </c>
      <c r="T2529" s="20"/>
      <c r="U2529" s="21">
        <v>45715</v>
      </c>
      <c r="V2529" s="29" t="s">
        <v>240</v>
      </c>
      <c r="W2529" s="23"/>
      <c r="X2529" s="27" t="s">
        <v>45</v>
      </c>
      <c r="Y2529" s="240" t="s">
        <v>3474</v>
      </c>
    </row>
    <row r="2530" spans="1:25">
      <c r="A2530" s="24">
        <v>45748</v>
      </c>
      <c r="B2530" s="25" t="s">
        <v>2631</v>
      </c>
      <c r="C2530" s="26">
        <v>135877</v>
      </c>
      <c r="D2530" s="27" t="s">
        <v>42</v>
      </c>
      <c r="E2530" s="27"/>
      <c r="F2530" s="27"/>
      <c r="G2530" s="27" t="s">
        <v>31</v>
      </c>
      <c r="H2530" s="27" t="s">
        <v>32</v>
      </c>
      <c r="I2530" s="27" t="s">
        <v>33</v>
      </c>
      <c r="J2530" s="28">
        <v>45716</v>
      </c>
      <c r="K2530" s="28">
        <v>45870</v>
      </c>
      <c r="L2530" s="121" t="s">
        <v>79</v>
      </c>
      <c r="P2530" s="30"/>
      <c r="Q2530" s="20"/>
      <c r="R2530" s="23"/>
      <c r="S2530" s="21">
        <v>45713</v>
      </c>
      <c r="T2530" s="20"/>
      <c r="U2530" s="21">
        <v>45715</v>
      </c>
      <c r="V2530" s="29" t="s">
        <v>240</v>
      </c>
      <c r="W2530" s="23"/>
      <c r="X2530" s="27" t="s">
        <v>45</v>
      </c>
      <c r="Y2530" s="13"/>
    </row>
    <row r="2531" spans="1:25">
      <c r="A2531" s="24">
        <v>45748</v>
      </c>
      <c r="B2531" s="25" t="s">
        <v>2631</v>
      </c>
      <c r="C2531" s="26">
        <v>135892</v>
      </c>
      <c r="D2531" s="27" t="s">
        <v>42</v>
      </c>
      <c r="E2531" s="27"/>
      <c r="F2531" s="27"/>
      <c r="G2531" s="27" t="s">
        <v>31</v>
      </c>
      <c r="H2531" s="27" t="s">
        <v>32</v>
      </c>
      <c r="I2531" s="27" t="s">
        <v>33</v>
      </c>
      <c r="J2531" s="28">
        <v>45716</v>
      </c>
      <c r="K2531" s="28">
        <v>45870</v>
      </c>
      <c r="L2531" s="121" t="s">
        <v>79</v>
      </c>
      <c r="P2531" s="30"/>
      <c r="Q2531" s="20"/>
      <c r="R2531" s="23"/>
      <c r="S2531" s="21">
        <v>45713</v>
      </c>
      <c r="T2531" s="20"/>
      <c r="U2531" s="21">
        <v>45715</v>
      </c>
      <c r="V2531" s="29" t="s">
        <v>240</v>
      </c>
      <c r="W2531" s="23"/>
      <c r="X2531" s="27" t="s">
        <v>45</v>
      </c>
      <c r="Y2531" s="13"/>
    </row>
    <row r="2532" spans="1:25">
      <c r="A2532" s="24">
        <v>45748</v>
      </c>
      <c r="B2532" s="25" t="s">
        <v>2631</v>
      </c>
      <c r="C2532" s="26">
        <v>135965</v>
      </c>
      <c r="D2532" s="27" t="s">
        <v>42</v>
      </c>
      <c r="E2532" s="27"/>
      <c r="F2532" s="27"/>
      <c r="G2532" s="27" t="s">
        <v>31</v>
      </c>
      <c r="H2532" s="27" t="s">
        <v>32</v>
      </c>
      <c r="I2532" s="27" t="s">
        <v>33</v>
      </c>
      <c r="J2532" s="28">
        <v>45716</v>
      </c>
      <c r="K2532" s="28">
        <v>45870</v>
      </c>
      <c r="L2532" s="121" t="s">
        <v>79</v>
      </c>
      <c r="P2532" s="30"/>
      <c r="Q2532" s="20"/>
      <c r="R2532" s="23"/>
      <c r="S2532" s="21">
        <v>45713</v>
      </c>
      <c r="T2532" s="20"/>
      <c r="U2532" s="21">
        <v>45715</v>
      </c>
      <c r="V2532" s="29" t="s">
        <v>240</v>
      </c>
      <c r="W2532" s="23"/>
      <c r="X2532" s="27" t="s">
        <v>39</v>
      </c>
      <c r="Y2532" s="13"/>
    </row>
    <row r="2533" spans="1:25">
      <c r="A2533" s="24">
        <v>45748</v>
      </c>
      <c r="B2533" s="25" t="s">
        <v>2631</v>
      </c>
      <c r="C2533" s="26">
        <v>135967</v>
      </c>
      <c r="D2533" s="27" t="s">
        <v>42</v>
      </c>
      <c r="E2533" s="27"/>
      <c r="F2533" s="27"/>
      <c r="G2533" s="27" t="s">
        <v>31</v>
      </c>
      <c r="H2533" s="27" t="s">
        <v>32</v>
      </c>
      <c r="I2533" s="27" t="s">
        <v>33</v>
      </c>
      <c r="J2533" s="28">
        <v>45716</v>
      </c>
      <c r="K2533" s="28">
        <v>45870</v>
      </c>
      <c r="L2533" s="121" t="s">
        <v>79</v>
      </c>
      <c r="P2533" s="30"/>
      <c r="Q2533" s="20"/>
      <c r="R2533" s="23"/>
      <c r="S2533" s="21">
        <v>45713</v>
      </c>
      <c r="T2533" s="20"/>
      <c r="U2533" s="21">
        <v>45715</v>
      </c>
      <c r="V2533" s="29" t="s">
        <v>240</v>
      </c>
      <c r="W2533" s="23"/>
      <c r="X2533" s="27" t="s">
        <v>45</v>
      </c>
      <c r="Y2533" s="13"/>
    </row>
    <row r="2534" spans="1:25">
      <c r="A2534" s="24">
        <v>45748</v>
      </c>
      <c r="B2534" s="25" t="s">
        <v>2631</v>
      </c>
      <c r="C2534" s="26">
        <v>135968</v>
      </c>
      <c r="D2534" s="27" t="s">
        <v>42</v>
      </c>
      <c r="E2534" s="27"/>
      <c r="F2534" s="27"/>
      <c r="G2534" s="27" t="s">
        <v>31</v>
      </c>
      <c r="H2534" s="27" t="s">
        <v>32</v>
      </c>
      <c r="I2534" s="27" t="s">
        <v>33</v>
      </c>
      <c r="J2534" s="28">
        <v>45716</v>
      </c>
      <c r="K2534" s="28">
        <v>45870</v>
      </c>
      <c r="L2534" s="121" t="s">
        <v>79</v>
      </c>
      <c r="P2534" s="30"/>
      <c r="Q2534" s="20"/>
      <c r="R2534" s="23"/>
      <c r="S2534" s="21">
        <v>45713</v>
      </c>
      <c r="T2534" s="20"/>
      <c r="U2534" s="21">
        <v>45715</v>
      </c>
      <c r="V2534" s="29" t="s">
        <v>240</v>
      </c>
      <c r="W2534" s="23"/>
      <c r="X2534" s="27" t="s">
        <v>45</v>
      </c>
      <c r="Y2534" s="13"/>
    </row>
    <row r="2535" spans="1:25">
      <c r="A2535" s="24">
        <v>45748</v>
      </c>
      <c r="B2535" s="25" t="s">
        <v>2659</v>
      </c>
      <c r="C2535" s="26">
        <v>138594</v>
      </c>
      <c r="D2535" s="27" t="s">
        <v>42</v>
      </c>
      <c r="E2535" s="27"/>
      <c r="F2535" s="27"/>
      <c r="G2535" s="27" t="s">
        <v>31</v>
      </c>
      <c r="H2535" s="27" t="s">
        <v>32</v>
      </c>
      <c r="I2535" s="27" t="s">
        <v>33</v>
      </c>
      <c r="J2535" s="28">
        <v>45716</v>
      </c>
      <c r="K2535" s="28">
        <v>45870</v>
      </c>
      <c r="L2535" s="121" t="s">
        <v>79</v>
      </c>
      <c r="P2535" s="30"/>
      <c r="Q2535" s="20"/>
      <c r="R2535" s="23"/>
      <c r="S2535" s="21">
        <v>45713</v>
      </c>
      <c r="T2535" s="20"/>
      <c r="U2535" s="21">
        <v>45715</v>
      </c>
      <c r="V2535" s="29" t="s">
        <v>240</v>
      </c>
      <c r="W2535" s="23"/>
      <c r="X2535" s="27" t="s">
        <v>45</v>
      </c>
      <c r="Y2535" s="13"/>
    </row>
    <row r="2536" spans="1:25">
      <c r="A2536" s="24">
        <v>45748</v>
      </c>
      <c r="B2536" s="25" t="s">
        <v>2631</v>
      </c>
      <c r="C2536" s="26">
        <v>138595</v>
      </c>
      <c r="D2536" s="27" t="s">
        <v>42</v>
      </c>
      <c r="E2536" s="27"/>
      <c r="F2536" s="27"/>
      <c r="G2536" s="27" t="s">
        <v>31</v>
      </c>
      <c r="H2536" s="27" t="s">
        <v>32</v>
      </c>
      <c r="I2536" s="27" t="s">
        <v>33</v>
      </c>
      <c r="J2536" s="28">
        <v>45716</v>
      </c>
      <c r="K2536" s="28">
        <v>45870</v>
      </c>
      <c r="L2536" s="121" t="s">
        <v>79</v>
      </c>
      <c r="P2536" s="30"/>
      <c r="Q2536" s="20"/>
      <c r="R2536" s="23"/>
      <c r="S2536" s="21">
        <v>45713</v>
      </c>
      <c r="T2536" s="20"/>
      <c r="U2536" s="21">
        <v>45715</v>
      </c>
      <c r="V2536" s="29" t="s">
        <v>240</v>
      </c>
      <c r="W2536" s="23"/>
      <c r="X2536" s="27" t="s">
        <v>45</v>
      </c>
      <c r="Y2536" s="13"/>
    </row>
    <row r="2537" spans="1:25">
      <c r="A2537" s="24">
        <v>45748</v>
      </c>
      <c r="B2537" s="25" t="s">
        <v>2642</v>
      </c>
      <c r="C2537" s="26">
        <v>138975</v>
      </c>
      <c r="D2537" s="27" t="s">
        <v>42</v>
      </c>
      <c r="E2537" s="27"/>
      <c r="F2537" s="27"/>
      <c r="G2537" s="27" t="s">
        <v>31</v>
      </c>
      <c r="H2537" s="27" t="s">
        <v>32</v>
      </c>
      <c r="I2537" s="27" t="s">
        <v>33</v>
      </c>
      <c r="J2537" s="28">
        <v>45716</v>
      </c>
      <c r="K2537" s="28">
        <v>45870</v>
      </c>
      <c r="L2537" s="121" t="s">
        <v>79</v>
      </c>
      <c r="P2537" s="30"/>
      <c r="Q2537" s="20"/>
      <c r="R2537" s="23"/>
      <c r="S2537" s="21">
        <v>45712</v>
      </c>
      <c r="T2537" s="20"/>
      <c r="U2537" s="21">
        <v>45723</v>
      </c>
      <c r="V2537" s="29" t="s">
        <v>240</v>
      </c>
      <c r="W2537" s="23"/>
      <c r="X2537" s="27" t="s">
        <v>45</v>
      </c>
      <c r="Y2537" s="13"/>
    </row>
    <row r="2538" spans="1:25">
      <c r="A2538" s="24">
        <v>45748</v>
      </c>
      <c r="B2538" s="25" t="s">
        <v>2765</v>
      </c>
      <c r="C2538" s="26">
        <v>139373</v>
      </c>
      <c r="D2538" s="27" t="s">
        <v>42</v>
      </c>
      <c r="E2538" s="27"/>
      <c r="F2538" s="27"/>
      <c r="G2538" s="27" t="s">
        <v>31</v>
      </c>
      <c r="H2538" s="27" t="s">
        <v>32</v>
      </c>
      <c r="I2538" s="27" t="s">
        <v>33</v>
      </c>
      <c r="J2538" s="28">
        <v>45716</v>
      </c>
      <c r="K2538" s="28">
        <v>45870</v>
      </c>
      <c r="L2538" s="121" t="s">
        <v>79</v>
      </c>
      <c r="P2538" s="30"/>
      <c r="Q2538" s="20"/>
      <c r="R2538" s="23"/>
      <c r="S2538" s="21"/>
      <c r="T2538" s="20"/>
      <c r="U2538" s="21">
        <v>45722</v>
      </c>
      <c r="V2538" s="29" t="s">
        <v>240</v>
      </c>
      <c r="W2538" s="23"/>
      <c r="X2538" s="27" t="s">
        <v>45</v>
      </c>
      <c r="Y2538" s="13"/>
    </row>
    <row r="2539" spans="1:25">
      <c r="A2539" s="24">
        <v>45748</v>
      </c>
      <c r="B2539" s="25" t="s">
        <v>2716</v>
      </c>
      <c r="C2539" s="26">
        <v>128149</v>
      </c>
      <c r="D2539" s="27" t="s">
        <v>42</v>
      </c>
      <c r="E2539" s="27"/>
      <c r="F2539" s="27"/>
      <c r="G2539" s="27" t="s">
        <v>31</v>
      </c>
      <c r="H2539" s="27" t="s">
        <v>32</v>
      </c>
      <c r="I2539" s="27" t="s">
        <v>33</v>
      </c>
      <c r="J2539" s="28">
        <v>45716</v>
      </c>
      <c r="K2539" s="28">
        <v>45870</v>
      </c>
      <c r="L2539" s="121" t="s">
        <v>79</v>
      </c>
      <c r="P2539" s="30"/>
      <c r="Q2539" s="20"/>
      <c r="R2539" s="23"/>
      <c r="S2539" s="21">
        <v>45711</v>
      </c>
      <c r="T2539" s="20"/>
      <c r="U2539" s="21">
        <v>45723</v>
      </c>
      <c r="V2539" s="29" t="s">
        <v>240</v>
      </c>
      <c r="W2539" s="23"/>
      <c r="X2539" s="27" t="s">
        <v>45</v>
      </c>
      <c r="Y2539" s="13"/>
    </row>
    <row r="2540" spans="1:25">
      <c r="A2540" s="24">
        <v>45748</v>
      </c>
      <c r="B2540" s="25" t="s">
        <v>2631</v>
      </c>
      <c r="C2540" s="26">
        <v>135869</v>
      </c>
      <c r="D2540" s="27" t="s">
        <v>42</v>
      </c>
      <c r="E2540" s="27"/>
      <c r="F2540" s="27"/>
      <c r="G2540" s="27" t="s">
        <v>31</v>
      </c>
      <c r="H2540" s="27" t="s">
        <v>32</v>
      </c>
      <c r="I2540" s="27" t="s">
        <v>33</v>
      </c>
      <c r="J2540" s="28">
        <v>45716</v>
      </c>
      <c r="K2540" s="28">
        <v>45870</v>
      </c>
      <c r="L2540" s="121" t="s">
        <v>79</v>
      </c>
      <c r="P2540" s="30"/>
      <c r="Q2540" s="20"/>
      <c r="R2540" s="23"/>
      <c r="S2540" s="21">
        <v>45713</v>
      </c>
      <c r="T2540" s="20"/>
      <c r="U2540" s="21">
        <v>45715</v>
      </c>
      <c r="V2540" s="29" t="s">
        <v>240</v>
      </c>
      <c r="W2540" s="23"/>
      <c r="X2540" s="27" t="s">
        <v>45</v>
      </c>
      <c r="Y2540" s="13"/>
    </row>
    <row r="2541" spans="1:25">
      <c r="A2541" s="24">
        <v>45748</v>
      </c>
      <c r="B2541" s="25" t="s">
        <v>2643</v>
      </c>
      <c r="C2541" s="26">
        <v>139615</v>
      </c>
      <c r="D2541" s="27" t="s">
        <v>42</v>
      </c>
      <c r="E2541" s="27"/>
      <c r="F2541" s="27"/>
      <c r="G2541" s="27" t="s">
        <v>31</v>
      </c>
      <c r="H2541" s="27" t="s">
        <v>32</v>
      </c>
      <c r="I2541" s="27" t="s">
        <v>33</v>
      </c>
      <c r="J2541" s="28">
        <v>45716</v>
      </c>
      <c r="K2541" s="28">
        <v>45870</v>
      </c>
      <c r="L2541" s="121" t="s">
        <v>79</v>
      </c>
      <c r="P2541" s="30"/>
      <c r="Q2541" s="20"/>
      <c r="R2541" s="23"/>
      <c r="S2541" s="21">
        <v>45712</v>
      </c>
      <c r="T2541" s="20"/>
      <c r="U2541" s="21">
        <v>45730</v>
      </c>
      <c r="V2541" s="29" t="s">
        <v>240</v>
      </c>
      <c r="W2541" s="23"/>
      <c r="X2541" s="27" t="s">
        <v>45</v>
      </c>
      <c r="Y2541" s="13" t="s">
        <v>2523</v>
      </c>
    </row>
    <row r="2542" spans="1:25">
      <c r="A2542" s="24">
        <v>45748</v>
      </c>
      <c r="B2542" s="25" t="s">
        <v>54</v>
      </c>
      <c r="C2542" s="26">
        <v>145090</v>
      </c>
      <c r="D2542" s="27" t="s">
        <v>42</v>
      </c>
      <c r="E2542" s="27"/>
      <c r="F2542" s="27"/>
      <c r="G2542" s="27" t="s">
        <v>31</v>
      </c>
      <c r="H2542" s="27" t="s">
        <v>32</v>
      </c>
      <c r="I2542" s="27" t="s">
        <v>33</v>
      </c>
      <c r="J2542" s="28">
        <v>45716</v>
      </c>
      <c r="K2542" s="28">
        <v>45870</v>
      </c>
      <c r="L2542" s="121" t="s">
        <v>79</v>
      </c>
      <c r="P2542" s="30"/>
      <c r="Q2542" s="20"/>
      <c r="R2542" s="23"/>
      <c r="S2542" s="21">
        <v>45712</v>
      </c>
      <c r="T2542" s="20"/>
      <c r="U2542" s="21">
        <v>45727</v>
      </c>
      <c r="V2542" s="29" t="s">
        <v>240</v>
      </c>
      <c r="W2542" s="23"/>
      <c r="X2542" s="27" t="s">
        <v>45</v>
      </c>
      <c r="Y2542" s="13"/>
    </row>
    <row r="2543" spans="1:25">
      <c r="A2543" s="24">
        <v>45748</v>
      </c>
      <c r="B2543" s="25" t="s">
        <v>55</v>
      </c>
      <c r="C2543" s="26">
        <v>145363</v>
      </c>
      <c r="D2543" s="27" t="s">
        <v>42</v>
      </c>
      <c r="E2543" s="27"/>
      <c r="F2543" s="27"/>
      <c r="G2543" s="27" t="s">
        <v>31</v>
      </c>
      <c r="H2543" s="27" t="s">
        <v>32</v>
      </c>
      <c r="I2543" s="27" t="s">
        <v>33</v>
      </c>
      <c r="J2543" s="28">
        <v>45716</v>
      </c>
      <c r="K2543" s="28">
        <v>45870</v>
      </c>
      <c r="L2543" s="121" t="s">
        <v>79</v>
      </c>
      <c r="P2543" s="30"/>
      <c r="Q2543" s="20"/>
      <c r="R2543" s="23"/>
      <c r="S2543" s="21">
        <v>45712</v>
      </c>
      <c r="T2543" s="20"/>
      <c r="U2543" s="21">
        <v>45727</v>
      </c>
      <c r="V2543" s="29" t="s">
        <v>240</v>
      </c>
      <c r="W2543" s="23"/>
      <c r="X2543" s="27" t="s">
        <v>45</v>
      </c>
      <c r="Y2543" s="13"/>
    </row>
    <row r="2544" spans="1:25">
      <c r="A2544" s="24">
        <v>45748</v>
      </c>
      <c r="B2544" s="25" t="s">
        <v>3475</v>
      </c>
      <c r="C2544" s="26">
        <v>145632</v>
      </c>
      <c r="D2544" s="27" t="s">
        <v>42</v>
      </c>
      <c r="E2544" s="27"/>
      <c r="F2544" s="27"/>
      <c r="G2544" s="27" t="s">
        <v>31</v>
      </c>
      <c r="H2544" s="27" t="s">
        <v>32</v>
      </c>
      <c r="I2544" s="27" t="s">
        <v>33</v>
      </c>
      <c r="J2544" s="28">
        <v>45716</v>
      </c>
      <c r="K2544" s="28">
        <v>45870</v>
      </c>
      <c r="L2544" s="121" t="s">
        <v>79</v>
      </c>
      <c r="P2544" s="30"/>
      <c r="Q2544" s="20"/>
      <c r="R2544" s="23"/>
      <c r="S2544" s="21">
        <v>45712</v>
      </c>
      <c r="T2544" s="20"/>
      <c r="U2544" s="21">
        <v>45727</v>
      </c>
      <c r="V2544" s="29" t="s">
        <v>240</v>
      </c>
      <c r="W2544" s="23"/>
      <c r="X2544" s="27" t="s">
        <v>45</v>
      </c>
      <c r="Y2544" s="13"/>
    </row>
    <row r="2545" spans="1:25">
      <c r="A2545" s="24">
        <v>45778</v>
      </c>
      <c r="B2545" s="25" t="s">
        <v>3476</v>
      </c>
      <c r="C2545" s="26">
        <v>120343</v>
      </c>
      <c r="D2545" s="27" t="s">
        <v>42</v>
      </c>
      <c r="E2545" s="27" t="s">
        <v>377</v>
      </c>
      <c r="F2545" s="27" t="s">
        <v>662</v>
      </c>
      <c r="G2545" s="27" t="s">
        <v>31</v>
      </c>
      <c r="H2545" s="27" t="s">
        <v>32</v>
      </c>
      <c r="I2545" s="27" t="s">
        <v>33</v>
      </c>
      <c r="J2545" s="28">
        <v>45747</v>
      </c>
      <c r="K2545" s="28">
        <v>45901</v>
      </c>
      <c r="L2545" s="121" t="s">
        <v>1605</v>
      </c>
      <c r="N2545" s="94" t="s">
        <v>91</v>
      </c>
      <c r="P2545" s="30"/>
      <c r="Q2545" s="20"/>
      <c r="R2545" s="23"/>
      <c r="S2545" s="21">
        <v>45747</v>
      </c>
      <c r="T2545" s="20" t="s">
        <v>235</v>
      </c>
      <c r="U2545" s="21">
        <v>45752</v>
      </c>
      <c r="V2545" s="29" t="s">
        <v>240</v>
      </c>
      <c r="W2545" s="23"/>
      <c r="X2545" s="27" t="s">
        <v>45</v>
      </c>
      <c r="Y2545" s="13"/>
    </row>
    <row r="2546" spans="1:25" ht="25.5">
      <c r="A2546" s="24">
        <v>45778</v>
      </c>
      <c r="B2546" s="25" t="s">
        <v>168</v>
      </c>
      <c r="C2546" s="26">
        <v>121163</v>
      </c>
      <c r="D2546" s="27" t="s">
        <v>42</v>
      </c>
      <c r="E2546" s="27" t="s">
        <v>255</v>
      </c>
      <c r="F2546" s="27" t="s">
        <v>358</v>
      </c>
      <c r="G2546" s="27" t="s">
        <v>31</v>
      </c>
      <c r="H2546" s="27" t="s">
        <v>32</v>
      </c>
      <c r="I2546" s="27" t="s">
        <v>33</v>
      </c>
      <c r="J2546" s="28">
        <v>45747</v>
      </c>
      <c r="K2546" s="28">
        <v>45901</v>
      </c>
      <c r="L2546" s="121" t="s">
        <v>1605</v>
      </c>
      <c r="N2546" s="94" t="s">
        <v>72</v>
      </c>
      <c r="P2546" s="30"/>
      <c r="Q2546" s="20"/>
      <c r="R2546" s="23"/>
      <c r="S2546" s="21">
        <v>45747</v>
      </c>
      <c r="T2546" s="20" t="s">
        <v>235</v>
      </c>
      <c r="U2546" s="21">
        <v>45751</v>
      </c>
      <c r="V2546" s="29" t="s">
        <v>240</v>
      </c>
      <c r="W2546" s="23"/>
      <c r="X2546" s="27" t="s">
        <v>45</v>
      </c>
      <c r="Y2546" s="13" t="s">
        <v>89</v>
      </c>
    </row>
    <row r="2547" spans="1:25" ht="25.5">
      <c r="A2547" s="24">
        <v>45778</v>
      </c>
      <c r="B2547" s="25" t="s">
        <v>599</v>
      </c>
      <c r="C2547" s="26">
        <v>122078</v>
      </c>
      <c r="D2547" s="27" t="s">
        <v>42</v>
      </c>
      <c r="E2547" s="27" t="s">
        <v>413</v>
      </c>
      <c r="F2547" s="27" t="s">
        <v>2926</v>
      </c>
      <c r="G2547" s="27" t="s">
        <v>31</v>
      </c>
      <c r="H2547" s="27" t="s">
        <v>32</v>
      </c>
      <c r="I2547" s="27" t="s">
        <v>33</v>
      </c>
      <c r="J2547" s="28">
        <v>45747</v>
      </c>
      <c r="K2547" s="28">
        <v>45901</v>
      </c>
      <c r="L2547" s="121" t="s">
        <v>1605</v>
      </c>
      <c r="N2547" s="94" t="s">
        <v>43</v>
      </c>
      <c r="P2547" s="30"/>
      <c r="Q2547" s="20"/>
      <c r="R2547" s="23"/>
      <c r="S2547" s="21">
        <v>45747</v>
      </c>
      <c r="T2547" s="20" t="s">
        <v>235</v>
      </c>
      <c r="U2547" s="21">
        <v>45749</v>
      </c>
      <c r="V2547" s="29" t="s">
        <v>240</v>
      </c>
      <c r="W2547" s="23"/>
      <c r="X2547" s="27" t="s">
        <v>45</v>
      </c>
      <c r="Y2547" s="13"/>
    </row>
    <row r="2548" spans="1:25" ht="25.5">
      <c r="A2548" s="24">
        <v>45778</v>
      </c>
      <c r="B2548" s="25" t="s">
        <v>103</v>
      </c>
      <c r="C2548" s="26">
        <v>122153</v>
      </c>
      <c r="D2548" s="27" t="s">
        <v>42</v>
      </c>
      <c r="E2548" s="27" t="s">
        <v>413</v>
      </c>
      <c r="F2548" s="27" t="s">
        <v>2926</v>
      </c>
      <c r="G2548" s="27" t="s">
        <v>31</v>
      </c>
      <c r="H2548" s="27" t="s">
        <v>32</v>
      </c>
      <c r="I2548" s="27" t="s">
        <v>33</v>
      </c>
      <c r="J2548" s="28">
        <v>45747</v>
      </c>
      <c r="K2548" s="28">
        <v>45901</v>
      </c>
      <c r="L2548" s="121" t="s">
        <v>1605</v>
      </c>
      <c r="N2548" s="94" t="s">
        <v>43</v>
      </c>
      <c r="P2548" s="30"/>
      <c r="Q2548" s="20"/>
      <c r="R2548" s="23"/>
      <c r="S2548" s="21">
        <v>45747</v>
      </c>
      <c r="T2548" s="20" t="s">
        <v>235</v>
      </c>
      <c r="U2548" s="21">
        <v>45749</v>
      </c>
      <c r="V2548" s="29" t="s">
        <v>240</v>
      </c>
      <c r="W2548" s="23"/>
      <c r="X2548" s="27" t="s">
        <v>45</v>
      </c>
      <c r="Y2548" s="13"/>
    </row>
    <row r="2549" spans="1:25" ht="25.5">
      <c r="A2549" s="24">
        <v>45778</v>
      </c>
      <c r="B2549" s="25" t="s">
        <v>621</v>
      </c>
      <c r="C2549" s="26">
        <v>122362</v>
      </c>
      <c r="D2549" s="27" t="s">
        <v>42</v>
      </c>
      <c r="E2549" s="27" t="s">
        <v>413</v>
      </c>
      <c r="F2549" s="27" t="s">
        <v>2926</v>
      </c>
      <c r="G2549" s="27" t="s">
        <v>31</v>
      </c>
      <c r="H2549" s="27" t="s">
        <v>32</v>
      </c>
      <c r="I2549" s="27" t="s">
        <v>33</v>
      </c>
      <c r="J2549" s="28">
        <v>45747</v>
      </c>
      <c r="K2549" s="28">
        <v>45901</v>
      </c>
      <c r="L2549" s="121" t="s">
        <v>1605</v>
      </c>
      <c r="N2549" s="94" t="s">
        <v>43</v>
      </c>
      <c r="P2549" s="30"/>
      <c r="Q2549" s="20"/>
      <c r="R2549" s="23"/>
      <c r="S2549" s="21">
        <v>45747</v>
      </c>
      <c r="T2549" s="20" t="s">
        <v>235</v>
      </c>
      <c r="U2549" s="21">
        <v>45757</v>
      </c>
      <c r="V2549" s="29" t="s">
        <v>240</v>
      </c>
      <c r="W2549" s="23"/>
      <c r="X2549" s="27" t="s">
        <v>45</v>
      </c>
      <c r="Y2549" s="13"/>
    </row>
    <row r="2550" spans="1:25" ht="25.5">
      <c r="A2550" s="24">
        <v>45778</v>
      </c>
      <c r="B2550" s="25" t="s">
        <v>587</v>
      </c>
      <c r="C2550" s="26">
        <v>122363</v>
      </c>
      <c r="D2550" s="27" t="s">
        <v>42</v>
      </c>
      <c r="E2550" s="27" t="s">
        <v>413</v>
      </c>
      <c r="F2550" s="27" t="s">
        <v>2926</v>
      </c>
      <c r="G2550" s="27" t="s">
        <v>31</v>
      </c>
      <c r="H2550" s="27" t="s">
        <v>32</v>
      </c>
      <c r="I2550" s="27" t="s">
        <v>33</v>
      </c>
      <c r="J2550" s="28">
        <v>45747</v>
      </c>
      <c r="K2550" s="28">
        <v>45901</v>
      </c>
      <c r="L2550" s="121" t="s">
        <v>1605</v>
      </c>
      <c r="N2550" s="94" t="s">
        <v>43</v>
      </c>
      <c r="P2550" s="30"/>
      <c r="Q2550" s="20"/>
      <c r="R2550" s="23"/>
      <c r="S2550" s="21">
        <v>45747</v>
      </c>
      <c r="T2550" s="20" t="s">
        <v>235</v>
      </c>
      <c r="U2550" s="21">
        <v>45757</v>
      </c>
      <c r="V2550" s="29" t="s">
        <v>240</v>
      </c>
      <c r="W2550" s="23"/>
      <c r="X2550" s="27" t="s">
        <v>45</v>
      </c>
      <c r="Y2550" s="13"/>
    </row>
    <row r="2551" spans="1:25">
      <c r="A2551" s="24">
        <v>45778</v>
      </c>
      <c r="B2551" s="25" t="s">
        <v>583</v>
      </c>
      <c r="C2551" s="26">
        <v>123729</v>
      </c>
      <c r="D2551" s="27" t="s">
        <v>42</v>
      </c>
      <c r="E2551" s="27" t="s">
        <v>1068</v>
      </c>
      <c r="F2551" s="27" t="s">
        <v>455</v>
      </c>
      <c r="G2551" s="27" t="s">
        <v>31</v>
      </c>
      <c r="H2551" s="27" t="s">
        <v>32</v>
      </c>
      <c r="I2551" s="27" t="s">
        <v>33</v>
      </c>
      <c r="J2551" s="28">
        <v>45747</v>
      </c>
      <c r="K2551" s="28">
        <v>45931</v>
      </c>
      <c r="L2551" s="121" t="s">
        <v>1605</v>
      </c>
      <c r="N2551" s="94" t="s">
        <v>149</v>
      </c>
      <c r="P2551" s="30"/>
      <c r="Q2551" s="20"/>
      <c r="R2551" s="23"/>
      <c r="S2551" s="21">
        <v>45747</v>
      </c>
      <c r="T2551" s="20" t="s">
        <v>235</v>
      </c>
      <c r="U2551" s="21">
        <v>45750</v>
      </c>
      <c r="V2551" s="29" t="s">
        <v>240</v>
      </c>
      <c r="W2551" s="23"/>
      <c r="X2551" s="27" t="s">
        <v>45</v>
      </c>
      <c r="Y2551" s="13"/>
    </row>
    <row r="2552" spans="1:25">
      <c r="A2552" s="213">
        <v>45778</v>
      </c>
      <c r="B2552" t="s">
        <v>624</v>
      </c>
      <c r="C2552" s="214">
        <v>129030</v>
      </c>
      <c r="D2552" s="215" t="s">
        <v>42</v>
      </c>
      <c r="E2552" s="215" t="s">
        <v>255</v>
      </c>
      <c r="F2552" s="215" t="s">
        <v>256</v>
      </c>
      <c r="G2552" s="215" t="s">
        <v>31</v>
      </c>
      <c r="H2552" s="215" t="s">
        <v>32</v>
      </c>
      <c r="I2552" s="215" t="s">
        <v>33</v>
      </c>
      <c r="J2552" s="216">
        <v>45747</v>
      </c>
      <c r="K2552" s="216">
        <v>45901</v>
      </c>
      <c r="L2552" s="217" t="s">
        <v>1605</v>
      </c>
      <c r="M2552" s="218"/>
      <c r="N2552" s="218" t="s">
        <v>2923</v>
      </c>
      <c r="O2552" s="218"/>
      <c r="P2552" s="219"/>
      <c r="Q2552" s="220"/>
      <c r="R2552" s="221"/>
      <c r="S2552" s="222">
        <v>45747</v>
      </c>
      <c r="T2552" s="220" t="s">
        <v>235</v>
      </c>
      <c r="U2552" s="222">
        <v>45748</v>
      </c>
      <c r="V2552" s="223" t="s">
        <v>240</v>
      </c>
      <c r="W2552" s="221"/>
      <c r="X2552" s="215" t="s">
        <v>45</v>
      </c>
      <c r="Y2552" s="224"/>
    </row>
    <row r="2553" spans="1:25" ht="25.5">
      <c r="A2553" s="24">
        <v>45778</v>
      </c>
      <c r="B2553" s="25" t="s">
        <v>106</v>
      </c>
      <c r="C2553" s="26">
        <v>129062</v>
      </c>
      <c r="D2553" s="27" t="s">
        <v>42</v>
      </c>
      <c r="E2553" s="27" t="s">
        <v>255</v>
      </c>
      <c r="F2553" s="27" t="s">
        <v>358</v>
      </c>
      <c r="G2553" s="27" t="s">
        <v>31</v>
      </c>
      <c r="H2553" s="27" t="s">
        <v>32</v>
      </c>
      <c r="I2553" s="27" t="s">
        <v>33</v>
      </c>
      <c r="J2553" s="28">
        <v>45747</v>
      </c>
      <c r="K2553" s="28">
        <v>45901</v>
      </c>
      <c r="L2553" s="121" t="s">
        <v>1605</v>
      </c>
      <c r="N2553" s="94" t="s">
        <v>72</v>
      </c>
      <c r="P2553" s="30"/>
      <c r="Q2553" s="20"/>
      <c r="R2553" s="23"/>
      <c r="S2553" s="21">
        <v>45747</v>
      </c>
      <c r="T2553" s="20" t="s">
        <v>235</v>
      </c>
      <c r="U2553" s="21">
        <v>45751</v>
      </c>
      <c r="V2553" s="29" t="s">
        <v>240</v>
      </c>
      <c r="W2553" s="23"/>
      <c r="X2553" s="27" t="s">
        <v>45</v>
      </c>
      <c r="Y2553" s="13" t="s">
        <v>89</v>
      </c>
    </row>
    <row r="2554" spans="1:25">
      <c r="A2554" s="24">
        <v>45778</v>
      </c>
      <c r="B2554" s="25" t="s">
        <v>107</v>
      </c>
      <c r="C2554" s="26">
        <v>133666</v>
      </c>
      <c r="D2554" s="27" t="s">
        <v>42</v>
      </c>
      <c r="E2554" s="27" t="s">
        <v>2009</v>
      </c>
      <c r="F2554" s="27" t="s">
        <v>3477</v>
      </c>
      <c r="G2554" s="27" t="s">
        <v>31</v>
      </c>
      <c r="H2554" s="27" t="s">
        <v>32</v>
      </c>
      <c r="I2554" s="27" t="s">
        <v>33</v>
      </c>
      <c r="J2554" s="28">
        <v>45747</v>
      </c>
      <c r="K2554" s="28">
        <v>45901</v>
      </c>
      <c r="L2554" s="121" t="s">
        <v>1605</v>
      </c>
      <c r="M2554" s="94" t="s">
        <v>3478</v>
      </c>
      <c r="N2554" s="94" t="s">
        <v>3479</v>
      </c>
      <c r="O2554" s="94" t="s">
        <v>3480</v>
      </c>
      <c r="P2554" s="30">
        <v>45747</v>
      </c>
      <c r="Q2554" s="20">
        <v>45748</v>
      </c>
      <c r="R2554" s="23"/>
      <c r="S2554" s="21">
        <v>45748</v>
      </c>
      <c r="T2554" s="20"/>
      <c r="U2554" s="21">
        <v>45752</v>
      </c>
      <c r="V2554" s="29" t="s">
        <v>240</v>
      </c>
      <c r="W2554" s="23"/>
      <c r="X2554" s="27" t="s">
        <v>45</v>
      </c>
      <c r="Y2554" s="13"/>
    </row>
    <row r="2555" spans="1:25" ht="25.5">
      <c r="A2555" s="24">
        <v>45778</v>
      </c>
      <c r="B2555" s="25" t="s">
        <v>108</v>
      </c>
      <c r="C2555" s="26">
        <v>135006</v>
      </c>
      <c r="D2555" s="27" t="s">
        <v>42</v>
      </c>
      <c r="E2555" s="27" t="s">
        <v>413</v>
      </c>
      <c r="F2555" s="27" t="s">
        <v>2926</v>
      </c>
      <c r="G2555" s="27" t="s">
        <v>31</v>
      </c>
      <c r="H2555" s="27" t="s">
        <v>32</v>
      </c>
      <c r="I2555" s="27" t="s">
        <v>33</v>
      </c>
      <c r="J2555" s="28">
        <v>45747</v>
      </c>
      <c r="K2555" s="28">
        <v>45901</v>
      </c>
      <c r="L2555" s="121" t="s">
        <v>1605</v>
      </c>
      <c r="N2555" s="94" t="s">
        <v>43</v>
      </c>
      <c r="P2555" s="30"/>
      <c r="Q2555" s="20"/>
      <c r="R2555" s="23"/>
      <c r="S2555" s="21">
        <v>45747</v>
      </c>
      <c r="T2555" s="20" t="s">
        <v>235</v>
      </c>
      <c r="U2555" s="21">
        <v>45757</v>
      </c>
      <c r="V2555" s="29" t="s">
        <v>240</v>
      </c>
      <c r="W2555" s="23"/>
      <c r="X2555" s="27" t="s">
        <v>45</v>
      </c>
      <c r="Y2555" s="13"/>
    </row>
    <row r="2556" spans="1:25" ht="25.5">
      <c r="A2556" s="24">
        <v>45778</v>
      </c>
      <c r="B2556" s="25" t="s">
        <v>109</v>
      </c>
      <c r="C2556" s="26">
        <v>135113</v>
      </c>
      <c r="D2556" s="27" t="s">
        <v>42</v>
      </c>
      <c r="E2556" s="27" t="s">
        <v>413</v>
      </c>
      <c r="F2556" s="27" t="s">
        <v>2926</v>
      </c>
      <c r="G2556" s="27" t="s">
        <v>31</v>
      </c>
      <c r="H2556" s="27" t="s">
        <v>32</v>
      </c>
      <c r="I2556" s="27" t="s">
        <v>33</v>
      </c>
      <c r="J2556" s="28">
        <v>45747</v>
      </c>
      <c r="K2556" s="28">
        <v>45901</v>
      </c>
      <c r="L2556" s="121" t="s">
        <v>1605</v>
      </c>
      <c r="N2556" s="94" t="s">
        <v>43</v>
      </c>
      <c r="P2556" s="30"/>
      <c r="Q2556" s="20"/>
      <c r="R2556" s="23"/>
      <c r="S2556" s="21">
        <v>45747</v>
      </c>
      <c r="T2556" s="20" t="s">
        <v>235</v>
      </c>
      <c r="U2556" s="21">
        <v>45757</v>
      </c>
      <c r="V2556" s="29" t="s">
        <v>240</v>
      </c>
      <c r="W2556" s="23"/>
      <c r="X2556" s="27" t="s">
        <v>45</v>
      </c>
      <c r="Y2556" s="13"/>
    </row>
    <row r="2557" spans="1:25" ht="25.5">
      <c r="A2557" s="24">
        <v>45778</v>
      </c>
      <c r="B2557" s="25" t="s">
        <v>111</v>
      </c>
      <c r="C2557" s="26">
        <v>139903</v>
      </c>
      <c r="D2557" s="27" t="s">
        <v>42</v>
      </c>
      <c r="E2557" s="27" t="s">
        <v>255</v>
      </c>
      <c r="F2557" s="27" t="s">
        <v>256</v>
      </c>
      <c r="G2557" s="27" t="s">
        <v>31</v>
      </c>
      <c r="H2557" s="27" t="s">
        <v>32</v>
      </c>
      <c r="I2557" s="27" t="s">
        <v>33</v>
      </c>
      <c r="J2557" s="28">
        <v>45747</v>
      </c>
      <c r="K2557" s="28">
        <v>45901</v>
      </c>
      <c r="L2557" s="121" t="s">
        <v>1605</v>
      </c>
      <c r="N2557" s="94" t="s">
        <v>113</v>
      </c>
      <c r="P2557" s="30"/>
      <c r="Q2557" s="20"/>
      <c r="R2557" s="23"/>
      <c r="S2557" s="21">
        <v>45747</v>
      </c>
      <c r="T2557" s="20" t="s">
        <v>235</v>
      </c>
      <c r="U2557" s="21">
        <v>45748</v>
      </c>
      <c r="V2557" s="29" t="s">
        <v>240</v>
      </c>
      <c r="W2557" s="23"/>
      <c r="X2557" s="27" t="s">
        <v>45</v>
      </c>
      <c r="Y2557" s="13" t="s">
        <v>61</v>
      </c>
    </row>
    <row r="2558" spans="1:25" ht="25.5">
      <c r="A2558" s="24">
        <v>45778</v>
      </c>
      <c r="B2558" s="25" t="s">
        <v>3481</v>
      </c>
      <c r="C2558" s="26">
        <v>142239</v>
      </c>
      <c r="D2558" s="27" t="s">
        <v>42</v>
      </c>
      <c r="E2558" s="27" t="s">
        <v>255</v>
      </c>
      <c r="F2558" s="27" t="s">
        <v>256</v>
      </c>
      <c r="G2558" s="27" t="s">
        <v>31</v>
      </c>
      <c r="H2558" s="27" t="s">
        <v>32</v>
      </c>
      <c r="I2558" s="27" t="s">
        <v>33</v>
      </c>
      <c r="J2558" s="28">
        <v>45747</v>
      </c>
      <c r="K2558" s="28">
        <v>45901</v>
      </c>
      <c r="L2558" s="121" t="s">
        <v>1605</v>
      </c>
      <c r="N2558" s="94" t="s">
        <v>113</v>
      </c>
      <c r="P2558" s="30"/>
      <c r="Q2558" s="20"/>
      <c r="R2558" s="23"/>
      <c r="S2558" s="21">
        <v>45747</v>
      </c>
      <c r="T2558" s="20" t="s">
        <v>235</v>
      </c>
      <c r="U2558" s="21">
        <v>45748</v>
      </c>
      <c r="V2558" s="29" t="s">
        <v>240</v>
      </c>
      <c r="W2558" s="23"/>
      <c r="X2558" s="27" t="s">
        <v>45</v>
      </c>
      <c r="Y2558" s="13" t="s">
        <v>61</v>
      </c>
    </row>
    <row r="2559" spans="1:25" ht="25.5">
      <c r="A2559" s="24">
        <v>45778</v>
      </c>
      <c r="B2559" s="25" t="s">
        <v>133</v>
      </c>
      <c r="C2559" s="26">
        <v>147978</v>
      </c>
      <c r="D2559" s="27" t="s">
        <v>42</v>
      </c>
      <c r="E2559" s="27" t="s">
        <v>255</v>
      </c>
      <c r="F2559" s="27" t="s">
        <v>358</v>
      </c>
      <c r="G2559" s="27" t="s">
        <v>31</v>
      </c>
      <c r="H2559" s="27" t="s">
        <v>32</v>
      </c>
      <c r="I2559" s="27" t="s">
        <v>33</v>
      </c>
      <c r="J2559" s="28">
        <v>45747</v>
      </c>
      <c r="K2559" s="28">
        <v>45901</v>
      </c>
      <c r="L2559" s="121" t="s">
        <v>1605</v>
      </c>
      <c r="N2559" s="94" t="s">
        <v>72</v>
      </c>
      <c r="P2559" s="30"/>
      <c r="Q2559" s="20"/>
      <c r="R2559" s="23"/>
      <c r="S2559" s="21">
        <v>45747</v>
      </c>
      <c r="T2559" s="20" t="s">
        <v>73</v>
      </c>
      <c r="U2559" s="21">
        <v>45751</v>
      </c>
      <c r="V2559" s="29" t="s">
        <v>240</v>
      </c>
      <c r="W2559" s="23"/>
      <c r="X2559" s="27" t="s">
        <v>45</v>
      </c>
      <c r="Y2559" s="13"/>
    </row>
    <row r="2560" spans="1:25" ht="25.5">
      <c r="A2560" s="24">
        <v>45778</v>
      </c>
      <c r="B2560" s="25" t="s">
        <v>134</v>
      </c>
      <c r="C2560" s="26">
        <v>148013</v>
      </c>
      <c r="D2560" s="27" t="s">
        <v>42</v>
      </c>
      <c r="E2560" s="27" t="s">
        <v>255</v>
      </c>
      <c r="F2560" s="27" t="s">
        <v>358</v>
      </c>
      <c r="G2560" s="27" t="s">
        <v>31</v>
      </c>
      <c r="H2560" s="27" t="s">
        <v>32</v>
      </c>
      <c r="I2560" s="27" t="s">
        <v>33</v>
      </c>
      <c r="J2560" s="28">
        <v>45747</v>
      </c>
      <c r="K2560" s="28">
        <v>45901</v>
      </c>
      <c r="L2560" s="121" t="s">
        <v>1605</v>
      </c>
      <c r="N2560" s="94" t="s">
        <v>72</v>
      </c>
      <c r="P2560" s="30"/>
      <c r="Q2560" s="20"/>
      <c r="R2560" s="23"/>
      <c r="S2560" s="21">
        <v>45747</v>
      </c>
      <c r="T2560" s="20" t="s">
        <v>235</v>
      </c>
      <c r="U2560" s="21">
        <v>45751</v>
      </c>
      <c r="V2560" s="29" t="s">
        <v>240</v>
      </c>
      <c r="W2560" s="23"/>
      <c r="X2560" s="27" t="s">
        <v>45</v>
      </c>
      <c r="Y2560" s="13"/>
    </row>
    <row r="2561" spans="1:25" ht="25.5">
      <c r="A2561" s="24">
        <v>45778</v>
      </c>
      <c r="B2561" s="25" t="s">
        <v>135</v>
      </c>
      <c r="C2561" s="26">
        <v>148017</v>
      </c>
      <c r="D2561" s="27" t="s">
        <v>42</v>
      </c>
      <c r="E2561" s="27" t="s">
        <v>255</v>
      </c>
      <c r="F2561" s="27" t="s">
        <v>358</v>
      </c>
      <c r="G2561" s="27" t="s">
        <v>31</v>
      </c>
      <c r="H2561" s="27" t="s">
        <v>32</v>
      </c>
      <c r="I2561" s="27" t="s">
        <v>33</v>
      </c>
      <c r="J2561" s="28">
        <v>45747</v>
      </c>
      <c r="K2561" s="28">
        <v>45901</v>
      </c>
      <c r="L2561" s="121" t="s">
        <v>1605</v>
      </c>
      <c r="N2561" s="94" t="s">
        <v>72</v>
      </c>
      <c r="P2561" s="30"/>
      <c r="Q2561" s="20"/>
      <c r="R2561" s="23"/>
      <c r="S2561" s="21">
        <v>45747</v>
      </c>
      <c r="T2561" s="20" t="s">
        <v>235</v>
      </c>
      <c r="U2561" s="21">
        <v>45751</v>
      </c>
      <c r="V2561" s="29" t="s">
        <v>240</v>
      </c>
      <c r="W2561" s="23"/>
      <c r="X2561" s="27" t="s">
        <v>45</v>
      </c>
      <c r="Y2561" s="13"/>
    </row>
    <row r="2562" spans="1:25" ht="25.5">
      <c r="A2562" s="24">
        <v>45778</v>
      </c>
      <c r="B2562" s="25" t="s">
        <v>606</v>
      </c>
      <c r="C2562" s="26">
        <v>632492</v>
      </c>
      <c r="D2562" s="27" t="s">
        <v>42</v>
      </c>
      <c r="E2562" s="27" t="s">
        <v>2509</v>
      </c>
      <c r="F2562" s="27" t="s">
        <v>2926</v>
      </c>
      <c r="G2562" s="27" t="s">
        <v>31</v>
      </c>
      <c r="H2562" s="27" t="s">
        <v>32</v>
      </c>
      <c r="I2562" s="27" t="s">
        <v>33</v>
      </c>
      <c r="J2562" s="28">
        <v>45747</v>
      </c>
      <c r="K2562" s="28">
        <v>45901</v>
      </c>
      <c r="L2562" s="121" t="s">
        <v>1605</v>
      </c>
      <c r="N2562" s="94" t="s">
        <v>43</v>
      </c>
      <c r="P2562" s="30"/>
      <c r="Q2562" s="20"/>
      <c r="R2562" s="23"/>
      <c r="S2562" s="21">
        <v>45747</v>
      </c>
      <c r="T2562" s="20" t="s">
        <v>235</v>
      </c>
      <c r="U2562" s="21">
        <v>45757</v>
      </c>
      <c r="V2562" s="29" t="s">
        <v>240</v>
      </c>
      <c r="W2562" s="23"/>
      <c r="X2562" s="27" t="s">
        <v>45</v>
      </c>
      <c r="Y2562" s="13"/>
    </row>
    <row r="2563" spans="1:25">
      <c r="A2563" s="24">
        <v>45778</v>
      </c>
      <c r="B2563" s="25" t="s">
        <v>729</v>
      </c>
      <c r="C2563" s="26">
        <v>70241</v>
      </c>
      <c r="D2563" s="27" t="s">
        <v>42</v>
      </c>
      <c r="E2563" s="27" t="s">
        <v>790</v>
      </c>
      <c r="F2563" s="27"/>
      <c r="G2563" s="27" t="s">
        <v>31</v>
      </c>
      <c r="H2563" s="27" t="s">
        <v>32</v>
      </c>
      <c r="I2563" s="27" t="s">
        <v>33</v>
      </c>
      <c r="J2563" s="28">
        <v>45747</v>
      </c>
      <c r="K2563" s="28">
        <v>45901</v>
      </c>
      <c r="L2563" s="121" t="s">
        <v>53</v>
      </c>
      <c r="P2563" s="30">
        <v>45744</v>
      </c>
      <c r="Q2563" s="20">
        <v>45744</v>
      </c>
      <c r="R2563" s="23"/>
      <c r="S2563" s="21">
        <v>45747</v>
      </c>
      <c r="T2563" s="20"/>
      <c r="U2563" s="21">
        <v>45759</v>
      </c>
      <c r="V2563" s="29" t="s">
        <v>240</v>
      </c>
      <c r="W2563" s="23"/>
      <c r="X2563" s="27" t="s">
        <v>39</v>
      </c>
      <c r="Y2563" s="13"/>
    </row>
    <row r="2564" spans="1:25">
      <c r="A2564" s="24"/>
      <c r="B2564" s="25" t="s">
        <v>2743</v>
      </c>
      <c r="C2564" s="26">
        <v>139258</v>
      </c>
      <c r="D2564" s="27"/>
      <c r="E2564" s="27" t="s">
        <v>1576</v>
      </c>
      <c r="F2564" s="27"/>
      <c r="G2564" s="27" t="s">
        <v>31</v>
      </c>
      <c r="H2564" s="27" t="s">
        <v>32</v>
      </c>
      <c r="I2564" s="27" t="s">
        <v>33</v>
      </c>
      <c r="J2564" s="28">
        <v>45747</v>
      </c>
      <c r="K2564" s="28">
        <v>45901</v>
      </c>
      <c r="L2564" s="121" t="s">
        <v>53</v>
      </c>
      <c r="P2564" s="30"/>
      <c r="Q2564" s="20"/>
      <c r="R2564" s="23"/>
      <c r="S2564" s="21">
        <v>45744</v>
      </c>
      <c r="T2564" s="20"/>
      <c r="U2564" s="21">
        <v>45757</v>
      </c>
      <c r="V2564" s="29" t="s">
        <v>240</v>
      </c>
      <c r="W2564" s="23"/>
      <c r="X2564" s="27" t="s">
        <v>39</v>
      </c>
      <c r="Y2564" s="13"/>
    </row>
    <row r="2565" spans="1:25" ht="25.5">
      <c r="A2565" s="24">
        <v>45748</v>
      </c>
      <c r="B2565" s="25" t="s">
        <v>69</v>
      </c>
      <c r="C2565" s="26">
        <v>612777</v>
      </c>
      <c r="D2565" s="27" t="s">
        <v>28</v>
      </c>
      <c r="E2565" s="27" t="s">
        <v>70</v>
      </c>
      <c r="F2565" s="27" t="s">
        <v>71</v>
      </c>
      <c r="G2565" s="27" t="s">
        <v>31</v>
      </c>
      <c r="H2565" s="27"/>
      <c r="I2565" s="27" t="s">
        <v>33</v>
      </c>
      <c r="J2565" s="27" t="s">
        <v>85</v>
      </c>
      <c r="K2565" s="28">
        <v>45901</v>
      </c>
      <c r="L2565" s="121" t="s">
        <v>53</v>
      </c>
      <c r="M2565" s="94" t="s">
        <v>72</v>
      </c>
      <c r="N2565" s="94" t="s">
        <v>73</v>
      </c>
      <c r="O2565" s="94" t="s">
        <v>73</v>
      </c>
      <c r="P2565" s="20" t="s">
        <v>73</v>
      </c>
      <c r="Q2565" s="20" t="s">
        <v>73</v>
      </c>
      <c r="R2565" s="20" t="s">
        <v>73</v>
      </c>
      <c r="S2565" s="30">
        <v>45747</v>
      </c>
      <c r="T2565" s="20" t="s">
        <v>73</v>
      </c>
      <c r="U2565" s="21">
        <v>45751</v>
      </c>
      <c r="V2565" s="29" t="s">
        <v>240</v>
      </c>
      <c r="W2565" s="23"/>
      <c r="X2565" s="27" t="s">
        <v>39</v>
      </c>
      <c r="Y2565" s="13" t="s">
        <v>3482</v>
      </c>
    </row>
    <row r="2566" spans="1:25">
      <c r="A2566" s="24">
        <v>45778</v>
      </c>
      <c r="B2566" s="25" t="s">
        <v>151</v>
      </c>
      <c r="C2566" s="26">
        <v>140690</v>
      </c>
      <c r="D2566" s="27" t="s">
        <v>76</v>
      </c>
      <c r="E2566" s="27" t="s">
        <v>147</v>
      </c>
      <c r="F2566" s="27" t="s">
        <v>148</v>
      </c>
      <c r="G2566" s="27" t="s">
        <v>31</v>
      </c>
      <c r="H2566" s="27" t="s">
        <v>32</v>
      </c>
      <c r="I2566" s="27" t="s">
        <v>33</v>
      </c>
      <c r="J2566" s="28">
        <v>45747</v>
      </c>
      <c r="K2566" s="28">
        <v>45931</v>
      </c>
      <c r="L2566" s="121" t="s">
        <v>1605</v>
      </c>
      <c r="N2566" s="94" t="s">
        <v>149</v>
      </c>
      <c r="P2566" s="30"/>
      <c r="Q2566" s="20"/>
      <c r="R2566" s="23"/>
      <c r="S2566" s="21">
        <v>45747</v>
      </c>
      <c r="T2566" s="20" t="s">
        <v>235</v>
      </c>
      <c r="U2566" s="21">
        <v>45748</v>
      </c>
      <c r="V2566" s="29" t="s">
        <v>240</v>
      </c>
      <c r="W2566" s="23"/>
      <c r="X2566" s="27" t="s">
        <v>39</v>
      </c>
      <c r="Y2566" s="13"/>
    </row>
    <row r="2567" spans="1:25">
      <c r="A2567" s="24">
        <v>45748</v>
      </c>
      <c r="B2567" s="25" t="s">
        <v>3217</v>
      </c>
      <c r="C2567" s="26" t="s">
        <v>3218</v>
      </c>
      <c r="D2567" s="27" t="s">
        <v>42</v>
      </c>
      <c r="E2567" s="27" t="s">
        <v>1576</v>
      </c>
      <c r="F2567" s="27" t="s">
        <v>358</v>
      </c>
      <c r="G2567" s="27" t="s">
        <v>31</v>
      </c>
      <c r="H2567" s="27" t="s">
        <v>32</v>
      </c>
      <c r="I2567" s="27" t="s">
        <v>33</v>
      </c>
      <c r="J2567" s="27" t="s">
        <v>85</v>
      </c>
      <c r="K2567" s="28">
        <v>45901</v>
      </c>
      <c r="L2567" s="121" t="s">
        <v>79</v>
      </c>
      <c r="M2567" s="94" t="s">
        <v>2500</v>
      </c>
      <c r="N2567" s="94" t="s">
        <v>73</v>
      </c>
      <c r="O2567" s="94" t="s">
        <v>73</v>
      </c>
      <c r="P2567" s="30" t="s">
        <v>73</v>
      </c>
      <c r="Q2567" s="30" t="s">
        <v>73</v>
      </c>
      <c r="R2567" s="30" t="s">
        <v>73</v>
      </c>
      <c r="S2567" s="21">
        <v>45751</v>
      </c>
      <c r="T2567" s="20"/>
      <c r="U2567" s="21">
        <v>45763</v>
      </c>
      <c r="V2567" s="29" t="s">
        <v>240</v>
      </c>
      <c r="W2567" s="23"/>
      <c r="X2567" s="27" t="s">
        <v>39</v>
      </c>
      <c r="Y2567" s="13" t="s">
        <v>3483</v>
      </c>
    </row>
    <row r="2568" spans="1:25">
      <c r="A2568" s="24">
        <v>45778</v>
      </c>
      <c r="B2568" s="25" t="s">
        <v>110</v>
      </c>
      <c r="C2568" s="26">
        <v>139761</v>
      </c>
      <c r="D2568" s="27" t="s">
        <v>42</v>
      </c>
      <c r="E2568" s="27"/>
      <c r="F2568" s="27"/>
      <c r="G2568" s="27" t="s">
        <v>31</v>
      </c>
      <c r="H2568" s="27" t="s">
        <v>32</v>
      </c>
      <c r="I2568" s="27" t="s">
        <v>33</v>
      </c>
      <c r="J2568" s="28">
        <v>45747</v>
      </c>
      <c r="K2568" s="28">
        <v>45901</v>
      </c>
      <c r="L2568" s="121" t="s">
        <v>79</v>
      </c>
      <c r="P2568" s="30"/>
      <c r="Q2568" s="20"/>
      <c r="R2568" s="23"/>
      <c r="S2568" s="21"/>
      <c r="T2568" s="20"/>
      <c r="U2568" s="21">
        <v>45747</v>
      </c>
      <c r="V2568" s="29" t="s">
        <v>240</v>
      </c>
      <c r="W2568" s="23"/>
      <c r="X2568" s="27" t="s">
        <v>45</v>
      </c>
      <c r="Y2568" s="13"/>
    </row>
    <row r="2569" spans="1:25">
      <c r="A2569" s="24">
        <v>45778</v>
      </c>
      <c r="B2569" s="25" t="s">
        <v>2781</v>
      </c>
      <c r="C2569" s="26">
        <v>140319</v>
      </c>
      <c r="D2569" s="27" t="s">
        <v>42</v>
      </c>
      <c r="E2569" s="27"/>
      <c r="F2569" s="27"/>
      <c r="G2569" s="27" t="s">
        <v>31</v>
      </c>
      <c r="H2569" s="27" t="s">
        <v>32</v>
      </c>
      <c r="I2569" s="27" t="s">
        <v>33</v>
      </c>
      <c r="J2569" s="28">
        <v>45747</v>
      </c>
      <c r="K2569" s="28">
        <v>45901</v>
      </c>
      <c r="L2569" s="121" t="s">
        <v>79</v>
      </c>
      <c r="P2569" s="30"/>
      <c r="Q2569" s="20"/>
      <c r="R2569" s="23"/>
      <c r="S2569" s="21"/>
      <c r="T2569" s="20"/>
      <c r="U2569" s="21">
        <v>45748</v>
      </c>
      <c r="V2569" s="29" t="s">
        <v>240</v>
      </c>
      <c r="W2569" s="23"/>
      <c r="X2569" s="27" t="s">
        <v>45</v>
      </c>
      <c r="Y2569" s="13"/>
    </row>
    <row r="2570" spans="1:25">
      <c r="A2570" s="24">
        <v>45778</v>
      </c>
      <c r="B2570" s="25" t="s">
        <v>693</v>
      </c>
      <c r="C2570" s="26">
        <v>127349</v>
      </c>
      <c r="D2570" s="27"/>
      <c r="E2570" s="27"/>
      <c r="F2570" s="27"/>
      <c r="G2570" s="27" t="s">
        <v>31</v>
      </c>
      <c r="H2570" s="27" t="s">
        <v>32</v>
      </c>
      <c r="I2570" s="27" t="s">
        <v>33</v>
      </c>
      <c r="J2570" s="28">
        <v>45747</v>
      </c>
      <c r="K2570" s="28">
        <v>45931</v>
      </c>
      <c r="L2570" s="121" t="s">
        <v>79</v>
      </c>
      <c r="P2570" s="30"/>
      <c r="Q2570" s="20"/>
      <c r="R2570" s="23"/>
      <c r="S2570" s="21"/>
      <c r="T2570" s="20"/>
      <c r="U2570" s="21">
        <v>45748</v>
      </c>
      <c r="V2570" s="29" t="s">
        <v>240</v>
      </c>
      <c r="W2570" s="23"/>
      <c r="X2570" s="27" t="s">
        <v>39</v>
      </c>
      <c r="Y2570" s="13"/>
    </row>
    <row r="2571" spans="1:25">
      <c r="A2571" s="24">
        <v>45778</v>
      </c>
      <c r="B2571" s="25" t="s">
        <v>2731</v>
      </c>
      <c r="C2571" s="26">
        <v>139784</v>
      </c>
      <c r="D2571" s="27" t="s">
        <v>42</v>
      </c>
      <c r="E2571" s="27"/>
      <c r="F2571" s="27"/>
      <c r="G2571" s="27" t="s">
        <v>31</v>
      </c>
      <c r="H2571" s="27" t="s">
        <v>32</v>
      </c>
      <c r="I2571" s="27" t="s">
        <v>33</v>
      </c>
      <c r="J2571" s="28">
        <v>45747</v>
      </c>
      <c r="K2571" s="28">
        <v>45901</v>
      </c>
      <c r="L2571" s="121" t="s">
        <v>79</v>
      </c>
      <c r="P2571" s="30"/>
      <c r="Q2571" s="20"/>
      <c r="R2571" s="23"/>
      <c r="S2571" s="21"/>
      <c r="T2571" s="20"/>
      <c r="U2571" s="21">
        <v>45748</v>
      </c>
      <c r="V2571" s="29" t="s">
        <v>240</v>
      </c>
      <c r="W2571" s="23"/>
      <c r="X2571" s="27" t="s">
        <v>45</v>
      </c>
      <c r="Y2571" s="13"/>
    </row>
    <row r="2572" spans="1:25">
      <c r="A2572" s="24">
        <v>45778</v>
      </c>
      <c r="B2572" s="25" t="s">
        <v>1862</v>
      </c>
      <c r="C2572" s="26">
        <v>135116</v>
      </c>
      <c r="D2572" s="27" t="s">
        <v>42</v>
      </c>
      <c r="E2572" s="27"/>
      <c r="F2572" s="27"/>
      <c r="G2572" s="27" t="s">
        <v>31</v>
      </c>
      <c r="H2572" s="27" t="s">
        <v>32</v>
      </c>
      <c r="I2572" s="27" t="s">
        <v>33</v>
      </c>
      <c r="J2572" s="28">
        <v>45747</v>
      </c>
      <c r="K2572" s="28">
        <v>45901</v>
      </c>
      <c r="L2572" s="121" t="s">
        <v>79</v>
      </c>
      <c r="P2572" s="30"/>
      <c r="Q2572" s="20"/>
      <c r="R2572" s="23"/>
      <c r="S2572" s="21"/>
      <c r="T2572" s="20"/>
      <c r="U2572" s="21">
        <v>45748</v>
      </c>
      <c r="V2572" s="29" t="s">
        <v>240</v>
      </c>
      <c r="W2572" s="23"/>
      <c r="X2572" s="27" t="s">
        <v>45</v>
      </c>
      <c r="Y2572" s="13"/>
    </row>
    <row r="2573" spans="1:25">
      <c r="A2573" s="24">
        <v>45778</v>
      </c>
      <c r="B2573" s="25" t="s">
        <v>112</v>
      </c>
      <c r="C2573" s="26">
        <v>140033</v>
      </c>
      <c r="D2573" s="27" t="s">
        <v>42</v>
      </c>
      <c r="E2573" s="27"/>
      <c r="F2573" s="27"/>
      <c r="G2573" s="27" t="s">
        <v>31</v>
      </c>
      <c r="H2573" s="27" t="s">
        <v>32</v>
      </c>
      <c r="I2573" s="27" t="s">
        <v>33</v>
      </c>
      <c r="J2573" s="28">
        <v>45747</v>
      </c>
      <c r="K2573" s="28">
        <v>45901</v>
      </c>
      <c r="L2573" s="121" t="s">
        <v>79</v>
      </c>
      <c r="P2573" s="30"/>
      <c r="Q2573" s="20"/>
      <c r="R2573" s="23"/>
      <c r="S2573" s="21"/>
      <c r="T2573" s="20"/>
      <c r="U2573" s="21">
        <v>45748</v>
      </c>
      <c r="V2573" s="29" t="s">
        <v>240</v>
      </c>
      <c r="W2573" s="23"/>
      <c r="X2573" s="27" t="s">
        <v>45</v>
      </c>
      <c r="Y2573" s="13" t="s">
        <v>61</v>
      </c>
    </row>
    <row r="2574" spans="1:25">
      <c r="A2574" s="24">
        <v>45778</v>
      </c>
      <c r="B2574" s="25" t="s">
        <v>3484</v>
      </c>
      <c r="C2574" s="26">
        <v>146143</v>
      </c>
      <c r="D2574" s="27" t="s">
        <v>42</v>
      </c>
      <c r="E2574" s="27"/>
      <c r="F2574" s="27"/>
      <c r="G2574" s="27" t="s">
        <v>31</v>
      </c>
      <c r="H2574" s="27" t="s">
        <v>32</v>
      </c>
      <c r="I2574" s="27" t="s">
        <v>33</v>
      </c>
      <c r="J2574" s="28">
        <v>45747</v>
      </c>
      <c r="K2574" s="28">
        <v>45901</v>
      </c>
      <c r="L2574" s="121" t="s">
        <v>79</v>
      </c>
      <c r="P2574" s="30"/>
      <c r="Q2574" s="20"/>
      <c r="R2574" s="23"/>
      <c r="S2574" s="21"/>
      <c r="T2574" s="20"/>
      <c r="U2574" s="21">
        <v>45757</v>
      </c>
      <c r="V2574" s="29" t="s">
        <v>240</v>
      </c>
      <c r="W2574" s="23"/>
      <c r="X2574" s="27" t="s">
        <v>45</v>
      </c>
      <c r="Y2574" s="13"/>
    </row>
    <row r="2575" spans="1:25">
      <c r="A2575" s="24">
        <v>45778</v>
      </c>
      <c r="B2575" s="25" t="s">
        <v>146</v>
      </c>
      <c r="C2575" s="26">
        <v>632450</v>
      </c>
      <c r="D2575" s="27" t="s">
        <v>28</v>
      </c>
      <c r="E2575" s="27" t="s">
        <v>147</v>
      </c>
      <c r="F2575" s="27" t="s">
        <v>148</v>
      </c>
      <c r="G2575" s="27" t="s">
        <v>31</v>
      </c>
      <c r="H2575" s="27" t="s">
        <v>32</v>
      </c>
      <c r="I2575" s="27" t="s">
        <v>33</v>
      </c>
      <c r="J2575" s="28">
        <v>45747</v>
      </c>
      <c r="K2575" s="28">
        <v>45931</v>
      </c>
      <c r="L2575" s="121" t="s">
        <v>79</v>
      </c>
      <c r="P2575" s="30"/>
      <c r="Q2575" s="20"/>
      <c r="R2575" s="23"/>
      <c r="S2575" s="21"/>
      <c r="T2575" s="20"/>
      <c r="U2575" s="21">
        <v>45763</v>
      </c>
      <c r="V2575" s="29" t="s">
        <v>240</v>
      </c>
      <c r="W2575" s="23"/>
      <c r="X2575" s="27" t="s">
        <v>39</v>
      </c>
      <c r="Y2575" s="13"/>
    </row>
    <row r="2576" spans="1:25">
      <c r="A2576" s="24">
        <v>45778</v>
      </c>
      <c r="B2576" s="25" t="s">
        <v>114</v>
      </c>
      <c r="C2576" s="26">
        <v>140215</v>
      </c>
      <c r="D2576" s="27" t="s">
        <v>42</v>
      </c>
      <c r="E2576" s="27"/>
      <c r="F2576" s="27"/>
      <c r="G2576" s="27" t="s">
        <v>31</v>
      </c>
      <c r="H2576" s="27" t="s">
        <v>32</v>
      </c>
      <c r="I2576" s="27" t="s">
        <v>33</v>
      </c>
      <c r="J2576" s="28">
        <v>45747</v>
      </c>
      <c r="K2576" s="28">
        <v>45901</v>
      </c>
      <c r="L2576" s="121" t="s">
        <v>79</v>
      </c>
      <c r="P2576" s="30"/>
      <c r="Q2576" s="20"/>
      <c r="R2576" s="23"/>
      <c r="S2576" s="21"/>
      <c r="T2576" s="20"/>
      <c r="U2576" s="21">
        <v>45749</v>
      </c>
      <c r="V2576" s="29" t="s">
        <v>240</v>
      </c>
      <c r="W2576" s="23"/>
      <c r="X2576" s="27" t="s">
        <v>45</v>
      </c>
      <c r="Y2576" s="13"/>
    </row>
    <row r="2577" spans="1:25">
      <c r="A2577" s="24">
        <v>45778</v>
      </c>
      <c r="B2577" s="25" t="s">
        <v>120</v>
      </c>
      <c r="C2577" s="26">
        <v>142122</v>
      </c>
      <c r="D2577" s="27" t="s">
        <v>42</v>
      </c>
      <c r="E2577" s="27"/>
      <c r="F2577" s="27"/>
      <c r="G2577" s="27" t="s">
        <v>31</v>
      </c>
      <c r="H2577" s="27" t="s">
        <v>32</v>
      </c>
      <c r="I2577" s="27" t="s">
        <v>33</v>
      </c>
      <c r="J2577" s="28">
        <v>45747</v>
      </c>
      <c r="K2577" s="28">
        <v>45901</v>
      </c>
      <c r="L2577" s="121" t="s">
        <v>79</v>
      </c>
      <c r="P2577" s="30"/>
      <c r="Q2577" s="20"/>
      <c r="R2577" s="23"/>
      <c r="S2577" s="21"/>
      <c r="T2577" s="20"/>
      <c r="U2577" s="21">
        <v>45749</v>
      </c>
      <c r="V2577" s="29" t="s">
        <v>240</v>
      </c>
      <c r="W2577" s="23"/>
      <c r="X2577" s="27" t="s">
        <v>45</v>
      </c>
      <c r="Y2577" s="13"/>
    </row>
    <row r="2578" spans="1:25">
      <c r="A2578" s="24">
        <v>45778</v>
      </c>
      <c r="B2578" s="25" t="s">
        <v>132</v>
      </c>
      <c r="C2578" s="26">
        <v>147917</v>
      </c>
      <c r="D2578" s="27" t="s">
        <v>42</v>
      </c>
      <c r="E2578" s="27"/>
      <c r="F2578" s="27"/>
      <c r="G2578" s="27" t="s">
        <v>31</v>
      </c>
      <c r="H2578" s="27" t="s">
        <v>32</v>
      </c>
      <c r="I2578" s="27" t="s">
        <v>33</v>
      </c>
      <c r="J2578" s="28">
        <v>45747</v>
      </c>
      <c r="K2578" s="28">
        <v>45901</v>
      </c>
      <c r="L2578" s="121" t="s">
        <v>79</v>
      </c>
      <c r="P2578" s="30"/>
      <c r="Q2578" s="20"/>
      <c r="R2578" s="23"/>
      <c r="S2578" s="21"/>
      <c r="T2578" s="20"/>
      <c r="U2578" s="21">
        <v>45749</v>
      </c>
      <c r="V2578" s="29" t="s">
        <v>240</v>
      </c>
      <c r="W2578" s="23"/>
      <c r="X2578" s="27" t="s">
        <v>45</v>
      </c>
      <c r="Y2578" s="13" t="s">
        <v>61</v>
      </c>
    </row>
    <row r="2579" spans="1:25">
      <c r="A2579" s="24">
        <v>45778</v>
      </c>
      <c r="B2579" s="25" t="s">
        <v>2756</v>
      </c>
      <c r="C2579" s="26">
        <v>140125</v>
      </c>
      <c r="D2579" s="27" t="s">
        <v>42</v>
      </c>
      <c r="E2579" s="27"/>
      <c r="F2579" s="27"/>
      <c r="G2579" s="27" t="s">
        <v>31</v>
      </c>
      <c r="H2579" s="27" t="s">
        <v>32</v>
      </c>
      <c r="I2579" s="27" t="s">
        <v>33</v>
      </c>
      <c r="J2579" s="28">
        <v>45747</v>
      </c>
      <c r="K2579" s="28">
        <v>45901</v>
      </c>
      <c r="L2579" s="121" t="s">
        <v>79</v>
      </c>
      <c r="P2579" s="30"/>
      <c r="Q2579" s="20"/>
      <c r="R2579" s="23"/>
      <c r="S2579" s="21"/>
      <c r="T2579" s="20"/>
      <c r="U2579" s="21">
        <v>45749</v>
      </c>
      <c r="V2579" s="29" t="s">
        <v>240</v>
      </c>
      <c r="W2579" s="23"/>
      <c r="X2579" s="27" t="s">
        <v>45</v>
      </c>
      <c r="Y2579" s="13"/>
    </row>
    <row r="2580" spans="1:25">
      <c r="A2580" s="24">
        <v>45778</v>
      </c>
      <c r="B2580" s="25" t="s">
        <v>100</v>
      </c>
      <c r="C2580" s="26">
        <v>118615</v>
      </c>
      <c r="D2580" s="27"/>
      <c r="E2580" s="27"/>
      <c r="F2580" s="27"/>
      <c r="G2580" s="27" t="s">
        <v>31</v>
      </c>
      <c r="H2580" s="27" t="s">
        <v>32</v>
      </c>
      <c r="I2580" s="27" t="s">
        <v>33</v>
      </c>
      <c r="J2580" s="28">
        <v>45747</v>
      </c>
      <c r="K2580" s="28">
        <v>45931</v>
      </c>
      <c r="L2580" s="121" t="s">
        <v>79</v>
      </c>
      <c r="P2580" s="30"/>
      <c r="Q2580" s="20"/>
      <c r="R2580" s="23"/>
      <c r="S2580" s="21"/>
      <c r="T2580" s="20"/>
      <c r="U2580" s="21">
        <v>45749</v>
      </c>
      <c r="V2580" s="29" t="s">
        <v>240</v>
      </c>
      <c r="W2580" s="23"/>
      <c r="X2580" s="27" t="s">
        <v>39</v>
      </c>
      <c r="Y2580" s="13"/>
    </row>
    <row r="2581" spans="1:25">
      <c r="A2581" s="24">
        <v>45778</v>
      </c>
      <c r="B2581" s="25" t="s">
        <v>116</v>
      </c>
      <c r="C2581" s="26">
        <v>140329</v>
      </c>
      <c r="D2581" s="27" t="s">
        <v>42</v>
      </c>
      <c r="E2581" s="27"/>
      <c r="F2581" s="27"/>
      <c r="G2581" s="27" t="s">
        <v>31</v>
      </c>
      <c r="H2581" s="27" t="s">
        <v>32</v>
      </c>
      <c r="I2581" s="27" t="s">
        <v>33</v>
      </c>
      <c r="J2581" s="28">
        <v>45747</v>
      </c>
      <c r="K2581" s="28">
        <v>45901</v>
      </c>
      <c r="L2581" s="121" t="s">
        <v>79</v>
      </c>
      <c r="P2581" s="30"/>
      <c r="Q2581" s="20"/>
      <c r="R2581" s="23"/>
      <c r="S2581" s="21"/>
      <c r="T2581" s="20"/>
      <c r="U2581" s="21">
        <v>45750</v>
      </c>
      <c r="V2581" s="29" t="s">
        <v>240</v>
      </c>
      <c r="W2581" s="23"/>
      <c r="X2581" s="27" t="s">
        <v>45</v>
      </c>
      <c r="Y2581" s="13"/>
    </row>
    <row r="2582" spans="1:25">
      <c r="A2582" s="24">
        <v>45778</v>
      </c>
      <c r="B2582" s="25" t="s">
        <v>2757</v>
      </c>
      <c r="C2582" s="26">
        <v>142194</v>
      </c>
      <c r="D2582" s="27" t="s">
        <v>42</v>
      </c>
      <c r="E2582" s="27"/>
      <c r="F2582" s="27"/>
      <c r="G2582" s="27" t="s">
        <v>31</v>
      </c>
      <c r="H2582" s="27" t="s">
        <v>32</v>
      </c>
      <c r="I2582" s="27" t="s">
        <v>33</v>
      </c>
      <c r="J2582" s="28">
        <v>45747</v>
      </c>
      <c r="K2582" s="28">
        <v>45901</v>
      </c>
      <c r="L2582" s="121" t="s">
        <v>79</v>
      </c>
      <c r="P2582" s="30"/>
      <c r="Q2582" s="20"/>
      <c r="R2582" s="23"/>
      <c r="S2582" s="21"/>
      <c r="T2582" s="20"/>
      <c r="U2582" s="21">
        <v>45751</v>
      </c>
      <c r="V2582" s="29" t="s">
        <v>240</v>
      </c>
      <c r="W2582" s="23"/>
      <c r="X2582" s="27" t="s">
        <v>45</v>
      </c>
      <c r="Y2582" s="13"/>
    </row>
    <row r="2583" spans="1:25">
      <c r="A2583" s="24">
        <v>45778</v>
      </c>
      <c r="B2583" s="25" t="s">
        <v>121</v>
      </c>
      <c r="C2583" s="26">
        <v>142134</v>
      </c>
      <c r="D2583" s="27" t="s">
        <v>42</v>
      </c>
      <c r="E2583" s="27"/>
      <c r="F2583" s="27"/>
      <c r="G2583" s="27" t="s">
        <v>31</v>
      </c>
      <c r="H2583" s="27" t="s">
        <v>32</v>
      </c>
      <c r="I2583" s="27" t="s">
        <v>33</v>
      </c>
      <c r="J2583" s="28">
        <v>45747</v>
      </c>
      <c r="K2583" s="28">
        <v>45901</v>
      </c>
      <c r="L2583" s="121" t="s">
        <v>79</v>
      </c>
      <c r="P2583" s="30"/>
      <c r="Q2583" s="20"/>
      <c r="R2583" s="23"/>
      <c r="S2583" s="21"/>
      <c r="T2583" s="20"/>
      <c r="U2583" s="21">
        <v>45751</v>
      </c>
      <c r="V2583" s="29" t="s">
        <v>240</v>
      </c>
      <c r="W2583" s="23"/>
      <c r="X2583" s="27" t="s">
        <v>45</v>
      </c>
      <c r="Y2583" s="13"/>
    </row>
    <row r="2584" spans="1:25">
      <c r="A2584" s="24">
        <v>45778</v>
      </c>
      <c r="B2584" s="25" t="s">
        <v>115</v>
      </c>
      <c r="C2584" s="26">
        <v>140220</v>
      </c>
      <c r="D2584" s="27" t="s">
        <v>42</v>
      </c>
      <c r="E2584" s="27"/>
      <c r="F2584" s="27"/>
      <c r="G2584" s="27" t="s">
        <v>31</v>
      </c>
      <c r="H2584" s="27" t="s">
        <v>32</v>
      </c>
      <c r="I2584" s="27" t="s">
        <v>33</v>
      </c>
      <c r="J2584" s="28">
        <v>45747</v>
      </c>
      <c r="K2584" s="28">
        <v>45901</v>
      </c>
      <c r="L2584" s="121" t="s">
        <v>79</v>
      </c>
      <c r="P2584" s="30"/>
      <c r="Q2584" s="20"/>
      <c r="R2584" s="23"/>
      <c r="S2584" s="21"/>
      <c r="T2584" s="20"/>
      <c r="U2584" s="21">
        <v>45751</v>
      </c>
      <c r="V2584" s="29" t="s">
        <v>240</v>
      </c>
      <c r="W2584" s="23"/>
      <c r="X2584" s="27" t="s">
        <v>45</v>
      </c>
      <c r="Y2584" s="13"/>
    </row>
    <row r="2585" spans="1:25">
      <c r="A2585" s="24">
        <v>45778</v>
      </c>
      <c r="B2585" s="25" t="s">
        <v>603</v>
      </c>
      <c r="C2585" s="26">
        <v>130011</v>
      </c>
      <c r="D2585" s="27" t="s">
        <v>42</v>
      </c>
      <c r="E2585" s="27"/>
      <c r="F2585" s="27"/>
      <c r="G2585" s="27" t="s">
        <v>31</v>
      </c>
      <c r="H2585" s="27" t="s">
        <v>32</v>
      </c>
      <c r="I2585" s="27" t="s">
        <v>33</v>
      </c>
      <c r="J2585" s="28">
        <v>45747</v>
      </c>
      <c r="K2585" s="28">
        <v>45901</v>
      </c>
      <c r="L2585" s="121" t="s">
        <v>79</v>
      </c>
      <c r="P2585" s="30"/>
      <c r="Q2585" s="20"/>
      <c r="R2585" s="23"/>
      <c r="S2585" s="21"/>
      <c r="T2585" s="20"/>
      <c r="U2585" s="21">
        <v>45751</v>
      </c>
      <c r="V2585" s="29" t="s">
        <v>240</v>
      </c>
      <c r="W2585" s="23"/>
      <c r="X2585" s="27" t="s">
        <v>45</v>
      </c>
      <c r="Y2585" s="13" t="s">
        <v>89</v>
      </c>
    </row>
    <row r="2586" spans="1:25">
      <c r="A2586" s="24">
        <v>45778</v>
      </c>
      <c r="B2586" s="25" t="s">
        <v>642</v>
      </c>
      <c r="C2586" s="26">
        <v>122402</v>
      </c>
      <c r="D2586" s="27" t="s">
        <v>42</v>
      </c>
      <c r="E2586" s="27"/>
      <c r="F2586" s="27"/>
      <c r="G2586" s="27" t="s">
        <v>31</v>
      </c>
      <c r="H2586" s="27" t="s">
        <v>32</v>
      </c>
      <c r="I2586" s="27" t="s">
        <v>33</v>
      </c>
      <c r="J2586" s="28">
        <v>45747</v>
      </c>
      <c r="K2586" s="28">
        <v>45901</v>
      </c>
      <c r="L2586" s="121" t="s">
        <v>79</v>
      </c>
      <c r="P2586" s="30"/>
      <c r="Q2586" s="20"/>
      <c r="R2586" s="23"/>
      <c r="S2586" s="21"/>
      <c r="T2586" s="20"/>
      <c r="U2586" s="21">
        <v>45751</v>
      </c>
      <c r="V2586" s="29" t="s">
        <v>240</v>
      </c>
      <c r="W2586" s="23"/>
      <c r="X2586" s="27" t="s">
        <v>45</v>
      </c>
      <c r="Y2586" s="13" t="s">
        <v>89</v>
      </c>
    </row>
    <row r="2587" spans="1:25">
      <c r="A2587" s="24">
        <v>45778</v>
      </c>
      <c r="B2587" s="25" t="s">
        <v>127</v>
      </c>
      <c r="C2587" s="26">
        <v>145788</v>
      </c>
      <c r="D2587" s="27" t="s">
        <v>42</v>
      </c>
      <c r="E2587" s="27"/>
      <c r="F2587" s="27"/>
      <c r="G2587" s="27" t="s">
        <v>31</v>
      </c>
      <c r="H2587" s="27" t="s">
        <v>32</v>
      </c>
      <c r="I2587" s="27" t="s">
        <v>33</v>
      </c>
      <c r="J2587" s="28">
        <v>45747</v>
      </c>
      <c r="K2587" s="28">
        <v>45901</v>
      </c>
      <c r="L2587" s="121" t="s">
        <v>79</v>
      </c>
      <c r="P2587" s="30"/>
      <c r="Q2587" s="20"/>
      <c r="R2587" s="23"/>
      <c r="S2587" s="21"/>
      <c r="T2587" s="20"/>
      <c r="U2587" s="21">
        <v>45751</v>
      </c>
      <c r="V2587" s="29" t="s">
        <v>240</v>
      </c>
      <c r="W2587" s="23"/>
      <c r="X2587" s="27" t="s">
        <v>45</v>
      </c>
      <c r="Y2587" s="13"/>
    </row>
    <row r="2588" spans="1:25">
      <c r="A2588" s="24">
        <v>45778</v>
      </c>
      <c r="B2588" s="25" t="s">
        <v>119</v>
      </c>
      <c r="C2588" s="26">
        <v>142010</v>
      </c>
      <c r="D2588" s="27" t="s">
        <v>42</v>
      </c>
      <c r="E2588" s="27"/>
      <c r="F2588" s="27"/>
      <c r="G2588" s="27" t="s">
        <v>31</v>
      </c>
      <c r="H2588" s="27" t="s">
        <v>32</v>
      </c>
      <c r="I2588" s="27" t="s">
        <v>33</v>
      </c>
      <c r="J2588" s="28">
        <v>45747</v>
      </c>
      <c r="K2588" s="28">
        <v>45901</v>
      </c>
      <c r="L2588" s="121" t="s">
        <v>79</v>
      </c>
      <c r="P2588" s="30"/>
      <c r="Q2588" s="20"/>
      <c r="R2588" s="23"/>
      <c r="S2588" s="21"/>
      <c r="T2588" s="20"/>
      <c r="U2588" s="21">
        <v>45751</v>
      </c>
      <c r="V2588" s="29" t="s">
        <v>240</v>
      </c>
      <c r="W2588" s="23"/>
      <c r="X2588" s="27" t="s">
        <v>45</v>
      </c>
      <c r="Y2588" s="13"/>
    </row>
    <row r="2589" spans="1:25">
      <c r="A2589" s="24">
        <v>45778</v>
      </c>
      <c r="B2589" s="25" t="s">
        <v>129</v>
      </c>
      <c r="C2589" s="26">
        <v>146558</v>
      </c>
      <c r="D2589" s="27"/>
      <c r="E2589" s="27"/>
      <c r="F2589" s="27"/>
      <c r="G2589" s="27" t="s">
        <v>31</v>
      </c>
      <c r="H2589" s="27" t="s">
        <v>32</v>
      </c>
      <c r="I2589" s="27" t="s">
        <v>33</v>
      </c>
      <c r="J2589" s="28">
        <v>45747</v>
      </c>
      <c r="K2589" s="28">
        <v>45901</v>
      </c>
      <c r="L2589" s="121" t="s">
        <v>53</v>
      </c>
      <c r="P2589" s="30"/>
      <c r="Q2589" s="20"/>
      <c r="R2589" s="23"/>
      <c r="S2589" s="21">
        <v>45747</v>
      </c>
      <c r="T2589" s="20">
        <v>45762</v>
      </c>
      <c r="U2589" s="21">
        <v>45749</v>
      </c>
      <c r="V2589" s="29" t="s">
        <v>240</v>
      </c>
      <c r="W2589" s="23"/>
      <c r="X2589" s="27" t="s">
        <v>39</v>
      </c>
      <c r="Y2589" s="13"/>
    </row>
    <row r="2590" spans="1:25">
      <c r="A2590" s="24">
        <v>45778</v>
      </c>
      <c r="B2590" s="25" t="s">
        <v>729</v>
      </c>
      <c r="C2590" s="26">
        <v>142228</v>
      </c>
      <c r="D2590" s="27"/>
      <c r="E2590" s="27"/>
      <c r="F2590" s="27"/>
      <c r="G2590" s="27" t="s">
        <v>31</v>
      </c>
      <c r="H2590" s="27" t="s">
        <v>32</v>
      </c>
      <c r="I2590" s="27" t="s">
        <v>33</v>
      </c>
      <c r="J2590" s="28">
        <v>45747</v>
      </c>
      <c r="K2590" s="28">
        <v>45901</v>
      </c>
      <c r="L2590" s="121" t="s">
        <v>79</v>
      </c>
      <c r="P2590" s="30"/>
      <c r="Q2590" s="20"/>
      <c r="R2590" s="23"/>
      <c r="S2590" s="21"/>
      <c r="T2590" s="20"/>
      <c r="U2590" s="21">
        <v>45759</v>
      </c>
      <c r="V2590" s="29" t="s">
        <v>240</v>
      </c>
      <c r="W2590" s="23"/>
      <c r="X2590" s="27" t="s">
        <v>39</v>
      </c>
      <c r="Y2590" s="13" t="s">
        <v>3485</v>
      </c>
    </row>
    <row r="2591" spans="1:25">
      <c r="A2591" s="24">
        <v>45778</v>
      </c>
      <c r="B2591" s="25" t="s">
        <v>129</v>
      </c>
      <c r="C2591" s="26">
        <v>146557</v>
      </c>
      <c r="D2591" s="27"/>
      <c r="E2591" s="27"/>
      <c r="F2591" s="27"/>
      <c r="G2591" s="27" t="s">
        <v>31</v>
      </c>
      <c r="H2591" s="27" t="s">
        <v>32</v>
      </c>
      <c r="I2591" s="27" t="s">
        <v>33</v>
      </c>
      <c r="J2591" s="28">
        <v>45747</v>
      </c>
      <c r="K2591" s="28">
        <v>45901</v>
      </c>
      <c r="L2591" s="121" t="s">
        <v>79</v>
      </c>
      <c r="P2591" s="30"/>
      <c r="Q2591" s="20"/>
      <c r="R2591" s="23"/>
      <c r="S2591" s="21"/>
      <c r="T2591" s="20"/>
      <c r="U2591" s="21">
        <v>45749</v>
      </c>
      <c r="V2591" s="29" t="s">
        <v>240</v>
      </c>
      <c r="W2591" s="23"/>
      <c r="X2591" s="27" t="s">
        <v>39</v>
      </c>
      <c r="Y2591" s="13" t="s">
        <v>3485</v>
      </c>
    </row>
    <row r="2592" spans="1:25" ht="25.5">
      <c r="A2592" s="24">
        <v>45778</v>
      </c>
      <c r="B2592" s="25" t="s">
        <v>97</v>
      </c>
      <c r="C2592" s="26">
        <v>116217</v>
      </c>
      <c r="D2592" s="27" t="s">
        <v>76</v>
      </c>
      <c r="E2592" s="27" t="s">
        <v>1068</v>
      </c>
      <c r="F2592" s="27" t="s">
        <v>148</v>
      </c>
      <c r="G2592" s="27" t="s">
        <v>31</v>
      </c>
      <c r="H2592" s="27" t="s">
        <v>32</v>
      </c>
      <c r="I2592" s="27" t="s">
        <v>33</v>
      </c>
      <c r="J2592" s="28">
        <v>45747</v>
      </c>
      <c r="K2592" s="28">
        <v>45901</v>
      </c>
      <c r="L2592" s="121" t="s">
        <v>1605</v>
      </c>
      <c r="N2592" s="94" t="s">
        <v>98</v>
      </c>
      <c r="P2592" s="30"/>
      <c r="Q2592" s="20"/>
      <c r="R2592" s="23"/>
      <c r="S2592" s="21">
        <v>45747</v>
      </c>
      <c r="T2592" s="20">
        <v>45762</v>
      </c>
      <c r="U2592" s="21">
        <v>45763</v>
      </c>
      <c r="V2592" s="29" t="s">
        <v>240</v>
      </c>
      <c r="W2592" s="23"/>
      <c r="X2592" s="27" t="s">
        <v>39</v>
      </c>
      <c r="Y2592" s="13"/>
    </row>
    <row r="2593" spans="1:25">
      <c r="A2593" s="24">
        <v>45778</v>
      </c>
      <c r="B2593" s="25" t="s">
        <v>3486</v>
      </c>
      <c r="C2593" s="26">
        <v>145544</v>
      </c>
      <c r="D2593" s="27" t="s">
        <v>76</v>
      </c>
      <c r="E2593" s="27" t="s">
        <v>1646</v>
      </c>
      <c r="F2593" s="27" t="s">
        <v>148</v>
      </c>
      <c r="G2593" s="27" t="s">
        <v>31</v>
      </c>
      <c r="H2593" s="27" t="s">
        <v>32</v>
      </c>
      <c r="I2593" s="27" t="s">
        <v>33</v>
      </c>
      <c r="J2593" s="28">
        <v>45747</v>
      </c>
      <c r="K2593" s="28">
        <v>45901</v>
      </c>
      <c r="L2593" s="121" t="s">
        <v>1605</v>
      </c>
      <c r="N2593" s="94" t="s">
        <v>149</v>
      </c>
      <c r="P2593" s="30">
        <v>45747</v>
      </c>
      <c r="Q2593" s="20"/>
      <c r="R2593" s="23"/>
      <c r="S2593" s="21">
        <v>45748</v>
      </c>
      <c r="T2593" s="20"/>
      <c r="U2593" s="21">
        <v>45749</v>
      </c>
      <c r="V2593" s="29" t="s">
        <v>240</v>
      </c>
      <c r="W2593" s="23"/>
      <c r="X2593" s="27" t="s">
        <v>39</v>
      </c>
      <c r="Y2593" s="13"/>
    </row>
    <row r="2594" spans="1:25" ht="25.5">
      <c r="A2594" s="24">
        <v>45778</v>
      </c>
      <c r="B2594" s="25" t="s">
        <v>130</v>
      </c>
      <c r="C2594" s="26">
        <v>147231</v>
      </c>
      <c r="D2594" s="27" t="s">
        <v>76</v>
      </c>
      <c r="E2594" s="27" t="s">
        <v>70</v>
      </c>
      <c r="F2594" s="27" t="s">
        <v>387</v>
      </c>
      <c r="G2594" s="27" t="s">
        <v>31</v>
      </c>
      <c r="H2594" s="27" t="s">
        <v>32</v>
      </c>
      <c r="I2594" s="27" t="s">
        <v>33</v>
      </c>
      <c r="J2594" s="28">
        <v>45747</v>
      </c>
      <c r="K2594" s="28">
        <v>45901</v>
      </c>
      <c r="L2594" s="121" t="s">
        <v>1605</v>
      </c>
      <c r="N2594" s="94" t="s">
        <v>72</v>
      </c>
      <c r="P2594" s="30"/>
      <c r="Q2594" s="20"/>
      <c r="R2594" s="23"/>
      <c r="S2594" s="21">
        <v>45747</v>
      </c>
      <c r="T2594" s="20" t="s">
        <v>235</v>
      </c>
      <c r="U2594" s="21">
        <v>45751</v>
      </c>
      <c r="V2594" s="29" t="s">
        <v>240</v>
      </c>
      <c r="W2594" s="23"/>
      <c r="X2594" s="27" t="s">
        <v>39</v>
      </c>
      <c r="Y2594" s="13"/>
    </row>
    <row r="2595" spans="1:25" ht="25.5">
      <c r="A2595" s="24">
        <v>45778</v>
      </c>
      <c r="B2595" s="25" t="s">
        <v>145</v>
      </c>
      <c r="C2595" s="26">
        <v>112493</v>
      </c>
      <c r="D2595" s="27" t="s">
        <v>76</v>
      </c>
      <c r="E2595" s="27" t="s">
        <v>77</v>
      </c>
      <c r="F2595" s="27" t="s">
        <v>78</v>
      </c>
      <c r="G2595" s="27" t="s">
        <v>31</v>
      </c>
      <c r="H2595" s="27" t="s">
        <v>32</v>
      </c>
      <c r="I2595" s="27" t="s">
        <v>23</v>
      </c>
      <c r="J2595" s="28">
        <v>45747</v>
      </c>
      <c r="K2595" s="28">
        <v>45931</v>
      </c>
      <c r="L2595" s="121" t="s">
        <v>1605</v>
      </c>
      <c r="N2595" s="94" t="s">
        <v>98</v>
      </c>
      <c r="P2595" s="30"/>
      <c r="Q2595" s="20"/>
      <c r="R2595" s="23"/>
      <c r="S2595" s="21">
        <v>45747</v>
      </c>
      <c r="T2595" s="20" t="s">
        <v>235</v>
      </c>
      <c r="U2595" s="21">
        <v>45750</v>
      </c>
      <c r="V2595" s="29" t="s">
        <v>240</v>
      </c>
      <c r="W2595" s="23"/>
      <c r="X2595" s="27" t="s">
        <v>39</v>
      </c>
      <c r="Y2595" s="13"/>
    </row>
    <row r="2596" spans="1:25">
      <c r="A2596" s="24">
        <v>45778</v>
      </c>
      <c r="B2596" s="25" t="s">
        <v>660</v>
      </c>
      <c r="C2596" s="26">
        <v>111640</v>
      </c>
      <c r="D2596" s="27" t="s">
        <v>42</v>
      </c>
      <c r="E2596" s="27"/>
      <c r="F2596" s="27"/>
      <c r="G2596" s="27" t="s">
        <v>31</v>
      </c>
      <c r="H2596" s="27" t="s">
        <v>32</v>
      </c>
      <c r="I2596" s="27" t="s">
        <v>33</v>
      </c>
      <c r="J2596" s="28">
        <v>45747</v>
      </c>
      <c r="K2596" s="28">
        <v>45901</v>
      </c>
      <c r="L2596" s="121" t="s">
        <v>53</v>
      </c>
      <c r="P2596" s="30">
        <v>45747</v>
      </c>
      <c r="Q2596" s="20">
        <v>45762</v>
      </c>
      <c r="R2596" s="23"/>
      <c r="S2596" s="21">
        <v>45767</v>
      </c>
      <c r="T2596" s="20"/>
      <c r="U2596" s="21">
        <v>45770</v>
      </c>
      <c r="V2596" s="29" t="s">
        <v>240</v>
      </c>
      <c r="W2596" s="23"/>
      <c r="X2596" s="27" t="s">
        <v>45</v>
      </c>
      <c r="Y2596" s="13"/>
    </row>
    <row r="2597" spans="1:25" ht="25.5">
      <c r="A2597" s="24">
        <v>45809</v>
      </c>
      <c r="B2597" s="25" t="s">
        <v>686</v>
      </c>
      <c r="C2597" s="26" t="s">
        <v>3487</v>
      </c>
      <c r="D2597" s="27" t="s">
        <v>28</v>
      </c>
      <c r="E2597" s="27" t="s">
        <v>255</v>
      </c>
      <c r="F2597" s="27" t="s">
        <v>358</v>
      </c>
      <c r="G2597" s="27" t="s">
        <v>31</v>
      </c>
      <c r="H2597" s="27" t="s">
        <v>32</v>
      </c>
      <c r="I2597" s="27" t="s">
        <v>33</v>
      </c>
      <c r="J2597" s="28">
        <v>45777</v>
      </c>
      <c r="K2597" s="28" t="s">
        <v>3488</v>
      </c>
      <c r="L2597" s="121" t="s">
        <v>124</v>
      </c>
      <c r="M2597" s="94" t="s">
        <v>73</v>
      </c>
      <c r="N2597" s="94" t="s">
        <v>72</v>
      </c>
      <c r="O2597" s="94" t="s">
        <v>73</v>
      </c>
      <c r="P2597" s="30" t="s">
        <v>235</v>
      </c>
      <c r="Q2597" s="30" t="s">
        <v>235</v>
      </c>
      <c r="R2597" s="30" t="s">
        <v>235</v>
      </c>
      <c r="S2597" s="21">
        <v>45772</v>
      </c>
      <c r="T2597" s="30" t="s">
        <v>235</v>
      </c>
      <c r="U2597" s="21">
        <v>45775</v>
      </c>
      <c r="V2597" s="29" t="s">
        <v>240</v>
      </c>
      <c r="W2597" s="23"/>
      <c r="X2597" s="27" t="s">
        <v>45</v>
      </c>
      <c r="Y2597" s="13" t="s">
        <v>3489</v>
      </c>
    </row>
    <row r="2598" spans="1:25">
      <c r="A2598" s="24">
        <v>45809</v>
      </c>
      <c r="B2598" s="25" t="s">
        <v>154</v>
      </c>
      <c r="C2598" s="26" t="s">
        <v>3490</v>
      </c>
      <c r="D2598" s="27" t="s">
        <v>28</v>
      </c>
      <c r="E2598" s="27" t="s">
        <v>3491</v>
      </c>
      <c r="F2598" s="27" t="s">
        <v>262</v>
      </c>
      <c r="G2598" s="27" t="s">
        <v>31</v>
      </c>
      <c r="H2598" s="27" t="s">
        <v>32</v>
      </c>
      <c r="I2598" s="27" t="s">
        <v>33</v>
      </c>
      <c r="J2598" s="28">
        <v>45777</v>
      </c>
      <c r="K2598" s="28" t="s">
        <v>3488</v>
      </c>
      <c r="L2598" s="121" t="s">
        <v>124</v>
      </c>
      <c r="M2598" s="94" t="s">
        <v>246</v>
      </c>
      <c r="N2598" s="94" t="s">
        <v>3492</v>
      </c>
      <c r="O2598" s="94" t="s">
        <v>73</v>
      </c>
      <c r="P2598" s="30" t="s">
        <v>235</v>
      </c>
      <c r="Q2598" s="20" t="s">
        <v>235</v>
      </c>
      <c r="R2598" s="30" t="s">
        <v>235</v>
      </c>
      <c r="S2598" s="21">
        <v>45772</v>
      </c>
      <c r="T2598" s="30" t="s">
        <v>235</v>
      </c>
      <c r="U2598" s="21">
        <v>45775</v>
      </c>
      <c r="V2598" s="29" t="s">
        <v>240</v>
      </c>
      <c r="W2598" s="23"/>
      <c r="X2598" s="27" t="s">
        <v>45</v>
      </c>
      <c r="Y2598" s="13" t="s">
        <v>73</v>
      </c>
    </row>
    <row r="2599" spans="1:25">
      <c r="A2599" s="24">
        <v>45809</v>
      </c>
      <c r="B2599" s="25" t="s">
        <v>155</v>
      </c>
      <c r="C2599" s="26" t="s">
        <v>3493</v>
      </c>
      <c r="D2599" s="27" t="s">
        <v>28</v>
      </c>
      <c r="E2599" s="27" t="s">
        <v>255</v>
      </c>
      <c r="F2599" s="27" t="s">
        <v>256</v>
      </c>
      <c r="G2599" s="27" t="s">
        <v>31</v>
      </c>
      <c r="H2599" s="27" t="s">
        <v>32</v>
      </c>
      <c r="I2599" s="27" t="s">
        <v>33</v>
      </c>
      <c r="J2599" s="28">
        <v>45777</v>
      </c>
      <c r="K2599" s="28" t="s">
        <v>3488</v>
      </c>
      <c r="L2599" s="121" t="s">
        <v>124</v>
      </c>
      <c r="M2599" s="94" t="s">
        <v>3494</v>
      </c>
      <c r="N2599" s="94" t="s">
        <v>2327</v>
      </c>
      <c r="O2599" s="94" t="s">
        <v>73</v>
      </c>
      <c r="P2599" s="30" t="s">
        <v>235</v>
      </c>
      <c r="Q2599" s="20" t="s">
        <v>235</v>
      </c>
      <c r="R2599" s="30" t="s">
        <v>235</v>
      </c>
      <c r="S2599" s="21">
        <v>45772</v>
      </c>
      <c r="T2599" s="20" t="s">
        <v>235</v>
      </c>
      <c r="U2599" s="21">
        <v>45777</v>
      </c>
      <c r="V2599" s="29" t="s">
        <v>240</v>
      </c>
      <c r="W2599" s="23"/>
      <c r="X2599" s="27" t="s">
        <v>45</v>
      </c>
      <c r="Y2599" s="13" t="s">
        <v>3495</v>
      </c>
    </row>
    <row r="2600" spans="1:25">
      <c r="A2600" s="24">
        <v>45809</v>
      </c>
      <c r="B2600" s="25" t="s">
        <v>86</v>
      </c>
      <c r="C2600" s="26" t="s">
        <v>3496</v>
      </c>
      <c r="D2600" s="27" t="s">
        <v>28</v>
      </c>
      <c r="E2600" s="27" t="s">
        <v>1068</v>
      </c>
      <c r="F2600" s="27" t="s">
        <v>148</v>
      </c>
      <c r="G2600" s="27" t="s">
        <v>31</v>
      </c>
      <c r="H2600" s="27" t="s">
        <v>32</v>
      </c>
      <c r="I2600" s="27" t="s">
        <v>33</v>
      </c>
      <c r="J2600" s="28">
        <v>45777</v>
      </c>
      <c r="K2600" s="28" t="s">
        <v>3488</v>
      </c>
      <c r="L2600" s="121" t="s">
        <v>124</v>
      </c>
      <c r="M2600" s="94" t="s">
        <v>304</v>
      </c>
      <c r="N2600" s="94" t="s">
        <v>149</v>
      </c>
      <c r="O2600" s="94" t="s">
        <v>73</v>
      </c>
      <c r="P2600" s="30" t="s">
        <v>235</v>
      </c>
      <c r="Q2600" s="20" t="s">
        <v>235</v>
      </c>
      <c r="R2600" s="30" t="s">
        <v>235</v>
      </c>
      <c r="S2600" s="21">
        <v>45772</v>
      </c>
      <c r="T2600" s="30" t="s">
        <v>235</v>
      </c>
      <c r="U2600" s="21">
        <v>45775</v>
      </c>
      <c r="V2600" s="29" t="s">
        <v>240</v>
      </c>
      <c r="W2600" s="23"/>
      <c r="X2600" s="27" t="s">
        <v>45</v>
      </c>
      <c r="Y2600" s="13" t="s">
        <v>3497</v>
      </c>
    </row>
    <row r="2601" spans="1:25">
      <c r="A2601" s="24">
        <v>45809</v>
      </c>
      <c r="B2601" s="25" t="s">
        <v>156</v>
      </c>
      <c r="C2601" s="26" t="s">
        <v>3498</v>
      </c>
      <c r="D2601" s="27" t="s">
        <v>28</v>
      </c>
      <c r="E2601" s="27" t="s">
        <v>2010</v>
      </c>
      <c r="F2601" s="27" t="s">
        <v>2943</v>
      </c>
      <c r="G2601" s="27" t="s">
        <v>31</v>
      </c>
      <c r="H2601" s="27" t="s">
        <v>32</v>
      </c>
      <c r="I2601" s="27" t="s">
        <v>33</v>
      </c>
      <c r="J2601" s="28">
        <v>45777</v>
      </c>
      <c r="K2601" s="28" t="s">
        <v>3488</v>
      </c>
      <c r="L2601" s="121" t="s">
        <v>124</v>
      </c>
      <c r="M2601" s="94" t="s">
        <v>250</v>
      </c>
      <c r="N2601" s="94" t="s">
        <v>157</v>
      </c>
      <c r="O2601" s="94" t="s">
        <v>73</v>
      </c>
      <c r="P2601" s="30" t="s">
        <v>235</v>
      </c>
      <c r="Q2601" s="20" t="s">
        <v>235</v>
      </c>
      <c r="R2601" s="30" t="s">
        <v>235</v>
      </c>
      <c r="S2601" s="21">
        <v>45776</v>
      </c>
      <c r="T2601" s="20" t="s">
        <v>235</v>
      </c>
      <c r="U2601" s="21">
        <v>45777</v>
      </c>
      <c r="V2601" s="29" t="s">
        <v>240</v>
      </c>
      <c r="W2601" s="23"/>
      <c r="X2601" s="27" t="s">
        <v>45</v>
      </c>
      <c r="Y2601" s="13" t="s">
        <v>3499</v>
      </c>
    </row>
    <row r="2602" spans="1:25" ht="25.5">
      <c r="A2602" s="24">
        <v>45809</v>
      </c>
      <c r="B2602" s="25" t="s">
        <v>703</v>
      </c>
      <c r="C2602" s="26" t="s">
        <v>3500</v>
      </c>
      <c r="D2602" s="27" t="s">
        <v>28</v>
      </c>
      <c r="E2602" s="27" t="s">
        <v>255</v>
      </c>
      <c r="F2602" s="27" t="s">
        <v>358</v>
      </c>
      <c r="G2602" s="27" t="s">
        <v>31</v>
      </c>
      <c r="H2602" s="27" t="s">
        <v>32</v>
      </c>
      <c r="I2602" s="27" t="s">
        <v>33</v>
      </c>
      <c r="J2602" s="28">
        <v>45777</v>
      </c>
      <c r="K2602" s="28" t="s">
        <v>3488</v>
      </c>
      <c r="L2602" s="121" t="s">
        <v>124</v>
      </c>
      <c r="M2602" s="94" t="s">
        <v>73</v>
      </c>
      <c r="N2602" s="94" t="s">
        <v>72</v>
      </c>
      <c r="O2602" s="94" t="s">
        <v>73</v>
      </c>
      <c r="P2602" s="30" t="s">
        <v>235</v>
      </c>
      <c r="Q2602" s="30" t="s">
        <v>235</v>
      </c>
      <c r="R2602" s="30" t="s">
        <v>235</v>
      </c>
      <c r="S2602" s="21">
        <v>45772</v>
      </c>
      <c r="T2602" s="30" t="s">
        <v>235</v>
      </c>
      <c r="U2602" s="21">
        <v>45775</v>
      </c>
      <c r="V2602" s="29" t="s">
        <v>240</v>
      </c>
      <c r="W2602" s="23"/>
      <c r="X2602" s="27" t="s">
        <v>45</v>
      </c>
      <c r="Y2602" s="13" t="s">
        <v>3489</v>
      </c>
    </row>
    <row r="2603" spans="1:25" ht="25.5">
      <c r="A2603" s="24">
        <v>45809</v>
      </c>
      <c r="B2603" s="25" t="s">
        <v>704</v>
      </c>
      <c r="C2603" s="26" t="s">
        <v>3501</v>
      </c>
      <c r="D2603" s="27" t="s">
        <v>28</v>
      </c>
      <c r="E2603" s="27" t="s">
        <v>255</v>
      </c>
      <c r="F2603" s="27" t="s">
        <v>358</v>
      </c>
      <c r="G2603" s="27" t="s">
        <v>31</v>
      </c>
      <c r="H2603" s="27" t="s">
        <v>32</v>
      </c>
      <c r="I2603" s="27" t="s">
        <v>33</v>
      </c>
      <c r="J2603" s="28">
        <v>45777</v>
      </c>
      <c r="K2603" s="28" t="s">
        <v>3488</v>
      </c>
      <c r="L2603" s="121" t="s">
        <v>124</v>
      </c>
      <c r="M2603" s="94" t="s">
        <v>73</v>
      </c>
      <c r="N2603" s="94" t="s">
        <v>72</v>
      </c>
      <c r="O2603" s="94" t="s">
        <v>73</v>
      </c>
      <c r="P2603" s="30" t="s">
        <v>235</v>
      </c>
      <c r="Q2603" s="30" t="s">
        <v>235</v>
      </c>
      <c r="R2603" s="30" t="s">
        <v>235</v>
      </c>
      <c r="S2603" s="21">
        <v>45772</v>
      </c>
      <c r="T2603" s="30" t="s">
        <v>235</v>
      </c>
      <c r="U2603" s="21">
        <v>45775</v>
      </c>
      <c r="V2603" s="29" t="s">
        <v>240</v>
      </c>
      <c r="W2603" s="23"/>
      <c r="X2603" s="27" t="s">
        <v>45</v>
      </c>
      <c r="Y2603" s="13" t="s">
        <v>3489</v>
      </c>
    </row>
    <row r="2604" spans="1:25" ht="25.5">
      <c r="A2604" s="24">
        <v>45809</v>
      </c>
      <c r="B2604" s="25" t="s">
        <v>159</v>
      </c>
      <c r="C2604" s="26" t="s">
        <v>3502</v>
      </c>
      <c r="D2604" s="27" t="s">
        <v>28</v>
      </c>
      <c r="E2604" s="27" t="s">
        <v>413</v>
      </c>
      <c r="F2604" s="27" t="s">
        <v>2926</v>
      </c>
      <c r="G2604" s="27" t="s">
        <v>31</v>
      </c>
      <c r="H2604" s="27" t="s">
        <v>32</v>
      </c>
      <c r="I2604" s="27" t="s">
        <v>33</v>
      </c>
      <c r="J2604" s="28">
        <v>45777</v>
      </c>
      <c r="K2604" s="28" t="s">
        <v>3488</v>
      </c>
      <c r="L2604" s="121" t="s">
        <v>124</v>
      </c>
      <c r="M2604" s="94" t="s">
        <v>415</v>
      </c>
      <c r="N2604" s="94" t="s">
        <v>43</v>
      </c>
      <c r="O2604" s="94" t="s">
        <v>351</v>
      </c>
      <c r="P2604" s="30" t="s">
        <v>235</v>
      </c>
      <c r="Q2604" s="30" t="s">
        <v>235</v>
      </c>
      <c r="R2604" s="30" t="s">
        <v>235</v>
      </c>
      <c r="S2604" s="21">
        <v>45772</v>
      </c>
      <c r="T2604" s="20" t="s">
        <v>235</v>
      </c>
      <c r="U2604" s="21">
        <v>45777</v>
      </c>
      <c r="V2604" s="29" t="s">
        <v>240</v>
      </c>
      <c r="W2604" s="23"/>
      <c r="X2604" s="27" t="s">
        <v>45</v>
      </c>
      <c r="Y2604" s="13" t="s">
        <v>1290</v>
      </c>
    </row>
    <row r="2605" spans="1:25" ht="25.5">
      <c r="A2605" s="24">
        <v>45809</v>
      </c>
      <c r="B2605" s="25" t="s">
        <v>313</v>
      </c>
      <c r="C2605" s="26" t="s">
        <v>3503</v>
      </c>
      <c r="D2605" s="27" t="s">
        <v>28</v>
      </c>
      <c r="E2605" s="27" t="s">
        <v>255</v>
      </c>
      <c r="F2605" s="27" t="s">
        <v>358</v>
      </c>
      <c r="G2605" s="27" t="s">
        <v>31</v>
      </c>
      <c r="H2605" s="27" t="s">
        <v>32</v>
      </c>
      <c r="I2605" s="27" t="s">
        <v>33</v>
      </c>
      <c r="J2605" s="28">
        <v>45777</v>
      </c>
      <c r="K2605" s="28" t="s">
        <v>3488</v>
      </c>
      <c r="L2605" s="121" t="s">
        <v>124</v>
      </c>
      <c r="M2605" s="94" t="s">
        <v>73</v>
      </c>
      <c r="N2605" s="94" t="s">
        <v>72</v>
      </c>
      <c r="O2605" s="94" t="s">
        <v>73</v>
      </c>
      <c r="P2605" s="30" t="s">
        <v>235</v>
      </c>
      <c r="Q2605" s="30" t="s">
        <v>235</v>
      </c>
      <c r="R2605" s="30" t="s">
        <v>235</v>
      </c>
      <c r="S2605" s="21">
        <v>45772</v>
      </c>
      <c r="T2605" s="30" t="s">
        <v>235</v>
      </c>
      <c r="U2605" s="21">
        <v>45775</v>
      </c>
      <c r="V2605" s="29" t="s">
        <v>240</v>
      </c>
      <c r="W2605" s="23"/>
      <c r="X2605" s="27" t="s">
        <v>45</v>
      </c>
      <c r="Y2605" s="13" t="s">
        <v>3489</v>
      </c>
    </row>
    <row r="2606" spans="1:25" ht="25.5">
      <c r="A2606" s="24">
        <v>45809</v>
      </c>
      <c r="B2606" s="25" t="s">
        <v>161</v>
      </c>
      <c r="C2606" s="26">
        <v>112219</v>
      </c>
      <c r="D2606" s="27" t="s">
        <v>28</v>
      </c>
      <c r="E2606" s="27" t="s">
        <v>255</v>
      </c>
      <c r="F2606" s="27" t="s">
        <v>358</v>
      </c>
      <c r="G2606" s="27" t="s">
        <v>31</v>
      </c>
      <c r="H2606" s="27" t="s">
        <v>32</v>
      </c>
      <c r="I2606" s="27" t="s">
        <v>33</v>
      </c>
      <c r="J2606" s="28">
        <v>45777</v>
      </c>
      <c r="K2606" s="28" t="s">
        <v>3488</v>
      </c>
      <c r="L2606" s="121" t="s">
        <v>124</v>
      </c>
      <c r="M2606" s="94" t="s">
        <v>73</v>
      </c>
      <c r="N2606" s="94" t="s">
        <v>72</v>
      </c>
      <c r="O2606" s="94" t="s">
        <v>73</v>
      </c>
      <c r="P2606" s="30" t="s">
        <v>235</v>
      </c>
      <c r="Q2606" s="30" t="s">
        <v>235</v>
      </c>
      <c r="R2606" s="30" t="s">
        <v>235</v>
      </c>
      <c r="S2606" s="21">
        <v>110787</v>
      </c>
      <c r="T2606" s="20" t="s">
        <v>235</v>
      </c>
      <c r="U2606" s="21">
        <v>45776</v>
      </c>
      <c r="V2606" s="29" t="s">
        <v>240</v>
      </c>
      <c r="W2606" s="23"/>
      <c r="X2606" s="27" t="s">
        <v>45</v>
      </c>
      <c r="Y2606" s="13" t="s">
        <v>3489</v>
      </c>
    </row>
    <row r="2607" spans="1:25">
      <c r="A2607" s="24">
        <v>45809</v>
      </c>
      <c r="B2607" s="25" t="s">
        <v>163</v>
      </c>
      <c r="C2607" s="26" t="s">
        <v>3504</v>
      </c>
      <c r="D2607" s="27" t="s">
        <v>28</v>
      </c>
      <c r="E2607" s="27" t="s">
        <v>2010</v>
      </c>
      <c r="F2607" s="27" t="s">
        <v>2943</v>
      </c>
      <c r="G2607" s="27" t="s">
        <v>31</v>
      </c>
      <c r="H2607" s="27" t="s">
        <v>32</v>
      </c>
      <c r="I2607" s="27" t="s">
        <v>33</v>
      </c>
      <c r="J2607" s="28">
        <v>45777</v>
      </c>
      <c r="K2607" s="28" t="s">
        <v>3488</v>
      </c>
      <c r="L2607" s="121" t="s">
        <v>124</v>
      </c>
      <c r="M2607" s="94" t="s">
        <v>250</v>
      </c>
      <c r="N2607" s="94" t="s">
        <v>157</v>
      </c>
      <c r="O2607" s="94" t="s">
        <v>73</v>
      </c>
      <c r="P2607" s="30" t="s">
        <v>235</v>
      </c>
      <c r="Q2607" s="20" t="s">
        <v>235</v>
      </c>
      <c r="R2607" s="30" t="s">
        <v>235</v>
      </c>
      <c r="S2607" s="21">
        <v>45776</v>
      </c>
      <c r="T2607" s="20" t="s">
        <v>235</v>
      </c>
      <c r="U2607" s="21">
        <v>45780</v>
      </c>
      <c r="V2607" s="29" t="s">
        <v>240</v>
      </c>
      <c r="W2607" s="23"/>
      <c r="X2607" s="27" t="s">
        <v>45</v>
      </c>
      <c r="Y2607" s="13" t="s">
        <v>3499</v>
      </c>
    </row>
    <row r="2608" spans="1:25">
      <c r="A2608" s="24">
        <v>45809</v>
      </c>
      <c r="B2608" s="25" t="s">
        <v>801</v>
      </c>
      <c r="C2608" s="26" t="s">
        <v>3505</v>
      </c>
      <c r="D2608" s="27" t="s">
        <v>28</v>
      </c>
      <c r="E2608" s="27" t="s">
        <v>1576</v>
      </c>
      <c r="F2608" s="27" t="s">
        <v>358</v>
      </c>
      <c r="G2608" s="27" t="s">
        <v>31</v>
      </c>
      <c r="H2608" s="27" t="s">
        <v>32</v>
      </c>
      <c r="I2608" s="27" t="s">
        <v>33</v>
      </c>
      <c r="J2608" s="28">
        <v>45777</v>
      </c>
      <c r="K2608" s="28" t="s">
        <v>3506</v>
      </c>
      <c r="L2608" s="121" t="s">
        <v>124</v>
      </c>
      <c r="M2608" s="94" t="s">
        <v>73</v>
      </c>
      <c r="N2608" s="94" t="s">
        <v>388</v>
      </c>
      <c r="O2608" s="94" t="s">
        <v>73</v>
      </c>
      <c r="P2608" s="30" t="s">
        <v>235</v>
      </c>
      <c r="Q2608" s="20" t="s">
        <v>235</v>
      </c>
      <c r="R2608" s="30" t="s">
        <v>235</v>
      </c>
      <c r="S2608" s="21">
        <v>45772</v>
      </c>
      <c r="T2608" s="30" t="s">
        <v>235</v>
      </c>
      <c r="U2608" s="21">
        <v>45775</v>
      </c>
      <c r="V2608" s="29" t="s">
        <v>240</v>
      </c>
      <c r="W2608" s="23"/>
      <c r="X2608" s="27" t="s">
        <v>39</v>
      </c>
      <c r="Y2608" s="13" t="s">
        <v>73</v>
      </c>
    </row>
    <row r="2609" spans="1:25">
      <c r="A2609" s="24">
        <v>45809</v>
      </c>
      <c r="B2609" s="25" t="s">
        <v>1879</v>
      </c>
      <c r="C2609" s="26" t="s">
        <v>3507</v>
      </c>
      <c r="D2609" s="27" t="s">
        <v>28</v>
      </c>
      <c r="E2609" s="27" t="s">
        <v>644</v>
      </c>
      <c r="F2609" s="27" t="s">
        <v>645</v>
      </c>
      <c r="G2609" s="27" t="s">
        <v>31</v>
      </c>
      <c r="H2609" s="27" t="s">
        <v>32</v>
      </c>
      <c r="I2609" s="27" t="s">
        <v>33</v>
      </c>
      <c r="J2609" s="28">
        <v>45777</v>
      </c>
      <c r="K2609" s="28" t="s">
        <v>3488</v>
      </c>
      <c r="L2609" s="121" t="s">
        <v>124</v>
      </c>
      <c r="M2609" s="94" t="s">
        <v>3508</v>
      </c>
      <c r="N2609" s="94" t="s">
        <v>3509</v>
      </c>
      <c r="O2609" s="94" t="s">
        <v>73</v>
      </c>
      <c r="P2609" s="30">
        <v>45743</v>
      </c>
      <c r="Q2609" s="30">
        <v>45744</v>
      </c>
      <c r="R2609" s="23" t="s">
        <v>239</v>
      </c>
      <c r="S2609" s="30" t="s">
        <v>235</v>
      </c>
      <c r="T2609" s="30" t="s">
        <v>235</v>
      </c>
      <c r="U2609" s="30">
        <v>45744</v>
      </c>
      <c r="V2609" s="29" t="s">
        <v>240</v>
      </c>
      <c r="W2609" s="23"/>
      <c r="X2609" s="27" t="s">
        <v>39</v>
      </c>
      <c r="Y2609" s="13" t="s">
        <v>73</v>
      </c>
    </row>
    <row r="2610" spans="1:25">
      <c r="A2610" s="24">
        <v>45809</v>
      </c>
      <c r="B2610" s="25" t="s">
        <v>1879</v>
      </c>
      <c r="C2610" s="26" t="s">
        <v>3510</v>
      </c>
      <c r="D2610" s="27" t="s">
        <v>28</v>
      </c>
      <c r="E2610" s="27" t="s">
        <v>644</v>
      </c>
      <c r="F2610" s="27" t="s">
        <v>645</v>
      </c>
      <c r="G2610" s="27" t="s">
        <v>31</v>
      </c>
      <c r="H2610" s="27" t="s">
        <v>32</v>
      </c>
      <c r="I2610" s="27" t="s">
        <v>33</v>
      </c>
      <c r="J2610" s="28">
        <v>45777</v>
      </c>
      <c r="K2610" s="28" t="s">
        <v>3488</v>
      </c>
      <c r="L2610" s="121" t="s">
        <v>124</v>
      </c>
      <c r="M2610" s="94" t="s">
        <v>3508</v>
      </c>
      <c r="N2610" s="94" t="s">
        <v>3509</v>
      </c>
      <c r="O2610" s="94" t="s">
        <v>73</v>
      </c>
      <c r="P2610" s="30">
        <v>45743</v>
      </c>
      <c r="Q2610" s="30">
        <v>45744</v>
      </c>
      <c r="R2610" s="23" t="s">
        <v>239</v>
      </c>
      <c r="S2610" s="20" t="s">
        <v>235</v>
      </c>
      <c r="T2610" s="30" t="s">
        <v>235</v>
      </c>
      <c r="U2610" s="30">
        <v>45744</v>
      </c>
      <c r="V2610" s="29" t="s">
        <v>240</v>
      </c>
      <c r="W2610" s="23"/>
      <c r="X2610" s="27" t="s">
        <v>39</v>
      </c>
      <c r="Y2610" s="13" t="s">
        <v>73</v>
      </c>
    </row>
    <row r="2611" spans="1:25">
      <c r="A2611" s="24">
        <v>45809</v>
      </c>
      <c r="B2611" s="25" t="s">
        <v>99</v>
      </c>
      <c r="C2611" s="26" t="s">
        <v>3511</v>
      </c>
      <c r="D2611" s="27" t="s">
        <v>28</v>
      </c>
      <c r="E2611" s="27" t="s">
        <v>1068</v>
      </c>
      <c r="F2611" s="27" t="s">
        <v>148</v>
      </c>
      <c r="G2611" s="27" t="s">
        <v>31</v>
      </c>
      <c r="H2611" s="27" t="s">
        <v>32</v>
      </c>
      <c r="I2611" s="27" t="s">
        <v>33</v>
      </c>
      <c r="J2611" s="28">
        <v>45777</v>
      </c>
      <c r="K2611" s="28" t="s">
        <v>3488</v>
      </c>
      <c r="L2611" s="121" t="s">
        <v>124</v>
      </c>
      <c r="M2611" s="94" t="s">
        <v>304</v>
      </c>
      <c r="N2611" s="94" t="s">
        <v>149</v>
      </c>
      <c r="O2611" s="94" t="s">
        <v>73</v>
      </c>
      <c r="P2611" s="30" t="s">
        <v>235</v>
      </c>
      <c r="Q2611" s="20" t="s">
        <v>235</v>
      </c>
      <c r="R2611" s="30" t="s">
        <v>235</v>
      </c>
      <c r="S2611" s="21">
        <v>45772</v>
      </c>
      <c r="T2611" s="30" t="s">
        <v>235</v>
      </c>
      <c r="U2611" s="21">
        <v>45775</v>
      </c>
      <c r="V2611" s="29" t="s">
        <v>240</v>
      </c>
      <c r="W2611" s="23"/>
      <c r="X2611" s="27" t="s">
        <v>39</v>
      </c>
      <c r="Y2611" s="13" t="s">
        <v>467</v>
      </c>
    </row>
    <row r="2612" spans="1:25" ht="25.5">
      <c r="A2612" s="24">
        <v>45809</v>
      </c>
      <c r="B2612" s="25" t="s">
        <v>680</v>
      </c>
      <c r="C2612" s="26" t="s">
        <v>3512</v>
      </c>
      <c r="D2612" s="27" t="s">
        <v>28</v>
      </c>
      <c r="E2612" s="27" t="s">
        <v>413</v>
      </c>
      <c r="F2612" s="27" t="s">
        <v>2926</v>
      </c>
      <c r="G2612" s="27" t="s">
        <v>31</v>
      </c>
      <c r="H2612" s="27" t="s">
        <v>32</v>
      </c>
      <c r="I2612" s="27" t="s">
        <v>33</v>
      </c>
      <c r="J2612" s="28">
        <v>45777</v>
      </c>
      <c r="K2612" s="28" t="s">
        <v>3488</v>
      </c>
      <c r="L2612" s="121" t="s">
        <v>124</v>
      </c>
      <c r="M2612" s="94" t="s">
        <v>415</v>
      </c>
      <c r="N2612" s="94" t="s">
        <v>43</v>
      </c>
      <c r="O2612" s="94" t="s">
        <v>351</v>
      </c>
      <c r="P2612" s="30" t="s">
        <v>235</v>
      </c>
      <c r="Q2612" s="30" t="s">
        <v>235</v>
      </c>
      <c r="R2612" s="30" t="s">
        <v>235</v>
      </c>
      <c r="S2612" s="21">
        <v>45772</v>
      </c>
      <c r="T2612" s="20" t="s">
        <v>235</v>
      </c>
      <c r="U2612" s="21">
        <v>45777</v>
      </c>
      <c r="V2612" s="29" t="s">
        <v>240</v>
      </c>
      <c r="W2612" s="23"/>
      <c r="X2612" s="27" t="s">
        <v>45</v>
      </c>
      <c r="Y2612" s="13" t="s">
        <v>1290</v>
      </c>
    </row>
    <row r="2613" spans="1:25" ht="25.5">
      <c r="A2613" s="24">
        <v>45809</v>
      </c>
      <c r="B2613" s="25" t="s">
        <v>165</v>
      </c>
      <c r="C2613" s="26" t="s">
        <v>3513</v>
      </c>
      <c r="D2613" s="27" t="s">
        <v>28</v>
      </c>
      <c r="E2613" s="27" t="s">
        <v>413</v>
      </c>
      <c r="F2613" s="27" t="s">
        <v>2926</v>
      </c>
      <c r="G2613" s="27" t="s">
        <v>31</v>
      </c>
      <c r="H2613" s="27" t="s">
        <v>32</v>
      </c>
      <c r="I2613" s="27" t="s">
        <v>33</v>
      </c>
      <c r="J2613" s="28">
        <v>45777</v>
      </c>
      <c r="K2613" s="28" t="s">
        <v>3488</v>
      </c>
      <c r="L2613" s="121" t="s">
        <v>124</v>
      </c>
      <c r="M2613" s="94" t="s">
        <v>415</v>
      </c>
      <c r="N2613" s="94" t="s">
        <v>43</v>
      </c>
      <c r="O2613" s="94" t="s">
        <v>351</v>
      </c>
      <c r="P2613" s="30" t="s">
        <v>235</v>
      </c>
      <c r="Q2613" s="30" t="s">
        <v>235</v>
      </c>
      <c r="R2613" s="30" t="s">
        <v>235</v>
      </c>
      <c r="S2613" s="21">
        <v>45772</v>
      </c>
      <c r="T2613" s="20" t="s">
        <v>235</v>
      </c>
      <c r="U2613" s="21">
        <v>45777</v>
      </c>
      <c r="V2613" s="29" t="s">
        <v>240</v>
      </c>
      <c r="W2613" s="23"/>
      <c r="X2613" s="27" t="s">
        <v>45</v>
      </c>
      <c r="Y2613" s="13" t="s">
        <v>1290</v>
      </c>
    </row>
    <row r="2614" spans="1:25" ht="25.5">
      <c r="A2614" s="24">
        <v>45809</v>
      </c>
      <c r="B2614" s="25" t="s">
        <v>166</v>
      </c>
      <c r="C2614" s="26">
        <v>117059</v>
      </c>
      <c r="D2614" s="27" t="s">
        <v>28</v>
      </c>
      <c r="E2614" s="27" t="s">
        <v>255</v>
      </c>
      <c r="F2614" s="27" t="s">
        <v>358</v>
      </c>
      <c r="G2614" s="27" t="s">
        <v>31</v>
      </c>
      <c r="H2614" s="27" t="s">
        <v>32</v>
      </c>
      <c r="I2614" s="27" t="s">
        <v>33</v>
      </c>
      <c r="J2614" s="28">
        <v>45777</v>
      </c>
      <c r="K2614" s="28" t="s">
        <v>3488</v>
      </c>
      <c r="L2614" s="121" t="s">
        <v>124</v>
      </c>
      <c r="M2614" s="94" t="s">
        <v>73</v>
      </c>
      <c r="N2614" s="94" t="s">
        <v>72</v>
      </c>
      <c r="O2614" s="94" t="s">
        <v>73</v>
      </c>
      <c r="P2614" s="30" t="s">
        <v>235</v>
      </c>
      <c r="Q2614" s="30" t="s">
        <v>235</v>
      </c>
      <c r="R2614" s="30" t="s">
        <v>235</v>
      </c>
      <c r="S2614" s="21">
        <v>45772</v>
      </c>
      <c r="T2614" s="20" t="s">
        <v>235</v>
      </c>
      <c r="U2614" s="21">
        <v>45776</v>
      </c>
      <c r="V2614" s="29" t="s">
        <v>240</v>
      </c>
      <c r="W2614" s="23"/>
      <c r="X2614" s="27" t="s">
        <v>45</v>
      </c>
      <c r="Y2614" s="13" t="s">
        <v>3489</v>
      </c>
    </row>
    <row r="2615" spans="1:25" ht="38.25">
      <c r="A2615" s="24">
        <v>45809</v>
      </c>
      <c r="B2615" s="25" t="s">
        <v>746</v>
      </c>
      <c r="C2615" s="26" t="s">
        <v>3514</v>
      </c>
      <c r="D2615" s="27" t="s">
        <v>28</v>
      </c>
      <c r="E2615" s="27" t="s">
        <v>2733</v>
      </c>
      <c r="F2615" s="27" t="s">
        <v>256</v>
      </c>
      <c r="G2615" s="27" t="s">
        <v>31</v>
      </c>
      <c r="H2615" s="27" t="s">
        <v>32</v>
      </c>
      <c r="I2615" s="27" t="s">
        <v>33</v>
      </c>
      <c r="J2615" s="28">
        <v>45777</v>
      </c>
      <c r="K2615" s="28" t="s">
        <v>3488</v>
      </c>
      <c r="L2615" s="121" t="s">
        <v>124</v>
      </c>
      <c r="M2615" s="94" t="s">
        <v>73</v>
      </c>
      <c r="N2615" s="94" t="s">
        <v>2174</v>
      </c>
      <c r="O2615" s="94" t="s">
        <v>73</v>
      </c>
      <c r="P2615" s="30" t="s">
        <v>235</v>
      </c>
      <c r="Q2615" s="30" t="s">
        <v>235</v>
      </c>
      <c r="R2615" s="30" t="s">
        <v>235</v>
      </c>
      <c r="S2615" s="21">
        <v>45772</v>
      </c>
      <c r="T2615" s="30" t="s">
        <v>235</v>
      </c>
      <c r="U2615" s="30" t="s">
        <v>235</v>
      </c>
      <c r="V2615" s="29" t="s">
        <v>235</v>
      </c>
      <c r="W2615" s="23"/>
      <c r="X2615" s="27" t="s">
        <v>45</v>
      </c>
      <c r="Y2615" s="13" t="s">
        <v>3515</v>
      </c>
    </row>
    <row r="2616" spans="1:25" ht="25.5">
      <c r="A2616" s="24">
        <v>45809</v>
      </c>
      <c r="B2616" s="25" t="s">
        <v>671</v>
      </c>
      <c r="C2616" s="26" t="s">
        <v>3516</v>
      </c>
      <c r="D2616" s="27" t="s">
        <v>28</v>
      </c>
      <c r="E2616" s="27" t="s">
        <v>255</v>
      </c>
      <c r="F2616" s="27" t="s">
        <v>358</v>
      </c>
      <c r="G2616" s="27" t="s">
        <v>31</v>
      </c>
      <c r="H2616" s="27" t="s">
        <v>32</v>
      </c>
      <c r="I2616" s="27" t="s">
        <v>33</v>
      </c>
      <c r="J2616" s="28">
        <v>45777</v>
      </c>
      <c r="K2616" s="28" t="s">
        <v>3488</v>
      </c>
      <c r="L2616" s="121" t="s">
        <v>124</v>
      </c>
      <c r="M2616" s="94" t="s">
        <v>73</v>
      </c>
      <c r="N2616" s="94" t="s">
        <v>72</v>
      </c>
      <c r="O2616" s="94" t="s">
        <v>73</v>
      </c>
      <c r="P2616" s="30" t="s">
        <v>235</v>
      </c>
      <c r="Q2616" s="30" t="s">
        <v>235</v>
      </c>
      <c r="R2616" s="30" t="s">
        <v>235</v>
      </c>
      <c r="S2616" s="21">
        <v>45772</v>
      </c>
      <c r="T2616" s="20" t="s">
        <v>235</v>
      </c>
      <c r="U2616" s="21">
        <v>45776</v>
      </c>
      <c r="V2616" s="29" t="s">
        <v>240</v>
      </c>
      <c r="W2616" s="23"/>
      <c r="X2616" s="27" t="s">
        <v>45</v>
      </c>
      <c r="Y2616" s="13" t="s">
        <v>3489</v>
      </c>
    </row>
    <row r="2617" spans="1:25">
      <c r="A2617" s="24">
        <v>45809</v>
      </c>
      <c r="B2617" s="25" t="s">
        <v>167</v>
      </c>
      <c r="C2617" s="26" t="s">
        <v>3517</v>
      </c>
      <c r="D2617" s="27" t="s">
        <v>28</v>
      </c>
      <c r="E2617" s="27" t="s">
        <v>1068</v>
      </c>
      <c r="F2617" s="27" t="s">
        <v>455</v>
      </c>
      <c r="G2617" s="27" t="s">
        <v>31</v>
      </c>
      <c r="H2617" s="27" t="s">
        <v>32</v>
      </c>
      <c r="I2617" s="27" t="s">
        <v>33</v>
      </c>
      <c r="J2617" s="28">
        <v>45777</v>
      </c>
      <c r="K2617" s="28" t="s">
        <v>3506</v>
      </c>
      <c r="L2617" s="121" t="s">
        <v>124</v>
      </c>
      <c r="M2617" s="94" t="s">
        <v>304</v>
      </c>
      <c r="N2617" s="94" t="s">
        <v>149</v>
      </c>
      <c r="O2617" s="94" t="s">
        <v>73</v>
      </c>
      <c r="P2617" s="30" t="s">
        <v>235</v>
      </c>
      <c r="Q2617" s="20" t="s">
        <v>235</v>
      </c>
      <c r="R2617" s="30" t="s">
        <v>235</v>
      </c>
      <c r="S2617" s="21">
        <v>45772</v>
      </c>
      <c r="T2617" s="30" t="s">
        <v>235</v>
      </c>
      <c r="U2617" s="21">
        <v>45775</v>
      </c>
      <c r="V2617" s="29" t="s">
        <v>240</v>
      </c>
      <c r="W2617" s="23"/>
      <c r="X2617" s="27" t="s">
        <v>45</v>
      </c>
      <c r="Y2617" s="13" t="s">
        <v>467</v>
      </c>
    </row>
    <row r="2618" spans="1:25" ht="25.5">
      <c r="A2618" s="24">
        <v>45809</v>
      </c>
      <c r="B2618" s="25" t="s">
        <v>169</v>
      </c>
      <c r="C2618" s="26" t="s">
        <v>3518</v>
      </c>
      <c r="D2618" s="27" t="s">
        <v>28</v>
      </c>
      <c r="E2618" s="27" t="s">
        <v>413</v>
      </c>
      <c r="F2618" s="27" t="s">
        <v>2926</v>
      </c>
      <c r="G2618" s="27" t="s">
        <v>31</v>
      </c>
      <c r="H2618" s="27" t="s">
        <v>32</v>
      </c>
      <c r="I2618" s="27" t="s">
        <v>33</v>
      </c>
      <c r="J2618" s="28">
        <v>45777</v>
      </c>
      <c r="K2618" s="28" t="s">
        <v>3488</v>
      </c>
      <c r="L2618" s="121" t="s">
        <v>124</v>
      </c>
      <c r="M2618" s="94" t="s">
        <v>415</v>
      </c>
      <c r="N2618" s="94" t="s">
        <v>43</v>
      </c>
      <c r="O2618" s="94" t="s">
        <v>351</v>
      </c>
      <c r="P2618" s="30" t="s">
        <v>235</v>
      </c>
      <c r="Q2618" s="30" t="s">
        <v>235</v>
      </c>
      <c r="R2618" s="30" t="s">
        <v>235</v>
      </c>
      <c r="S2618" s="21">
        <v>45772</v>
      </c>
      <c r="T2618" s="20" t="s">
        <v>235</v>
      </c>
      <c r="U2618" s="21">
        <v>45777</v>
      </c>
      <c r="V2618" s="29" t="s">
        <v>240</v>
      </c>
      <c r="W2618" s="23"/>
      <c r="X2618" s="27" t="s">
        <v>45</v>
      </c>
      <c r="Y2618" s="13" t="s">
        <v>1290</v>
      </c>
    </row>
    <row r="2619" spans="1:25">
      <c r="A2619" s="24">
        <v>45809</v>
      </c>
      <c r="B2619" s="25" t="s">
        <v>170</v>
      </c>
      <c r="C2619" s="26" t="s">
        <v>3519</v>
      </c>
      <c r="D2619" s="27" t="s">
        <v>28</v>
      </c>
      <c r="E2619" s="27" t="s">
        <v>255</v>
      </c>
      <c r="F2619" s="27" t="s">
        <v>256</v>
      </c>
      <c r="G2619" s="27" t="s">
        <v>31</v>
      </c>
      <c r="H2619" s="27" t="s">
        <v>32</v>
      </c>
      <c r="I2619" s="27" t="s">
        <v>33</v>
      </c>
      <c r="J2619" s="28">
        <v>45777</v>
      </c>
      <c r="K2619" s="28" t="s">
        <v>3488</v>
      </c>
      <c r="L2619" s="121" t="s">
        <v>124</v>
      </c>
      <c r="M2619" s="94" t="s">
        <v>1236</v>
      </c>
      <c r="N2619" s="94" t="s">
        <v>2923</v>
      </c>
      <c r="O2619" s="94" t="s">
        <v>73</v>
      </c>
      <c r="P2619" s="30" t="s">
        <v>235</v>
      </c>
      <c r="Q2619" s="20" t="s">
        <v>235</v>
      </c>
      <c r="R2619" s="30" t="s">
        <v>235</v>
      </c>
      <c r="S2619" s="21">
        <v>45772</v>
      </c>
      <c r="T2619" s="20" t="s">
        <v>235</v>
      </c>
      <c r="U2619" s="21">
        <v>45777</v>
      </c>
      <c r="V2619" s="29" t="s">
        <v>240</v>
      </c>
      <c r="W2619" s="23"/>
      <c r="X2619" s="27" t="s">
        <v>45</v>
      </c>
      <c r="Y2619" s="13" t="s">
        <v>409</v>
      </c>
    </row>
    <row r="2620" spans="1:25" ht="25.5">
      <c r="A2620" s="24">
        <v>45809</v>
      </c>
      <c r="B2620" s="25" t="s">
        <v>672</v>
      </c>
      <c r="C2620" s="26" t="s">
        <v>3520</v>
      </c>
      <c r="D2620" s="27" t="s">
        <v>28</v>
      </c>
      <c r="E2620" s="27" t="s">
        <v>255</v>
      </c>
      <c r="F2620" s="27" t="s">
        <v>358</v>
      </c>
      <c r="G2620" s="27" t="s">
        <v>31</v>
      </c>
      <c r="H2620" s="27" t="s">
        <v>32</v>
      </c>
      <c r="I2620" s="27" t="s">
        <v>33</v>
      </c>
      <c r="J2620" s="28">
        <v>45777</v>
      </c>
      <c r="K2620" s="28" t="s">
        <v>3488</v>
      </c>
      <c r="L2620" s="121" t="s">
        <v>124</v>
      </c>
      <c r="M2620" s="94" t="s">
        <v>73</v>
      </c>
      <c r="N2620" s="94" t="s">
        <v>72</v>
      </c>
      <c r="O2620" s="94" t="s">
        <v>73</v>
      </c>
      <c r="P2620" s="30" t="s">
        <v>235</v>
      </c>
      <c r="Q2620" s="30" t="s">
        <v>235</v>
      </c>
      <c r="R2620" s="30" t="s">
        <v>235</v>
      </c>
      <c r="S2620" s="21">
        <v>45772</v>
      </c>
      <c r="T2620" s="30" t="s">
        <v>235</v>
      </c>
      <c r="U2620" s="21">
        <v>47236</v>
      </c>
      <c r="V2620" s="29" t="s">
        <v>240</v>
      </c>
      <c r="W2620" s="23"/>
      <c r="X2620" s="27" t="s">
        <v>45</v>
      </c>
      <c r="Y2620" s="13" t="s">
        <v>3489</v>
      </c>
    </row>
    <row r="2621" spans="1:25" ht="25.5">
      <c r="A2621" s="24">
        <v>45809</v>
      </c>
      <c r="B2621" s="25" t="s">
        <v>171</v>
      </c>
      <c r="C2621" s="26" t="s">
        <v>3521</v>
      </c>
      <c r="D2621" s="27" t="s">
        <v>28</v>
      </c>
      <c r="E2621" s="27" t="s">
        <v>255</v>
      </c>
      <c r="F2621" s="27" t="s">
        <v>358</v>
      </c>
      <c r="G2621" s="27" t="s">
        <v>31</v>
      </c>
      <c r="H2621" s="27" t="s">
        <v>32</v>
      </c>
      <c r="I2621" s="27" t="s">
        <v>33</v>
      </c>
      <c r="J2621" s="28">
        <v>45777</v>
      </c>
      <c r="K2621" s="28" t="s">
        <v>3488</v>
      </c>
      <c r="L2621" s="121" t="s">
        <v>124</v>
      </c>
      <c r="M2621" s="94" t="s">
        <v>73</v>
      </c>
      <c r="N2621" s="94" t="s">
        <v>72</v>
      </c>
      <c r="O2621" s="94" t="s">
        <v>73</v>
      </c>
      <c r="P2621" s="30" t="s">
        <v>235</v>
      </c>
      <c r="Q2621" s="30" t="s">
        <v>235</v>
      </c>
      <c r="R2621" s="30" t="s">
        <v>235</v>
      </c>
      <c r="S2621" s="21">
        <v>45772</v>
      </c>
      <c r="T2621" s="20" t="s">
        <v>235</v>
      </c>
      <c r="U2621" s="21">
        <v>45776</v>
      </c>
      <c r="V2621" s="29" t="s">
        <v>240</v>
      </c>
      <c r="W2621" s="23"/>
      <c r="X2621" s="27" t="s">
        <v>45</v>
      </c>
      <c r="Y2621" s="13" t="s">
        <v>3489</v>
      </c>
    </row>
    <row r="2622" spans="1:25" ht="25.5">
      <c r="A2622" s="24">
        <v>45809</v>
      </c>
      <c r="B2622" s="25" t="s">
        <v>674</v>
      </c>
      <c r="C2622" s="26" t="s">
        <v>3522</v>
      </c>
      <c r="D2622" s="27" t="s">
        <v>28</v>
      </c>
      <c r="E2622" s="27" t="s">
        <v>255</v>
      </c>
      <c r="F2622" s="27" t="s">
        <v>358</v>
      </c>
      <c r="G2622" s="27" t="s">
        <v>31</v>
      </c>
      <c r="H2622" s="27" t="s">
        <v>32</v>
      </c>
      <c r="I2622" s="27" t="s">
        <v>33</v>
      </c>
      <c r="J2622" s="28">
        <v>45777</v>
      </c>
      <c r="K2622" s="28" t="s">
        <v>3488</v>
      </c>
      <c r="L2622" s="121" t="s">
        <v>124</v>
      </c>
      <c r="M2622" s="94" t="s">
        <v>73</v>
      </c>
      <c r="N2622" s="94" t="s">
        <v>72</v>
      </c>
      <c r="O2622" s="94" t="s">
        <v>73</v>
      </c>
      <c r="P2622" s="30" t="s">
        <v>235</v>
      </c>
      <c r="Q2622" s="30" t="s">
        <v>235</v>
      </c>
      <c r="R2622" s="30" t="s">
        <v>235</v>
      </c>
      <c r="S2622" s="21">
        <v>45772</v>
      </c>
      <c r="T2622" s="20" t="s">
        <v>235</v>
      </c>
      <c r="U2622" s="21">
        <v>45776</v>
      </c>
      <c r="V2622" s="29" t="s">
        <v>240</v>
      </c>
      <c r="W2622" s="23"/>
      <c r="X2622" s="27" t="s">
        <v>45</v>
      </c>
      <c r="Y2622" s="13" t="s">
        <v>3489</v>
      </c>
    </row>
    <row r="2623" spans="1:25" ht="25.5">
      <c r="A2623" s="24">
        <v>45809</v>
      </c>
      <c r="B2623" s="25" t="s">
        <v>172</v>
      </c>
      <c r="C2623" s="26" t="s">
        <v>3523</v>
      </c>
      <c r="D2623" s="27" t="s">
        <v>28</v>
      </c>
      <c r="E2623" s="27" t="s">
        <v>255</v>
      </c>
      <c r="F2623" s="27" t="s">
        <v>358</v>
      </c>
      <c r="G2623" s="27" t="s">
        <v>31</v>
      </c>
      <c r="H2623" s="27" t="s">
        <v>32</v>
      </c>
      <c r="I2623" s="27" t="s">
        <v>33</v>
      </c>
      <c r="J2623" s="28">
        <v>45777</v>
      </c>
      <c r="K2623" s="28" t="s">
        <v>3488</v>
      </c>
      <c r="L2623" s="121" t="s">
        <v>124</v>
      </c>
      <c r="M2623" s="94" t="s">
        <v>73</v>
      </c>
      <c r="N2623" s="94" t="s">
        <v>72</v>
      </c>
      <c r="O2623" s="94" t="s">
        <v>73</v>
      </c>
      <c r="P2623" s="30" t="s">
        <v>235</v>
      </c>
      <c r="Q2623" s="30" t="s">
        <v>235</v>
      </c>
      <c r="R2623" s="30" t="s">
        <v>235</v>
      </c>
      <c r="S2623" s="21">
        <v>45776</v>
      </c>
      <c r="T2623" s="20" t="s">
        <v>235</v>
      </c>
      <c r="U2623" s="21">
        <v>45777</v>
      </c>
      <c r="V2623" s="29" t="s">
        <v>240</v>
      </c>
      <c r="W2623" s="23"/>
      <c r="X2623" s="27" t="s">
        <v>45</v>
      </c>
      <c r="Y2623" s="13" t="s">
        <v>3489</v>
      </c>
    </row>
    <row r="2624" spans="1:25" ht="25.5">
      <c r="A2624" s="24">
        <v>45809</v>
      </c>
      <c r="B2624" s="25" t="s">
        <v>173</v>
      </c>
      <c r="C2624" s="26" t="s">
        <v>3524</v>
      </c>
      <c r="D2624" s="27" t="s">
        <v>28</v>
      </c>
      <c r="E2624" s="27" t="s">
        <v>413</v>
      </c>
      <c r="F2624" s="27" t="s">
        <v>2926</v>
      </c>
      <c r="G2624" s="27" t="s">
        <v>31</v>
      </c>
      <c r="H2624" s="27" t="s">
        <v>32</v>
      </c>
      <c r="I2624" s="27" t="s">
        <v>33</v>
      </c>
      <c r="J2624" s="28">
        <v>45777</v>
      </c>
      <c r="K2624" s="28" t="s">
        <v>3488</v>
      </c>
      <c r="L2624" s="121" t="s">
        <v>124</v>
      </c>
      <c r="M2624" s="94" t="s">
        <v>415</v>
      </c>
      <c r="N2624" s="94" t="s">
        <v>43</v>
      </c>
      <c r="O2624" s="94" t="s">
        <v>351</v>
      </c>
      <c r="P2624" s="30" t="s">
        <v>235</v>
      </c>
      <c r="Q2624" s="30" t="s">
        <v>235</v>
      </c>
      <c r="R2624" s="30" t="s">
        <v>235</v>
      </c>
      <c r="S2624" s="21">
        <v>45776</v>
      </c>
      <c r="T2624" s="20" t="s">
        <v>235</v>
      </c>
      <c r="U2624" s="21">
        <v>45783</v>
      </c>
      <c r="V2624" s="29" t="s">
        <v>240</v>
      </c>
      <c r="W2624" s="23"/>
      <c r="X2624" s="27" t="s">
        <v>45</v>
      </c>
      <c r="Y2624" s="13" t="s">
        <v>1290</v>
      </c>
    </row>
    <row r="2625" spans="1:25">
      <c r="A2625" s="24">
        <v>45809</v>
      </c>
      <c r="B2625" s="25" t="s">
        <v>174</v>
      </c>
      <c r="C2625" s="26" t="s">
        <v>3525</v>
      </c>
      <c r="D2625" s="27" t="s">
        <v>28</v>
      </c>
      <c r="E2625" s="27" t="s">
        <v>255</v>
      </c>
      <c r="F2625" s="27" t="s">
        <v>256</v>
      </c>
      <c r="G2625" s="27" t="s">
        <v>31</v>
      </c>
      <c r="H2625" s="27" t="s">
        <v>32</v>
      </c>
      <c r="I2625" s="27" t="s">
        <v>33</v>
      </c>
      <c r="J2625" s="28">
        <v>45777</v>
      </c>
      <c r="K2625" s="28" t="s">
        <v>3488</v>
      </c>
      <c r="L2625" s="121" t="s">
        <v>124</v>
      </c>
      <c r="M2625" s="94" t="s">
        <v>3494</v>
      </c>
      <c r="N2625" s="94" t="s">
        <v>2327</v>
      </c>
      <c r="O2625" s="94" t="s">
        <v>73</v>
      </c>
      <c r="P2625" s="30" t="s">
        <v>235</v>
      </c>
      <c r="Q2625" s="20" t="s">
        <v>235</v>
      </c>
      <c r="R2625" s="30" t="s">
        <v>235</v>
      </c>
      <c r="S2625" s="21">
        <v>45776</v>
      </c>
      <c r="T2625" s="20" t="s">
        <v>235</v>
      </c>
      <c r="U2625" s="21">
        <v>45777</v>
      </c>
      <c r="V2625" s="29" t="s">
        <v>240</v>
      </c>
      <c r="W2625" s="23"/>
      <c r="X2625" s="27" t="s">
        <v>45</v>
      </c>
      <c r="Y2625" s="13" t="s">
        <v>3495</v>
      </c>
    </row>
    <row r="2626" spans="1:25" ht="25.5">
      <c r="A2626" s="24">
        <v>45809</v>
      </c>
      <c r="B2626" s="25" t="s">
        <v>176</v>
      </c>
      <c r="C2626" s="26" t="s">
        <v>3526</v>
      </c>
      <c r="D2626" s="27" t="s">
        <v>28</v>
      </c>
      <c r="E2626" s="27" t="s">
        <v>255</v>
      </c>
      <c r="F2626" s="27" t="s">
        <v>358</v>
      </c>
      <c r="G2626" s="27" t="s">
        <v>31</v>
      </c>
      <c r="H2626" s="27" t="s">
        <v>32</v>
      </c>
      <c r="I2626" s="27" t="s">
        <v>33</v>
      </c>
      <c r="J2626" s="28">
        <v>45777</v>
      </c>
      <c r="K2626" s="28" t="s">
        <v>3488</v>
      </c>
      <c r="L2626" s="121" t="s">
        <v>124</v>
      </c>
      <c r="M2626" s="94" t="s">
        <v>73</v>
      </c>
      <c r="N2626" s="94" t="s">
        <v>72</v>
      </c>
      <c r="O2626" s="94" t="s">
        <v>73</v>
      </c>
      <c r="P2626" s="30" t="s">
        <v>235</v>
      </c>
      <c r="Q2626" s="30" t="s">
        <v>235</v>
      </c>
      <c r="R2626" s="30" t="s">
        <v>235</v>
      </c>
      <c r="S2626" s="21">
        <v>45776</v>
      </c>
      <c r="T2626" s="20" t="s">
        <v>235</v>
      </c>
      <c r="U2626" s="21">
        <v>45777</v>
      </c>
      <c r="V2626" s="29" t="s">
        <v>240</v>
      </c>
      <c r="W2626" s="23"/>
      <c r="X2626" s="27" t="s">
        <v>45</v>
      </c>
      <c r="Y2626" s="13" t="s">
        <v>3489</v>
      </c>
    </row>
    <row r="2627" spans="1:25" ht="25.5">
      <c r="A2627" s="24">
        <v>45809</v>
      </c>
      <c r="B2627" s="25" t="s">
        <v>743</v>
      </c>
      <c r="C2627" s="26" t="s">
        <v>3527</v>
      </c>
      <c r="D2627" s="27" t="s">
        <v>28</v>
      </c>
      <c r="E2627" s="27" t="s">
        <v>413</v>
      </c>
      <c r="F2627" s="27" t="s">
        <v>2926</v>
      </c>
      <c r="G2627" s="27" t="s">
        <v>31</v>
      </c>
      <c r="H2627" s="27" t="s">
        <v>32</v>
      </c>
      <c r="I2627" s="27" t="s">
        <v>33</v>
      </c>
      <c r="J2627" s="28">
        <v>45777</v>
      </c>
      <c r="K2627" s="28" t="s">
        <v>3488</v>
      </c>
      <c r="L2627" s="121" t="s">
        <v>124</v>
      </c>
      <c r="M2627" s="94" t="s">
        <v>415</v>
      </c>
      <c r="N2627" s="94" t="s">
        <v>43</v>
      </c>
      <c r="O2627" s="94" t="s">
        <v>351</v>
      </c>
      <c r="P2627" s="30" t="s">
        <v>235</v>
      </c>
      <c r="Q2627" s="30" t="s">
        <v>235</v>
      </c>
      <c r="R2627" s="30" t="s">
        <v>235</v>
      </c>
      <c r="S2627" s="21">
        <v>45776</v>
      </c>
      <c r="T2627" s="20" t="s">
        <v>235</v>
      </c>
      <c r="U2627" s="21">
        <v>45783</v>
      </c>
      <c r="V2627" s="29" t="s">
        <v>240</v>
      </c>
      <c r="W2627" s="23"/>
      <c r="X2627" s="27" t="s">
        <v>45</v>
      </c>
      <c r="Y2627" s="13" t="s">
        <v>1290</v>
      </c>
    </row>
    <row r="2628" spans="1:25" ht="25.5">
      <c r="A2628" s="24">
        <v>45809</v>
      </c>
      <c r="B2628" s="25" t="s">
        <v>180</v>
      </c>
      <c r="C2628" s="26" t="s">
        <v>3528</v>
      </c>
      <c r="D2628" s="27" t="s">
        <v>28</v>
      </c>
      <c r="E2628" s="27" t="s">
        <v>255</v>
      </c>
      <c r="F2628" s="27" t="s">
        <v>358</v>
      </c>
      <c r="G2628" s="27" t="s">
        <v>31</v>
      </c>
      <c r="H2628" s="27" t="s">
        <v>32</v>
      </c>
      <c r="I2628" s="27" t="s">
        <v>33</v>
      </c>
      <c r="J2628" s="28">
        <v>45777</v>
      </c>
      <c r="K2628" s="28" t="s">
        <v>3488</v>
      </c>
      <c r="L2628" s="121" t="s">
        <v>124</v>
      </c>
      <c r="M2628" s="94" t="s">
        <v>73</v>
      </c>
      <c r="N2628" s="94" t="s">
        <v>72</v>
      </c>
      <c r="O2628" s="94" t="s">
        <v>73</v>
      </c>
      <c r="P2628" s="30" t="s">
        <v>235</v>
      </c>
      <c r="Q2628" s="30" t="s">
        <v>235</v>
      </c>
      <c r="R2628" s="30" t="s">
        <v>235</v>
      </c>
      <c r="S2628" s="21">
        <v>45776</v>
      </c>
      <c r="T2628" s="20" t="s">
        <v>235</v>
      </c>
      <c r="U2628" s="21">
        <v>45777</v>
      </c>
      <c r="V2628" s="29" t="s">
        <v>240</v>
      </c>
      <c r="W2628" s="23"/>
      <c r="X2628" s="27" t="s">
        <v>45</v>
      </c>
      <c r="Y2628" s="13" t="s">
        <v>3489</v>
      </c>
    </row>
    <row r="2629" spans="1:25">
      <c r="A2629" s="24">
        <v>45809</v>
      </c>
      <c r="B2629" s="25" t="s">
        <v>181</v>
      </c>
      <c r="C2629" s="26" t="s">
        <v>3529</v>
      </c>
      <c r="D2629" s="27" t="s">
        <v>28</v>
      </c>
      <c r="E2629" s="27" t="s">
        <v>1068</v>
      </c>
      <c r="F2629" s="27" t="s">
        <v>455</v>
      </c>
      <c r="G2629" s="27" t="s">
        <v>31</v>
      </c>
      <c r="H2629" s="27" t="s">
        <v>32</v>
      </c>
      <c r="I2629" s="27" t="s">
        <v>33</v>
      </c>
      <c r="J2629" s="28">
        <v>45777</v>
      </c>
      <c r="K2629" s="28" t="s">
        <v>3488</v>
      </c>
      <c r="L2629" s="121" t="s">
        <v>124</v>
      </c>
      <c r="M2629" s="94" t="s">
        <v>250</v>
      </c>
      <c r="N2629" s="94" t="s">
        <v>157</v>
      </c>
      <c r="O2629" s="94" t="s">
        <v>73</v>
      </c>
      <c r="P2629" s="30" t="s">
        <v>235</v>
      </c>
      <c r="Q2629" s="20" t="s">
        <v>235</v>
      </c>
      <c r="R2629" s="30" t="s">
        <v>235</v>
      </c>
      <c r="S2629" s="21">
        <v>45776</v>
      </c>
      <c r="T2629" s="20" t="s">
        <v>235</v>
      </c>
      <c r="U2629" s="21">
        <v>45777</v>
      </c>
      <c r="V2629" s="29" t="s">
        <v>240</v>
      </c>
      <c r="W2629" s="23"/>
      <c r="X2629" s="27" t="s">
        <v>45</v>
      </c>
      <c r="Y2629" s="13" t="s">
        <v>3530</v>
      </c>
    </row>
    <row r="2630" spans="1:25" ht="25.5">
      <c r="A2630" s="24">
        <v>45809</v>
      </c>
      <c r="B2630" s="25" t="s">
        <v>182</v>
      </c>
      <c r="C2630" s="26" t="s">
        <v>3531</v>
      </c>
      <c r="D2630" s="27" t="s">
        <v>28</v>
      </c>
      <c r="E2630" s="27" t="s">
        <v>413</v>
      </c>
      <c r="F2630" s="27" t="s">
        <v>2926</v>
      </c>
      <c r="G2630" s="27" t="s">
        <v>31</v>
      </c>
      <c r="H2630" s="27" t="s">
        <v>32</v>
      </c>
      <c r="I2630" s="27" t="s">
        <v>33</v>
      </c>
      <c r="J2630" s="28">
        <v>45777</v>
      </c>
      <c r="K2630" s="28" t="s">
        <v>3488</v>
      </c>
      <c r="L2630" s="121" t="s">
        <v>124</v>
      </c>
      <c r="M2630" s="94" t="s">
        <v>415</v>
      </c>
      <c r="N2630" s="94" t="s">
        <v>43</v>
      </c>
      <c r="O2630" s="94" t="s">
        <v>351</v>
      </c>
      <c r="P2630" s="30" t="s">
        <v>235</v>
      </c>
      <c r="Q2630" s="30" t="s">
        <v>235</v>
      </c>
      <c r="R2630" s="30" t="s">
        <v>235</v>
      </c>
      <c r="S2630" s="21">
        <v>45776</v>
      </c>
      <c r="T2630" s="20" t="s">
        <v>235</v>
      </c>
      <c r="U2630" s="21">
        <v>45783</v>
      </c>
      <c r="V2630" s="29" t="s">
        <v>240</v>
      </c>
      <c r="W2630" s="23"/>
      <c r="X2630" s="27" t="s">
        <v>45</v>
      </c>
      <c r="Y2630" s="13" t="s">
        <v>1290</v>
      </c>
    </row>
    <row r="2631" spans="1:25" ht="25.5">
      <c r="A2631" s="24">
        <v>45809</v>
      </c>
      <c r="B2631" s="25" t="s">
        <v>183</v>
      </c>
      <c r="C2631" s="26" t="s">
        <v>3532</v>
      </c>
      <c r="D2631" s="27" t="s">
        <v>28</v>
      </c>
      <c r="E2631" s="27" t="s">
        <v>255</v>
      </c>
      <c r="F2631" s="27" t="s">
        <v>358</v>
      </c>
      <c r="G2631" s="27" t="s">
        <v>31</v>
      </c>
      <c r="H2631" s="27" t="s">
        <v>32</v>
      </c>
      <c r="I2631" s="27" t="s">
        <v>33</v>
      </c>
      <c r="J2631" s="28">
        <v>45777</v>
      </c>
      <c r="K2631" s="28" t="s">
        <v>3488</v>
      </c>
      <c r="L2631" s="121" t="s">
        <v>124</v>
      </c>
      <c r="M2631" s="94" t="s">
        <v>73</v>
      </c>
      <c r="N2631" s="94" t="s">
        <v>72</v>
      </c>
      <c r="O2631" s="94" t="s">
        <v>73</v>
      </c>
      <c r="P2631" s="30" t="s">
        <v>235</v>
      </c>
      <c r="Q2631" s="30" t="s">
        <v>235</v>
      </c>
      <c r="R2631" s="30" t="s">
        <v>235</v>
      </c>
      <c r="S2631" s="21">
        <v>45776</v>
      </c>
      <c r="T2631" s="20" t="s">
        <v>235</v>
      </c>
      <c r="U2631" s="21">
        <v>45777</v>
      </c>
      <c r="V2631" s="29" t="s">
        <v>240</v>
      </c>
      <c r="W2631" s="23"/>
      <c r="X2631" s="27" t="s">
        <v>45</v>
      </c>
      <c r="Y2631" s="13" t="s">
        <v>3489</v>
      </c>
    </row>
    <row r="2632" spans="1:25">
      <c r="A2632" s="24">
        <v>45809</v>
      </c>
      <c r="B2632" s="25" t="s">
        <v>184</v>
      </c>
      <c r="C2632" s="26" t="s">
        <v>3533</v>
      </c>
      <c r="D2632" s="27" t="s">
        <v>28</v>
      </c>
      <c r="E2632" s="27" t="s">
        <v>1068</v>
      </c>
      <c r="F2632" s="27" t="s">
        <v>455</v>
      </c>
      <c r="G2632" s="27" t="s">
        <v>31</v>
      </c>
      <c r="H2632" s="27" t="s">
        <v>32</v>
      </c>
      <c r="I2632" s="27" t="s">
        <v>33</v>
      </c>
      <c r="J2632" s="28">
        <v>45777</v>
      </c>
      <c r="K2632" s="28" t="s">
        <v>3506</v>
      </c>
      <c r="L2632" s="121" t="s">
        <v>124</v>
      </c>
      <c r="M2632" s="94" t="s">
        <v>304</v>
      </c>
      <c r="N2632" s="94" t="s">
        <v>149</v>
      </c>
      <c r="O2632" s="94" t="s">
        <v>73</v>
      </c>
      <c r="P2632" s="30" t="s">
        <v>235</v>
      </c>
      <c r="Q2632" s="20" t="s">
        <v>235</v>
      </c>
      <c r="R2632" s="30" t="s">
        <v>235</v>
      </c>
      <c r="S2632" s="21">
        <v>45776</v>
      </c>
      <c r="T2632" s="20" t="s">
        <v>235</v>
      </c>
      <c r="U2632" s="21">
        <v>45777</v>
      </c>
      <c r="V2632" s="29" t="s">
        <v>240</v>
      </c>
      <c r="W2632" s="23"/>
      <c r="X2632" s="27" t="s">
        <v>45</v>
      </c>
      <c r="Y2632" s="13" t="s">
        <v>467</v>
      </c>
    </row>
    <row r="2633" spans="1:25">
      <c r="A2633" s="24">
        <v>45809</v>
      </c>
      <c r="B2633" s="25" t="s">
        <v>2783</v>
      </c>
      <c r="C2633" s="26" t="s">
        <v>3534</v>
      </c>
      <c r="D2633" s="27" t="s">
        <v>28</v>
      </c>
      <c r="E2633" s="27" t="s">
        <v>1576</v>
      </c>
      <c r="F2633" s="27" t="s">
        <v>358</v>
      </c>
      <c r="G2633" s="27" t="s">
        <v>31</v>
      </c>
      <c r="H2633" s="27" t="s">
        <v>32</v>
      </c>
      <c r="I2633" s="27" t="s">
        <v>33</v>
      </c>
      <c r="J2633" s="28">
        <v>45777</v>
      </c>
      <c r="K2633" s="28" t="s">
        <v>3488</v>
      </c>
      <c r="L2633" s="121" t="s">
        <v>124</v>
      </c>
      <c r="M2633" s="94" t="s">
        <v>73</v>
      </c>
      <c r="N2633" s="94" t="s">
        <v>388</v>
      </c>
      <c r="O2633" s="94" t="s">
        <v>73</v>
      </c>
      <c r="P2633" s="30" t="s">
        <v>235</v>
      </c>
      <c r="Q2633" s="20" t="s">
        <v>235</v>
      </c>
      <c r="R2633" s="30" t="s">
        <v>235</v>
      </c>
      <c r="S2633" s="21">
        <v>45776</v>
      </c>
      <c r="T2633" s="20" t="s">
        <v>235</v>
      </c>
      <c r="U2633" s="21">
        <v>45777</v>
      </c>
      <c r="V2633" s="29" t="s">
        <v>240</v>
      </c>
      <c r="W2633" s="23"/>
      <c r="X2633" s="27" t="s">
        <v>39</v>
      </c>
      <c r="Y2633" s="13" t="s">
        <v>73</v>
      </c>
    </row>
    <row r="2634" spans="1:25" ht="25.5">
      <c r="A2634" s="24">
        <v>45809</v>
      </c>
      <c r="B2634" s="25" t="s">
        <v>186</v>
      </c>
      <c r="C2634" s="26" t="s">
        <v>3535</v>
      </c>
      <c r="D2634" s="27" t="s">
        <v>28</v>
      </c>
      <c r="E2634" s="27" t="s">
        <v>255</v>
      </c>
      <c r="F2634" s="27" t="s">
        <v>256</v>
      </c>
      <c r="G2634" s="27" t="s">
        <v>31</v>
      </c>
      <c r="H2634" s="27" t="s">
        <v>32</v>
      </c>
      <c r="I2634" s="27" t="s">
        <v>33</v>
      </c>
      <c r="J2634" s="28">
        <v>45777</v>
      </c>
      <c r="K2634" s="28" t="s">
        <v>3488</v>
      </c>
      <c r="L2634" s="121" t="s">
        <v>124</v>
      </c>
      <c r="M2634" s="94" t="s">
        <v>73</v>
      </c>
      <c r="N2634" s="94" t="s">
        <v>113</v>
      </c>
      <c r="O2634" s="94" t="s">
        <v>73</v>
      </c>
      <c r="P2634" s="30" t="s">
        <v>235</v>
      </c>
      <c r="Q2634" s="20" t="s">
        <v>235</v>
      </c>
      <c r="R2634" s="30" t="s">
        <v>235</v>
      </c>
      <c r="S2634" s="21">
        <v>45776</v>
      </c>
      <c r="T2634" s="20" t="s">
        <v>235</v>
      </c>
      <c r="U2634" s="21">
        <v>45777</v>
      </c>
      <c r="V2634" s="29" t="s">
        <v>240</v>
      </c>
      <c r="W2634" s="23"/>
      <c r="X2634" s="27" t="s">
        <v>45</v>
      </c>
      <c r="Y2634" s="13" t="s">
        <v>409</v>
      </c>
    </row>
    <row r="2635" spans="1:25" ht="25.5">
      <c r="A2635" s="24">
        <v>45809</v>
      </c>
      <c r="B2635" s="25" t="s">
        <v>2793</v>
      </c>
      <c r="C2635" s="26">
        <v>140385</v>
      </c>
      <c r="D2635" s="27" t="s">
        <v>28</v>
      </c>
      <c r="E2635" s="27" t="s">
        <v>413</v>
      </c>
      <c r="F2635" s="27" t="s">
        <v>2926</v>
      </c>
      <c r="G2635" s="27" t="s">
        <v>31</v>
      </c>
      <c r="H2635" s="27" t="s">
        <v>32</v>
      </c>
      <c r="I2635" s="27" t="s">
        <v>33</v>
      </c>
      <c r="J2635" s="28">
        <v>45777</v>
      </c>
      <c r="K2635" s="28" t="s">
        <v>3488</v>
      </c>
      <c r="L2635" s="121" t="s">
        <v>124</v>
      </c>
      <c r="M2635" s="94" t="s">
        <v>415</v>
      </c>
      <c r="N2635" s="94" t="s">
        <v>43</v>
      </c>
      <c r="O2635" s="94" t="s">
        <v>351</v>
      </c>
      <c r="P2635" s="30" t="s">
        <v>235</v>
      </c>
      <c r="Q2635" s="30" t="s">
        <v>235</v>
      </c>
      <c r="R2635" s="30" t="s">
        <v>235</v>
      </c>
      <c r="S2635" s="21">
        <v>45776</v>
      </c>
      <c r="T2635" s="30" t="s">
        <v>235</v>
      </c>
      <c r="U2635" s="21">
        <v>45783</v>
      </c>
      <c r="V2635" s="29" t="s">
        <v>240</v>
      </c>
      <c r="W2635" s="23"/>
      <c r="X2635" s="27" t="s">
        <v>45</v>
      </c>
      <c r="Y2635" s="13" t="s">
        <v>1290</v>
      </c>
    </row>
    <row r="2636" spans="1:25">
      <c r="A2636" s="24">
        <v>45809</v>
      </c>
      <c r="B2636" s="25" t="s">
        <v>187</v>
      </c>
      <c r="C2636" s="26" t="s">
        <v>3536</v>
      </c>
      <c r="D2636" s="27" t="s">
        <v>28</v>
      </c>
      <c r="E2636" s="27" t="s">
        <v>2010</v>
      </c>
      <c r="F2636" s="27" t="s">
        <v>2943</v>
      </c>
      <c r="G2636" s="27" t="s">
        <v>31</v>
      </c>
      <c r="H2636" s="27" t="s">
        <v>32</v>
      </c>
      <c r="I2636" s="27" t="s">
        <v>33</v>
      </c>
      <c r="J2636" s="28">
        <v>45777</v>
      </c>
      <c r="K2636" s="28" t="s">
        <v>3488</v>
      </c>
      <c r="L2636" s="121" t="s">
        <v>124</v>
      </c>
      <c r="M2636" s="94" t="s">
        <v>250</v>
      </c>
      <c r="N2636" s="94" t="s">
        <v>157</v>
      </c>
      <c r="O2636" s="94" t="s">
        <v>73</v>
      </c>
      <c r="P2636" s="30" t="s">
        <v>235</v>
      </c>
      <c r="Q2636" s="20" t="s">
        <v>235</v>
      </c>
      <c r="R2636" s="30" t="s">
        <v>235</v>
      </c>
      <c r="S2636" s="21">
        <v>45776</v>
      </c>
      <c r="T2636" s="20" t="s">
        <v>235</v>
      </c>
      <c r="U2636" s="21">
        <v>45777</v>
      </c>
      <c r="V2636" s="29" t="s">
        <v>240</v>
      </c>
      <c r="W2636" s="23"/>
      <c r="X2636" s="27" t="s">
        <v>45</v>
      </c>
      <c r="Y2636" s="13" t="s">
        <v>3499</v>
      </c>
    </row>
    <row r="2637" spans="1:25" ht="25.5">
      <c r="A2637" s="24">
        <v>45809</v>
      </c>
      <c r="B2637" s="25" t="s">
        <v>2791</v>
      </c>
      <c r="C2637" s="26" t="s">
        <v>3537</v>
      </c>
      <c r="D2637" s="27" t="s">
        <v>28</v>
      </c>
      <c r="E2637" s="27" t="s">
        <v>413</v>
      </c>
      <c r="F2637" s="27" t="s">
        <v>2926</v>
      </c>
      <c r="G2637" s="27" t="s">
        <v>31</v>
      </c>
      <c r="H2637" s="27" t="s">
        <v>32</v>
      </c>
      <c r="I2637" s="27" t="s">
        <v>33</v>
      </c>
      <c r="J2637" s="28">
        <v>45777</v>
      </c>
      <c r="K2637" s="28" t="s">
        <v>3488</v>
      </c>
      <c r="L2637" s="121" t="s">
        <v>124</v>
      </c>
      <c r="M2637" s="94" t="s">
        <v>415</v>
      </c>
      <c r="N2637" s="94" t="s">
        <v>43</v>
      </c>
      <c r="O2637" s="94" t="s">
        <v>351</v>
      </c>
      <c r="P2637" s="30" t="s">
        <v>235</v>
      </c>
      <c r="Q2637" s="30" t="s">
        <v>235</v>
      </c>
      <c r="R2637" s="30" t="s">
        <v>235</v>
      </c>
      <c r="S2637" s="21">
        <v>45776</v>
      </c>
      <c r="T2637" s="30" t="s">
        <v>235</v>
      </c>
      <c r="U2637" s="21">
        <v>45783</v>
      </c>
      <c r="V2637" s="29" t="s">
        <v>240</v>
      </c>
      <c r="W2637" s="23"/>
      <c r="X2637" s="27" t="s">
        <v>45</v>
      </c>
      <c r="Y2637" s="13" t="s">
        <v>1290</v>
      </c>
    </row>
    <row r="2638" spans="1:25" ht="25.5">
      <c r="A2638" s="24">
        <v>45809</v>
      </c>
      <c r="B2638" s="25" t="s">
        <v>188</v>
      </c>
      <c r="C2638" s="26" t="s">
        <v>3538</v>
      </c>
      <c r="D2638" s="27" t="s">
        <v>28</v>
      </c>
      <c r="E2638" s="27" t="s">
        <v>255</v>
      </c>
      <c r="F2638" s="27" t="s">
        <v>358</v>
      </c>
      <c r="G2638" s="27" t="s">
        <v>31</v>
      </c>
      <c r="H2638" s="27" t="s">
        <v>32</v>
      </c>
      <c r="I2638" s="27" t="s">
        <v>33</v>
      </c>
      <c r="J2638" s="28">
        <v>45777</v>
      </c>
      <c r="K2638" s="28" t="s">
        <v>3488</v>
      </c>
      <c r="L2638" s="121" t="s">
        <v>124</v>
      </c>
      <c r="M2638" s="94" t="s">
        <v>73</v>
      </c>
      <c r="N2638" s="94" t="s">
        <v>72</v>
      </c>
      <c r="O2638" s="94" t="s">
        <v>73</v>
      </c>
      <c r="P2638" s="30" t="s">
        <v>235</v>
      </c>
      <c r="Q2638" s="30" t="s">
        <v>235</v>
      </c>
      <c r="R2638" s="30" t="s">
        <v>235</v>
      </c>
      <c r="S2638" s="21">
        <v>45776</v>
      </c>
      <c r="T2638" s="20" t="s">
        <v>235</v>
      </c>
      <c r="U2638" s="21">
        <v>45777</v>
      </c>
      <c r="V2638" s="29" t="s">
        <v>240</v>
      </c>
      <c r="W2638" s="23"/>
      <c r="X2638" s="27" t="s">
        <v>45</v>
      </c>
      <c r="Y2638" s="13" t="s">
        <v>3489</v>
      </c>
    </row>
    <row r="2639" spans="1:25">
      <c r="A2639" s="24">
        <v>45809</v>
      </c>
      <c r="B2639" s="25" t="s">
        <v>189</v>
      </c>
      <c r="C2639" s="26" t="s">
        <v>3539</v>
      </c>
      <c r="D2639" s="27" t="s">
        <v>28</v>
      </c>
      <c r="E2639" s="27" t="s">
        <v>362</v>
      </c>
      <c r="F2639" s="27" t="s">
        <v>1021</v>
      </c>
      <c r="G2639" s="27" t="s">
        <v>31</v>
      </c>
      <c r="H2639" s="27" t="s">
        <v>32</v>
      </c>
      <c r="I2639" s="27" t="s">
        <v>33</v>
      </c>
      <c r="J2639" s="28">
        <v>45777</v>
      </c>
      <c r="K2639" s="28" t="s">
        <v>3488</v>
      </c>
      <c r="L2639" s="121" t="s">
        <v>124</v>
      </c>
      <c r="M2639" s="94" t="s">
        <v>73</v>
      </c>
      <c r="N2639" s="94" t="s">
        <v>91</v>
      </c>
      <c r="O2639" s="94" t="s">
        <v>73</v>
      </c>
      <c r="P2639" s="30" t="s">
        <v>235</v>
      </c>
      <c r="Q2639" s="30" t="s">
        <v>235</v>
      </c>
      <c r="R2639" s="30" t="s">
        <v>235</v>
      </c>
      <c r="S2639" s="21">
        <v>45776</v>
      </c>
      <c r="T2639" s="20" t="s">
        <v>235</v>
      </c>
      <c r="U2639" s="21">
        <v>45778</v>
      </c>
      <c r="V2639" s="29" t="s">
        <v>240</v>
      </c>
      <c r="W2639" s="23"/>
      <c r="X2639" s="27" t="s">
        <v>39</v>
      </c>
      <c r="Y2639" s="13" t="s">
        <v>73</v>
      </c>
    </row>
    <row r="2640" spans="1:25">
      <c r="A2640" s="24">
        <v>45809</v>
      </c>
      <c r="B2640" s="25" t="s">
        <v>190</v>
      </c>
      <c r="C2640" s="26" t="s">
        <v>3540</v>
      </c>
      <c r="D2640" s="27" t="s">
        <v>28</v>
      </c>
      <c r="E2640" s="27" t="s">
        <v>362</v>
      </c>
      <c r="F2640" s="27" t="s">
        <v>1021</v>
      </c>
      <c r="G2640" s="27" t="s">
        <v>31</v>
      </c>
      <c r="H2640" s="27" t="s">
        <v>32</v>
      </c>
      <c r="I2640" s="27" t="s">
        <v>33</v>
      </c>
      <c r="J2640" s="28">
        <v>45777</v>
      </c>
      <c r="K2640" s="28" t="s">
        <v>3488</v>
      </c>
      <c r="L2640" s="121" t="s">
        <v>124</v>
      </c>
      <c r="M2640" s="94" t="s">
        <v>73</v>
      </c>
      <c r="N2640" s="94" t="s">
        <v>91</v>
      </c>
      <c r="O2640" s="94" t="s">
        <v>73</v>
      </c>
      <c r="P2640" s="30" t="s">
        <v>235</v>
      </c>
      <c r="Q2640" s="30" t="s">
        <v>235</v>
      </c>
      <c r="R2640" s="30" t="s">
        <v>235</v>
      </c>
      <c r="S2640" s="21">
        <v>45776</v>
      </c>
      <c r="T2640" s="20" t="s">
        <v>235</v>
      </c>
      <c r="U2640" s="21">
        <v>45778</v>
      </c>
      <c r="V2640" s="29" t="s">
        <v>240</v>
      </c>
      <c r="W2640" s="23"/>
      <c r="X2640" s="27" t="s">
        <v>39</v>
      </c>
      <c r="Y2640" s="13" t="s">
        <v>73</v>
      </c>
    </row>
    <row r="2641" spans="1:25" ht="25.5">
      <c r="A2641" s="24">
        <v>45809</v>
      </c>
      <c r="B2641" s="25" t="s">
        <v>191</v>
      </c>
      <c r="C2641" s="26" t="s">
        <v>3541</v>
      </c>
      <c r="D2641" s="27" t="s">
        <v>28</v>
      </c>
      <c r="E2641" s="27" t="s">
        <v>70</v>
      </c>
      <c r="F2641" s="27" t="s">
        <v>387</v>
      </c>
      <c r="G2641" s="27" t="s">
        <v>31</v>
      </c>
      <c r="H2641" s="27" t="s">
        <v>32</v>
      </c>
      <c r="I2641" s="27" t="s">
        <v>33</v>
      </c>
      <c r="J2641" s="28">
        <v>45777</v>
      </c>
      <c r="K2641" s="28" t="s">
        <v>3488</v>
      </c>
      <c r="L2641" s="121" t="s">
        <v>124</v>
      </c>
      <c r="M2641" s="94" t="s">
        <v>73</v>
      </c>
      <c r="N2641" s="94" t="s">
        <v>72</v>
      </c>
      <c r="O2641" s="94" t="s">
        <v>73</v>
      </c>
      <c r="P2641" s="30" t="s">
        <v>235</v>
      </c>
      <c r="Q2641" s="30" t="s">
        <v>235</v>
      </c>
      <c r="R2641" s="30" t="s">
        <v>235</v>
      </c>
      <c r="S2641" s="21">
        <v>45776</v>
      </c>
      <c r="T2641" s="20" t="s">
        <v>235</v>
      </c>
      <c r="U2641" s="21">
        <v>45777</v>
      </c>
      <c r="V2641" s="29" t="s">
        <v>240</v>
      </c>
      <c r="W2641" s="23"/>
      <c r="X2641" s="27" t="s">
        <v>39</v>
      </c>
      <c r="Y2641" s="13" t="s">
        <v>73</v>
      </c>
    </row>
    <row r="2642" spans="1:25" ht="25.5">
      <c r="A2642" s="24">
        <v>45809</v>
      </c>
      <c r="B2642" s="25" t="s">
        <v>192</v>
      </c>
      <c r="C2642" s="26">
        <v>141899</v>
      </c>
      <c r="D2642" s="27" t="s">
        <v>28</v>
      </c>
      <c r="E2642" s="27" t="s">
        <v>70</v>
      </c>
      <c r="F2642" s="27" t="s">
        <v>387</v>
      </c>
      <c r="G2642" s="27" t="s">
        <v>31</v>
      </c>
      <c r="H2642" s="27" t="s">
        <v>32</v>
      </c>
      <c r="I2642" s="27" t="s">
        <v>33</v>
      </c>
      <c r="J2642" s="28">
        <v>45777</v>
      </c>
      <c r="K2642" s="28" t="s">
        <v>3488</v>
      </c>
      <c r="L2642" s="121" t="s">
        <v>124</v>
      </c>
      <c r="M2642" s="94" t="s">
        <v>73</v>
      </c>
      <c r="N2642" s="94" t="s">
        <v>72</v>
      </c>
      <c r="O2642" s="94" t="s">
        <v>73</v>
      </c>
      <c r="P2642" s="30" t="s">
        <v>235</v>
      </c>
      <c r="Q2642" s="30" t="s">
        <v>235</v>
      </c>
      <c r="R2642" s="30" t="s">
        <v>235</v>
      </c>
      <c r="S2642" s="21">
        <v>45776</v>
      </c>
      <c r="T2642" s="20" t="s">
        <v>235</v>
      </c>
      <c r="U2642" s="21">
        <v>45777</v>
      </c>
      <c r="V2642" s="29" t="s">
        <v>240</v>
      </c>
      <c r="W2642" s="23"/>
      <c r="X2642" s="27" t="s">
        <v>39</v>
      </c>
      <c r="Y2642" s="13" t="s">
        <v>73</v>
      </c>
    </row>
    <row r="2643" spans="1:25" ht="25.5">
      <c r="A2643" s="24">
        <v>45809</v>
      </c>
      <c r="B2643" s="25" t="s">
        <v>193</v>
      </c>
      <c r="C2643" s="26" t="s">
        <v>3542</v>
      </c>
      <c r="D2643" s="27" t="s">
        <v>28</v>
      </c>
      <c r="E2643" s="27" t="s">
        <v>255</v>
      </c>
      <c r="F2643" s="27" t="s">
        <v>256</v>
      </c>
      <c r="G2643" s="27" t="s">
        <v>31</v>
      </c>
      <c r="H2643" s="27" t="s">
        <v>32</v>
      </c>
      <c r="I2643" s="27" t="s">
        <v>33</v>
      </c>
      <c r="J2643" s="28">
        <v>45777</v>
      </c>
      <c r="K2643" s="28" t="s">
        <v>3488</v>
      </c>
      <c r="L2643" s="121" t="s">
        <v>124</v>
      </c>
      <c r="M2643" s="94" t="s">
        <v>73</v>
      </c>
      <c r="N2643" s="94" t="s">
        <v>113</v>
      </c>
      <c r="O2643" s="94" t="s">
        <v>73</v>
      </c>
      <c r="P2643" s="30" t="s">
        <v>235</v>
      </c>
      <c r="Q2643" s="20" t="s">
        <v>235</v>
      </c>
      <c r="R2643" s="30" t="s">
        <v>235</v>
      </c>
      <c r="S2643" s="21">
        <v>45776</v>
      </c>
      <c r="T2643" s="20" t="s">
        <v>235</v>
      </c>
      <c r="U2643" s="21">
        <v>45777</v>
      </c>
      <c r="V2643" s="29" t="s">
        <v>240</v>
      </c>
      <c r="W2643" s="23"/>
      <c r="X2643" s="27" t="s">
        <v>45</v>
      </c>
      <c r="Y2643" s="13" t="s">
        <v>409</v>
      </c>
    </row>
    <row r="2644" spans="1:25">
      <c r="A2644" s="24">
        <v>45809</v>
      </c>
      <c r="B2644" s="25" t="s">
        <v>194</v>
      </c>
      <c r="C2644" s="26">
        <v>143478</v>
      </c>
      <c r="D2644" s="27" t="s">
        <v>28</v>
      </c>
      <c r="E2644" s="27" t="s">
        <v>1068</v>
      </c>
      <c r="F2644" s="27" t="s">
        <v>455</v>
      </c>
      <c r="G2644" s="27" t="s">
        <v>31</v>
      </c>
      <c r="H2644" s="27" t="s">
        <v>32</v>
      </c>
      <c r="I2644" s="27" t="s">
        <v>33</v>
      </c>
      <c r="J2644" s="28">
        <v>45777</v>
      </c>
      <c r="K2644" s="28" t="s">
        <v>3506</v>
      </c>
      <c r="L2644" s="121" t="s">
        <v>124</v>
      </c>
      <c r="M2644" s="94" t="s">
        <v>304</v>
      </c>
      <c r="N2644" s="94" t="s">
        <v>149</v>
      </c>
      <c r="O2644" s="94" t="s">
        <v>73</v>
      </c>
      <c r="P2644" s="30" t="s">
        <v>235</v>
      </c>
      <c r="Q2644" s="20" t="s">
        <v>235</v>
      </c>
      <c r="R2644" s="30" t="s">
        <v>235</v>
      </c>
      <c r="S2644" s="21">
        <v>45776</v>
      </c>
      <c r="T2644" s="20" t="s">
        <v>235</v>
      </c>
      <c r="U2644" s="21">
        <v>45777</v>
      </c>
      <c r="V2644" s="29" t="s">
        <v>240</v>
      </c>
      <c r="W2644" s="23"/>
      <c r="X2644" s="27" t="s">
        <v>45</v>
      </c>
      <c r="Y2644" s="13" t="s">
        <v>467</v>
      </c>
    </row>
    <row r="2645" spans="1:25">
      <c r="A2645" s="24">
        <v>45809</v>
      </c>
      <c r="B2645" s="25" t="s">
        <v>195</v>
      </c>
      <c r="C2645" s="26" t="s">
        <v>3543</v>
      </c>
      <c r="D2645" s="27" t="s">
        <v>28</v>
      </c>
      <c r="E2645" s="27" t="s">
        <v>224</v>
      </c>
      <c r="F2645" s="27" t="s">
        <v>225</v>
      </c>
      <c r="G2645" s="27" t="s">
        <v>31</v>
      </c>
      <c r="H2645" s="27" t="s">
        <v>32</v>
      </c>
      <c r="I2645" s="27" t="s">
        <v>33</v>
      </c>
      <c r="J2645" s="28">
        <v>45777</v>
      </c>
      <c r="K2645" s="28" t="s">
        <v>3488</v>
      </c>
      <c r="L2645" s="121" t="s">
        <v>124</v>
      </c>
      <c r="M2645" s="94" t="s">
        <v>73</v>
      </c>
      <c r="N2645" s="94" t="s">
        <v>73</v>
      </c>
      <c r="O2645" s="94" t="s">
        <v>73</v>
      </c>
      <c r="P2645" s="30">
        <v>45751</v>
      </c>
      <c r="Q2645" s="20">
        <v>45757</v>
      </c>
      <c r="R2645" s="23" t="s">
        <v>239</v>
      </c>
      <c r="S2645" s="30" t="s">
        <v>235</v>
      </c>
      <c r="T2645" s="30" t="s">
        <v>235</v>
      </c>
      <c r="U2645" s="30">
        <v>45744</v>
      </c>
      <c r="V2645" s="29" t="s">
        <v>240</v>
      </c>
      <c r="W2645" s="23"/>
      <c r="X2645" s="27" t="s">
        <v>39</v>
      </c>
      <c r="Y2645" s="13" t="s">
        <v>73</v>
      </c>
    </row>
    <row r="2646" spans="1:25" ht="25.5">
      <c r="A2646" s="24">
        <v>45809</v>
      </c>
      <c r="B2646" s="25" t="s">
        <v>196</v>
      </c>
      <c r="C2646" s="26" t="s">
        <v>3544</v>
      </c>
      <c r="D2646" s="27" t="s">
        <v>28</v>
      </c>
      <c r="E2646" s="27" t="s">
        <v>255</v>
      </c>
      <c r="F2646" s="27" t="s">
        <v>358</v>
      </c>
      <c r="G2646" s="27" t="s">
        <v>31</v>
      </c>
      <c r="H2646" s="27" t="s">
        <v>32</v>
      </c>
      <c r="I2646" s="27" t="s">
        <v>33</v>
      </c>
      <c r="J2646" s="28">
        <v>45777</v>
      </c>
      <c r="K2646" s="28" t="s">
        <v>3488</v>
      </c>
      <c r="L2646" s="121" t="s">
        <v>124</v>
      </c>
      <c r="M2646" s="94" t="s">
        <v>73</v>
      </c>
      <c r="N2646" s="94" t="s">
        <v>72</v>
      </c>
      <c r="O2646" s="94" t="s">
        <v>73</v>
      </c>
      <c r="P2646" s="30" t="s">
        <v>235</v>
      </c>
      <c r="Q2646" s="30" t="s">
        <v>235</v>
      </c>
      <c r="R2646" s="30" t="s">
        <v>235</v>
      </c>
      <c r="S2646" s="21">
        <v>45775</v>
      </c>
      <c r="T2646" s="20" t="s">
        <v>235</v>
      </c>
      <c r="U2646" s="21">
        <v>45776</v>
      </c>
      <c r="V2646" s="29" t="s">
        <v>240</v>
      </c>
      <c r="W2646" s="23"/>
      <c r="X2646" s="27" t="s">
        <v>45</v>
      </c>
      <c r="Y2646" s="13" t="s">
        <v>3489</v>
      </c>
    </row>
    <row r="2647" spans="1:25">
      <c r="A2647" s="24"/>
      <c r="C2647" s="26"/>
      <c r="D2647" s="27"/>
      <c r="E2647" s="27"/>
      <c r="F2647" s="27"/>
      <c r="G2647" s="27"/>
      <c r="H2647" s="27"/>
      <c r="I2647" s="27"/>
      <c r="J2647" s="28"/>
      <c r="K2647" s="28"/>
      <c r="L2647" s="121"/>
      <c r="P2647" s="30"/>
      <c r="Q2647" s="20"/>
      <c r="R2647" s="30"/>
      <c r="S2647" s="30"/>
      <c r="T2647" s="30"/>
      <c r="U2647" s="30"/>
      <c r="V2647" s="29"/>
      <c r="W2647" s="23"/>
      <c r="X2647" s="27"/>
      <c r="Y2647" s="13"/>
    </row>
    <row r="2648" spans="1:25" ht="25.5">
      <c r="A2648" s="24">
        <v>45809</v>
      </c>
      <c r="B2648" s="25" t="s">
        <v>199</v>
      </c>
      <c r="C2648" s="26" t="s">
        <v>3545</v>
      </c>
      <c r="D2648" s="27" t="s">
        <v>28</v>
      </c>
      <c r="E2648" s="27" t="s">
        <v>255</v>
      </c>
      <c r="F2648" s="27" t="s">
        <v>358</v>
      </c>
      <c r="G2648" s="27" t="s">
        <v>31</v>
      </c>
      <c r="H2648" s="27" t="s">
        <v>32</v>
      </c>
      <c r="I2648" s="27" t="s">
        <v>33</v>
      </c>
      <c r="J2648" s="28">
        <v>45777</v>
      </c>
      <c r="K2648" s="28" t="s">
        <v>3488</v>
      </c>
      <c r="L2648" s="121" t="s">
        <v>124</v>
      </c>
      <c r="M2648" s="94" t="s">
        <v>73</v>
      </c>
      <c r="N2648" s="94" t="s">
        <v>72</v>
      </c>
      <c r="O2648" s="94" t="s">
        <v>73</v>
      </c>
      <c r="P2648" s="30" t="s">
        <v>235</v>
      </c>
      <c r="Q2648" s="30" t="s">
        <v>235</v>
      </c>
      <c r="R2648" s="30" t="s">
        <v>235</v>
      </c>
      <c r="S2648" s="21">
        <v>45775</v>
      </c>
      <c r="T2648" s="20" t="s">
        <v>235</v>
      </c>
      <c r="U2648" s="21">
        <v>45776</v>
      </c>
      <c r="V2648" s="29" t="s">
        <v>240</v>
      </c>
      <c r="W2648" s="23"/>
      <c r="X2648" s="27" t="s">
        <v>45</v>
      </c>
      <c r="Y2648" s="13" t="s">
        <v>73</v>
      </c>
    </row>
    <row r="2649" spans="1:25" ht="25.5">
      <c r="A2649" s="24">
        <v>45809</v>
      </c>
      <c r="B2649" s="25" t="s">
        <v>200</v>
      </c>
      <c r="C2649" s="26" t="s">
        <v>3546</v>
      </c>
      <c r="D2649" s="27" t="s">
        <v>28</v>
      </c>
      <c r="E2649" s="27" t="s">
        <v>413</v>
      </c>
      <c r="F2649" s="27" t="s">
        <v>2926</v>
      </c>
      <c r="G2649" s="27" t="s">
        <v>31</v>
      </c>
      <c r="H2649" s="27" t="s">
        <v>32</v>
      </c>
      <c r="I2649" s="27" t="s">
        <v>33</v>
      </c>
      <c r="J2649" s="28">
        <v>45777</v>
      </c>
      <c r="K2649" s="28" t="s">
        <v>3488</v>
      </c>
      <c r="L2649" s="121" t="s">
        <v>124</v>
      </c>
      <c r="M2649" s="94" t="s">
        <v>415</v>
      </c>
      <c r="N2649" s="94" t="s">
        <v>43</v>
      </c>
      <c r="O2649" s="94" t="s">
        <v>351</v>
      </c>
      <c r="P2649" s="30" t="s">
        <v>235</v>
      </c>
      <c r="Q2649" s="30" t="s">
        <v>235</v>
      </c>
      <c r="R2649" s="30" t="s">
        <v>235</v>
      </c>
      <c r="S2649" s="21">
        <v>45775</v>
      </c>
      <c r="T2649" s="20" t="s">
        <v>235</v>
      </c>
      <c r="U2649" s="21">
        <v>45777</v>
      </c>
      <c r="V2649" s="29" t="s">
        <v>240</v>
      </c>
      <c r="W2649" s="23"/>
      <c r="X2649" s="27" t="s">
        <v>45</v>
      </c>
      <c r="Y2649" s="13" t="s">
        <v>73</v>
      </c>
    </row>
    <row r="2650" spans="1:25" ht="25.5">
      <c r="A2650" s="24">
        <v>45809</v>
      </c>
      <c r="B2650" s="25" t="s">
        <v>201</v>
      </c>
      <c r="C2650" s="26" t="s">
        <v>3547</v>
      </c>
      <c r="D2650" s="27" t="s">
        <v>28</v>
      </c>
      <c r="E2650" s="27" t="s">
        <v>255</v>
      </c>
      <c r="F2650" s="27" t="s">
        <v>358</v>
      </c>
      <c r="G2650" s="27" t="s">
        <v>31</v>
      </c>
      <c r="H2650" s="27" t="s">
        <v>32</v>
      </c>
      <c r="I2650" s="27" t="s">
        <v>33</v>
      </c>
      <c r="J2650" s="28">
        <v>45777</v>
      </c>
      <c r="K2650" s="28" t="s">
        <v>3488</v>
      </c>
      <c r="L2650" s="121" t="s">
        <v>124</v>
      </c>
      <c r="M2650" s="94" t="s">
        <v>73</v>
      </c>
      <c r="N2650" s="94" t="s">
        <v>72</v>
      </c>
      <c r="O2650" s="94" t="s">
        <v>73</v>
      </c>
      <c r="P2650" s="30" t="s">
        <v>235</v>
      </c>
      <c r="Q2650" s="30" t="s">
        <v>235</v>
      </c>
      <c r="R2650" s="30" t="s">
        <v>235</v>
      </c>
      <c r="S2650" s="21">
        <v>45775</v>
      </c>
      <c r="T2650" s="20" t="s">
        <v>235</v>
      </c>
      <c r="U2650" s="21">
        <v>45776</v>
      </c>
      <c r="V2650" s="29" t="s">
        <v>240</v>
      </c>
      <c r="W2650" s="23"/>
      <c r="X2650" s="27" t="s">
        <v>45</v>
      </c>
      <c r="Y2650" s="13" t="s">
        <v>73</v>
      </c>
    </row>
    <row r="2651" spans="1:25">
      <c r="A2651" s="24">
        <v>45809</v>
      </c>
      <c r="B2651" s="25" t="s">
        <v>208</v>
      </c>
      <c r="C2651" s="26" t="s">
        <v>3548</v>
      </c>
      <c r="D2651" s="27" t="s">
        <v>28</v>
      </c>
      <c r="E2651" s="27" t="s">
        <v>77</v>
      </c>
      <c r="F2651" s="27" t="s">
        <v>78</v>
      </c>
      <c r="G2651" s="27" t="s">
        <v>31</v>
      </c>
      <c r="H2651" s="27" t="s">
        <v>32</v>
      </c>
      <c r="I2651" s="27" t="s">
        <v>33</v>
      </c>
      <c r="J2651" s="28">
        <v>45777</v>
      </c>
      <c r="K2651" s="28" t="s">
        <v>3488</v>
      </c>
      <c r="L2651" s="121" t="s">
        <v>124</v>
      </c>
      <c r="M2651" s="94" t="s">
        <v>250</v>
      </c>
      <c r="N2651" s="94" t="s">
        <v>157</v>
      </c>
      <c r="O2651" s="94" t="s">
        <v>73</v>
      </c>
      <c r="P2651" s="30" t="s">
        <v>235</v>
      </c>
      <c r="Q2651" s="20" t="s">
        <v>235</v>
      </c>
      <c r="R2651" s="30" t="s">
        <v>235</v>
      </c>
      <c r="S2651" s="21">
        <v>45776</v>
      </c>
      <c r="T2651" s="20" t="s">
        <v>235</v>
      </c>
      <c r="U2651" s="21">
        <v>45778</v>
      </c>
      <c r="V2651" s="29" t="s">
        <v>485</v>
      </c>
      <c r="W2651" s="23"/>
      <c r="X2651" s="27" t="s">
        <v>39</v>
      </c>
      <c r="Y2651" s="13" t="s">
        <v>3530</v>
      </c>
    </row>
    <row r="2652" spans="1:25">
      <c r="A2652" s="24">
        <v>45809</v>
      </c>
      <c r="B2652" s="25" t="s">
        <v>666</v>
      </c>
      <c r="C2652" s="26" t="s">
        <v>3549</v>
      </c>
      <c r="D2652" s="27" t="s">
        <v>28</v>
      </c>
      <c r="E2652" s="27" t="s">
        <v>1068</v>
      </c>
      <c r="F2652" s="27" t="s">
        <v>148</v>
      </c>
      <c r="G2652" s="27" t="s">
        <v>31</v>
      </c>
      <c r="H2652" s="27" t="s">
        <v>32</v>
      </c>
      <c r="I2652" s="27" t="s">
        <v>33</v>
      </c>
      <c r="J2652" s="28">
        <v>45777</v>
      </c>
      <c r="K2652" s="28" t="s">
        <v>3488</v>
      </c>
      <c r="L2652" s="121" t="s">
        <v>124</v>
      </c>
      <c r="M2652" s="94" t="s">
        <v>73</v>
      </c>
      <c r="N2652" s="94" t="s">
        <v>73</v>
      </c>
      <c r="O2652" s="94" t="s">
        <v>73</v>
      </c>
      <c r="P2652" s="30">
        <v>45751</v>
      </c>
      <c r="Q2652" s="20">
        <v>45752</v>
      </c>
      <c r="R2652" s="23" t="s">
        <v>239</v>
      </c>
      <c r="S2652" s="21">
        <v>45775</v>
      </c>
      <c r="T2652" s="20" t="s">
        <v>235</v>
      </c>
      <c r="U2652" s="21">
        <v>45783</v>
      </c>
      <c r="V2652" s="29" t="s">
        <v>240</v>
      </c>
      <c r="W2652" s="23"/>
      <c r="X2652" s="27" t="s">
        <v>39</v>
      </c>
      <c r="Y2652" s="13" t="s">
        <v>467</v>
      </c>
    </row>
    <row r="2653" spans="1:25">
      <c r="A2653" s="24">
        <v>45809</v>
      </c>
      <c r="B2653" s="25" t="s">
        <v>217</v>
      </c>
      <c r="C2653" s="26">
        <v>111438</v>
      </c>
      <c r="D2653" s="27" t="s">
        <v>28</v>
      </c>
      <c r="E2653" s="140" t="s">
        <v>3491</v>
      </c>
      <c r="F2653" s="27" t="s">
        <v>30</v>
      </c>
      <c r="G2653" s="27" t="s">
        <v>31</v>
      </c>
      <c r="H2653" s="27" t="s">
        <v>32</v>
      </c>
      <c r="I2653" s="27" t="s">
        <v>23</v>
      </c>
      <c r="J2653" s="28">
        <v>45777</v>
      </c>
      <c r="K2653" s="28">
        <v>45931</v>
      </c>
      <c r="L2653" s="121" t="s">
        <v>124</v>
      </c>
      <c r="M2653" s="94" t="s">
        <v>246</v>
      </c>
      <c r="N2653" s="94" t="s">
        <v>3492</v>
      </c>
      <c r="O2653" s="94" t="s">
        <v>73</v>
      </c>
      <c r="P2653" s="30" t="s">
        <v>235</v>
      </c>
      <c r="Q2653" s="20" t="s">
        <v>235</v>
      </c>
      <c r="R2653" s="30" t="s">
        <v>235</v>
      </c>
      <c r="S2653" s="21">
        <v>45775</v>
      </c>
      <c r="T2653" s="20" t="s">
        <v>235</v>
      </c>
      <c r="U2653" s="21">
        <v>45776</v>
      </c>
      <c r="V2653" s="29" t="s">
        <v>240</v>
      </c>
      <c r="W2653" s="23"/>
      <c r="X2653" s="27" t="s">
        <v>39</v>
      </c>
      <c r="Y2653" s="13" t="s">
        <v>73</v>
      </c>
    </row>
    <row r="2654" spans="1:25">
      <c r="A2654" s="24">
        <v>45809</v>
      </c>
      <c r="B2654" s="25" t="s">
        <v>221</v>
      </c>
      <c r="C2654" s="26">
        <v>632415</v>
      </c>
      <c r="D2654" s="27" t="s">
        <v>42</v>
      </c>
      <c r="E2654" s="140" t="s">
        <v>147</v>
      </c>
      <c r="F2654" s="27" t="s">
        <v>148</v>
      </c>
      <c r="G2654" s="27" t="s">
        <v>31</v>
      </c>
      <c r="H2654" s="27" t="s">
        <v>32</v>
      </c>
      <c r="I2654" s="27" t="s">
        <v>33</v>
      </c>
      <c r="J2654" s="28">
        <v>45777</v>
      </c>
      <c r="K2654" s="28">
        <v>45962</v>
      </c>
      <c r="L2654" s="121" t="s">
        <v>124</v>
      </c>
      <c r="M2654" s="94" t="s">
        <v>304</v>
      </c>
      <c r="N2654" s="94" t="s">
        <v>149</v>
      </c>
      <c r="O2654" s="94" t="s">
        <v>73</v>
      </c>
      <c r="P2654" s="30" t="s">
        <v>235</v>
      </c>
      <c r="Q2654" s="20" t="s">
        <v>235</v>
      </c>
      <c r="R2654" s="30" t="s">
        <v>235</v>
      </c>
      <c r="S2654" s="21">
        <v>45775</v>
      </c>
      <c r="T2654" s="30" t="s">
        <v>235</v>
      </c>
      <c r="U2654" s="21">
        <v>45776</v>
      </c>
      <c r="V2654" s="29" t="s">
        <v>240</v>
      </c>
      <c r="W2654" s="23"/>
      <c r="X2654" s="27" t="s">
        <v>39</v>
      </c>
      <c r="Y2654" s="13" t="s">
        <v>73</v>
      </c>
    </row>
    <row r="2655" spans="1:25" ht="25.5">
      <c r="A2655" s="24">
        <v>45809</v>
      </c>
      <c r="B2655" s="194" t="s">
        <v>226</v>
      </c>
      <c r="C2655" s="26">
        <v>634122</v>
      </c>
      <c r="D2655" s="27" t="s">
        <v>42</v>
      </c>
      <c r="E2655" s="27" t="s">
        <v>70</v>
      </c>
      <c r="F2655" s="27" t="s">
        <v>387</v>
      </c>
      <c r="G2655" s="27" t="s">
        <v>31</v>
      </c>
      <c r="H2655" s="27" t="s">
        <v>32</v>
      </c>
      <c r="I2655" s="27" t="s">
        <v>33</v>
      </c>
      <c r="J2655" s="28">
        <v>45777</v>
      </c>
      <c r="K2655" s="28">
        <v>45962</v>
      </c>
      <c r="L2655" s="121" t="s">
        <v>124</v>
      </c>
      <c r="M2655" s="94" t="s">
        <v>73</v>
      </c>
      <c r="N2655" s="94" t="s">
        <v>72</v>
      </c>
      <c r="O2655" s="94" t="s">
        <v>73</v>
      </c>
      <c r="P2655" s="30" t="s">
        <v>235</v>
      </c>
      <c r="Q2655" s="30" t="s">
        <v>235</v>
      </c>
      <c r="R2655" s="30" t="s">
        <v>235</v>
      </c>
      <c r="S2655" s="21">
        <v>45775</v>
      </c>
      <c r="T2655" s="20" t="s">
        <v>235</v>
      </c>
      <c r="U2655" s="21">
        <v>45776</v>
      </c>
      <c r="V2655" s="29" t="s">
        <v>240</v>
      </c>
      <c r="W2655" s="23"/>
      <c r="X2655" s="27" t="s">
        <v>39</v>
      </c>
      <c r="Y2655" s="13" t="s">
        <v>3482</v>
      </c>
    </row>
    <row r="2656" spans="1:25" ht="25.5">
      <c r="A2656" s="24">
        <v>45809</v>
      </c>
      <c r="B2656" s="25" t="s">
        <v>179</v>
      </c>
      <c r="C2656" s="26" t="s">
        <v>3550</v>
      </c>
      <c r="D2656" s="27" t="s">
        <v>28</v>
      </c>
      <c r="E2656" s="27" t="s">
        <v>255</v>
      </c>
      <c r="F2656" s="27" t="s">
        <v>358</v>
      </c>
      <c r="G2656" s="27" t="s">
        <v>31</v>
      </c>
      <c r="H2656" s="27" t="s">
        <v>32</v>
      </c>
      <c r="I2656" s="27" t="s">
        <v>33</v>
      </c>
      <c r="J2656" s="28">
        <v>45777</v>
      </c>
      <c r="K2656" s="28" t="s">
        <v>3488</v>
      </c>
      <c r="L2656" s="121" t="s">
        <v>124</v>
      </c>
      <c r="M2656" s="94" t="s">
        <v>73</v>
      </c>
      <c r="N2656" s="94" t="s">
        <v>72</v>
      </c>
      <c r="O2656" s="94" t="s">
        <v>73</v>
      </c>
      <c r="P2656" s="30" t="s">
        <v>235</v>
      </c>
      <c r="Q2656" s="30" t="s">
        <v>235</v>
      </c>
      <c r="R2656" s="30" t="s">
        <v>235</v>
      </c>
      <c r="S2656" s="21">
        <v>45776</v>
      </c>
      <c r="T2656" s="20" t="s">
        <v>235</v>
      </c>
      <c r="U2656" s="21">
        <v>45777</v>
      </c>
      <c r="V2656" s="29" t="s">
        <v>240</v>
      </c>
      <c r="W2656" s="23"/>
      <c r="X2656" s="27" t="s">
        <v>45</v>
      </c>
      <c r="Y2656" s="13" t="s">
        <v>3489</v>
      </c>
    </row>
    <row r="2657" spans="1:25" ht="25.5">
      <c r="A2657" s="24">
        <v>45839</v>
      </c>
      <c r="B2657" s="25" t="s">
        <v>401</v>
      </c>
      <c r="C2657" s="26">
        <v>128015</v>
      </c>
      <c r="D2657" s="27" t="s">
        <v>42</v>
      </c>
      <c r="E2657" s="27" t="s">
        <v>255</v>
      </c>
      <c r="F2657" s="27" t="s">
        <v>358</v>
      </c>
      <c r="G2657" s="27" t="s">
        <v>31</v>
      </c>
      <c r="H2657" s="27" t="s">
        <v>32</v>
      </c>
      <c r="I2657" s="27" t="s">
        <v>33</v>
      </c>
      <c r="J2657" s="28">
        <v>45807</v>
      </c>
      <c r="K2657" s="28">
        <v>45962</v>
      </c>
      <c r="L2657" s="121" t="s">
        <v>124</v>
      </c>
      <c r="M2657" s="94" t="s">
        <v>73</v>
      </c>
      <c r="N2657" s="94" t="s">
        <v>72</v>
      </c>
      <c r="O2657" s="94" t="s">
        <v>73</v>
      </c>
      <c r="P2657" s="30" t="s">
        <v>73</v>
      </c>
      <c r="Q2657" s="30" t="s">
        <v>73</v>
      </c>
      <c r="R2657" s="30" t="s">
        <v>73</v>
      </c>
      <c r="S2657" s="21">
        <v>45687</v>
      </c>
      <c r="T2657" s="30" t="s">
        <v>73</v>
      </c>
      <c r="U2657" s="20">
        <v>45689</v>
      </c>
      <c r="V2657" s="29" t="s">
        <v>240</v>
      </c>
      <c r="W2657" s="23"/>
      <c r="X2657" s="27" t="s">
        <v>45</v>
      </c>
      <c r="Y2657" s="13" t="s">
        <v>3551</v>
      </c>
    </row>
    <row r="2658" spans="1:25">
      <c r="A2658" s="24">
        <v>45809</v>
      </c>
      <c r="B2658" s="25" t="s">
        <v>2800</v>
      </c>
      <c r="C2658" s="26" t="s">
        <v>3552</v>
      </c>
      <c r="D2658" s="27" t="s">
        <v>28</v>
      </c>
      <c r="E2658" s="27" t="s">
        <v>2299</v>
      </c>
      <c r="F2658" s="27" t="s">
        <v>30</v>
      </c>
      <c r="G2658" s="27" t="s">
        <v>31</v>
      </c>
      <c r="H2658" s="27" t="s">
        <v>32</v>
      </c>
      <c r="I2658" s="27" t="s">
        <v>33</v>
      </c>
      <c r="J2658" s="28">
        <v>45777</v>
      </c>
      <c r="K2658" s="28" t="s">
        <v>3488</v>
      </c>
      <c r="L2658" s="121" t="s">
        <v>124</v>
      </c>
      <c r="M2658" s="94" t="s">
        <v>2801</v>
      </c>
      <c r="N2658" s="94" t="s">
        <v>2802</v>
      </c>
      <c r="O2658" s="94" t="s">
        <v>73</v>
      </c>
      <c r="P2658" s="30" t="s">
        <v>235</v>
      </c>
      <c r="Q2658" s="20" t="s">
        <v>235</v>
      </c>
      <c r="R2658" s="30" t="s">
        <v>235</v>
      </c>
      <c r="S2658" s="21">
        <v>45776</v>
      </c>
      <c r="T2658" s="30" t="s">
        <v>235</v>
      </c>
      <c r="U2658" s="20">
        <v>45784</v>
      </c>
      <c r="V2658" s="29" t="s">
        <v>240</v>
      </c>
      <c r="W2658" s="23"/>
      <c r="X2658" s="27" t="s">
        <v>39</v>
      </c>
      <c r="Y2658" s="13" t="s">
        <v>73</v>
      </c>
    </row>
    <row r="2659" spans="1:25" ht="25.5">
      <c r="A2659" s="24">
        <v>45870</v>
      </c>
      <c r="B2659" s="25" t="s">
        <v>3553</v>
      </c>
      <c r="C2659" s="26">
        <v>110181</v>
      </c>
      <c r="D2659" s="27" t="s">
        <v>28</v>
      </c>
      <c r="E2659" s="27" t="s">
        <v>2733</v>
      </c>
      <c r="F2659" s="27" t="s">
        <v>662</v>
      </c>
      <c r="G2659" s="27" t="s">
        <v>31</v>
      </c>
      <c r="H2659" s="27" t="s">
        <v>32</v>
      </c>
      <c r="I2659" s="27" t="s">
        <v>33</v>
      </c>
      <c r="J2659" s="32">
        <v>45838</v>
      </c>
      <c r="K2659" s="28">
        <v>46357</v>
      </c>
      <c r="L2659" s="121" t="s">
        <v>124</v>
      </c>
      <c r="M2659" s="94" t="s">
        <v>73</v>
      </c>
      <c r="N2659" s="94" t="s">
        <v>73</v>
      </c>
      <c r="O2659" s="94" t="s">
        <v>73</v>
      </c>
      <c r="P2659" s="30" t="s">
        <v>73</v>
      </c>
      <c r="Q2659" s="30" t="s">
        <v>73</v>
      </c>
      <c r="R2659" s="30" t="s">
        <v>73</v>
      </c>
      <c r="S2659" s="30" t="s">
        <v>73</v>
      </c>
      <c r="T2659" s="30" t="s">
        <v>73</v>
      </c>
      <c r="U2659" s="30" t="s">
        <v>73</v>
      </c>
      <c r="V2659" s="29" t="s">
        <v>235</v>
      </c>
      <c r="W2659" s="23"/>
      <c r="X2659" s="27" t="s">
        <v>45</v>
      </c>
      <c r="Y2659" s="13" t="s">
        <v>3554</v>
      </c>
    </row>
    <row r="2660" spans="1:25" ht="25.5">
      <c r="A2660" s="24">
        <v>45809</v>
      </c>
      <c r="B2660" s="25" t="s">
        <v>2479</v>
      </c>
      <c r="C2660" s="26" t="s">
        <v>3555</v>
      </c>
      <c r="D2660" s="27" t="s">
        <v>28</v>
      </c>
      <c r="E2660" s="27" t="s">
        <v>354</v>
      </c>
      <c r="F2660" s="27" t="s">
        <v>440</v>
      </c>
      <c r="G2660" s="27" t="s">
        <v>31</v>
      </c>
      <c r="H2660" s="27" t="s">
        <v>32</v>
      </c>
      <c r="I2660" s="27" t="s">
        <v>33</v>
      </c>
      <c r="J2660" s="28">
        <v>45777</v>
      </c>
      <c r="K2660" s="28" t="s">
        <v>3488</v>
      </c>
      <c r="L2660" s="121" t="s">
        <v>124</v>
      </c>
      <c r="M2660" s="94" t="s">
        <v>73</v>
      </c>
      <c r="N2660" s="94" t="s">
        <v>2480</v>
      </c>
      <c r="O2660" s="94" t="s">
        <v>73</v>
      </c>
      <c r="P2660" s="30" t="s">
        <v>235</v>
      </c>
      <c r="Q2660" s="20" t="s">
        <v>235</v>
      </c>
      <c r="R2660" s="30" t="s">
        <v>235</v>
      </c>
      <c r="S2660" s="21">
        <v>45776</v>
      </c>
      <c r="T2660" s="30" t="s">
        <v>235</v>
      </c>
      <c r="U2660" s="20" t="s">
        <v>235</v>
      </c>
      <c r="V2660" s="29" t="s">
        <v>235</v>
      </c>
      <c r="W2660" s="23"/>
      <c r="X2660" s="27" t="s">
        <v>39</v>
      </c>
      <c r="Y2660" s="13" t="s">
        <v>3556</v>
      </c>
    </row>
    <row r="2661" spans="1:25">
      <c r="A2661" s="24"/>
      <c r="C2661" s="26"/>
      <c r="D2661" s="27"/>
      <c r="E2661" s="27"/>
      <c r="F2661" s="27"/>
      <c r="G2661" s="27"/>
      <c r="H2661" s="27"/>
      <c r="I2661" s="27"/>
      <c r="J2661" s="28"/>
      <c r="K2661" s="28"/>
      <c r="L2661" s="121"/>
      <c r="P2661" s="30"/>
      <c r="Q2661" s="20"/>
      <c r="R2661" s="30"/>
      <c r="S2661" s="30"/>
      <c r="T2661" s="30"/>
      <c r="U2661" s="30"/>
      <c r="V2661" s="29"/>
      <c r="W2661" s="23"/>
      <c r="X2661" s="27"/>
      <c r="Y2661" s="13"/>
    </row>
    <row r="2662" spans="1:25">
      <c r="A2662" s="24">
        <v>45839</v>
      </c>
      <c r="B2662" s="25" t="s">
        <v>3557</v>
      </c>
      <c r="C2662" s="26">
        <v>146953</v>
      </c>
      <c r="D2662" s="27" t="s">
        <v>42</v>
      </c>
      <c r="E2662" s="27" t="s">
        <v>724</v>
      </c>
      <c r="F2662" s="27" t="s">
        <v>262</v>
      </c>
      <c r="G2662" s="27" t="s">
        <v>31</v>
      </c>
      <c r="H2662" s="27" t="s">
        <v>32</v>
      </c>
      <c r="I2662" s="27" t="s">
        <v>33</v>
      </c>
      <c r="J2662" s="28">
        <v>45807</v>
      </c>
      <c r="K2662" s="28">
        <v>45962</v>
      </c>
      <c r="L2662" s="121" t="s">
        <v>124</v>
      </c>
      <c r="M2662" s="94" t="s">
        <v>73</v>
      </c>
      <c r="N2662" s="94" t="s">
        <v>73</v>
      </c>
      <c r="O2662" s="94" t="s">
        <v>73</v>
      </c>
      <c r="P2662" s="30" t="s">
        <v>73</v>
      </c>
      <c r="Q2662" s="30" t="s">
        <v>73</v>
      </c>
      <c r="R2662" s="30" t="s">
        <v>73</v>
      </c>
      <c r="S2662" s="30" t="s">
        <v>73</v>
      </c>
      <c r="T2662" s="30" t="s">
        <v>73</v>
      </c>
      <c r="U2662" s="30" t="s">
        <v>73</v>
      </c>
      <c r="V2662" s="29" t="s">
        <v>235</v>
      </c>
      <c r="W2662" s="23"/>
      <c r="X2662" s="27" t="s">
        <v>45</v>
      </c>
      <c r="Y2662" s="13" t="s">
        <v>3558</v>
      </c>
    </row>
    <row r="2663" spans="1:25" ht="25.5">
      <c r="A2663" s="24">
        <v>45839</v>
      </c>
      <c r="B2663" s="242" t="s">
        <v>3559</v>
      </c>
      <c r="C2663" s="26">
        <v>132915</v>
      </c>
      <c r="D2663" s="27" t="s">
        <v>28</v>
      </c>
      <c r="E2663" s="27" t="s">
        <v>1020</v>
      </c>
      <c r="F2663" s="27" t="s">
        <v>71</v>
      </c>
      <c r="G2663" s="27" t="s">
        <v>31</v>
      </c>
      <c r="H2663" s="27" t="s">
        <v>32</v>
      </c>
      <c r="I2663" s="27" t="s">
        <v>23</v>
      </c>
      <c r="J2663" s="28">
        <v>45808</v>
      </c>
      <c r="K2663" s="28">
        <v>45992</v>
      </c>
      <c r="L2663" s="121" t="s">
        <v>124</v>
      </c>
      <c r="M2663" s="94" t="s">
        <v>3560</v>
      </c>
      <c r="N2663" s="94" t="s">
        <v>3561</v>
      </c>
      <c r="O2663" s="94" t="s">
        <v>3562</v>
      </c>
      <c r="P2663" s="30">
        <v>45779</v>
      </c>
      <c r="Q2663" s="30">
        <v>45784</v>
      </c>
      <c r="R2663" s="30" t="s">
        <v>239</v>
      </c>
      <c r="S2663" s="30" t="s">
        <v>73</v>
      </c>
      <c r="T2663" s="30" t="s">
        <v>73</v>
      </c>
      <c r="U2663" s="30" t="s">
        <v>73</v>
      </c>
      <c r="V2663" s="29" t="s">
        <v>235</v>
      </c>
      <c r="W2663" s="23"/>
      <c r="X2663" s="27" t="s">
        <v>39</v>
      </c>
      <c r="Y2663" s="13" t="s">
        <v>3563</v>
      </c>
    </row>
    <row r="2664" spans="1:25">
      <c r="A2664" s="24">
        <v>45809</v>
      </c>
      <c r="B2664" s="25" t="s">
        <v>160</v>
      </c>
      <c r="C2664" s="26" t="s">
        <v>3564</v>
      </c>
      <c r="D2664" s="27" t="s">
        <v>28</v>
      </c>
      <c r="E2664" s="27" t="s">
        <v>2010</v>
      </c>
      <c r="F2664" s="27" t="s">
        <v>2943</v>
      </c>
      <c r="G2664" s="27" t="s">
        <v>31</v>
      </c>
      <c r="H2664" s="27" t="s">
        <v>32</v>
      </c>
      <c r="I2664" s="27" t="s">
        <v>33</v>
      </c>
      <c r="J2664" s="28">
        <v>45777</v>
      </c>
      <c r="K2664" s="28" t="s">
        <v>3488</v>
      </c>
      <c r="L2664" s="121" t="s">
        <v>124</v>
      </c>
      <c r="M2664" s="94" t="s">
        <v>250</v>
      </c>
      <c r="N2664" s="94" t="s">
        <v>157</v>
      </c>
      <c r="O2664" s="94" t="s">
        <v>73</v>
      </c>
      <c r="P2664" s="30" t="s">
        <v>235</v>
      </c>
      <c r="Q2664" s="20" t="s">
        <v>235</v>
      </c>
      <c r="R2664" s="30" t="s">
        <v>235</v>
      </c>
      <c r="S2664" s="21">
        <v>45776</v>
      </c>
      <c r="T2664" s="20">
        <v>45790</v>
      </c>
      <c r="U2664" s="21">
        <v>45791</v>
      </c>
      <c r="V2664" s="29" t="s">
        <v>240</v>
      </c>
      <c r="W2664" s="23"/>
      <c r="X2664" s="27" t="s">
        <v>45</v>
      </c>
      <c r="Y2664" s="13" t="s">
        <v>3499</v>
      </c>
    </row>
    <row r="2665" spans="1:25">
      <c r="A2665" s="24">
        <v>45809</v>
      </c>
      <c r="B2665" s="25" t="s">
        <v>175</v>
      </c>
      <c r="C2665" s="26" t="s">
        <v>3565</v>
      </c>
      <c r="D2665" s="27" t="s">
        <v>28</v>
      </c>
      <c r="E2665" s="27" t="s">
        <v>2010</v>
      </c>
      <c r="F2665" s="27" t="s">
        <v>2943</v>
      </c>
      <c r="G2665" s="27" t="s">
        <v>31</v>
      </c>
      <c r="H2665" s="27" t="s">
        <v>32</v>
      </c>
      <c r="I2665" s="27" t="s">
        <v>33</v>
      </c>
      <c r="J2665" s="28">
        <v>45777</v>
      </c>
      <c r="K2665" s="28" t="s">
        <v>3488</v>
      </c>
      <c r="L2665" s="121" t="s">
        <v>124</v>
      </c>
      <c r="M2665" s="94" t="s">
        <v>250</v>
      </c>
      <c r="N2665" s="94" t="s">
        <v>157</v>
      </c>
      <c r="O2665" s="94" t="s">
        <v>73</v>
      </c>
      <c r="P2665" s="30" t="s">
        <v>235</v>
      </c>
      <c r="Q2665" s="20" t="s">
        <v>235</v>
      </c>
      <c r="R2665" s="30" t="s">
        <v>235</v>
      </c>
      <c r="S2665" s="21">
        <v>45776</v>
      </c>
      <c r="T2665" s="20">
        <v>45790</v>
      </c>
      <c r="U2665" s="21">
        <v>45791</v>
      </c>
      <c r="V2665" s="29" t="s">
        <v>240</v>
      </c>
      <c r="W2665" s="23"/>
      <c r="X2665" s="27" t="s">
        <v>45</v>
      </c>
      <c r="Y2665" s="13" t="s">
        <v>3499</v>
      </c>
    </row>
    <row r="2666" spans="1:25" ht="25.5">
      <c r="A2666" s="24">
        <v>45809</v>
      </c>
      <c r="B2666" s="25" t="s">
        <v>218</v>
      </c>
      <c r="C2666" s="26">
        <v>31676</v>
      </c>
      <c r="D2666" s="27" t="s">
        <v>76</v>
      </c>
      <c r="E2666" s="140" t="s">
        <v>3190</v>
      </c>
      <c r="F2666" s="27" t="s">
        <v>71</v>
      </c>
      <c r="G2666" s="27" t="s">
        <v>31</v>
      </c>
      <c r="H2666" s="27" t="s">
        <v>32</v>
      </c>
      <c r="I2666" s="27" t="s">
        <v>23</v>
      </c>
      <c r="J2666" s="28">
        <v>45777</v>
      </c>
      <c r="K2666" s="28">
        <v>45962</v>
      </c>
      <c r="L2666" s="121" t="s">
        <v>124</v>
      </c>
      <c r="M2666" s="94" t="s">
        <v>73</v>
      </c>
      <c r="N2666" s="94" t="s">
        <v>3566</v>
      </c>
      <c r="O2666" s="94" t="s">
        <v>73</v>
      </c>
      <c r="P2666" s="30" t="s">
        <v>235</v>
      </c>
      <c r="Q2666" s="20" t="s">
        <v>235</v>
      </c>
      <c r="R2666" s="30" t="s">
        <v>235</v>
      </c>
      <c r="S2666" s="21">
        <v>45775</v>
      </c>
      <c r="T2666" s="20">
        <v>45789</v>
      </c>
      <c r="U2666" s="21">
        <v>45790</v>
      </c>
      <c r="V2666" s="29" t="s">
        <v>240</v>
      </c>
      <c r="W2666" s="23"/>
      <c r="X2666" s="27" t="s">
        <v>39</v>
      </c>
      <c r="Y2666" s="13" t="s">
        <v>73</v>
      </c>
    </row>
    <row r="2667" spans="1:25" ht="25.5">
      <c r="A2667" s="24">
        <v>45870</v>
      </c>
      <c r="B2667" s="25" t="s">
        <v>3567</v>
      </c>
      <c r="C2667" s="26">
        <v>68640</v>
      </c>
      <c r="D2667" s="27" t="s">
        <v>28</v>
      </c>
      <c r="E2667" s="27" t="s">
        <v>885</v>
      </c>
      <c r="F2667" s="27" t="s">
        <v>3568</v>
      </c>
      <c r="G2667" s="27" t="s">
        <v>31</v>
      </c>
      <c r="H2667" s="27" t="s">
        <v>32</v>
      </c>
      <c r="I2667" s="27" t="s">
        <v>33</v>
      </c>
      <c r="J2667" s="32">
        <v>45838</v>
      </c>
      <c r="K2667" s="28">
        <v>46023</v>
      </c>
      <c r="L2667" s="121" t="s">
        <v>124</v>
      </c>
      <c r="M2667" s="94" t="s">
        <v>73</v>
      </c>
      <c r="N2667" s="94" t="s">
        <v>73</v>
      </c>
      <c r="O2667" s="94" t="s">
        <v>73</v>
      </c>
      <c r="P2667" s="30" t="s">
        <v>73</v>
      </c>
      <c r="Q2667" s="30" t="s">
        <v>73</v>
      </c>
      <c r="R2667" s="30" t="s">
        <v>73</v>
      </c>
      <c r="S2667" s="30" t="s">
        <v>73</v>
      </c>
      <c r="T2667" s="30" t="s">
        <v>73</v>
      </c>
      <c r="U2667" s="30" t="s">
        <v>73</v>
      </c>
      <c r="V2667" s="30" t="s">
        <v>73</v>
      </c>
      <c r="W2667" s="30"/>
      <c r="X2667" s="27" t="s">
        <v>39</v>
      </c>
      <c r="Y2667" s="13" t="s">
        <v>3569</v>
      </c>
    </row>
    <row r="2668" spans="1:25">
      <c r="A2668" s="24">
        <v>45809</v>
      </c>
      <c r="B2668" s="25" t="s">
        <v>164</v>
      </c>
      <c r="C2668" s="26" t="s">
        <v>3570</v>
      </c>
      <c r="D2668" s="27" t="s">
        <v>28</v>
      </c>
      <c r="E2668" s="27" t="s">
        <v>215</v>
      </c>
      <c r="F2668" s="27" t="s">
        <v>308</v>
      </c>
      <c r="G2668" s="27" t="s">
        <v>31</v>
      </c>
      <c r="H2668" s="27" t="s">
        <v>32</v>
      </c>
      <c r="I2668" s="27" t="s">
        <v>33</v>
      </c>
      <c r="J2668" s="28">
        <v>45777</v>
      </c>
      <c r="K2668" s="28" t="s">
        <v>3488</v>
      </c>
      <c r="L2668" s="121" t="s">
        <v>124</v>
      </c>
      <c r="M2668" s="94" t="s">
        <v>73</v>
      </c>
      <c r="N2668" s="94" t="s">
        <v>73</v>
      </c>
      <c r="O2668" s="94" t="s">
        <v>73</v>
      </c>
      <c r="P2668" s="30" t="s">
        <v>235</v>
      </c>
      <c r="Q2668" s="20" t="s">
        <v>235</v>
      </c>
      <c r="R2668" s="30" t="s">
        <v>235</v>
      </c>
      <c r="S2668" s="21">
        <v>45776</v>
      </c>
      <c r="T2668" s="20">
        <v>45790</v>
      </c>
      <c r="U2668" s="21">
        <v>45793</v>
      </c>
      <c r="V2668" s="29" t="s">
        <v>240</v>
      </c>
      <c r="W2668" s="23"/>
      <c r="X2668" s="27" t="s">
        <v>39</v>
      </c>
      <c r="Y2668" s="13" t="s">
        <v>73</v>
      </c>
    </row>
    <row r="2669" spans="1:25" ht="25.5">
      <c r="A2669" s="24">
        <v>45839</v>
      </c>
      <c r="B2669" s="25" t="s">
        <v>821</v>
      </c>
      <c r="C2669" s="26">
        <v>104635</v>
      </c>
      <c r="D2669" s="27" t="s">
        <v>42</v>
      </c>
      <c r="E2669" s="27" t="s">
        <v>413</v>
      </c>
      <c r="F2669" s="27" t="s">
        <v>2926</v>
      </c>
      <c r="G2669" s="27" t="s">
        <v>31</v>
      </c>
      <c r="H2669" s="27" t="s">
        <v>32</v>
      </c>
      <c r="I2669" s="27" t="s">
        <v>33</v>
      </c>
      <c r="J2669" s="28">
        <v>45807</v>
      </c>
      <c r="K2669" s="28">
        <v>45962</v>
      </c>
      <c r="L2669" s="121" t="s">
        <v>124</v>
      </c>
      <c r="M2669" s="94" t="s">
        <v>415</v>
      </c>
      <c r="N2669" s="94" t="s">
        <v>43</v>
      </c>
      <c r="O2669" s="94" t="s">
        <v>73</v>
      </c>
      <c r="P2669" s="30" t="s">
        <v>73</v>
      </c>
      <c r="Q2669" s="30" t="s">
        <v>73</v>
      </c>
      <c r="R2669" s="30" t="s">
        <v>73</v>
      </c>
      <c r="S2669" s="21">
        <v>45804</v>
      </c>
      <c r="T2669" s="20"/>
      <c r="U2669" s="21">
        <v>45805</v>
      </c>
      <c r="V2669" s="29" t="s">
        <v>240</v>
      </c>
      <c r="W2669" s="23"/>
      <c r="X2669" s="27" t="s">
        <v>45</v>
      </c>
      <c r="Y2669" s="13" t="s">
        <v>1290</v>
      </c>
    </row>
    <row r="2670" spans="1:25">
      <c r="A2670" s="24">
        <v>45839</v>
      </c>
      <c r="B2670" s="25" t="s">
        <v>837</v>
      </c>
      <c r="C2670" s="26">
        <v>104720</v>
      </c>
      <c r="D2670" s="27" t="s">
        <v>42</v>
      </c>
      <c r="E2670" s="27" t="s">
        <v>2829</v>
      </c>
      <c r="F2670" s="27" t="s">
        <v>2993</v>
      </c>
      <c r="G2670" s="27" t="s">
        <v>31</v>
      </c>
      <c r="H2670" s="27" t="s">
        <v>32</v>
      </c>
      <c r="I2670" s="27" t="s">
        <v>33</v>
      </c>
      <c r="J2670" s="28">
        <v>45807</v>
      </c>
      <c r="K2670" s="28">
        <v>45962</v>
      </c>
      <c r="L2670" s="121" t="s">
        <v>124</v>
      </c>
      <c r="M2670" s="94" t="s">
        <v>73</v>
      </c>
      <c r="N2670" s="94" t="s">
        <v>73</v>
      </c>
      <c r="O2670" s="94" t="s">
        <v>73</v>
      </c>
      <c r="P2670" s="30">
        <v>45763</v>
      </c>
      <c r="Q2670" s="30">
        <v>45763</v>
      </c>
      <c r="R2670" s="23" t="s">
        <v>239</v>
      </c>
      <c r="S2670" s="21">
        <v>45804</v>
      </c>
      <c r="T2670" s="20"/>
      <c r="U2670" s="21">
        <v>45805</v>
      </c>
      <c r="V2670" s="29" t="s">
        <v>240</v>
      </c>
      <c r="W2670" s="23"/>
      <c r="X2670" s="27" t="s">
        <v>45</v>
      </c>
      <c r="Y2670" s="13" t="s">
        <v>3571</v>
      </c>
    </row>
    <row r="2671" spans="1:25">
      <c r="A2671" s="24">
        <v>45839</v>
      </c>
      <c r="B2671" s="25" t="s">
        <v>914</v>
      </c>
      <c r="C2671" s="26">
        <v>116081</v>
      </c>
      <c r="D2671" s="27" t="s">
        <v>42</v>
      </c>
      <c r="E2671" s="27" t="s">
        <v>1576</v>
      </c>
      <c r="F2671" s="27" t="s">
        <v>358</v>
      </c>
      <c r="G2671" s="27" t="s">
        <v>31</v>
      </c>
      <c r="H2671" s="27" t="s">
        <v>32</v>
      </c>
      <c r="I2671" s="27" t="s">
        <v>33</v>
      </c>
      <c r="J2671" s="28">
        <v>45807</v>
      </c>
      <c r="K2671" s="28">
        <v>45992</v>
      </c>
      <c r="L2671" s="121" t="s">
        <v>124</v>
      </c>
      <c r="M2671" s="94" t="s">
        <v>73</v>
      </c>
      <c r="N2671" s="94" t="s">
        <v>388</v>
      </c>
      <c r="O2671" s="94" t="s">
        <v>73</v>
      </c>
      <c r="P2671" s="30" t="s">
        <v>73</v>
      </c>
      <c r="Q2671" s="30" t="s">
        <v>73</v>
      </c>
      <c r="R2671" s="30" t="s">
        <v>73</v>
      </c>
      <c r="S2671" s="21">
        <v>45804</v>
      </c>
      <c r="T2671" s="20"/>
      <c r="U2671" s="21">
        <v>45805</v>
      </c>
      <c r="V2671" s="29" t="s">
        <v>240</v>
      </c>
      <c r="W2671" s="23"/>
      <c r="X2671" s="27" t="s">
        <v>39</v>
      </c>
      <c r="Y2671" s="13" t="s">
        <v>3572</v>
      </c>
    </row>
    <row r="2672" spans="1:25">
      <c r="A2672" s="24">
        <v>45839</v>
      </c>
      <c r="B2672" s="25" t="s">
        <v>822</v>
      </c>
      <c r="C2672" s="26">
        <v>117691</v>
      </c>
      <c r="D2672" s="27" t="s">
        <v>42</v>
      </c>
      <c r="E2672" s="27" t="s">
        <v>255</v>
      </c>
      <c r="F2672" s="27" t="s">
        <v>256</v>
      </c>
      <c r="G2672" s="27" t="s">
        <v>31</v>
      </c>
      <c r="H2672" s="27" t="s">
        <v>32</v>
      </c>
      <c r="I2672" s="27" t="s">
        <v>33</v>
      </c>
      <c r="J2672" s="28">
        <v>45807</v>
      </c>
      <c r="K2672" s="28">
        <v>45962</v>
      </c>
      <c r="L2672" s="121" t="s">
        <v>124</v>
      </c>
      <c r="M2672" s="94" t="s">
        <v>73</v>
      </c>
      <c r="N2672" s="94" t="s">
        <v>2174</v>
      </c>
      <c r="O2672" s="94" t="s">
        <v>73</v>
      </c>
      <c r="P2672" s="30" t="s">
        <v>73</v>
      </c>
      <c r="Q2672" s="30" t="s">
        <v>73</v>
      </c>
      <c r="R2672" s="30" t="s">
        <v>73</v>
      </c>
      <c r="S2672" s="21">
        <v>45804</v>
      </c>
      <c r="T2672" s="20"/>
      <c r="U2672" s="21">
        <v>45805</v>
      </c>
      <c r="V2672" s="29" t="s">
        <v>240</v>
      </c>
      <c r="W2672" s="27" t="s">
        <v>45</v>
      </c>
      <c r="X2672" s="27" t="s">
        <v>45</v>
      </c>
      <c r="Y2672" s="13" t="s">
        <v>3495</v>
      </c>
    </row>
    <row r="2673" spans="1:25" ht="25.5">
      <c r="A2673" s="24">
        <v>45839</v>
      </c>
      <c r="B2673" s="25" t="s">
        <v>869</v>
      </c>
      <c r="C2673" s="26">
        <v>117741</v>
      </c>
      <c r="D2673" s="27" t="s">
        <v>42</v>
      </c>
      <c r="E2673" s="27" t="s">
        <v>413</v>
      </c>
      <c r="F2673" s="27" t="s">
        <v>2926</v>
      </c>
      <c r="G2673" s="27" t="s">
        <v>31</v>
      </c>
      <c r="H2673" s="27" t="s">
        <v>32</v>
      </c>
      <c r="I2673" s="27" t="s">
        <v>33</v>
      </c>
      <c r="J2673" s="28">
        <v>45807</v>
      </c>
      <c r="K2673" s="28">
        <v>45962</v>
      </c>
      <c r="L2673" s="121" t="s">
        <v>124</v>
      </c>
      <c r="M2673" s="94" t="s">
        <v>415</v>
      </c>
      <c r="N2673" s="94" t="s">
        <v>43</v>
      </c>
      <c r="O2673" s="94" t="s">
        <v>73</v>
      </c>
      <c r="P2673" s="30" t="s">
        <v>73</v>
      </c>
      <c r="Q2673" s="30" t="s">
        <v>73</v>
      </c>
      <c r="R2673" s="30" t="s">
        <v>73</v>
      </c>
      <c r="S2673" s="21">
        <v>45804</v>
      </c>
      <c r="T2673" s="20"/>
      <c r="U2673" s="21">
        <v>45805</v>
      </c>
      <c r="V2673" s="29" t="s">
        <v>240</v>
      </c>
      <c r="W2673" s="23"/>
      <c r="X2673" s="27" t="s">
        <v>45</v>
      </c>
      <c r="Y2673" s="13" t="s">
        <v>1290</v>
      </c>
    </row>
    <row r="2674" spans="1:25">
      <c r="A2674" s="24">
        <v>45839</v>
      </c>
      <c r="B2674" s="25" t="s">
        <v>799</v>
      </c>
      <c r="C2674" s="26">
        <v>124662</v>
      </c>
      <c r="D2674" s="27" t="s">
        <v>42</v>
      </c>
      <c r="E2674" s="27" t="s">
        <v>255</v>
      </c>
      <c r="F2674" s="27" t="s">
        <v>256</v>
      </c>
      <c r="G2674" s="27" t="s">
        <v>31</v>
      </c>
      <c r="H2674" s="27" t="s">
        <v>32</v>
      </c>
      <c r="I2674" s="27" t="s">
        <v>33</v>
      </c>
      <c r="J2674" s="28">
        <v>45807</v>
      </c>
      <c r="K2674" s="28">
        <v>45962</v>
      </c>
      <c r="L2674" s="121" t="s">
        <v>124</v>
      </c>
      <c r="M2674" s="94" t="s">
        <v>1765</v>
      </c>
      <c r="N2674" s="94" t="s">
        <v>2923</v>
      </c>
      <c r="O2674" s="94" t="s">
        <v>73</v>
      </c>
      <c r="P2674" s="30" t="s">
        <v>73</v>
      </c>
      <c r="Q2674" s="30" t="s">
        <v>73</v>
      </c>
      <c r="R2674" s="30" t="s">
        <v>73</v>
      </c>
      <c r="S2674" s="21">
        <v>45805</v>
      </c>
      <c r="T2674" s="20" t="s">
        <v>73</v>
      </c>
      <c r="U2674" s="21">
        <v>45806</v>
      </c>
      <c r="V2674" s="29" t="s">
        <v>240</v>
      </c>
      <c r="W2674" s="23"/>
      <c r="X2674" s="27" t="s">
        <v>45</v>
      </c>
      <c r="Y2674" s="13" t="s">
        <v>3573</v>
      </c>
    </row>
    <row r="2675" spans="1:25" ht="25.5">
      <c r="A2675" s="24">
        <v>45839</v>
      </c>
      <c r="B2675" s="25" t="s">
        <v>2843</v>
      </c>
      <c r="C2675" s="26">
        <v>140843</v>
      </c>
      <c r="D2675" s="27" t="s">
        <v>42</v>
      </c>
      <c r="E2675" s="27" t="s">
        <v>255</v>
      </c>
      <c r="F2675" s="27" t="s">
        <v>256</v>
      </c>
      <c r="G2675" s="27" t="s">
        <v>31</v>
      </c>
      <c r="H2675" s="27" t="s">
        <v>32</v>
      </c>
      <c r="I2675" s="27" t="s">
        <v>33</v>
      </c>
      <c r="J2675" s="28">
        <v>45807</v>
      </c>
      <c r="K2675" s="28">
        <v>45962</v>
      </c>
      <c r="L2675" s="121" t="s">
        <v>124</v>
      </c>
      <c r="M2675" s="94" t="s">
        <v>73</v>
      </c>
      <c r="N2675" s="94" t="s">
        <v>113</v>
      </c>
      <c r="O2675" s="94" t="s">
        <v>73</v>
      </c>
      <c r="P2675" s="30" t="s">
        <v>73</v>
      </c>
      <c r="Q2675" s="30" t="s">
        <v>73</v>
      </c>
      <c r="R2675" s="30" t="s">
        <v>73</v>
      </c>
      <c r="S2675" s="21">
        <v>45805</v>
      </c>
      <c r="T2675" s="20" t="s">
        <v>73</v>
      </c>
      <c r="U2675" s="21">
        <v>45806</v>
      </c>
      <c r="V2675" s="29" t="s">
        <v>240</v>
      </c>
      <c r="W2675" s="23"/>
      <c r="X2675" s="27" t="s">
        <v>45</v>
      </c>
      <c r="Y2675" s="13" t="s">
        <v>3574</v>
      </c>
    </row>
    <row r="2676" spans="1:25" ht="25.5">
      <c r="A2676" s="24">
        <v>45839</v>
      </c>
      <c r="B2676" s="25" t="s">
        <v>2845</v>
      </c>
      <c r="C2676" s="26">
        <v>141892</v>
      </c>
      <c r="D2676" s="27" t="s">
        <v>42</v>
      </c>
      <c r="E2676" s="27" t="s">
        <v>70</v>
      </c>
      <c r="F2676" s="27" t="s">
        <v>387</v>
      </c>
      <c r="G2676" s="27" t="s">
        <v>31</v>
      </c>
      <c r="H2676" s="27" t="s">
        <v>32</v>
      </c>
      <c r="I2676" s="27" t="s">
        <v>33</v>
      </c>
      <c r="J2676" s="28">
        <v>45807</v>
      </c>
      <c r="K2676" s="28">
        <v>45962</v>
      </c>
      <c r="L2676" s="121" t="s">
        <v>124</v>
      </c>
      <c r="M2676" s="94" t="s">
        <v>73</v>
      </c>
      <c r="N2676" s="94" t="s">
        <v>113</v>
      </c>
      <c r="O2676" s="94" t="s">
        <v>73</v>
      </c>
      <c r="P2676" s="30" t="s">
        <v>73</v>
      </c>
      <c r="Q2676" s="30" t="s">
        <v>73</v>
      </c>
      <c r="R2676" s="30" t="s">
        <v>73</v>
      </c>
      <c r="S2676" s="21">
        <v>45805</v>
      </c>
      <c r="T2676" s="20" t="s">
        <v>73</v>
      </c>
      <c r="U2676" s="21">
        <v>45806</v>
      </c>
      <c r="V2676" s="29" t="s">
        <v>240</v>
      </c>
      <c r="W2676" s="23"/>
      <c r="X2676" s="27" t="s">
        <v>39</v>
      </c>
      <c r="Y2676" s="13" t="s">
        <v>3575</v>
      </c>
    </row>
    <row r="2677" spans="1:25" ht="25.5">
      <c r="A2677" s="24">
        <v>45839</v>
      </c>
      <c r="B2677" s="25" t="s">
        <v>842</v>
      </c>
      <c r="C2677" s="26">
        <v>129725</v>
      </c>
      <c r="D2677" s="27" t="s">
        <v>42</v>
      </c>
      <c r="E2677" s="27" t="s">
        <v>255</v>
      </c>
      <c r="F2677" s="27" t="s">
        <v>256</v>
      </c>
      <c r="G2677" s="27" t="s">
        <v>31</v>
      </c>
      <c r="H2677" s="27" t="s">
        <v>32</v>
      </c>
      <c r="I2677" s="27" t="s">
        <v>33</v>
      </c>
      <c r="J2677" s="28">
        <v>45807</v>
      </c>
      <c r="K2677" s="28">
        <v>45962</v>
      </c>
      <c r="L2677" s="121" t="s">
        <v>124</v>
      </c>
      <c r="M2677" s="94" t="s">
        <v>73</v>
      </c>
      <c r="N2677" s="94" t="s">
        <v>113</v>
      </c>
      <c r="O2677" s="94" t="s">
        <v>73</v>
      </c>
      <c r="P2677" s="30" t="s">
        <v>73</v>
      </c>
      <c r="Q2677" s="30" t="s">
        <v>73</v>
      </c>
      <c r="R2677" s="30" t="s">
        <v>73</v>
      </c>
      <c r="S2677" s="21">
        <v>45805</v>
      </c>
      <c r="T2677" s="20" t="s">
        <v>73</v>
      </c>
      <c r="U2677" s="21">
        <v>45806</v>
      </c>
      <c r="V2677" s="29" t="s">
        <v>240</v>
      </c>
      <c r="W2677" s="23"/>
      <c r="X2677" s="27" t="s">
        <v>45</v>
      </c>
      <c r="Y2677" s="13" t="s">
        <v>3574</v>
      </c>
    </row>
    <row r="2678" spans="1:25" ht="25.5">
      <c r="A2678" s="24">
        <v>45839</v>
      </c>
      <c r="B2678" s="25" t="s">
        <v>2844</v>
      </c>
      <c r="C2678" s="26">
        <v>141258</v>
      </c>
      <c r="D2678" s="27" t="s">
        <v>42</v>
      </c>
      <c r="E2678" s="27" t="s">
        <v>255</v>
      </c>
      <c r="F2678" s="27" t="s">
        <v>256</v>
      </c>
      <c r="G2678" s="27" t="s">
        <v>31</v>
      </c>
      <c r="H2678" s="27" t="s">
        <v>32</v>
      </c>
      <c r="I2678" s="27" t="s">
        <v>33</v>
      </c>
      <c r="J2678" s="28">
        <v>45807</v>
      </c>
      <c r="K2678" s="28">
        <v>45962</v>
      </c>
      <c r="L2678" s="121" t="s">
        <v>124</v>
      </c>
      <c r="M2678" s="94" t="s">
        <v>73</v>
      </c>
      <c r="N2678" s="94" t="s">
        <v>113</v>
      </c>
      <c r="O2678" s="94" t="s">
        <v>73</v>
      </c>
      <c r="P2678" s="30" t="s">
        <v>73</v>
      </c>
      <c r="Q2678" s="30" t="s">
        <v>73</v>
      </c>
      <c r="R2678" s="30" t="s">
        <v>73</v>
      </c>
      <c r="S2678" s="21">
        <v>45805</v>
      </c>
      <c r="T2678" s="20" t="s">
        <v>73</v>
      </c>
      <c r="U2678" s="21">
        <v>45806</v>
      </c>
      <c r="V2678" s="29" t="s">
        <v>240</v>
      </c>
      <c r="W2678" s="23"/>
      <c r="X2678" s="27" t="s">
        <v>45</v>
      </c>
      <c r="Y2678" s="13" t="s">
        <v>3574</v>
      </c>
    </row>
    <row r="2679" spans="1:25" ht="25.5">
      <c r="A2679" s="24">
        <v>45839</v>
      </c>
      <c r="B2679" s="25" t="s">
        <v>2841</v>
      </c>
      <c r="C2679" s="26">
        <v>140991</v>
      </c>
      <c r="D2679" s="27" t="s">
        <v>42</v>
      </c>
      <c r="E2679" s="27" t="s">
        <v>255</v>
      </c>
      <c r="F2679" s="27" t="s">
        <v>256</v>
      </c>
      <c r="G2679" s="27" t="s">
        <v>31</v>
      </c>
      <c r="H2679" s="27" t="s">
        <v>32</v>
      </c>
      <c r="I2679" s="27" t="s">
        <v>33</v>
      </c>
      <c r="J2679" s="28">
        <v>45807</v>
      </c>
      <c r="K2679" s="28">
        <v>45962</v>
      </c>
      <c r="L2679" s="121" t="s">
        <v>124</v>
      </c>
      <c r="M2679" s="94" t="s">
        <v>73</v>
      </c>
      <c r="N2679" s="94" t="s">
        <v>113</v>
      </c>
      <c r="O2679" s="94" t="s">
        <v>73</v>
      </c>
      <c r="P2679" s="30" t="s">
        <v>73</v>
      </c>
      <c r="Q2679" s="30" t="s">
        <v>73</v>
      </c>
      <c r="R2679" s="30" t="s">
        <v>73</v>
      </c>
      <c r="S2679" s="21">
        <v>45805</v>
      </c>
      <c r="T2679" s="20" t="s">
        <v>73</v>
      </c>
      <c r="U2679" s="21">
        <v>45806</v>
      </c>
      <c r="V2679" s="29" t="s">
        <v>240</v>
      </c>
      <c r="W2679" s="27" t="s">
        <v>45</v>
      </c>
      <c r="X2679" s="27" t="s">
        <v>45</v>
      </c>
      <c r="Y2679" s="13" t="s">
        <v>3574</v>
      </c>
    </row>
    <row r="2680" spans="1:25">
      <c r="A2680" s="24">
        <v>45839</v>
      </c>
      <c r="B2680" s="25" t="s">
        <v>408</v>
      </c>
      <c r="C2680" s="26">
        <v>103422</v>
      </c>
      <c r="D2680" s="27" t="s">
        <v>42</v>
      </c>
      <c r="E2680" s="27" t="s">
        <v>255</v>
      </c>
      <c r="F2680" s="27" t="s">
        <v>256</v>
      </c>
      <c r="G2680" s="27" t="s">
        <v>31</v>
      </c>
      <c r="H2680" s="27" t="s">
        <v>32</v>
      </c>
      <c r="I2680" s="27" t="s">
        <v>33</v>
      </c>
      <c r="J2680" s="28">
        <v>45807</v>
      </c>
      <c r="K2680" s="28">
        <v>45962</v>
      </c>
      <c r="L2680" s="121" t="s">
        <v>124</v>
      </c>
      <c r="M2680" s="94" t="s">
        <v>73</v>
      </c>
      <c r="N2680" s="94" t="s">
        <v>2174</v>
      </c>
      <c r="O2680" s="94" t="s">
        <v>73</v>
      </c>
      <c r="P2680" s="30" t="s">
        <v>73</v>
      </c>
      <c r="Q2680" s="30" t="s">
        <v>73</v>
      </c>
      <c r="R2680" s="30" t="s">
        <v>73</v>
      </c>
      <c r="S2680" s="21">
        <v>45804</v>
      </c>
      <c r="T2680" s="20" t="s">
        <v>73</v>
      </c>
      <c r="U2680" s="21">
        <v>45806</v>
      </c>
      <c r="V2680" s="29" t="s">
        <v>240</v>
      </c>
      <c r="W2680" s="23"/>
      <c r="X2680" s="27" t="s">
        <v>45</v>
      </c>
      <c r="Y2680" s="13" t="s">
        <v>3495</v>
      </c>
    </row>
    <row r="2681" spans="1:25">
      <c r="A2681" s="24">
        <v>45839</v>
      </c>
      <c r="B2681" s="25" t="s">
        <v>177</v>
      </c>
      <c r="C2681" s="26">
        <v>131734</v>
      </c>
      <c r="D2681" s="27" t="s">
        <v>42</v>
      </c>
      <c r="E2681" s="27" t="s">
        <v>1068</v>
      </c>
      <c r="F2681" s="27" t="s">
        <v>148</v>
      </c>
      <c r="G2681" s="27" t="s">
        <v>31</v>
      </c>
      <c r="H2681" s="27" t="s">
        <v>32</v>
      </c>
      <c r="I2681" s="27" t="s">
        <v>33</v>
      </c>
      <c r="J2681" s="28">
        <v>45807</v>
      </c>
      <c r="K2681" s="28">
        <v>45962</v>
      </c>
      <c r="L2681" s="121" t="s">
        <v>124</v>
      </c>
      <c r="M2681" s="94" t="s">
        <v>304</v>
      </c>
      <c r="N2681" s="94" t="s">
        <v>149</v>
      </c>
      <c r="O2681" s="94" t="s">
        <v>73</v>
      </c>
      <c r="P2681" s="30" t="s">
        <v>73</v>
      </c>
      <c r="Q2681" s="30" t="s">
        <v>73</v>
      </c>
      <c r="R2681" s="30" t="s">
        <v>73</v>
      </c>
      <c r="S2681" s="21">
        <v>45805</v>
      </c>
      <c r="T2681" s="20" t="s">
        <v>73</v>
      </c>
      <c r="U2681" s="21">
        <v>45806</v>
      </c>
      <c r="V2681" s="29" t="s">
        <v>240</v>
      </c>
      <c r="W2681" s="23"/>
      <c r="X2681" s="27" t="s">
        <v>39</v>
      </c>
      <c r="Y2681" s="13" t="s">
        <v>3576</v>
      </c>
    </row>
    <row r="2682" spans="1:25">
      <c r="A2682" s="24">
        <v>45839</v>
      </c>
      <c r="B2682" s="25" t="s">
        <v>2008</v>
      </c>
      <c r="C2682" s="26">
        <v>134472</v>
      </c>
      <c r="D2682" s="27" t="s">
        <v>42</v>
      </c>
      <c r="E2682" s="27" t="s">
        <v>2009</v>
      </c>
      <c r="F2682" s="27" t="s">
        <v>3477</v>
      </c>
      <c r="G2682" s="27" t="s">
        <v>31</v>
      </c>
      <c r="H2682" s="27" t="s">
        <v>32</v>
      </c>
      <c r="I2682" s="27" t="s">
        <v>33</v>
      </c>
      <c r="J2682" s="28">
        <v>45807</v>
      </c>
      <c r="K2682" s="28">
        <v>45962</v>
      </c>
      <c r="L2682" s="121" t="s">
        <v>124</v>
      </c>
      <c r="M2682" s="94" t="s">
        <v>1694</v>
      </c>
      <c r="N2682" s="94" t="s">
        <v>2144</v>
      </c>
      <c r="O2682" s="94" t="s">
        <v>73</v>
      </c>
      <c r="P2682" s="30" t="s">
        <v>73</v>
      </c>
      <c r="Q2682" s="30" t="s">
        <v>73</v>
      </c>
      <c r="R2682" s="30" t="s">
        <v>73</v>
      </c>
      <c r="S2682" s="21">
        <v>45805</v>
      </c>
      <c r="T2682" s="20" t="s">
        <v>73</v>
      </c>
      <c r="U2682" s="21">
        <v>45806</v>
      </c>
      <c r="V2682" s="29" t="s">
        <v>240</v>
      </c>
      <c r="W2682" s="23"/>
      <c r="X2682" s="27" t="s">
        <v>45</v>
      </c>
      <c r="Y2682" s="13" t="s">
        <v>3577</v>
      </c>
    </row>
    <row r="2683" spans="1:25" ht="25.5">
      <c r="A2683" s="24">
        <v>45839</v>
      </c>
      <c r="B2683" s="25" t="s">
        <v>774</v>
      </c>
      <c r="C2683" s="26">
        <v>17131</v>
      </c>
      <c r="D2683" s="27" t="s">
        <v>42</v>
      </c>
      <c r="E2683" s="27" t="s">
        <v>70</v>
      </c>
      <c r="F2683" s="27" t="s">
        <v>387</v>
      </c>
      <c r="G2683" s="27" t="s">
        <v>31</v>
      </c>
      <c r="H2683" s="27" t="s">
        <v>32</v>
      </c>
      <c r="I2683" s="27" t="s">
        <v>33</v>
      </c>
      <c r="J2683" s="28">
        <v>45807</v>
      </c>
      <c r="K2683" s="28">
        <v>45962</v>
      </c>
      <c r="L2683" s="121" t="s">
        <v>124</v>
      </c>
      <c r="M2683" s="94" t="s">
        <v>73</v>
      </c>
      <c r="N2683" s="94" t="s">
        <v>72</v>
      </c>
      <c r="O2683" s="94" t="s">
        <v>73</v>
      </c>
      <c r="P2683" s="30" t="s">
        <v>73</v>
      </c>
      <c r="Q2683" s="30" t="s">
        <v>73</v>
      </c>
      <c r="R2683" s="30" t="s">
        <v>73</v>
      </c>
      <c r="S2683" s="21">
        <v>45804</v>
      </c>
      <c r="T2683" s="20"/>
      <c r="U2683" s="21">
        <v>45807</v>
      </c>
      <c r="V2683" s="29" t="s">
        <v>240</v>
      </c>
      <c r="W2683" s="23"/>
      <c r="X2683" s="27" t="s">
        <v>39</v>
      </c>
      <c r="Y2683" s="13" t="s">
        <v>3578</v>
      </c>
    </row>
    <row r="2684" spans="1:25" ht="25.5">
      <c r="A2684" s="24">
        <v>45839</v>
      </c>
      <c r="B2684" s="25" t="s">
        <v>2808</v>
      </c>
      <c r="C2684" s="26">
        <v>85642</v>
      </c>
      <c r="D2684" s="27" t="s">
        <v>42</v>
      </c>
      <c r="E2684" s="27" t="s">
        <v>255</v>
      </c>
      <c r="F2684" s="27" t="s">
        <v>358</v>
      </c>
      <c r="G2684" s="27" t="s">
        <v>31</v>
      </c>
      <c r="H2684" s="27" t="s">
        <v>32</v>
      </c>
      <c r="I2684" s="27" t="s">
        <v>33</v>
      </c>
      <c r="J2684" s="28">
        <v>45807</v>
      </c>
      <c r="K2684" s="28">
        <v>45962</v>
      </c>
      <c r="L2684" s="121" t="s">
        <v>124</v>
      </c>
      <c r="M2684" s="94" t="s">
        <v>73</v>
      </c>
      <c r="N2684" s="94" t="s">
        <v>72</v>
      </c>
      <c r="O2684" s="94" t="s">
        <v>73</v>
      </c>
      <c r="P2684" s="30" t="s">
        <v>73</v>
      </c>
      <c r="Q2684" s="30" t="s">
        <v>73</v>
      </c>
      <c r="R2684" s="30" t="s">
        <v>73</v>
      </c>
      <c r="S2684" s="21">
        <v>45804</v>
      </c>
      <c r="T2684" s="20"/>
      <c r="U2684" s="21">
        <v>45807</v>
      </c>
      <c r="V2684" s="29" t="s">
        <v>240</v>
      </c>
      <c r="W2684" s="23"/>
      <c r="X2684" s="27" t="s">
        <v>45</v>
      </c>
      <c r="Y2684" s="13" t="s">
        <v>3489</v>
      </c>
    </row>
    <row r="2685" spans="1:25">
      <c r="A2685" s="24">
        <v>45839</v>
      </c>
      <c r="B2685" s="25" t="s">
        <v>834</v>
      </c>
      <c r="C2685" s="26">
        <v>91926</v>
      </c>
      <c r="D2685" s="27" t="s">
        <v>42</v>
      </c>
      <c r="E2685" s="27" t="s">
        <v>494</v>
      </c>
      <c r="F2685" s="27" t="s">
        <v>225</v>
      </c>
      <c r="G2685" s="27" t="s">
        <v>31</v>
      </c>
      <c r="H2685" s="27" t="s">
        <v>32</v>
      </c>
      <c r="I2685" s="27" t="s">
        <v>33</v>
      </c>
      <c r="J2685" s="28">
        <v>45807</v>
      </c>
      <c r="K2685" s="28">
        <v>45962</v>
      </c>
      <c r="L2685" s="121" t="s">
        <v>124</v>
      </c>
      <c r="M2685" s="94" t="s">
        <v>73</v>
      </c>
      <c r="N2685" s="94" t="s">
        <v>2755</v>
      </c>
      <c r="O2685" s="94" t="s">
        <v>73</v>
      </c>
      <c r="P2685" s="30" t="s">
        <v>73</v>
      </c>
      <c r="Q2685" s="30" t="s">
        <v>73</v>
      </c>
      <c r="R2685" s="30" t="s">
        <v>73</v>
      </c>
      <c r="S2685" s="21">
        <v>45804</v>
      </c>
      <c r="T2685" s="20"/>
      <c r="U2685" s="21">
        <v>45807</v>
      </c>
      <c r="V2685" s="29" t="s">
        <v>240</v>
      </c>
      <c r="W2685" s="23"/>
      <c r="X2685" s="27" t="s">
        <v>39</v>
      </c>
      <c r="Y2685" s="13" t="s">
        <v>3579</v>
      </c>
    </row>
    <row r="2686" spans="1:25" ht="25.5">
      <c r="A2686" s="24">
        <v>45839</v>
      </c>
      <c r="B2686" s="25" t="s">
        <v>814</v>
      </c>
      <c r="C2686" s="26">
        <v>104646</v>
      </c>
      <c r="D2686" s="27" t="s">
        <v>42</v>
      </c>
      <c r="E2686" s="27" t="s">
        <v>255</v>
      </c>
      <c r="F2686" s="27" t="s">
        <v>358</v>
      </c>
      <c r="G2686" s="27" t="s">
        <v>31</v>
      </c>
      <c r="H2686" s="27" t="s">
        <v>32</v>
      </c>
      <c r="I2686" s="27" t="s">
        <v>33</v>
      </c>
      <c r="J2686" s="28">
        <v>45807</v>
      </c>
      <c r="K2686" s="28">
        <v>45962</v>
      </c>
      <c r="L2686" s="121" t="s">
        <v>124</v>
      </c>
      <c r="M2686" s="94" t="s">
        <v>73</v>
      </c>
      <c r="N2686" s="94" t="s">
        <v>72</v>
      </c>
      <c r="O2686" s="94" t="s">
        <v>73</v>
      </c>
      <c r="P2686" s="30" t="s">
        <v>73</v>
      </c>
      <c r="Q2686" s="30" t="s">
        <v>73</v>
      </c>
      <c r="R2686" s="30" t="s">
        <v>73</v>
      </c>
      <c r="S2686" s="21">
        <v>45804</v>
      </c>
      <c r="T2686" s="20"/>
      <c r="U2686" s="21">
        <v>45807</v>
      </c>
      <c r="V2686" s="29" t="s">
        <v>240</v>
      </c>
      <c r="W2686" s="23"/>
      <c r="X2686" s="27" t="s">
        <v>45</v>
      </c>
      <c r="Y2686" s="13" t="s">
        <v>3489</v>
      </c>
    </row>
    <row r="2687" spans="1:25" ht="25.5">
      <c r="A2687" s="24">
        <v>45839</v>
      </c>
      <c r="B2687" s="25" t="s">
        <v>797</v>
      </c>
      <c r="C2687" s="26">
        <v>104676</v>
      </c>
      <c r="D2687" s="27" t="s">
        <v>42</v>
      </c>
      <c r="E2687" s="27" t="s">
        <v>255</v>
      </c>
      <c r="F2687" s="27" t="s">
        <v>358</v>
      </c>
      <c r="G2687" s="27" t="s">
        <v>31</v>
      </c>
      <c r="H2687" s="27" t="s">
        <v>32</v>
      </c>
      <c r="I2687" s="27" t="s">
        <v>33</v>
      </c>
      <c r="J2687" s="28">
        <v>45807</v>
      </c>
      <c r="K2687" s="28">
        <v>45962</v>
      </c>
      <c r="L2687" s="121" t="s">
        <v>124</v>
      </c>
      <c r="M2687" s="94" t="s">
        <v>73</v>
      </c>
      <c r="N2687" s="94" t="s">
        <v>72</v>
      </c>
      <c r="O2687" s="94" t="s">
        <v>73</v>
      </c>
      <c r="P2687" s="30" t="s">
        <v>73</v>
      </c>
      <c r="Q2687" s="30" t="s">
        <v>73</v>
      </c>
      <c r="R2687" s="30" t="s">
        <v>73</v>
      </c>
      <c r="S2687" s="21">
        <v>45804</v>
      </c>
      <c r="T2687" s="20"/>
      <c r="U2687" s="21">
        <v>45807</v>
      </c>
      <c r="V2687" s="29" t="s">
        <v>240</v>
      </c>
      <c r="W2687" s="23"/>
      <c r="X2687" s="27" t="s">
        <v>45</v>
      </c>
      <c r="Y2687" s="13" t="s">
        <v>3489</v>
      </c>
    </row>
    <row r="2688" spans="1:25" ht="25.5">
      <c r="A2688" s="24">
        <v>45839</v>
      </c>
      <c r="B2688" s="25" t="s">
        <v>3580</v>
      </c>
      <c r="C2688" s="26">
        <v>112647</v>
      </c>
      <c r="D2688" s="27" t="s">
        <v>42</v>
      </c>
      <c r="E2688" s="27" t="s">
        <v>255</v>
      </c>
      <c r="F2688" s="27" t="s">
        <v>358</v>
      </c>
      <c r="G2688" s="27" t="s">
        <v>31</v>
      </c>
      <c r="H2688" s="27" t="s">
        <v>32</v>
      </c>
      <c r="I2688" s="27" t="s">
        <v>33</v>
      </c>
      <c r="J2688" s="28">
        <v>45807</v>
      </c>
      <c r="K2688" s="28">
        <v>45962</v>
      </c>
      <c r="L2688" s="121" t="s">
        <v>124</v>
      </c>
      <c r="M2688" s="94" t="s">
        <v>73</v>
      </c>
      <c r="N2688" s="94" t="s">
        <v>72</v>
      </c>
      <c r="O2688" s="94" t="s">
        <v>73</v>
      </c>
      <c r="P2688" s="30" t="s">
        <v>73</v>
      </c>
      <c r="Q2688" s="30" t="s">
        <v>73</v>
      </c>
      <c r="R2688" s="30" t="s">
        <v>73</v>
      </c>
      <c r="S2688" s="21">
        <v>45804</v>
      </c>
      <c r="T2688" s="20"/>
      <c r="U2688" s="21">
        <v>45807</v>
      </c>
      <c r="V2688" s="29" t="s">
        <v>240</v>
      </c>
      <c r="W2688" s="23"/>
      <c r="X2688" s="27" t="s">
        <v>45</v>
      </c>
      <c r="Y2688" s="13" t="s">
        <v>3489</v>
      </c>
    </row>
    <row r="2689" spans="1:25" ht="25.5">
      <c r="A2689" s="24">
        <v>45839</v>
      </c>
      <c r="B2689" s="25" t="s">
        <v>468</v>
      </c>
      <c r="C2689" s="26">
        <v>115579</v>
      </c>
      <c r="D2689" s="27" t="s">
        <v>42</v>
      </c>
      <c r="E2689" s="27" t="s">
        <v>255</v>
      </c>
      <c r="F2689" s="27" t="s">
        <v>358</v>
      </c>
      <c r="G2689" s="27" t="s">
        <v>31</v>
      </c>
      <c r="H2689" s="27" t="s">
        <v>32</v>
      </c>
      <c r="I2689" s="27" t="s">
        <v>33</v>
      </c>
      <c r="J2689" s="28">
        <v>45807</v>
      </c>
      <c r="K2689" s="28">
        <v>45962</v>
      </c>
      <c r="L2689" s="121" t="s">
        <v>124</v>
      </c>
      <c r="M2689" s="94" t="s">
        <v>73</v>
      </c>
      <c r="N2689" s="94" t="s">
        <v>72</v>
      </c>
      <c r="O2689" s="94" t="s">
        <v>73</v>
      </c>
      <c r="P2689" s="30" t="s">
        <v>73</v>
      </c>
      <c r="Q2689" s="30" t="s">
        <v>73</v>
      </c>
      <c r="R2689" s="30" t="s">
        <v>73</v>
      </c>
      <c r="S2689" s="21">
        <v>45804</v>
      </c>
      <c r="T2689" s="20"/>
      <c r="U2689" s="21">
        <v>45807</v>
      </c>
      <c r="V2689" s="29" t="s">
        <v>240</v>
      </c>
      <c r="W2689" s="23"/>
      <c r="X2689" s="27" t="s">
        <v>45</v>
      </c>
      <c r="Y2689" s="13" t="s">
        <v>3489</v>
      </c>
    </row>
    <row r="2690" spans="1:25" ht="25.5">
      <c r="A2690" s="24">
        <v>45839</v>
      </c>
      <c r="B2690" s="25" t="s">
        <v>430</v>
      </c>
      <c r="C2690" s="26">
        <v>128035</v>
      </c>
      <c r="D2690" s="27" t="s">
        <v>42</v>
      </c>
      <c r="E2690" s="27" t="s">
        <v>255</v>
      </c>
      <c r="F2690" s="27" t="s">
        <v>358</v>
      </c>
      <c r="G2690" s="27" t="s">
        <v>31</v>
      </c>
      <c r="H2690" s="27" t="s">
        <v>32</v>
      </c>
      <c r="I2690" s="27" t="s">
        <v>33</v>
      </c>
      <c r="J2690" s="28">
        <v>45807</v>
      </c>
      <c r="K2690" s="28">
        <v>45962</v>
      </c>
      <c r="L2690" s="121" t="s">
        <v>124</v>
      </c>
      <c r="M2690" s="94" t="s">
        <v>73</v>
      </c>
      <c r="N2690" s="94" t="s">
        <v>72</v>
      </c>
      <c r="O2690" s="94" t="s">
        <v>73</v>
      </c>
      <c r="P2690" s="30" t="s">
        <v>73</v>
      </c>
      <c r="Q2690" s="30" t="s">
        <v>73</v>
      </c>
      <c r="R2690" s="30" t="s">
        <v>73</v>
      </c>
      <c r="S2690" s="21">
        <v>45805</v>
      </c>
      <c r="T2690" s="20"/>
      <c r="U2690" s="21">
        <v>45807</v>
      </c>
      <c r="V2690" s="29" t="s">
        <v>240</v>
      </c>
      <c r="W2690" s="23"/>
      <c r="X2690" s="27" t="s">
        <v>45</v>
      </c>
      <c r="Y2690" s="13" t="s">
        <v>3489</v>
      </c>
    </row>
    <row r="2691" spans="1:25" ht="25.5">
      <c r="A2691" s="24">
        <v>45839</v>
      </c>
      <c r="B2691" s="25" t="s">
        <v>803</v>
      </c>
      <c r="C2691" s="26">
        <v>124836</v>
      </c>
      <c r="D2691" s="27" t="s">
        <v>42</v>
      </c>
      <c r="E2691" s="27" t="s">
        <v>255</v>
      </c>
      <c r="F2691" s="27" t="s">
        <v>358</v>
      </c>
      <c r="G2691" s="27" t="s">
        <v>31</v>
      </c>
      <c r="H2691" s="27" t="s">
        <v>32</v>
      </c>
      <c r="I2691" s="27" t="s">
        <v>33</v>
      </c>
      <c r="J2691" s="28">
        <v>45807</v>
      </c>
      <c r="K2691" s="28">
        <v>45962</v>
      </c>
      <c r="L2691" s="121" t="s">
        <v>124</v>
      </c>
      <c r="M2691" s="94" t="s">
        <v>73</v>
      </c>
      <c r="N2691" s="94" t="s">
        <v>72</v>
      </c>
      <c r="O2691" s="94" t="s">
        <v>73</v>
      </c>
      <c r="P2691" s="30" t="s">
        <v>73</v>
      </c>
      <c r="Q2691" s="30" t="s">
        <v>73</v>
      </c>
      <c r="R2691" s="30" t="s">
        <v>73</v>
      </c>
      <c r="S2691" s="21">
        <v>45805</v>
      </c>
      <c r="T2691" s="20"/>
      <c r="U2691" s="21">
        <v>45807</v>
      </c>
      <c r="V2691" s="29" t="s">
        <v>240</v>
      </c>
      <c r="W2691" s="23"/>
      <c r="X2691" s="27" t="s">
        <v>45</v>
      </c>
      <c r="Y2691" s="13" t="s">
        <v>3489</v>
      </c>
    </row>
    <row r="2692" spans="1:25" ht="25.5">
      <c r="A2692" s="24">
        <v>45839</v>
      </c>
      <c r="B2692" s="25" t="s">
        <v>3581</v>
      </c>
      <c r="C2692" s="26">
        <v>129202</v>
      </c>
      <c r="D2692" s="27" t="s">
        <v>42</v>
      </c>
      <c r="E2692" s="27" t="s">
        <v>255</v>
      </c>
      <c r="F2692" s="27" t="s">
        <v>358</v>
      </c>
      <c r="G2692" s="27" t="s">
        <v>31</v>
      </c>
      <c r="H2692" s="27" t="s">
        <v>32</v>
      </c>
      <c r="I2692" s="27" t="s">
        <v>33</v>
      </c>
      <c r="J2692" s="28">
        <v>45807</v>
      </c>
      <c r="K2692" s="28">
        <v>45962</v>
      </c>
      <c r="L2692" s="121" t="s">
        <v>124</v>
      </c>
      <c r="M2692" s="94" t="s">
        <v>73</v>
      </c>
      <c r="N2692" s="94" t="s">
        <v>72</v>
      </c>
      <c r="O2692" s="94" t="s">
        <v>73</v>
      </c>
      <c r="P2692" s="30" t="s">
        <v>73</v>
      </c>
      <c r="Q2692" s="30" t="s">
        <v>73</v>
      </c>
      <c r="R2692" s="30" t="s">
        <v>73</v>
      </c>
      <c r="S2692" s="21">
        <v>45805</v>
      </c>
      <c r="T2692" s="20"/>
      <c r="U2692" s="21">
        <v>45807</v>
      </c>
      <c r="V2692" s="29" t="s">
        <v>240</v>
      </c>
      <c r="W2692" s="23"/>
      <c r="X2692" s="27" t="s">
        <v>45</v>
      </c>
      <c r="Y2692" s="13" t="s">
        <v>3489</v>
      </c>
    </row>
    <row r="2693" spans="1:25">
      <c r="A2693" s="24">
        <v>45839</v>
      </c>
      <c r="B2693" s="25" t="s">
        <v>2037</v>
      </c>
      <c r="C2693" s="26">
        <v>133835</v>
      </c>
      <c r="D2693" s="27" t="s">
        <v>42</v>
      </c>
      <c r="E2693" s="27" t="s">
        <v>1576</v>
      </c>
      <c r="F2693" s="27" t="s">
        <v>358</v>
      </c>
      <c r="G2693" s="27" t="s">
        <v>31</v>
      </c>
      <c r="H2693" s="27" t="s">
        <v>32</v>
      </c>
      <c r="I2693" s="27" t="s">
        <v>33</v>
      </c>
      <c r="J2693" s="28">
        <v>45807</v>
      </c>
      <c r="K2693" s="28">
        <v>45992</v>
      </c>
      <c r="L2693" s="121" t="s">
        <v>124</v>
      </c>
      <c r="M2693" s="94" t="s">
        <v>73</v>
      </c>
      <c r="N2693" s="94" t="s">
        <v>388</v>
      </c>
      <c r="O2693" s="94" t="s">
        <v>73</v>
      </c>
      <c r="P2693" s="30" t="s">
        <v>73</v>
      </c>
      <c r="Q2693" s="30" t="s">
        <v>73</v>
      </c>
      <c r="R2693" s="30" t="s">
        <v>73</v>
      </c>
      <c r="S2693" s="21">
        <v>45805</v>
      </c>
      <c r="T2693" s="20"/>
      <c r="U2693" s="21">
        <v>45807</v>
      </c>
      <c r="V2693" s="29" t="s">
        <v>240</v>
      </c>
      <c r="W2693" s="23"/>
      <c r="X2693" s="27" t="s">
        <v>39</v>
      </c>
      <c r="Y2693" s="13" t="s">
        <v>3572</v>
      </c>
    </row>
    <row r="2694" spans="1:25" ht="25.5">
      <c r="A2694" s="24">
        <v>45839</v>
      </c>
      <c r="B2694" s="25" t="s">
        <v>2631</v>
      </c>
      <c r="C2694" s="26">
        <v>138608</v>
      </c>
      <c r="D2694" s="27" t="s">
        <v>42</v>
      </c>
      <c r="E2694" s="27" t="s">
        <v>790</v>
      </c>
      <c r="F2694" s="27" t="s">
        <v>256</v>
      </c>
      <c r="G2694" s="27" t="s">
        <v>31</v>
      </c>
      <c r="H2694" s="27" t="s">
        <v>32</v>
      </c>
      <c r="I2694" s="27" t="s">
        <v>33</v>
      </c>
      <c r="J2694" s="28">
        <v>45807</v>
      </c>
      <c r="K2694" s="28">
        <v>45962</v>
      </c>
      <c r="L2694" s="121" t="s">
        <v>124</v>
      </c>
      <c r="M2694" s="94" t="s">
        <v>2698</v>
      </c>
      <c r="N2694" s="94" t="s">
        <v>3254</v>
      </c>
      <c r="O2694" s="94" t="s">
        <v>73</v>
      </c>
      <c r="P2694" s="30" t="s">
        <v>73</v>
      </c>
      <c r="Q2694" s="30" t="s">
        <v>73</v>
      </c>
      <c r="R2694" s="30" t="s">
        <v>73</v>
      </c>
      <c r="S2694" s="21">
        <v>45805</v>
      </c>
      <c r="T2694" s="20"/>
      <c r="U2694" s="21">
        <v>45807</v>
      </c>
      <c r="V2694" s="29" t="s">
        <v>240</v>
      </c>
      <c r="W2694" s="23"/>
      <c r="X2694" s="27" t="s">
        <v>45</v>
      </c>
      <c r="Y2694" s="13" t="s">
        <v>3582</v>
      </c>
    </row>
    <row r="2695" spans="1:25" ht="25.5">
      <c r="A2695" s="24">
        <v>45839</v>
      </c>
      <c r="B2695" s="25" t="s">
        <v>2815</v>
      </c>
      <c r="C2695" s="26">
        <v>141232</v>
      </c>
      <c r="D2695" s="27" t="s">
        <v>42</v>
      </c>
      <c r="E2695" s="27" t="s">
        <v>255</v>
      </c>
      <c r="F2695" s="27" t="s">
        <v>358</v>
      </c>
      <c r="G2695" s="27" t="s">
        <v>31</v>
      </c>
      <c r="H2695" s="27" t="s">
        <v>32</v>
      </c>
      <c r="I2695" s="27" t="s">
        <v>33</v>
      </c>
      <c r="J2695" s="28">
        <v>45807</v>
      </c>
      <c r="K2695" s="28">
        <v>45962</v>
      </c>
      <c r="L2695" s="121" t="s">
        <v>124</v>
      </c>
      <c r="M2695" s="94" t="s">
        <v>73</v>
      </c>
      <c r="N2695" s="94" t="s">
        <v>72</v>
      </c>
      <c r="O2695" s="94" t="s">
        <v>73</v>
      </c>
      <c r="P2695" s="30" t="s">
        <v>73</v>
      </c>
      <c r="Q2695" s="30" t="s">
        <v>73</v>
      </c>
      <c r="R2695" s="30" t="s">
        <v>73</v>
      </c>
      <c r="S2695" s="21">
        <v>45805</v>
      </c>
      <c r="T2695" s="20"/>
      <c r="U2695" s="21">
        <v>45807</v>
      </c>
      <c r="V2695" s="29" t="s">
        <v>240</v>
      </c>
      <c r="W2695" s="23"/>
      <c r="X2695" s="27" t="s">
        <v>45</v>
      </c>
      <c r="Y2695" s="13" t="s">
        <v>3489</v>
      </c>
    </row>
    <row r="2696" spans="1:25" ht="25.5">
      <c r="A2696" s="24">
        <v>45839</v>
      </c>
      <c r="B2696" s="25" t="s">
        <v>2832</v>
      </c>
      <c r="C2696" s="26">
        <v>134780</v>
      </c>
      <c r="D2696" s="27" t="s">
        <v>42</v>
      </c>
      <c r="E2696" s="27" t="s">
        <v>255</v>
      </c>
      <c r="F2696" s="27" t="s">
        <v>358</v>
      </c>
      <c r="G2696" s="27" t="s">
        <v>31</v>
      </c>
      <c r="H2696" s="27" t="s">
        <v>32</v>
      </c>
      <c r="I2696" s="27" t="s">
        <v>33</v>
      </c>
      <c r="J2696" s="28">
        <v>45807</v>
      </c>
      <c r="K2696" s="28">
        <v>45962</v>
      </c>
      <c r="L2696" s="121" t="s">
        <v>124</v>
      </c>
      <c r="M2696" s="94" t="s">
        <v>73</v>
      </c>
      <c r="N2696" s="94" t="s">
        <v>72</v>
      </c>
      <c r="O2696" s="94" t="s">
        <v>73</v>
      </c>
      <c r="P2696" s="30" t="s">
        <v>73</v>
      </c>
      <c r="Q2696" s="30" t="s">
        <v>73</v>
      </c>
      <c r="R2696" s="30" t="s">
        <v>73</v>
      </c>
      <c r="S2696" s="21">
        <v>45805</v>
      </c>
      <c r="T2696" s="20"/>
      <c r="U2696" s="21">
        <v>45807</v>
      </c>
      <c r="V2696" s="29" t="s">
        <v>240</v>
      </c>
      <c r="W2696" s="23"/>
      <c r="X2696" s="27" t="s">
        <v>45</v>
      </c>
      <c r="Y2696" s="13" t="s">
        <v>3489</v>
      </c>
    </row>
    <row r="2697" spans="1:25" ht="25.5">
      <c r="A2697" s="24">
        <v>45839</v>
      </c>
      <c r="B2697" s="25" t="s">
        <v>2809</v>
      </c>
      <c r="C2697" s="26">
        <v>143165</v>
      </c>
      <c r="D2697" s="27" t="s">
        <v>42</v>
      </c>
      <c r="E2697" s="27" t="s">
        <v>255</v>
      </c>
      <c r="F2697" s="27" t="s">
        <v>358</v>
      </c>
      <c r="G2697" s="27" t="s">
        <v>31</v>
      </c>
      <c r="H2697" s="27" t="s">
        <v>32</v>
      </c>
      <c r="I2697" s="27" t="s">
        <v>33</v>
      </c>
      <c r="J2697" s="28">
        <v>45807</v>
      </c>
      <c r="K2697" s="28">
        <v>45962</v>
      </c>
      <c r="L2697" s="121" t="s">
        <v>124</v>
      </c>
      <c r="M2697" s="94" t="s">
        <v>73</v>
      </c>
      <c r="N2697" s="94" t="s">
        <v>72</v>
      </c>
      <c r="O2697" s="94" t="s">
        <v>73</v>
      </c>
      <c r="P2697" s="30" t="s">
        <v>73</v>
      </c>
      <c r="Q2697" s="30" t="s">
        <v>73</v>
      </c>
      <c r="R2697" s="30" t="s">
        <v>73</v>
      </c>
      <c r="S2697" s="21">
        <v>45805</v>
      </c>
      <c r="T2697" s="20"/>
      <c r="U2697" s="21">
        <v>45807</v>
      </c>
      <c r="V2697" s="29" t="s">
        <v>240</v>
      </c>
      <c r="W2697" s="23"/>
      <c r="X2697" s="27" t="s">
        <v>45</v>
      </c>
      <c r="Y2697" s="13" t="s">
        <v>3489</v>
      </c>
    </row>
    <row r="2698" spans="1:25" ht="25.5">
      <c r="A2698" s="24">
        <v>45839</v>
      </c>
      <c r="B2698" s="25" t="s">
        <v>3583</v>
      </c>
      <c r="C2698" s="26">
        <v>148582</v>
      </c>
      <c r="D2698" s="27" t="s">
        <v>42</v>
      </c>
      <c r="E2698" s="27" t="s">
        <v>255</v>
      </c>
      <c r="F2698" s="27" t="s">
        <v>358</v>
      </c>
      <c r="G2698" s="27" t="s">
        <v>31</v>
      </c>
      <c r="H2698" s="27" t="s">
        <v>32</v>
      </c>
      <c r="I2698" s="27" t="s">
        <v>33</v>
      </c>
      <c r="J2698" s="28">
        <v>45807</v>
      </c>
      <c r="K2698" s="28">
        <v>45962</v>
      </c>
      <c r="L2698" s="121" t="s">
        <v>124</v>
      </c>
      <c r="M2698" s="94" t="s">
        <v>73</v>
      </c>
      <c r="N2698" s="94" t="s">
        <v>72</v>
      </c>
      <c r="O2698" s="94" t="s">
        <v>73</v>
      </c>
      <c r="P2698" s="30" t="s">
        <v>73</v>
      </c>
      <c r="Q2698" s="30" t="s">
        <v>73</v>
      </c>
      <c r="R2698" s="30" t="s">
        <v>73</v>
      </c>
      <c r="S2698" s="21">
        <v>45806</v>
      </c>
      <c r="T2698" s="20"/>
      <c r="U2698" s="21">
        <v>45807</v>
      </c>
      <c r="V2698" s="29" t="s">
        <v>240</v>
      </c>
      <c r="W2698" s="23"/>
      <c r="X2698" s="27" t="s">
        <v>45</v>
      </c>
      <c r="Y2698" s="13" t="s">
        <v>3578</v>
      </c>
    </row>
    <row r="2699" spans="1:25" ht="25.5">
      <c r="A2699" s="24">
        <v>45839</v>
      </c>
      <c r="B2699" s="25" t="s">
        <v>3584</v>
      </c>
      <c r="C2699" s="26">
        <v>148742</v>
      </c>
      <c r="D2699" s="27" t="s">
        <v>42</v>
      </c>
      <c r="E2699" s="27" t="s">
        <v>255</v>
      </c>
      <c r="F2699" s="27" t="s">
        <v>358</v>
      </c>
      <c r="G2699" s="27" t="s">
        <v>31</v>
      </c>
      <c r="H2699" s="27" t="s">
        <v>32</v>
      </c>
      <c r="I2699" s="27" t="s">
        <v>33</v>
      </c>
      <c r="J2699" s="28">
        <v>45807</v>
      </c>
      <c r="K2699" s="28">
        <v>45962</v>
      </c>
      <c r="L2699" s="121" t="s">
        <v>124</v>
      </c>
      <c r="M2699" s="94" t="s">
        <v>73</v>
      </c>
      <c r="N2699" s="94" t="s">
        <v>72</v>
      </c>
      <c r="O2699" s="94" t="s">
        <v>73</v>
      </c>
      <c r="P2699" s="30" t="s">
        <v>73</v>
      </c>
      <c r="Q2699" s="30" t="s">
        <v>73</v>
      </c>
      <c r="R2699" s="30" t="s">
        <v>73</v>
      </c>
      <c r="S2699" s="21">
        <v>45806</v>
      </c>
      <c r="T2699" s="20"/>
      <c r="U2699" s="21">
        <v>45807</v>
      </c>
      <c r="V2699" s="29" t="s">
        <v>240</v>
      </c>
      <c r="W2699" s="23"/>
      <c r="X2699" s="27" t="s">
        <v>45</v>
      </c>
      <c r="Y2699" s="13" t="s">
        <v>3578</v>
      </c>
    </row>
    <row r="2700" spans="1:25" ht="25.5">
      <c r="A2700" s="24">
        <v>45839</v>
      </c>
      <c r="B2700" s="25" t="s">
        <v>3585</v>
      </c>
      <c r="C2700" s="26">
        <v>148884</v>
      </c>
      <c r="D2700" s="27" t="s">
        <v>42</v>
      </c>
      <c r="E2700" s="27" t="s">
        <v>255</v>
      </c>
      <c r="F2700" s="27" t="s">
        <v>358</v>
      </c>
      <c r="G2700" s="27" t="s">
        <v>31</v>
      </c>
      <c r="H2700" s="27" t="s">
        <v>32</v>
      </c>
      <c r="I2700" s="27" t="s">
        <v>33</v>
      </c>
      <c r="J2700" s="28">
        <v>45807</v>
      </c>
      <c r="K2700" s="28">
        <v>45962</v>
      </c>
      <c r="L2700" s="121" t="s">
        <v>124</v>
      </c>
      <c r="M2700" s="94" t="s">
        <v>73</v>
      </c>
      <c r="N2700" s="94" t="s">
        <v>72</v>
      </c>
      <c r="O2700" s="94" t="s">
        <v>73</v>
      </c>
      <c r="P2700" s="30" t="s">
        <v>73</v>
      </c>
      <c r="Q2700" s="30" t="s">
        <v>73</v>
      </c>
      <c r="R2700" s="30" t="s">
        <v>73</v>
      </c>
      <c r="S2700" s="21">
        <v>45806</v>
      </c>
      <c r="T2700" s="20"/>
      <c r="U2700" s="21">
        <v>45807</v>
      </c>
      <c r="V2700" s="29" t="s">
        <v>240</v>
      </c>
      <c r="W2700" s="23"/>
      <c r="X2700" s="27" t="s">
        <v>45</v>
      </c>
      <c r="Y2700" s="13" t="s">
        <v>3578</v>
      </c>
    </row>
    <row r="2701" spans="1:25" ht="25.5">
      <c r="A2701" s="24">
        <v>45839</v>
      </c>
      <c r="B2701" s="25" t="s">
        <v>3586</v>
      </c>
      <c r="C2701" s="26">
        <v>149119</v>
      </c>
      <c r="D2701" s="27" t="s">
        <v>42</v>
      </c>
      <c r="E2701" s="27" t="s">
        <v>413</v>
      </c>
      <c r="F2701" s="27" t="s">
        <v>2926</v>
      </c>
      <c r="G2701" s="27" t="s">
        <v>31</v>
      </c>
      <c r="H2701" s="27" t="s">
        <v>32</v>
      </c>
      <c r="I2701" s="27" t="s">
        <v>33</v>
      </c>
      <c r="J2701" s="28">
        <v>45807</v>
      </c>
      <c r="K2701" s="28">
        <v>45962</v>
      </c>
      <c r="L2701" s="121" t="s">
        <v>124</v>
      </c>
      <c r="M2701" s="94" t="s">
        <v>415</v>
      </c>
      <c r="N2701" s="94" t="s">
        <v>43</v>
      </c>
      <c r="O2701" s="94" t="s">
        <v>73</v>
      </c>
      <c r="P2701" s="30" t="s">
        <v>73</v>
      </c>
      <c r="Q2701" s="30" t="s">
        <v>73</v>
      </c>
      <c r="R2701" s="30" t="s">
        <v>73</v>
      </c>
      <c r="S2701" s="21">
        <v>45806</v>
      </c>
      <c r="T2701" s="20"/>
      <c r="U2701" s="21">
        <v>45807</v>
      </c>
      <c r="V2701" s="29" t="s">
        <v>240</v>
      </c>
      <c r="W2701" s="23"/>
      <c r="X2701" s="27" t="s">
        <v>45</v>
      </c>
      <c r="Y2701" s="13" t="s">
        <v>3572</v>
      </c>
    </row>
    <row r="2702" spans="1:25" ht="25.5">
      <c r="A2702" s="24">
        <v>45839</v>
      </c>
      <c r="B2702" s="25" t="s">
        <v>452</v>
      </c>
      <c r="C2702" s="26">
        <v>615193</v>
      </c>
      <c r="D2702" s="27" t="s">
        <v>42</v>
      </c>
      <c r="E2702" s="27" t="s">
        <v>255</v>
      </c>
      <c r="F2702" s="27" t="s">
        <v>358</v>
      </c>
      <c r="G2702" s="27" t="s">
        <v>31</v>
      </c>
      <c r="H2702" s="27" t="s">
        <v>32</v>
      </c>
      <c r="I2702" s="27" t="s">
        <v>33</v>
      </c>
      <c r="J2702" s="28">
        <v>45807</v>
      </c>
      <c r="K2702" s="28">
        <v>45962</v>
      </c>
      <c r="L2702" s="121" t="s">
        <v>124</v>
      </c>
      <c r="M2702" s="94" t="s">
        <v>73</v>
      </c>
      <c r="N2702" s="94" t="s">
        <v>72</v>
      </c>
      <c r="O2702" s="94" t="s">
        <v>73</v>
      </c>
      <c r="P2702" s="30" t="s">
        <v>73</v>
      </c>
      <c r="Q2702" s="30" t="s">
        <v>73</v>
      </c>
      <c r="R2702" s="30" t="s">
        <v>73</v>
      </c>
      <c r="S2702" s="21">
        <v>45806</v>
      </c>
      <c r="T2702" s="20"/>
      <c r="U2702" s="21">
        <v>45807</v>
      </c>
      <c r="V2702" s="29" t="s">
        <v>240</v>
      </c>
      <c r="W2702" s="27" t="s">
        <v>45</v>
      </c>
      <c r="X2702" s="27" t="s">
        <v>45</v>
      </c>
      <c r="Y2702" s="13" t="s">
        <v>3489</v>
      </c>
    </row>
    <row r="2703" spans="1:25">
      <c r="A2703" s="24">
        <v>45839</v>
      </c>
      <c r="B2703" s="25" t="s">
        <v>789</v>
      </c>
      <c r="C2703" s="26">
        <v>112474</v>
      </c>
      <c r="D2703" s="27" t="s">
        <v>42</v>
      </c>
      <c r="E2703" s="27" t="s">
        <v>790</v>
      </c>
      <c r="F2703" s="27" t="s">
        <v>212</v>
      </c>
      <c r="G2703" s="27" t="s">
        <v>31</v>
      </c>
      <c r="H2703" s="27" t="s">
        <v>32</v>
      </c>
      <c r="I2703" s="27" t="s">
        <v>33</v>
      </c>
      <c r="J2703" s="28">
        <v>45807</v>
      </c>
      <c r="K2703" s="28">
        <v>45962</v>
      </c>
      <c r="L2703" s="121" t="s">
        <v>124</v>
      </c>
      <c r="M2703" s="94" t="s">
        <v>3587</v>
      </c>
      <c r="N2703" s="94" t="s">
        <v>3588</v>
      </c>
      <c r="O2703" s="94" t="s">
        <v>73</v>
      </c>
      <c r="P2703" s="30">
        <v>45763</v>
      </c>
      <c r="Q2703" s="30">
        <v>45763</v>
      </c>
      <c r="R2703" s="23" t="s">
        <v>239</v>
      </c>
      <c r="S2703" s="21">
        <v>45804</v>
      </c>
      <c r="T2703" s="20" t="s">
        <v>73</v>
      </c>
      <c r="U2703" s="21">
        <v>45810</v>
      </c>
      <c r="V2703" s="29" t="s">
        <v>240</v>
      </c>
      <c r="W2703" s="23"/>
      <c r="X2703" s="27" t="s">
        <v>39</v>
      </c>
      <c r="Y2703" s="13" t="s">
        <v>3572</v>
      </c>
    </row>
    <row r="2704" spans="1:25" ht="25.5">
      <c r="A2704" s="24">
        <v>45839</v>
      </c>
      <c r="B2704" s="25" t="s">
        <v>3589</v>
      </c>
      <c r="C2704" s="26">
        <v>146960</v>
      </c>
      <c r="D2704" s="27" t="s">
        <v>42</v>
      </c>
      <c r="E2704" s="27" t="s">
        <v>377</v>
      </c>
      <c r="F2704" s="27" t="s">
        <v>662</v>
      </c>
      <c r="G2704" s="27" t="s">
        <v>31</v>
      </c>
      <c r="H2704" s="27" t="s">
        <v>32</v>
      </c>
      <c r="I2704" s="27" t="s">
        <v>33</v>
      </c>
      <c r="J2704" s="28">
        <v>45807</v>
      </c>
      <c r="K2704" s="28">
        <v>45962</v>
      </c>
      <c r="L2704" s="121" t="s">
        <v>124</v>
      </c>
      <c r="M2704" s="94" t="s">
        <v>73</v>
      </c>
      <c r="N2704" s="94" t="s">
        <v>3590</v>
      </c>
      <c r="O2704" s="94" t="s">
        <v>73</v>
      </c>
      <c r="P2704" s="30">
        <v>45779</v>
      </c>
      <c r="Q2704" s="30">
        <v>45780</v>
      </c>
      <c r="R2704" s="30" t="s">
        <v>239</v>
      </c>
      <c r="S2704" s="21">
        <v>45806</v>
      </c>
      <c r="T2704" s="20" t="s">
        <v>73</v>
      </c>
      <c r="U2704" s="21">
        <v>45810</v>
      </c>
      <c r="V2704" s="29" t="s">
        <v>240</v>
      </c>
      <c r="W2704" s="23"/>
      <c r="X2704" s="27" t="s">
        <v>45</v>
      </c>
      <c r="Y2704" s="13" t="s">
        <v>411</v>
      </c>
    </row>
    <row r="2705" spans="1:25" ht="25.5">
      <c r="A2705" s="24">
        <v>45839</v>
      </c>
      <c r="B2705" s="25" t="s">
        <v>3591</v>
      </c>
      <c r="C2705" s="26">
        <v>129610</v>
      </c>
      <c r="D2705" s="27" t="s">
        <v>42</v>
      </c>
      <c r="E2705" s="27" t="s">
        <v>413</v>
      </c>
      <c r="F2705" s="27" t="s">
        <v>2926</v>
      </c>
      <c r="G2705" s="27" t="s">
        <v>31</v>
      </c>
      <c r="H2705" s="27" t="s">
        <v>32</v>
      </c>
      <c r="I2705" s="27" t="s">
        <v>33</v>
      </c>
      <c r="J2705" s="28">
        <v>45807</v>
      </c>
      <c r="K2705" s="28">
        <v>45962</v>
      </c>
      <c r="L2705" s="121" t="s">
        <v>124</v>
      </c>
      <c r="M2705" s="94" t="s">
        <v>415</v>
      </c>
      <c r="N2705" s="94" t="s">
        <v>43</v>
      </c>
      <c r="O2705" s="94" t="s">
        <v>73</v>
      </c>
      <c r="P2705" s="30" t="s">
        <v>73</v>
      </c>
      <c r="Q2705" s="30" t="s">
        <v>73</v>
      </c>
      <c r="R2705" s="30" t="s">
        <v>73</v>
      </c>
      <c r="S2705" s="21">
        <v>45805</v>
      </c>
      <c r="T2705" s="20" t="s">
        <v>73</v>
      </c>
      <c r="U2705" s="21">
        <v>45811</v>
      </c>
      <c r="V2705" s="29" t="s">
        <v>240</v>
      </c>
      <c r="W2705" s="23"/>
      <c r="X2705" s="27" t="s">
        <v>45</v>
      </c>
      <c r="Y2705" s="13" t="s">
        <v>1290</v>
      </c>
    </row>
    <row r="2706" spans="1:25" ht="25.5">
      <c r="A2706" s="24">
        <v>45839</v>
      </c>
      <c r="B2706" s="25" t="s">
        <v>870</v>
      </c>
      <c r="C2706" s="26">
        <v>129852</v>
      </c>
      <c r="D2706" s="27" t="s">
        <v>42</v>
      </c>
      <c r="E2706" s="27" t="s">
        <v>413</v>
      </c>
      <c r="F2706" s="27" t="s">
        <v>2926</v>
      </c>
      <c r="G2706" s="27" t="s">
        <v>31</v>
      </c>
      <c r="H2706" s="27" t="s">
        <v>32</v>
      </c>
      <c r="I2706" s="27" t="s">
        <v>33</v>
      </c>
      <c r="J2706" s="28">
        <v>45807</v>
      </c>
      <c r="K2706" s="28">
        <v>45962</v>
      </c>
      <c r="L2706" s="121" t="s">
        <v>124</v>
      </c>
      <c r="M2706" s="94" t="s">
        <v>415</v>
      </c>
      <c r="N2706" s="94" t="s">
        <v>43</v>
      </c>
      <c r="O2706" s="94" t="s">
        <v>73</v>
      </c>
      <c r="P2706" s="30" t="s">
        <v>73</v>
      </c>
      <c r="Q2706" s="30" t="s">
        <v>73</v>
      </c>
      <c r="R2706" s="30" t="s">
        <v>73</v>
      </c>
      <c r="S2706" s="21">
        <v>45805</v>
      </c>
      <c r="T2706" s="20" t="s">
        <v>73</v>
      </c>
      <c r="U2706" s="21">
        <v>45811</v>
      </c>
      <c r="V2706" s="29" t="s">
        <v>240</v>
      </c>
      <c r="W2706" s="23"/>
      <c r="X2706" s="27" t="s">
        <v>45</v>
      </c>
      <c r="Y2706" s="13" t="s">
        <v>1290</v>
      </c>
    </row>
    <row r="2707" spans="1:25" ht="25.5">
      <c r="A2707" s="24">
        <v>45839</v>
      </c>
      <c r="B2707" s="25" t="s">
        <v>818</v>
      </c>
      <c r="C2707" s="26">
        <v>129867</v>
      </c>
      <c r="D2707" s="27" t="s">
        <v>42</v>
      </c>
      <c r="E2707" s="27" t="s">
        <v>413</v>
      </c>
      <c r="F2707" s="27" t="s">
        <v>2926</v>
      </c>
      <c r="G2707" s="27" t="s">
        <v>31</v>
      </c>
      <c r="H2707" s="27" t="s">
        <v>32</v>
      </c>
      <c r="I2707" s="27" t="s">
        <v>33</v>
      </c>
      <c r="J2707" s="28">
        <v>45807</v>
      </c>
      <c r="K2707" s="28">
        <v>45962</v>
      </c>
      <c r="L2707" s="121" t="s">
        <v>124</v>
      </c>
      <c r="M2707" s="94" t="s">
        <v>415</v>
      </c>
      <c r="N2707" s="94" t="s">
        <v>43</v>
      </c>
      <c r="O2707" s="94" t="s">
        <v>73</v>
      </c>
      <c r="P2707" s="30" t="s">
        <v>73</v>
      </c>
      <c r="Q2707" s="30" t="s">
        <v>73</v>
      </c>
      <c r="R2707" s="30" t="s">
        <v>73</v>
      </c>
      <c r="S2707" s="21">
        <v>45805</v>
      </c>
      <c r="T2707" s="20" t="s">
        <v>73</v>
      </c>
      <c r="U2707" s="21">
        <v>45811</v>
      </c>
      <c r="V2707" s="29" t="s">
        <v>240</v>
      </c>
      <c r="W2707" s="23"/>
      <c r="X2707" s="27" t="s">
        <v>45</v>
      </c>
      <c r="Y2707" s="13" t="s">
        <v>1290</v>
      </c>
    </row>
    <row r="2708" spans="1:25" ht="25.5">
      <c r="A2708" s="24">
        <v>45839</v>
      </c>
      <c r="B2708" s="25" t="s">
        <v>1972</v>
      </c>
      <c r="C2708" s="26">
        <v>135138</v>
      </c>
      <c r="D2708" s="27" t="s">
        <v>42</v>
      </c>
      <c r="E2708" s="27" t="s">
        <v>413</v>
      </c>
      <c r="F2708" s="27" t="s">
        <v>2926</v>
      </c>
      <c r="G2708" s="27" t="s">
        <v>31</v>
      </c>
      <c r="H2708" s="27" t="s">
        <v>32</v>
      </c>
      <c r="I2708" s="27" t="s">
        <v>33</v>
      </c>
      <c r="J2708" s="28">
        <v>45807</v>
      </c>
      <c r="K2708" s="28">
        <v>45962</v>
      </c>
      <c r="L2708" s="121" t="s">
        <v>124</v>
      </c>
      <c r="M2708" s="94" t="s">
        <v>415</v>
      </c>
      <c r="N2708" s="94" t="s">
        <v>43</v>
      </c>
      <c r="O2708" s="94" t="s">
        <v>73</v>
      </c>
      <c r="P2708" s="30" t="s">
        <v>73</v>
      </c>
      <c r="Q2708" s="30" t="s">
        <v>73</v>
      </c>
      <c r="R2708" s="30" t="s">
        <v>73</v>
      </c>
      <c r="S2708" s="21">
        <v>45805</v>
      </c>
      <c r="T2708" s="20" t="s">
        <v>73</v>
      </c>
      <c r="U2708" s="21">
        <v>45811</v>
      </c>
      <c r="V2708" s="29" t="s">
        <v>240</v>
      </c>
      <c r="W2708" s="23"/>
      <c r="X2708" s="27" t="s">
        <v>45</v>
      </c>
      <c r="Y2708" s="13" t="s">
        <v>1290</v>
      </c>
    </row>
    <row r="2709" spans="1:25" ht="25.5">
      <c r="A2709" s="24">
        <v>45839</v>
      </c>
      <c r="B2709" s="25" t="s">
        <v>2817</v>
      </c>
      <c r="C2709" s="26">
        <v>140969</v>
      </c>
      <c r="D2709" s="27" t="s">
        <v>42</v>
      </c>
      <c r="E2709" s="27" t="s">
        <v>413</v>
      </c>
      <c r="F2709" s="27" t="s">
        <v>2926</v>
      </c>
      <c r="G2709" s="27" t="s">
        <v>31</v>
      </c>
      <c r="H2709" s="27" t="s">
        <v>32</v>
      </c>
      <c r="I2709" s="27" t="s">
        <v>33</v>
      </c>
      <c r="J2709" s="28">
        <v>45807</v>
      </c>
      <c r="K2709" s="28">
        <v>45962</v>
      </c>
      <c r="L2709" s="121" t="s">
        <v>124</v>
      </c>
      <c r="M2709" s="94" t="s">
        <v>415</v>
      </c>
      <c r="N2709" s="94" t="s">
        <v>43</v>
      </c>
      <c r="O2709" s="94" t="s">
        <v>73</v>
      </c>
      <c r="P2709" s="30" t="s">
        <v>73</v>
      </c>
      <c r="Q2709" s="30" t="s">
        <v>73</v>
      </c>
      <c r="R2709" s="30" t="s">
        <v>73</v>
      </c>
      <c r="S2709" s="21">
        <v>45805</v>
      </c>
      <c r="T2709" s="20" t="s">
        <v>73</v>
      </c>
      <c r="U2709" s="21">
        <v>45811</v>
      </c>
      <c r="V2709" s="29" t="s">
        <v>240</v>
      </c>
      <c r="W2709" s="23"/>
      <c r="X2709" s="27" t="s">
        <v>45</v>
      </c>
      <c r="Y2709" s="13" t="s">
        <v>1290</v>
      </c>
    </row>
    <row r="2710" spans="1:25">
      <c r="A2710" s="24">
        <v>45839</v>
      </c>
      <c r="B2710" s="25" t="s">
        <v>826</v>
      </c>
      <c r="C2710" s="26">
        <v>86190</v>
      </c>
      <c r="D2710" s="27" t="s">
        <v>42</v>
      </c>
      <c r="E2710" s="27" t="s">
        <v>377</v>
      </c>
      <c r="F2710" s="27" t="s">
        <v>662</v>
      </c>
      <c r="G2710" s="27" t="s">
        <v>31</v>
      </c>
      <c r="H2710" s="27" t="s">
        <v>32</v>
      </c>
      <c r="I2710" s="27" t="s">
        <v>33</v>
      </c>
      <c r="J2710" s="28">
        <v>45807</v>
      </c>
      <c r="K2710" s="28">
        <v>45962</v>
      </c>
      <c r="L2710" s="121" t="s">
        <v>124</v>
      </c>
      <c r="M2710" s="94" t="s">
        <v>73</v>
      </c>
      <c r="N2710" s="94" t="s">
        <v>91</v>
      </c>
      <c r="O2710" s="94" t="s">
        <v>73</v>
      </c>
      <c r="P2710" s="30" t="s">
        <v>73</v>
      </c>
      <c r="Q2710" s="30" t="s">
        <v>73</v>
      </c>
      <c r="R2710" s="30" t="s">
        <v>73</v>
      </c>
      <c r="S2710" s="21">
        <v>45804</v>
      </c>
      <c r="T2710" s="20" t="s">
        <v>73</v>
      </c>
      <c r="U2710" s="21">
        <v>45811</v>
      </c>
      <c r="V2710" s="29" t="s">
        <v>240</v>
      </c>
      <c r="W2710" s="23"/>
      <c r="X2710" s="27" t="s">
        <v>45</v>
      </c>
      <c r="Y2710" s="13" t="s">
        <v>3592</v>
      </c>
    </row>
    <row r="2711" spans="1:25">
      <c r="A2711" s="24">
        <v>45839</v>
      </c>
      <c r="B2711" s="25" t="s">
        <v>824</v>
      </c>
      <c r="C2711" s="26">
        <v>116113</v>
      </c>
      <c r="D2711" s="27" t="s">
        <v>42</v>
      </c>
      <c r="E2711" s="27" t="s">
        <v>362</v>
      </c>
      <c r="F2711" s="27" t="s">
        <v>1021</v>
      </c>
      <c r="G2711" s="27" t="s">
        <v>31</v>
      </c>
      <c r="H2711" s="27" t="s">
        <v>32</v>
      </c>
      <c r="I2711" s="27" t="s">
        <v>33</v>
      </c>
      <c r="J2711" s="28">
        <v>45807</v>
      </c>
      <c r="K2711" s="28">
        <v>45962</v>
      </c>
      <c r="L2711" s="121" t="s">
        <v>124</v>
      </c>
      <c r="M2711" s="94" t="s">
        <v>73</v>
      </c>
      <c r="N2711" s="94" t="s">
        <v>91</v>
      </c>
      <c r="O2711" s="94" t="s">
        <v>73</v>
      </c>
      <c r="P2711" s="30" t="s">
        <v>73</v>
      </c>
      <c r="Q2711" s="30" t="s">
        <v>73</v>
      </c>
      <c r="R2711" s="30" t="s">
        <v>73</v>
      </c>
      <c r="S2711" s="21">
        <v>45804</v>
      </c>
      <c r="T2711" s="20" t="s">
        <v>73</v>
      </c>
      <c r="U2711" s="21">
        <v>45811</v>
      </c>
      <c r="V2711" s="29" t="s">
        <v>240</v>
      </c>
      <c r="W2711" s="23"/>
      <c r="X2711" s="27" t="s">
        <v>39</v>
      </c>
      <c r="Y2711" s="13" t="s">
        <v>3572</v>
      </c>
    </row>
    <row r="2712" spans="1:25" ht="25.5">
      <c r="A2712" s="24">
        <v>45809</v>
      </c>
      <c r="B2712" s="25" t="s">
        <v>213</v>
      </c>
      <c r="C2712" s="26" t="s">
        <v>214</v>
      </c>
      <c r="D2712" s="27" t="s">
        <v>28</v>
      </c>
      <c r="E2712" s="140" t="s">
        <v>215</v>
      </c>
      <c r="F2712" s="27" t="s">
        <v>308</v>
      </c>
      <c r="G2712" s="27" t="s">
        <v>31</v>
      </c>
      <c r="H2712" s="27" t="s">
        <v>32</v>
      </c>
      <c r="I2712" s="27" t="s">
        <v>33</v>
      </c>
      <c r="J2712" s="28">
        <v>45777</v>
      </c>
      <c r="K2712" s="28">
        <v>45931</v>
      </c>
      <c r="L2712" s="121" t="s">
        <v>124</v>
      </c>
      <c r="M2712" s="94" t="s">
        <v>73</v>
      </c>
      <c r="N2712" s="94" t="s">
        <v>73</v>
      </c>
      <c r="O2712" s="94" t="s">
        <v>73</v>
      </c>
      <c r="P2712" s="30" t="s">
        <v>235</v>
      </c>
      <c r="Q2712" s="20" t="s">
        <v>235</v>
      </c>
      <c r="R2712" s="30" t="s">
        <v>235</v>
      </c>
      <c r="S2712" s="21"/>
      <c r="T2712" s="20"/>
      <c r="U2712" s="21">
        <v>45792</v>
      </c>
      <c r="V2712" s="29" t="s">
        <v>240</v>
      </c>
      <c r="W2712" s="23"/>
      <c r="X2712" s="27" t="s">
        <v>39</v>
      </c>
      <c r="Y2712" s="13"/>
    </row>
    <row r="2713" spans="1:25">
      <c r="A2713" s="24">
        <v>45839</v>
      </c>
      <c r="B2713" s="25" t="s">
        <v>988</v>
      </c>
      <c r="C2713" s="26">
        <v>129053</v>
      </c>
      <c r="D2713" s="27" t="s">
        <v>42</v>
      </c>
      <c r="E2713" s="27" t="s">
        <v>255</v>
      </c>
      <c r="F2713" s="27" t="s">
        <v>358</v>
      </c>
      <c r="G2713" s="27" t="s">
        <v>31</v>
      </c>
      <c r="H2713" s="27" t="s">
        <v>32</v>
      </c>
      <c r="I2713" s="27" t="s">
        <v>33</v>
      </c>
      <c r="J2713" s="28">
        <v>45807</v>
      </c>
      <c r="K2713" s="28">
        <v>45992</v>
      </c>
      <c r="L2713" s="121" t="s">
        <v>124</v>
      </c>
      <c r="M2713" s="94" t="s">
        <v>73</v>
      </c>
      <c r="N2713" s="94" t="s">
        <v>1869</v>
      </c>
      <c r="O2713" s="94" t="s">
        <v>73</v>
      </c>
      <c r="P2713" s="30">
        <v>45776</v>
      </c>
      <c r="Q2713" s="20">
        <v>45786</v>
      </c>
      <c r="R2713" s="23" t="s">
        <v>239</v>
      </c>
      <c r="S2713" s="21">
        <v>45806</v>
      </c>
      <c r="T2713" s="20" t="s">
        <v>73</v>
      </c>
      <c r="U2713" s="21">
        <v>45819</v>
      </c>
      <c r="V2713" s="29" t="s">
        <v>240</v>
      </c>
      <c r="W2713" s="23"/>
      <c r="X2713" s="27" t="s">
        <v>39</v>
      </c>
      <c r="Y2713" s="13" t="s">
        <v>3572</v>
      </c>
    </row>
    <row r="2714" spans="1:25" ht="25.5">
      <c r="A2714" s="123">
        <v>45778</v>
      </c>
      <c r="B2714" s="25" t="s">
        <v>3593</v>
      </c>
      <c r="C2714" s="26">
        <v>31039</v>
      </c>
      <c r="D2714" s="27" t="s">
        <v>76</v>
      </c>
      <c r="E2714" s="27" t="s">
        <v>3594</v>
      </c>
      <c r="F2714" s="27" t="s">
        <v>212</v>
      </c>
      <c r="G2714" s="27" t="s">
        <v>31</v>
      </c>
      <c r="H2714" s="27" t="s">
        <v>32</v>
      </c>
      <c r="I2714" s="27" t="s">
        <v>281</v>
      </c>
      <c r="J2714" s="150" t="s">
        <v>85</v>
      </c>
      <c r="K2714" s="28">
        <v>46023</v>
      </c>
      <c r="L2714" s="121" t="s">
        <v>124</v>
      </c>
      <c r="M2714" s="94" t="s">
        <v>3595</v>
      </c>
      <c r="N2714" s="94" t="s">
        <v>3596</v>
      </c>
      <c r="O2714" s="94" t="s">
        <v>73</v>
      </c>
      <c r="P2714" s="30" t="s">
        <v>73</v>
      </c>
      <c r="Q2714" s="30" t="s">
        <v>73</v>
      </c>
      <c r="R2714" s="30" t="s">
        <v>73</v>
      </c>
      <c r="S2714" s="21">
        <v>45805</v>
      </c>
      <c r="T2714" s="20" t="s">
        <v>73</v>
      </c>
      <c r="U2714" s="21">
        <v>45819</v>
      </c>
      <c r="V2714" s="29" t="s">
        <v>240</v>
      </c>
      <c r="W2714" s="23"/>
      <c r="X2714" s="27" t="s">
        <v>39</v>
      </c>
      <c r="Y2714" s="13" t="s">
        <v>3572</v>
      </c>
    </row>
    <row r="2715" spans="1:25">
      <c r="A2715" s="24">
        <v>45870</v>
      </c>
      <c r="B2715" s="25" t="s">
        <v>228</v>
      </c>
      <c r="C2715" s="26">
        <v>110151</v>
      </c>
      <c r="D2715" s="27" t="s">
        <v>28</v>
      </c>
      <c r="E2715" s="27" t="s">
        <v>147</v>
      </c>
      <c r="F2715" s="27" t="s">
        <v>148</v>
      </c>
      <c r="G2715" s="27" t="s">
        <v>31</v>
      </c>
      <c r="H2715" s="27" t="s">
        <v>32</v>
      </c>
      <c r="I2715" s="27" t="s">
        <v>23</v>
      </c>
      <c r="J2715" s="32">
        <v>45838</v>
      </c>
      <c r="K2715" s="28">
        <v>46023</v>
      </c>
      <c r="L2715" s="121" t="s">
        <v>124</v>
      </c>
      <c r="M2715" s="94" t="s">
        <v>304</v>
      </c>
      <c r="N2715" s="246" t="s">
        <v>149</v>
      </c>
      <c r="O2715" s="94" t="s">
        <v>73</v>
      </c>
      <c r="P2715" s="30" t="s">
        <v>73</v>
      </c>
      <c r="Q2715" s="30" t="s">
        <v>73</v>
      </c>
      <c r="R2715" s="30" t="s">
        <v>73</v>
      </c>
      <c r="S2715" s="21">
        <v>45762</v>
      </c>
      <c r="T2715" s="20" t="s">
        <v>73</v>
      </c>
      <c r="U2715" s="21">
        <v>45768</v>
      </c>
      <c r="V2715" s="29" t="s">
        <v>240</v>
      </c>
      <c r="W2715" s="23"/>
      <c r="X2715" s="27" t="s">
        <v>39</v>
      </c>
      <c r="Y2715" s="13" t="s">
        <v>3597</v>
      </c>
    </row>
    <row r="2716" spans="1:25" ht="38.25">
      <c r="A2716" s="24">
        <v>45839</v>
      </c>
      <c r="B2716" s="25" t="s">
        <v>878</v>
      </c>
      <c r="C2716" s="26">
        <v>85634</v>
      </c>
      <c r="D2716" s="27" t="s">
        <v>28</v>
      </c>
      <c r="E2716" s="27" t="s">
        <v>1576</v>
      </c>
      <c r="F2716" s="27" t="s">
        <v>358</v>
      </c>
      <c r="G2716" s="27" t="s">
        <v>31</v>
      </c>
      <c r="H2716" s="27" t="s">
        <v>32</v>
      </c>
      <c r="I2716" s="27" t="s">
        <v>33</v>
      </c>
      <c r="J2716" s="28">
        <v>45808</v>
      </c>
      <c r="K2716" s="28">
        <v>45962</v>
      </c>
      <c r="L2716" s="121" t="s">
        <v>124</v>
      </c>
      <c r="M2716" s="94" t="s">
        <v>3598</v>
      </c>
      <c r="N2716" s="94" t="s">
        <v>3599</v>
      </c>
      <c r="O2716" s="94" t="s">
        <v>73</v>
      </c>
      <c r="P2716" s="30">
        <v>45778</v>
      </c>
      <c r="Q2716" s="30">
        <v>45779</v>
      </c>
      <c r="R2716" s="30" t="s">
        <v>239</v>
      </c>
      <c r="S2716" s="21">
        <v>45806</v>
      </c>
      <c r="T2716" s="20" t="s">
        <v>73</v>
      </c>
      <c r="U2716" s="21">
        <v>45820</v>
      </c>
      <c r="V2716" s="29" t="s">
        <v>240</v>
      </c>
      <c r="W2716" s="23"/>
      <c r="X2716" s="27" t="s">
        <v>39</v>
      </c>
      <c r="Y2716" s="13" t="s">
        <v>3572</v>
      </c>
    </row>
    <row r="2717" spans="1:25" ht="25.5">
      <c r="A2717" s="24">
        <v>45839</v>
      </c>
      <c r="B2717" s="25" t="s">
        <v>843</v>
      </c>
      <c r="C2717" s="26" t="s">
        <v>2017</v>
      </c>
      <c r="D2717" s="27" t="s">
        <v>76</v>
      </c>
      <c r="E2717" s="27" t="s">
        <v>3411</v>
      </c>
      <c r="F2717" s="27" t="s">
        <v>440</v>
      </c>
      <c r="G2717" s="27" t="s">
        <v>31</v>
      </c>
      <c r="H2717" s="27" t="s">
        <v>32</v>
      </c>
      <c r="I2717" s="27" t="s">
        <v>33</v>
      </c>
      <c r="J2717" s="28">
        <v>45808</v>
      </c>
      <c r="K2717" s="28">
        <v>45992</v>
      </c>
      <c r="L2717" s="121" t="s">
        <v>124</v>
      </c>
      <c r="M2717" s="94" t="s">
        <v>2018</v>
      </c>
      <c r="N2717" s="94" t="s">
        <v>2019</v>
      </c>
      <c r="O2717" s="94" t="s">
        <v>73</v>
      </c>
      <c r="P2717" s="30">
        <v>45779</v>
      </c>
      <c r="Q2717" s="30">
        <v>45783</v>
      </c>
      <c r="R2717" s="30" t="s">
        <v>239</v>
      </c>
      <c r="S2717" s="21">
        <v>45806</v>
      </c>
      <c r="T2717" s="20" t="s">
        <v>73</v>
      </c>
      <c r="U2717" s="21">
        <v>45820</v>
      </c>
      <c r="V2717" s="29" t="s">
        <v>240</v>
      </c>
      <c r="W2717" s="23"/>
      <c r="X2717" s="27" t="s">
        <v>39</v>
      </c>
      <c r="Y2717" s="13" t="s">
        <v>3600</v>
      </c>
    </row>
    <row r="2718" spans="1:25" ht="25.5">
      <c r="A2718" s="24">
        <v>45809</v>
      </c>
      <c r="B2718" s="25" t="s">
        <v>209</v>
      </c>
      <c r="C2718" s="26" t="s">
        <v>210</v>
      </c>
      <c r="D2718" s="27" t="s">
        <v>76</v>
      </c>
      <c r="E2718" s="140" t="s">
        <v>29</v>
      </c>
      <c r="F2718" s="27" t="s">
        <v>308</v>
      </c>
      <c r="G2718" s="27" t="s">
        <v>31</v>
      </c>
      <c r="H2718" s="27" t="s">
        <v>32</v>
      </c>
      <c r="I2718" s="27" t="s">
        <v>33</v>
      </c>
      <c r="J2718" s="28">
        <v>45777</v>
      </c>
      <c r="K2718" s="28">
        <v>45931</v>
      </c>
      <c r="L2718" s="121" t="s">
        <v>124</v>
      </c>
      <c r="M2718" s="94" t="s">
        <v>3601</v>
      </c>
      <c r="N2718" s="94" t="s">
        <v>3602</v>
      </c>
      <c r="O2718" s="94" t="s">
        <v>73</v>
      </c>
      <c r="P2718" s="30" t="s">
        <v>235</v>
      </c>
      <c r="Q2718" s="20" t="s">
        <v>235</v>
      </c>
      <c r="R2718" s="30" t="s">
        <v>235</v>
      </c>
      <c r="S2718" s="21">
        <v>45776</v>
      </c>
      <c r="T2718" s="20">
        <v>45806</v>
      </c>
      <c r="U2718" s="21">
        <v>45821</v>
      </c>
      <c r="V2718" s="29" t="s">
        <v>240</v>
      </c>
      <c r="W2718" s="23"/>
      <c r="X2718" s="27" t="s">
        <v>39</v>
      </c>
      <c r="Y2718" s="13" t="s">
        <v>3603</v>
      </c>
    </row>
    <row r="2719" spans="1:25">
      <c r="A2719" s="24">
        <v>45839</v>
      </c>
      <c r="B2719" s="25" t="s">
        <v>862</v>
      </c>
      <c r="C2719" s="26">
        <v>27212</v>
      </c>
      <c r="D2719" s="27" t="s">
        <v>42</v>
      </c>
      <c r="E2719" s="27" t="s">
        <v>2002</v>
      </c>
      <c r="F2719" s="27" t="s">
        <v>308</v>
      </c>
      <c r="G2719" s="27" t="s">
        <v>31</v>
      </c>
      <c r="H2719" s="27" t="s">
        <v>32</v>
      </c>
      <c r="I2719" s="27" t="s">
        <v>33</v>
      </c>
      <c r="J2719" s="28">
        <v>45807</v>
      </c>
      <c r="K2719" s="28">
        <v>45962</v>
      </c>
      <c r="L2719" s="121" t="s">
        <v>124</v>
      </c>
      <c r="M2719" s="94" t="s">
        <v>73</v>
      </c>
      <c r="N2719" s="94" t="s">
        <v>73</v>
      </c>
      <c r="O2719" s="94" t="s">
        <v>73</v>
      </c>
      <c r="P2719" s="30">
        <v>45762</v>
      </c>
      <c r="Q2719" s="20">
        <v>45764</v>
      </c>
      <c r="R2719" s="23" t="s">
        <v>239</v>
      </c>
      <c r="S2719" s="21">
        <v>45804</v>
      </c>
      <c r="T2719" s="20" t="s">
        <v>73</v>
      </c>
      <c r="U2719" s="21">
        <v>45821</v>
      </c>
      <c r="V2719" s="29" t="s">
        <v>240</v>
      </c>
      <c r="W2719" s="23"/>
      <c r="X2719" s="27" t="s">
        <v>39</v>
      </c>
      <c r="Y2719" s="13" t="s">
        <v>3572</v>
      </c>
    </row>
    <row r="2720" spans="1:25">
      <c r="A2720" s="24">
        <v>45870</v>
      </c>
      <c r="B2720" s="25" t="s">
        <v>3604</v>
      </c>
      <c r="C2720" s="26">
        <v>148371</v>
      </c>
      <c r="D2720" s="27" t="s">
        <v>28</v>
      </c>
      <c r="E2720" s="27" t="s">
        <v>1068</v>
      </c>
      <c r="F2720" s="27" t="s">
        <v>455</v>
      </c>
      <c r="G2720" s="27" t="s">
        <v>31</v>
      </c>
      <c r="H2720" s="27" t="s">
        <v>32</v>
      </c>
      <c r="I2720" s="27" t="s">
        <v>33</v>
      </c>
      <c r="J2720" s="32">
        <v>45838</v>
      </c>
      <c r="K2720" s="28">
        <v>46023</v>
      </c>
      <c r="L2720" s="121" t="s">
        <v>124</v>
      </c>
      <c r="M2720" s="94" t="s">
        <v>304</v>
      </c>
      <c r="N2720" s="246" t="s">
        <v>149</v>
      </c>
      <c r="O2720" s="94" t="s">
        <v>73</v>
      </c>
      <c r="P2720" s="30">
        <v>45819</v>
      </c>
      <c r="Q2720" s="30">
        <v>45821</v>
      </c>
      <c r="R2720" s="30" t="s">
        <v>239</v>
      </c>
      <c r="S2720" s="21">
        <v>45828</v>
      </c>
      <c r="T2720" s="20" t="s">
        <v>73</v>
      </c>
      <c r="U2720" s="30">
        <v>45821</v>
      </c>
      <c r="V2720" s="29" t="s">
        <v>240</v>
      </c>
      <c r="W2720" s="23"/>
      <c r="X2720" s="27" t="s">
        <v>45</v>
      </c>
      <c r="Y2720" s="13"/>
    </row>
    <row r="2721" spans="1:25">
      <c r="A2721" s="24">
        <v>45809</v>
      </c>
      <c r="B2721" s="25" t="s">
        <v>198</v>
      </c>
      <c r="C2721" s="26" t="s">
        <v>3605</v>
      </c>
      <c r="D2721" s="27" t="s">
        <v>28</v>
      </c>
      <c r="E2721" s="27" t="s">
        <v>1068</v>
      </c>
      <c r="F2721" s="27" t="s">
        <v>455</v>
      </c>
      <c r="G2721" s="27" t="s">
        <v>31</v>
      </c>
      <c r="H2721" s="27" t="s">
        <v>32</v>
      </c>
      <c r="I2721" s="27" t="s">
        <v>33</v>
      </c>
      <c r="J2721" s="28">
        <v>45777</v>
      </c>
      <c r="K2721" s="28" t="s">
        <v>3506</v>
      </c>
      <c r="L2721" s="121" t="s">
        <v>124</v>
      </c>
      <c r="M2721" s="94" t="s">
        <v>73</v>
      </c>
      <c r="N2721" s="94" t="s">
        <v>73</v>
      </c>
      <c r="O2721" s="94" t="s">
        <v>73</v>
      </c>
      <c r="P2721" s="30" t="s">
        <v>235</v>
      </c>
      <c r="Q2721" s="20" t="s">
        <v>235</v>
      </c>
      <c r="R2721" s="30" t="s">
        <v>235</v>
      </c>
      <c r="S2721" s="30">
        <v>45813</v>
      </c>
      <c r="T2721" s="30" t="s">
        <v>73</v>
      </c>
      <c r="U2721" s="30">
        <v>45821</v>
      </c>
      <c r="V2721" s="29" t="s">
        <v>240</v>
      </c>
      <c r="W2721" s="23"/>
      <c r="X2721" s="27" t="s">
        <v>45</v>
      </c>
      <c r="Y2721" s="13" t="s">
        <v>3572</v>
      </c>
    </row>
    <row r="2722" spans="1:25">
      <c r="A2722" s="24">
        <v>45809</v>
      </c>
      <c r="B2722" s="25" t="s">
        <v>197</v>
      </c>
      <c r="C2722" s="26" t="s">
        <v>3606</v>
      </c>
      <c r="D2722" s="27" t="s">
        <v>28</v>
      </c>
      <c r="E2722" s="27" t="s">
        <v>1068</v>
      </c>
      <c r="F2722" s="27" t="s">
        <v>455</v>
      </c>
      <c r="G2722" s="27" t="s">
        <v>31</v>
      </c>
      <c r="H2722" s="27" t="s">
        <v>32</v>
      </c>
      <c r="I2722" s="27" t="s">
        <v>33</v>
      </c>
      <c r="J2722" s="28">
        <v>45777</v>
      </c>
      <c r="K2722" s="28" t="s">
        <v>3506</v>
      </c>
      <c r="L2722" s="121" t="s">
        <v>124</v>
      </c>
      <c r="M2722" s="94" t="s">
        <v>73</v>
      </c>
      <c r="N2722" s="94" t="s">
        <v>73</v>
      </c>
      <c r="O2722" s="94" t="s">
        <v>73</v>
      </c>
      <c r="P2722" s="30" t="s">
        <v>235</v>
      </c>
      <c r="Q2722" s="20" t="s">
        <v>235</v>
      </c>
      <c r="R2722" s="30" t="s">
        <v>235</v>
      </c>
      <c r="S2722" s="30">
        <v>45813</v>
      </c>
      <c r="T2722" s="30" t="s">
        <v>73</v>
      </c>
      <c r="U2722" s="30">
        <v>45821</v>
      </c>
      <c r="V2722" s="29" t="s">
        <v>240</v>
      </c>
      <c r="W2722" s="23"/>
      <c r="X2722" s="27" t="s">
        <v>45</v>
      </c>
      <c r="Y2722" s="13" t="s">
        <v>3572</v>
      </c>
    </row>
    <row r="2723" spans="1:25" ht="25.5">
      <c r="A2723" s="24">
        <v>45839</v>
      </c>
      <c r="B2723" s="25" t="s">
        <v>3607</v>
      </c>
      <c r="C2723" s="26">
        <v>59580</v>
      </c>
      <c r="D2723" s="27" t="s">
        <v>42</v>
      </c>
      <c r="E2723" s="27" t="s">
        <v>3608</v>
      </c>
      <c r="F2723" s="27" t="s">
        <v>455</v>
      </c>
      <c r="G2723" s="27" t="s">
        <v>31</v>
      </c>
      <c r="H2723" s="27" t="s">
        <v>32</v>
      </c>
      <c r="I2723" s="27" t="s">
        <v>33</v>
      </c>
      <c r="J2723" s="28">
        <v>45807</v>
      </c>
      <c r="K2723" s="28">
        <v>45962</v>
      </c>
      <c r="L2723" s="121" t="s">
        <v>124</v>
      </c>
      <c r="M2723" s="94" t="s">
        <v>73</v>
      </c>
      <c r="N2723" s="94" t="s">
        <v>73</v>
      </c>
      <c r="O2723" s="94" t="s">
        <v>73</v>
      </c>
      <c r="P2723" s="30" t="s">
        <v>73</v>
      </c>
      <c r="Q2723" s="30" t="s">
        <v>73</v>
      </c>
      <c r="R2723" s="30" t="s">
        <v>73</v>
      </c>
      <c r="S2723" s="21">
        <v>45806</v>
      </c>
      <c r="T2723" s="20" t="s">
        <v>73</v>
      </c>
      <c r="U2723" s="20" t="s">
        <v>73</v>
      </c>
      <c r="V2723" s="29" t="s">
        <v>235</v>
      </c>
      <c r="W2723" s="23"/>
      <c r="X2723" s="27" t="s">
        <v>45</v>
      </c>
      <c r="Y2723" s="13" t="s">
        <v>3609</v>
      </c>
    </row>
    <row r="2724" spans="1:25" ht="25.5">
      <c r="A2724" s="24">
        <v>45839</v>
      </c>
      <c r="B2724" s="25" t="s">
        <v>827</v>
      </c>
      <c r="C2724" s="26">
        <v>92417</v>
      </c>
      <c r="D2724" s="27" t="s">
        <v>42</v>
      </c>
      <c r="E2724" s="27" t="s">
        <v>2002</v>
      </c>
      <c r="F2724" s="27" t="s">
        <v>3568</v>
      </c>
      <c r="G2724" s="27" t="s">
        <v>31</v>
      </c>
      <c r="H2724" s="27" t="s">
        <v>32</v>
      </c>
      <c r="I2724" s="27" t="s">
        <v>33</v>
      </c>
      <c r="J2724" s="28">
        <v>45807</v>
      </c>
      <c r="K2724" s="28">
        <v>45962</v>
      </c>
      <c r="L2724" s="121" t="s">
        <v>124</v>
      </c>
      <c r="M2724" s="94" t="s">
        <v>73</v>
      </c>
      <c r="N2724" s="94" t="s">
        <v>73</v>
      </c>
      <c r="O2724" s="94" t="s">
        <v>73</v>
      </c>
      <c r="P2724" s="30" t="s">
        <v>73</v>
      </c>
      <c r="Q2724" s="30" t="s">
        <v>73</v>
      </c>
      <c r="R2724" s="30" t="s">
        <v>73</v>
      </c>
      <c r="S2724" s="21">
        <v>45806</v>
      </c>
      <c r="T2724" s="20" t="s">
        <v>73</v>
      </c>
      <c r="U2724" s="21" t="s">
        <v>73</v>
      </c>
      <c r="V2724" s="29" t="s">
        <v>235</v>
      </c>
      <c r="W2724" s="23"/>
      <c r="X2724" s="27" t="s">
        <v>39</v>
      </c>
      <c r="Y2724" s="13" t="s">
        <v>3610</v>
      </c>
    </row>
    <row r="2725" spans="1:25">
      <c r="A2725" s="24">
        <v>45839</v>
      </c>
      <c r="B2725" s="25" t="s">
        <v>3611</v>
      </c>
      <c r="C2725" s="26">
        <v>143543</v>
      </c>
      <c r="D2725" s="27" t="s">
        <v>42</v>
      </c>
      <c r="E2725" s="27" t="s">
        <v>1068</v>
      </c>
      <c r="F2725" s="27" t="s">
        <v>455</v>
      </c>
      <c r="G2725" s="27" t="s">
        <v>31</v>
      </c>
      <c r="H2725" s="27" t="s">
        <v>32</v>
      </c>
      <c r="I2725" s="27" t="s">
        <v>33</v>
      </c>
      <c r="J2725" s="28">
        <v>45807</v>
      </c>
      <c r="K2725" s="28">
        <v>45992</v>
      </c>
      <c r="L2725" s="121" t="s">
        <v>124</v>
      </c>
      <c r="M2725" s="94" t="s">
        <v>2871</v>
      </c>
      <c r="N2725" s="94" t="s">
        <v>2872</v>
      </c>
      <c r="O2725" s="94" t="s">
        <v>73</v>
      </c>
      <c r="P2725" s="30" t="s">
        <v>73</v>
      </c>
      <c r="Q2725" s="30" t="s">
        <v>73</v>
      </c>
      <c r="R2725" s="30" t="s">
        <v>73</v>
      </c>
      <c r="S2725" s="21">
        <v>45806</v>
      </c>
      <c r="T2725" s="20">
        <v>45812</v>
      </c>
      <c r="U2725" s="21"/>
      <c r="V2725" s="29" t="s">
        <v>240</v>
      </c>
      <c r="W2725" s="23"/>
      <c r="X2725" s="27" t="s">
        <v>45</v>
      </c>
      <c r="Y2725" s="13" t="s">
        <v>467</v>
      </c>
    </row>
    <row r="2726" spans="1:25" ht="25.5">
      <c r="A2726" s="24">
        <v>45839</v>
      </c>
      <c r="B2726" s="25" t="s">
        <v>1101</v>
      </c>
      <c r="C2726" s="26" t="s">
        <v>2041</v>
      </c>
      <c r="D2726" s="27" t="s">
        <v>76</v>
      </c>
      <c r="E2726" s="27" t="s">
        <v>83</v>
      </c>
      <c r="F2726" s="27" t="s">
        <v>2495</v>
      </c>
      <c r="G2726" s="27" t="s">
        <v>31</v>
      </c>
      <c r="H2726" s="27" t="s">
        <v>32</v>
      </c>
      <c r="I2726" s="27" t="s">
        <v>33</v>
      </c>
      <c r="J2726" s="28">
        <v>45808</v>
      </c>
      <c r="K2726" s="28">
        <v>46023</v>
      </c>
      <c r="L2726" s="121" t="s">
        <v>124</v>
      </c>
      <c r="M2726" s="94" t="s">
        <v>1103</v>
      </c>
      <c r="N2726" s="94" t="s">
        <v>1104</v>
      </c>
      <c r="O2726" s="94" t="s">
        <v>73</v>
      </c>
      <c r="P2726" s="30">
        <v>45779</v>
      </c>
      <c r="Q2726" s="30">
        <v>45780</v>
      </c>
      <c r="R2726" s="30" t="s">
        <v>239</v>
      </c>
      <c r="S2726" s="21">
        <v>45806</v>
      </c>
      <c r="T2726" s="20" t="s">
        <v>73</v>
      </c>
      <c r="U2726" s="21">
        <v>45813</v>
      </c>
      <c r="V2726" s="29" t="s">
        <v>240</v>
      </c>
      <c r="W2726" s="23"/>
      <c r="X2726" s="27" t="s">
        <v>39</v>
      </c>
      <c r="Y2726" s="13" t="s">
        <v>3572</v>
      </c>
    </row>
    <row r="2727" spans="1:25" ht="25.5">
      <c r="A2727" s="24">
        <v>45839</v>
      </c>
      <c r="B2727" s="25" t="s">
        <v>2833</v>
      </c>
      <c r="C2727" s="26">
        <v>143196</v>
      </c>
      <c r="D2727" s="27" t="s">
        <v>42</v>
      </c>
      <c r="E2727" s="27" t="s">
        <v>724</v>
      </c>
      <c r="F2727" s="27" t="s">
        <v>262</v>
      </c>
      <c r="G2727" s="27" t="s">
        <v>31</v>
      </c>
      <c r="H2727" s="27" t="s">
        <v>32</v>
      </c>
      <c r="I2727" s="27" t="s">
        <v>33</v>
      </c>
      <c r="J2727" s="28">
        <v>45807</v>
      </c>
      <c r="K2727" s="28">
        <v>45962</v>
      </c>
      <c r="L2727" s="121" t="s">
        <v>124</v>
      </c>
      <c r="M2727" s="94" t="s">
        <v>3612</v>
      </c>
      <c r="N2727" s="94" t="s">
        <v>2995</v>
      </c>
      <c r="O2727" s="94" t="s">
        <v>73</v>
      </c>
      <c r="P2727" s="30" t="s">
        <v>73</v>
      </c>
      <c r="Q2727" s="30" t="s">
        <v>73</v>
      </c>
      <c r="R2727" s="30" t="s">
        <v>73</v>
      </c>
      <c r="S2727" s="20">
        <v>45824</v>
      </c>
      <c r="T2727" s="20" t="s">
        <v>73</v>
      </c>
      <c r="U2727" s="21">
        <v>45825</v>
      </c>
      <c r="V2727" s="29" t="s">
        <v>240</v>
      </c>
      <c r="W2727" s="23"/>
      <c r="X2727" s="27" t="s">
        <v>45</v>
      </c>
      <c r="Y2727" s="13" t="s">
        <v>3613</v>
      </c>
    </row>
    <row r="2728" spans="1:25" ht="25.5">
      <c r="A2728" s="24">
        <v>45839</v>
      </c>
      <c r="B2728" s="25" t="s">
        <v>2000</v>
      </c>
      <c r="C2728" s="26" t="s">
        <v>2001</v>
      </c>
      <c r="D2728" s="27" t="s">
        <v>28</v>
      </c>
      <c r="E2728" s="27" t="s">
        <v>885</v>
      </c>
      <c r="F2728" s="27" t="s">
        <v>3568</v>
      </c>
      <c r="G2728" s="27" t="s">
        <v>31</v>
      </c>
      <c r="H2728" s="27" t="s">
        <v>32</v>
      </c>
      <c r="I2728" s="27" t="s">
        <v>33</v>
      </c>
      <c r="J2728" s="28">
        <v>45808</v>
      </c>
      <c r="K2728" s="28">
        <v>45992</v>
      </c>
      <c r="L2728" s="121" t="s">
        <v>124</v>
      </c>
      <c r="M2728" s="94" t="s">
        <v>2838</v>
      </c>
      <c r="N2728" s="94" t="s">
        <v>2839</v>
      </c>
      <c r="O2728" s="94" t="s">
        <v>73</v>
      </c>
      <c r="P2728" s="30">
        <v>45779</v>
      </c>
      <c r="Q2728" s="30">
        <v>45784</v>
      </c>
      <c r="R2728" s="30" t="s">
        <v>239</v>
      </c>
      <c r="S2728" s="21">
        <v>45806</v>
      </c>
      <c r="T2728" s="20">
        <v>45824</v>
      </c>
      <c r="U2728" s="21">
        <v>45825</v>
      </c>
      <c r="V2728" s="29" t="s">
        <v>240</v>
      </c>
      <c r="W2728" s="23"/>
      <c r="X2728" s="27" t="s">
        <v>39</v>
      </c>
      <c r="Y2728" s="13" t="s">
        <v>3572</v>
      </c>
    </row>
    <row r="2729" spans="1:25">
      <c r="A2729" s="24">
        <v>45809</v>
      </c>
      <c r="B2729" s="25" t="s">
        <v>222</v>
      </c>
      <c r="C2729" s="26">
        <v>141720</v>
      </c>
      <c r="D2729" s="27" t="s">
        <v>76</v>
      </c>
      <c r="E2729" s="27" t="s">
        <v>224</v>
      </c>
      <c r="F2729" s="27" t="s">
        <v>225</v>
      </c>
      <c r="G2729" s="27" t="s">
        <v>31</v>
      </c>
      <c r="H2729" s="27" t="s">
        <v>32</v>
      </c>
      <c r="I2729" s="27" t="s">
        <v>281</v>
      </c>
      <c r="J2729" s="150" t="s">
        <v>85</v>
      </c>
      <c r="K2729" s="28">
        <v>45962</v>
      </c>
      <c r="L2729" s="121" t="s">
        <v>124</v>
      </c>
      <c r="M2729" s="94" t="s">
        <v>73</v>
      </c>
      <c r="N2729" s="94" t="s">
        <v>73</v>
      </c>
      <c r="O2729" s="94" t="s">
        <v>73</v>
      </c>
      <c r="P2729" s="30" t="s">
        <v>73</v>
      </c>
      <c r="Q2729" s="30" t="s">
        <v>73</v>
      </c>
      <c r="R2729" s="30" t="s">
        <v>73</v>
      </c>
      <c r="S2729" s="21">
        <v>45812</v>
      </c>
      <c r="T2729" s="20">
        <v>45826</v>
      </c>
      <c r="U2729" s="21">
        <v>45827</v>
      </c>
      <c r="V2729" s="29" t="s">
        <v>240</v>
      </c>
      <c r="W2729" s="23"/>
      <c r="X2729" s="27" t="s">
        <v>39</v>
      </c>
      <c r="Y2729" s="13" t="s">
        <v>3572</v>
      </c>
    </row>
    <row r="2730" spans="1:25">
      <c r="A2730" s="24">
        <v>45839</v>
      </c>
      <c r="B2730" s="25" t="s">
        <v>3614</v>
      </c>
      <c r="C2730" s="26">
        <v>147288</v>
      </c>
      <c r="D2730" s="27" t="s">
        <v>42</v>
      </c>
      <c r="E2730" s="27" t="s">
        <v>463</v>
      </c>
      <c r="F2730" s="27" t="s">
        <v>2943</v>
      </c>
      <c r="G2730" s="27" t="s">
        <v>31</v>
      </c>
      <c r="H2730" s="27" t="s">
        <v>32</v>
      </c>
      <c r="I2730" s="27" t="s">
        <v>33</v>
      </c>
      <c r="J2730" s="28">
        <v>45807</v>
      </c>
      <c r="K2730" s="28">
        <v>45962</v>
      </c>
      <c r="L2730" s="121" t="s">
        <v>124</v>
      </c>
      <c r="P2730" s="30">
        <v>45779</v>
      </c>
      <c r="Q2730" s="30" t="s">
        <v>73</v>
      </c>
      <c r="R2730" s="30" t="s">
        <v>73</v>
      </c>
      <c r="S2730" s="21" t="s">
        <v>73</v>
      </c>
      <c r="T2730" s="20">
        <v>45824</v>
      </c>
      <c r="U2730" s="21">
        <v>45827</v>
      </c>
      <c r="V2730" s="29" t="s">
        <v>240</v>
      </c>
      <c r="W2730" s="23"/>
      <c r="X2730" s="27" t="s">
        <v>45</v>
      </c>
      <c r="Y2730" s="13" t="s">
        <v>3572</v>
      </c>
    </row>
    <row r="2731" spans="1:25">
      <c r="A2731" s="24">
        <v>45839</v>
      </c>
      <c r="B2731" s="25" t="s">
        <v>836</v>
      </c>
      <c r="C2731" s="26">
        <v>78849</v>
      </c>
      <c r="D2731" s="27" t="s">
        <v>42</v>
      </c>
      <c r="E2731" s="27" t="s">
        <v>494</v>
      </c>
      <c r="F2731" s="27" t="s">
        <v>225</v>
      </c>
      <c r="G2731" s="27" t="s">
        <v>31</v>
      </c>
      <c r="H2731" s="27" t="s">
        <v>32</v>
      </c>
      <c r="I2731" s="27" t="s">
        <v>33</v>
      </c>
      <c r="J2731" s="28">
        <v>45807</v>
      </c>
      <c r="K2731" s="28">
        <v>45962</v>
      </c>
      <c r="L2731" s="121" t="s">
        <v>124</v>
      </c>
      <c r="M2731" s="94" t="s">
        <v>73</v>
      </c>
      <c r="N2731" s="94" t="s">
        <v>2755</v>
      </c>
      <c r="O2731" s="94" t="s">
        <v>73</v>
      </c>
      <c r="P2731" s="30" t="s">
        <v>73</v>
      </c>
      <c r="Q2731" s="30" t="s">
        <v>73</v>
      </c>
      <c r="R2731" s="30" t="s">
        <v>73</v>
      </c>
      <c r="S2731" s="21">
        <v>45804</v>
      </c>
      <c r="T2731" s="20">
        <v>45824</v>
      </c>
      <c r="U2731" s="21">
        <v>45828</v>
      </c>
      <c r="V2731" s="29" t="s">
        <v>240</v>
      </c>
      <c r="W2731" s="23"/>
      <c r="X2731" s="27" t="s">
        <v>39</v>
      </c>
      <c r="Y2731" s="13" t="s">
        <v>3572</v>
      </c>
    </row>
    <row r="2732" spans="1:25">
      <c r="A2732" s="24">
        <v>45839</v>
      </c>
      <c r="B2732" s="25" t="s">
        <v>1969</v>
      </c>
      <c r="C2732" s="26" t="s">
        <v>1970</v>
      </c>
      <c r="D2732" s="27" t="s">
        <v>42</v>
      </c>
      <c r="E2732" s="27" t="s">
        <v>494</v>
      </c>
      <c r="F2732" s="27" t="s">
        <v>225</v>
      </c>
      <c r="G2732" s="27" t="s">
        <v>31</v>
      </c>
      <c r="H2732" s="27" t="s">
        <v>32</v>
      </c>
      <c r="I2732" s="27" t="s">
        <v>33</v>
      </c>
      <c r="J2732" s="28">
        <v>45808</v>
      </c>
      <c r="K2732" s="28">
        <v>45962</v>
      </c>
      <c r="L2732" s="121" t="s">
        <v>124</v>
      </c>
      <c r="M2732" s="94" t="s">
        <v>73</v>
      </c>
      <c r="N2732" s="94" t="s">
        <v>2755</v>
      </c>
      <c r="O2732" s="94" t="s">
        <v>73</v>
      </c>
      <c r="P2732" s="30" t="s">
        <v>73</v>
      </c>
      <c r="Q2732" s="30" t="s">
        <v>73</v>
      </c>
      <c r="R2732" s="30" t="s">
        <v>73</v>
      </c>
      <c r="S2732" s="21">
        <v>45804</v>
      </c>
      <c r="T2732" s="20">
        <v>45824</v>
      </c>
      <c r="U2732" s="21">
        <v>45828</v>
      </c>
      <c r="V2732" s="29" t="s">
        <v>240</v>
      </c>
      <c r="W2732" s="23"/>
      <c r="X2732" s="27" t="s">
        <v>39</v>
      </c>
      <c r="Y2732" s="13" t="s">
        <v>3572</v>
      </c>
    </row>
    <row r="2733" spans="1:25">
      <c r="A2733" s="24">
        <v>45870</v>
      </c>
      <c r="B2733" s="25" t="s">
        <v>2864</v>
      </c>
      <c r="C2733" s="26">
        <v>143412</v>
      </c>
      <c r="D2733" s="27" t="s">
        <v>28</v>
      </c>
      <c r="E2733" s="27" t="s">
        <v>2279</v>
      </c>
      <c r="F2733" s="27" t="s">
        <v>440</v>
      </c>
      <c r="G2733" s="27" t="s">
        <v>31</v>
      </c>
      <c r="H2733" s="27" t="s">
        <v>32</v>
      </c>
      <c r="I2733" s="27" t="s">
        <v>33</v>
      </c>
      <c r="J2733" s="32">
        <v>45838</v>
      </c>
      <c r="K2733" s="28">
        <v>45992</v>
      </c>
      <c r="L2733" s="121" t="s">
        <v>124</v>
      </c>
      <c r="M2733" s="94" t="s">
        <v>3615</v>
      </c>
      <c r="N2733" s="246" t="s">
        <v>3616</v>
      </c>
      <c r="O2733" s="94" t="s">
        <v>73</v>
      </c>
      <c r="P2733" s="30">
        <v>45818</v>
      </c>
      <c r="Q2733" s="30">
        <v>45819</v>
      </c>
      <c r="R2733" s="30" t="s">
        <v>239</v>
      </c>
      <c r="S2733" s="21">
        <v>45828</v>
      </c>
      <c r="T2733" s="20" t="s">
        <v>73</v>
      </c>
      <c r="U2733" s="21">
        <v>45831</v>
      </c>
      <c r="V2733" s="29" t="s">
        <v>240</v>
      </c>
      <c r="W2733" s="23"/>
      <c r="X2733" s="27" t="s">
        <v>39</v>
      </c>
      <c r="Y2733" s="13" t="s">
        <v>1566</v>
      </c>
    </row>
    <row r="2734" spans="1:25" ht="25.5">
      <c r="A2734" s="24">
        <v>45870</v>
      </c>
      <c r="B2734" s="25" t="s">
        <v>3617</v>
      </c>
      <c r="C2734" s="26">
        <v>147213</v>
      </c>
      <c r="D2734" s="27" t="s">
        <v>28</v>
      </c>
      <c r="E2734" s="27" t="s">
        <v>255</v>
      </c>
      <c r="F2734" s="27" t="s">
        <v>1021</v>
      </c>
      <c r="G2734" s="27" t="s">
        <v>31</v>
      </c>
      <c r="H2734" s="27" t="s">
        <v>32</v>
      </c>
      <c r="I2734" s="27" t="s">
        <v>33</v>
      </c>
      <c r="J2734" s="32">
        <v>45838</v>
      </c>
      <c r="K2734" s="28">
        <v>45992</v>
      </c>
      <c r="L2734" s="121" t="s">
        <v>124</v>
      </c>
      <c r="M2734" s="94" t="s">
        <v>73</v>
      </c>
      <c r="N2734" s="170" t="s">
        <v>72</v>
      </c>
      <c r="O2734" s="94" t="s">
        <v>73</v>
      </c>
      <c r="P2734" s="30" t="s">
        <v>73</v>
      </c>
      <c r="Q2734" s="30" t="s">
        <v>73</v>
      </c>
      <c r="R2734" s="30" t="s">
        <v>73</v>
      </c>
      <c r="S2734" s="21">
        <v>45828</v>
      </c>
      <c r="T2734" s="20" t="s">
        <v>73</v>
      </c>
      <c r="U2734" s="21">
        <v>45831</v>
      </c>
      <c r="V2734" s="29" t="s">
        <v>240</v>
      </c>
      <c r="W2734" s="23"/>
      <c r="X2734" s="27" t="s">
        <v>45</v>
      </c>
      <c r="Y2734" s="13" t="s">
        <v>3578</v>
      </c>
    </row>
    <row r="2735" spans="1:25" ht="25.5">
      <c r="A2735" s="24">
        <v>45870</v>
      </c>
      <c r="B2735" s="25" t="s">
        <v>3618</v>
      </c>
      <c r="C2735" s="26">
        <v>147384</v>
      </c>
      <c r="D2735" s="27" t="s">
        <v>28</v>
      </c>
      <c r="E2735" s="27" t="s">
        <v>255</v>
      </c>
      <c r="F2735" s="27" t="s">
        <v>1021</v>
      </c>
      <c r="G2735" s="27" t="s">
        <v>31</v>
      </c>
      <c r="H2735" s="27" t="s">
        <v>32</v>
      </c>
      <c r="I2735" s="27" t="s">
        <v>33</v>
      </c>
      <c r="J2735" s="32">
        <v>45838</v>
      </c>
      <c r="K2735" s="28">
        <v>45992</v>
      </c>
      <c r="L2735" s="121" t="s">
        <v>124</v>
      </c>
      <c r="M2735" s="94" t="s">
        <v>73</v>
      </c>
      <c r="N2735" s="170" t="s">
        <v>72</v>
      </c>
      <c r="O2735" s="94" t="s">
        <v>73</v>
      </c>
      <c r="P2735" s="30" t="s">
        <v>73</v>
      </c>
      <c r="Q2735" s="30" t="s">
        <v>73</v>
      </c>
      <c r="R2735" s="30" t="s">
        <v>73</v>
      </c>
      <c r="S2735" s="21">
        <v>45828</v>
      </c>
      <c r="T2735" s="20" t="s">
        <v>73</v>
      </c>
      <c r="U2735" s="21">
        <v>45831</v>
      </c>
      <c r="V2735" s="29" t="s">
        <v>240</v>
      </c>
      <c r="W2735" s="23"/>
      <c r="X2735" s="27" t="s">
        <v>45</v>
      </c>
      <c r="Y2735" s="13" t="s">
        <v>3578</v>
      </c>
    </row>
    <row r="2736" spans="1:25" ht="25.5">
      <c r="A2736" s="24">
        <v>45870</v>
      </c>
      <c r="B2736" s="25" t="s">
        <v>3619</v>
      </c>
      <c r="C2736" s="26">
        <v>149062</v>
      </c>
      <c r="D2736" s="27" t="s">
        <v>28</v>
      </c>
      <c r="E2736" s="27" t="s">
        <v>255</v>
      </c>
      <c r="F2736" s="27" t="s">
        <v>256</v>
      </c>
      <c r="G2736" s="27" t="s">
        <v>31</v>
      </c>
      <c r="H2736" s="27" t="s">
        <v>32</v>
      </c>
      <c r="I2736" s="27" t="s">
        <v>33</v>
      </c>
      <c r="J2736" s="32">
        <v>45838</v>
      </c>
      <c r="K2736" s="28">
        <v>45992</v>
      </c>
      <c r="L2736" s="121" t="s">
        <v>124</v>
      </c>
      <c r="M2736" s="94" t="s">
        <v>73</v>
      </c>
      <c r="N2736" s="94" t="s">
        <v>113</v>
      </c>
      <c r="O2736" s="94" t="s">
        <v>73</v>
      </c>
      <c r="P2736" s="30" t="s">
        <v>73</v>
      </c>
      <c r="Q2736" s="30" t="s">
        <v>73</v>
      </c>
      <c r="R2736" s="30" t="s">
        <v>73</v>
      </c>
      <c r="S2736" s="21">
        <v>45828</v>
      </c>
      <c r="T2736" s="20" t="s">
        <v>73</v>
      </c>
      <c r="U2736" s="21">
        <v>45831</v>
      </c>
      <c r="V2736" s="29" t="s">
        <v>240</v>
      </c>
      <c r="W2736" s="23"/>
      <c r="X2736" s="27" t="s">
        <v>45</v>
      </c>
      <c r="Y2736" s="13" t="s">
        <v>3575</v>
      </c>
    </row>
    <row r="2737" spans="1:25">
      <c r="A2737" s="24">
        <v>45870</v>
      </c>
      <c r="B2737" s="25" t="s">
        <v>3620</v>
      </c>
      <c r="C2737" s="26">
        <v>149078</v>
      </c>
      <c r="D2737" s="27" t="s">
        <v>28</v>
      </c>
      <c r="E2737" s="27" t="s">
        <v>255</v>
      </c>
      <c r="F2737" s="27" t="s">
        <v>256</v>
      </c>
      <c r="G2737" s="27" t="s">
        <v>31</v>
      </c>
      <c r="H2737" s="27" t="s">
        <v>32</v>
      </c>
      <c r="I2737" s="27" t="s">
        <v>33</v>
      </c>
      <c r="J2737" s="32">
        <v>45838</v>
      </c>
      <c r="K2737" s="28">
        <v>45992</v>
      </c>
      <c r="L2737" s="121" t="s">
        <v>124</v>
      </c>
      <c r="M2737" s="94" t="s">
        <v>1765</v>
      </c>
      <c r="N2737" s="246" t="s">
        <v>2923</v>
      </c>
      <c r="O2737" s="94" t="s">
        <v>73</v>
      </c>
      <c r="P2737" s="30" t="s">
        <v>73</v>
      </c>
      <c r="Q2737" s="30" t="s">
        <v>73</v>
      </c>
      <c r="R2737" s="30" t="s">
        <v>73</v>
      </c>
      <c r="S2737" s="21">
        <v>45828</v>
      </c>
      <c r="T2737" s="20" t="s">
        <v>73</v>
      </c>
      <c r="U2737" s="21">
        <v>45831</v>
      </c>
      <c r="V2737" s="29" t="s">
        <v>240</v>
      </c>
      <c r="W2737" s="23"/>
      <c r="X2737" s="27" t="s">
        <v>45</v>
      </c>
      <c r="Y2737" s="13" t="s">
        <v>3572</v>
      </c>
    </row>
    <row r="2738" spans="1:25" ht="25.5">
      <c r="A2738" s="24">
        <v>45870</v>
      </c>
      <c r="B2738" s="25" t="s">
        <v>3621</v>
      </c>
      <c r="C2738" s="26">
        <v>149346</v>
      </c>
      <c r="D2738" s="27" t="s">
        <v>28</v>
      </c>
      <c r="E2738" s="27" t="s">
        <v>255</v>
      </c>
      <c r="F2738" s="27" t="s">
        <v>1021</v>
      </c>
      <c r="G2738" s="27" t="s">
        <v>31</v>
      </c>
      <c r="H2738" s="27" t="s">
        <v>32</v>
      </c>
      <c r="I2738" s="27" t="s">
        <v>33</v>
      </c>
      <c r="J2738" s="32">
        <v>45838</v>
      </c>
      <c r="K2738" s="28">
        <v>45992</v>
      </c>
      <c r="L2738" s="121" t="s">
        <v>124</v>
      </c>
      <c r="M2738" s="94" t="s">
        <v>73</v>
      </c>
      <c r="N2738" s="170" t="s">
        <v>72</v>
      </c>
      <c r="O2738" s="94" t="s">
        <v>73</v>
      </c>
      <c r="P2738" s="30" t="s">
        <v>73</v>
      </c>
      <c r="Q2738" s="30" t="s">
        <v>73</v>
      </c>
      <c r="R2738" s="30" t="s">
        <v>73</v>
      </c>
      <c r="S2738" s="21">
        <v>45828</v>
      </c>
      <c r="T2738" s="20" t="s">
        <v>73</v>
      </c>
      <c r="U2738" s="21">
        <v>45831</v>
      </c>
      <c r="V2738" s="29" t="s">
        <v>240</v>
      </c>
      <c r="W2738" s="23"/>
      <c r="X2738" s="27" t="s">
        <v>45</v>
      </c>
      <c r="Y2738" s="13" t="s">
        <v>3578</v>
      </c>
    </row>
    <row r="2739" spans="1:25">
      <c r="A2739" s="24">
        <v>45870</v>
      </c>
      <c r="B2739" s="25" t="s">
        <v>953</v>
      </c>
      <c r="C2739" s="26">
        <v>632438</v>
      </c>
      <c r="D2739" s="27" t="s">
        <v>28</v>
      </c>
      <c r="E2739" s="27" t="s">
        <v>1068</v>
      </c>
      <c r="F2739" s="27" t="s">
        <v>455</v>
      </c>
      <c r="G2739" s="27" t="s">
        <v>31</v>
      </c>
      <c r="H2739" s="27" t="s">
        <v>32</v>
      </c>
      <c r="I2739" s="27" t="s">
        <v>33</v>
      </c>
      <c r="J2739" s="32">
        <v>45838</v>
      </c>
      <c r="K2739" s="28">
        <v>45992</v>
      </c>
      <c r="L2739" s="121" t="s">
        <v>124</v>
      </c>
      <c r="M2739" s="94" t="s">
        <v>304</v>
      </c>
      <c r="N2739" s="246" t="s">
        <v>149</v>
      </c>
      <c r="O2739" s="94" t="s">
        <v>73</v>
      </c>
      <c r="P2739" s="30" t="s">
        <v>73</v>
      </c>
      <c r="Q2739" s="30" t="s">
        <v>73</v>
      </c>
      <c r="R2739" s="30" t="s">
        <v>73</v>
      </c>
      <c r="S2739" s="21">
        <v>45828</v>
      </c>
      <c r="T2739" s="20" t="s">
        <v>73</v>
      </c>
      <c r="U2739" s="21">
        <v>45831</v>
      </c>
      <c r="V2739" s="29" t="s">
        <v>240</v>
      </c>
      <c r="W2739" s="23"/>
      <c r="X2739" s="27" t="s">
        <v>45</v>
      </c>
      <c r="Y2739" s="13" t="s">
        <v>3622</v>
      </c>
    </row>
    <row r="2740" spans="1:25" ht="89.25">
      <c r="A2740" s="24">
        <v>45870</v>
      </c>
      <c r="B2740" s="25" t="s">
        <v>903</v>
      </c>
      <c r="C2740" s="26" t="s">
        <v>2047</v>
      </c>
      <c r="D2740" s="27" t="s">
        <v>76</v>
      </c>
      <c r="E2740" s="27" t="s">
        <v>530</v>
      </c>
      <c r="F2740" s="27" t="s">
        <v>78</v>
      </c>
      <c r="G2740" s="27" t="s">
        <v>31</v>
      </c>
      <c r="H2740" s="27" t="s">
        <v>32</v>
      </c>
      <c r="I2740" s="27" t="s">
        <v>281</v>
      </c>
      <c r="J2740" s="32">
        <v>45838</v>
      </c>
      <c r="K2740" s="28">
        <v>46023</v>
      </c>
      <c r="L2740" s="121" t="s">
        <v>124</v>
      </c>
      <c r="M2740" s="94" t="s">
        <v>905</v>
      </c>
      <c r="N2740" s="246" t="s">
        <v>906</v>
      </c>
      <c r="O2740" s="94" t="s">
        <v>73</v>
      </c>
      <c r="P2740" s="30">
        <v>45819</v>
      </c>
      <c r="Q2740" s="30">
        <v>45820</v>
      </c>
      <c r="R2740" s="30" t="s">
        <v>239</v>
      </c>
      <c r="S2740" s="21">
        <v>45828</v>
      </c>
      <c r="T2740" s="20" t="s">
        <v>73</v>
      </c>
      <c r="U2740" s="21" t="s">
        <v>3623</v>
      </c>
      <c r="V2740" s="29" t="s">
        <v>240</v>
      </c>
      <c r="W2740" s="23"/>
      <c r="X2740" s="27" t="s">
        <v>39</v>
      </c>
      <c r="Y2740" s="13" t="s">
        <v>3624</v>
      </c>
    </row>
    <row r="2741" spans="1:25">
      <c r="A2741" s="24">
        <v>45870</v>
      </c>
      <c r="B2741" s="25" t="s">
        <v>955</v>
      </c>
      <c r="C2741" s="26">
        <v>632413</v>
      </c>
      <c r="D2741" s="27" t="s">
        <v>42</v>
      </c>
      <c r="E2741" s="27" t="s">
        <v>147</v>
      </c>
      <c r="F2741" s="27" t="s">
        <v>148</v>
      </c>
      <c r="G2741" s="27" t="s">
        <v>31</v>
      </c>
      <c r="H2741" s="27" t="s">
        <v>32</v>
      </c>
      <c r="I2741" s="27" t="s">
        <v>33</v>
      </c>
      <c r="J2741" s="32">
        <v>45838</v>
      </c>
      <c r="K2741" s="28">
        <v>46023</v>
      </c>
      <c r="L2741" s="121" t="s">
        <v>124</v>
      </c>
      <c r="M2741" s="94" t="s">
        <v>304</v>
      </c>
      <c r="N2741" s="246" t="s">
        <v>149</v>
      </c>
      <c r="O2741" s="94" t="s">
        <v>73</v>
      </c>
      <c r="P2741" s="30" t="s">
        <v>73</v>
      </c>
      <c r="Q2741" s="30" t="s">
        <v>73</v>
      </c>
      <c r="R2741" s="30" t="s">
        <v>73</v>
      </c>
      <c r="S2741" s="21">
        <v>45828</v>
      </c>
      <c r="T2741" s="20" t="s">
        <v>73</v>
      </c>
      <c r="U2741" s="21">
        <v>45831</v>
      </c>
      <c r="V2741" s="29" t="s">
        <v>240</v>
      </c>
      <c r="W2741" s="23"/>
      <c r="X2741" s="27" t="s">
        <v>39</v>
      </c>
      <c r="Y2741" s="13" t="s">
        <v>3572</v>
      </c>
    </row>
    <row r="2742" spans="1:25">
      <c r="A2742" s="24">
        <v>45839</v>
      </c>
      <c r="B2742" s="25" t="s">
        <v>3625</v>
      </c>
      <c r="C2742" s="26">
        <v>22095</v>
      </c>
      <c r="D2742" s="27" t="s">
        <v>42</v>
      </c>
      <c r="E2742" s="27" t="s">
        <v>494</v>
      </c>
      <c r="F2742" s="27" t="s">
        <v>225</v>
      </c>
      <c r="G2742" s="27" t="s">
        <v>31</v>
      </c>
      <c r="H2742" s="27" t="s">
        <v>32</v>
      </c>
      <c r="I2742" s="27" t="s">
        <v>33</v>
      </c>
      <c r="J2742" s="28">
        <v>45807</v>
      </c>
      <c r="K2742" s="28">
        <v>45962</v>
      </c>
      <c r="L2742" s="121" t="s">
        <v>124</v>
      </c>
      <c r="M2742" s="94" t="s">
        <v>986</v>
      </c>
      <c r="N2742" s="94" t="s">
        <v>901</v>
      </c>
      <c r="O2742" s="94" t="s">
        <v>73</v>
      </c>
      <c r="P2742" s="30" t="s">
        <v>73</v>
      </c>
      <c r="Q2742" s="30" t="s">
        <v>73</v>
      </c>
      <c r="R2742" s="30" t="s">
        <v>73</v>
      </c>
      <c r="S2742" s="21">
        <v>45804</v>
      </c>
      <c r="T2742" s="20">
        <v>45824</v>
      </c>
      <c r="U2742" s="21">
        <v>45838</v>
      </c>
      <c r="V2742" s="29" t="s">
        <v>240</v>
      </c>
      <c r="W2742" s="23"/>
      <c r="X2742" s="27" t="s">
        <v>39</v>
      </c>
      <c r="Y2742" s="13" t="s">
        <v>3572</v>
      </c>
    </row>
    <row r="2743" spans="1:25" ht="25.5">
      <c r="A2743" s="24">
        <v>45839</v>
      </c>
      <c r="B2743" s="25" t="s">
        <v>3625</v>
      </c>
      <c r="C2743" s="26">
        <v>28296</v>
      </c>
      <c r="D2743" s="27" t="s">
        <v>42</v>
      </c>
      <c r="E2743" s="27" t="s">
        <v>494</v>
      </c>
      <c r="F2743" s="27" t="s">
        <v>225</v>
      </c>
      <c r="G2743" s="27" t="s">
        <v>31</v>
      </c>
      <c r="H2743" s="27" t="s">
        <v>32</v>
      </c>
      <c r="I2743" s="27" t="s">
        <v>33</v>
      </c>
      <c r="J2743" s="28">
        <v>45807</v>
      </c>
      <c r="K2743" s="28">
        <v>45962</v>
      </c>
      <c r="L2743" s="121" t="s">
        <v>124</v>
      </c>
      <c r="M2743" s="94" t="s">
        <v>3626</v>
      </c>
      <c r="N2743" s="94" t="s">
        <v>3627</v>
      </c>
      <c r="O2743" s="94" t="s">
        <v>73</v>
      </c>
      <c r="P2743" s="30">
        <v>45804</v>
      </c>
      <c r="Q2743" s="30">
        <v>45805</v>
      </c>
      <c r="R2743" s="23" t="s">
        <v>239</v>
      </c>
      <c r="S2743" s="21">
        <v>45805</v>
      </c>
      <c r="T2743" s="20">
        <v>45824</v>
      </c>
      <c r="U2743" s="21">
        <v>45838</v>
      </c>
      <c r="V2743" s="29" t="s">
        <v>240</v>
      </c>
      <c r="W2743" s="23"/>
      <c r="X2743" s="27" t="s">
        <v>39</v>
      </c>
      <c r="Y2743" s="13" t="s">
        <v>3572</v>
      </c>
    </row>
    <row r="2744" spans="1:25">
      <c r="A2744" s="24">
        <v>45870</v>
      </c>
      <c r="B2744" s="25" t="s">
        <v>2658</v>
      </c>
      <c r="C2744" s="26">
        <v>5266</v>
      </c>
      <c r="D2744" s="27" t="s">
        <v>28</v>
      </c>
      <c r="E2744" s="27" t="s">
        <v>255</v>
      </c>
      <c r="F2744" s="27" t="s">
        <v>256</v>
      </c>
      <c r="G2744" s="27" t="s">
        <v>31</v>
      </c>
      <c r="H2744" s="27" t="s">
        <v>32</v>
      </c>
      <c r="I2744" s="27" t="s">
        <v>33</v>
      </c>
      <c r="J2744" s="32">
        <v>45838</v>
      </c>
      <c r="K2744" s="28">
        <v>45992</v>
      </c>
      <c r="L2744" s="121" t="s">
        <v>124</v>
      </c>
      <c r="M2744" s="94" t="s">
        <v>73</v>
      </c>
      <c r="N2744" s="94" t="s">
        <v>2174</v>
      </c>
      <c r="O2744" s="94" t="s">
        <v>73</v>
      </c>
      <c r="P2744" s="30" t="s">
        <v>73</v>
      </c>
      <c r="Q2744" s="30" t="s">
        <v>73</v>
      </c>
      <c r="R2744" s="30" t="s">
        <v>73</v>
      </c>
      <c r="S2744" s="21">
        <v>45831</v>
      </c>
      <c r="T2744" s="20" t="s">
        <v>73</v>
      </c>
      <c r="U2744" s="21">
        <v>45838</v>
      </c>
      <c r="V2744" s="29" t="s">
        <v>240</v>
      </c>
      <c r="W2744" s="23"/>
      <c r="X2744" s="27" t="s">
        <v>45</v>
      </c>
      <c r="Y2744" s="13" t="s">
        <v>3495</v>
      </c>
    </row>
    <row r="2745" spans="1:25">
      <c r="A2745" s="24">
        <v>45870</v>
      </c>
      <c r="B2745" s="25" t="s">
        <v>2887</v>
      </c>
      <c r="C2745" s="26">
        <v>17873</v>
      </c>
      <c r="D2745" s="27" t="s">
        <v>28</v>
      </c>
      <c r="E2745" s="27" t="s">
        <v>255</v>
      </c>
      <c r="F2745" s="27" t="s">
        <v>256</v>
      </c>
      <c r="G2745" s="27" t="s">
        <v>31</v>
      </c>
      <c r="H2745" s="27" t="s">
        <v>32</v>
      </c>
      <c r="I2745" s="27" t="s">
        <v>33</v>
      </c>
      <c r="J2745" s="32">
        <v>45838</v>
      </c>
      <c r="K2745" s="28">
        <v>45992</v>
      </c>
      <c r="L2745" s="121" t="s">
        <v>124</v>
      </c>
      <c r="M2745" s="94" t="s">
        <v>73</v>
      </c>
      <c r="N2745" s="94" t="s">
        <v>2174</v>
      </c>
      <c r="O2745" s="94" t="s">
        <v>73</v>
      </c>
      <c r="P2745" s="30" t="s">
        <v>73</v>
      </c>
      <c r="Q2745" s="30" t="s">
        <v>73</v>
      </c>
      <c r="R2745" s="30" t="s">
        <v>73</v>
      </c>
      <c r="S2745" s="21">
        <v>45831</v>
      </c>
      <c r="T2745" s="20" t="s">
        <v>73</v>
      </c>
      <c r="U2745" s="21">
        <v>45838</v>
      </c>
      <c r="V2745" s="29" t="s">
        <v>240</v>
      </c>
      <c r="W2745" s="23"/>
      <c r="X2745" s="27" t="s">
        <v>45</v>
      </c>
      <c r="Y2745" s="13" t="s">
        <v>3495</v>
      </c>
    </row>
    <row r="2746" spans="1:25">
      <c r="A2746" s="24">
        <v>45870</v>
      </c>
      <c r="B2746" s="25" t="s">
        <v>949</v>
      </c>
      <c r="C2746" s="26">
        <v>21110</v>
      </c>
      <c r="D2746" s="27" t="s">
        <v>28</v>
      </c>
      <c r="E2746" s="27" t="s">
        <v>147</v>
      </c>
      <c r="F2746" s="27" t="s">
        <v>148</v>
      </c>
      <c r="G2746" s="27" t="s">
        <v>31</v>
      </c>
      <c r="H2746" s="27" t="s">
        <v>32</v>
      </c>
      <c r="I2746" s="27" t="s">
        <v>33</v>
      </c>
      <c r="J2746" s="32">
        <v>45838</v>
      </c>
      <c r="K2746" s="28">
        <v>45992</v>
      </c>
      <c r="L2746" s="121" t="s">
        <v>124</v>
      </c>
      <c r="M2746" s="94" t="s">
        <v>304</v>
      </c>
      <c r="N2746" s="94" t="s">
        <v>149</v>
      </c>
      <c r="O2746" s="94" t="s">
        <v>73</v>
      </c>
      <c r="P2746" s="30" t="s">
        <v>73</v>
      </c>
      <c r="Q2746" s="30" t="s">
        <v>73</v>
      </c>
      <c r="R2746" s="30" t="s">
        <v>73</v>
      </c>
      <c r="S2746" s="21">
        <v>45831</v>
      </c>
      <c r="T2746" s="20" t="s">
        <v>73</v>
      </c>
      <c r="U2746" s="21">
        <v>45838</v>
      </c>
      <c r="V2746" s="29" t="s">
        <v>240</v>
      </c>
      <c r="W2746" s="23"/>
      <c r="X2746" s="27" t="s">
        <v>39</v>
      </c>
      <c r="Y2746" s="13" t="s">
        <v>3597</v>
      </c>
    </row>
    <row r="2747" spans="1:25" ht="25.5">
      <c r="A2747" s="24">
        <v>45870</v>
      </c>
      <c r="B2747" s="25" t="s">
        <v>535</v>
      </c>
      <c r="C2747" s="26">
        <v>40466</v>
      </c>
      <c r="D2747" s="27" t="s">
        <v>28</v>
      </c>
      <c r="E2747" s="27" t="s">
        <v>255</v>
      </c>
      <c r="F2747" s="27" t="s">
        <v>358</v>
      </c>
      <c r="G2747" s="27" t="s">
        <v>31</v>
      </c>
      <c r="H2747" s="27" t="s">
        <v>32</v>
      </c>
      <c r="I2747" s="27" t="s">
        <v>33</v>
      </c>
      <c r="J2747" s="32">
        <v>45838</v>
      </c>
      <c r="K2747" s="28">
        <v>45992</v>
      </c>
      <c r="L2747" s="121" t="s">
        <v>124</v>
      </c>
      <c r="M2747" s="94" t="s">
        <v>73</v>
      </c>
      <c r="N2747" s="170" t="s">
        <v>72</v>
      </c>
      <c r="O2747" s="94" t="s">
        <v>73</v>
      </c>
      <c r="P2747" s="30" t="s">
        <v>73</v>
      </c>
      <c r="Q2747" s="30" t="s">
        <v>73</v>
      </c>
      <c r="R2747" s="30" t="s">
        <v>73</v>
      </c>
      <c r="S2747" s="21">
        <v>45831</v>
      </c>
      <c r="T2747" s="20" t="s">
        <v>73</v>
      </c>
      <c r="U2747" s="21">
        <v>45838</v>
      </c>
      <c r="V2747" s="29" t="s">
        <v>240</v>
      </c>
      <c r="W2747" s="23"/>
      <c r="X2747" s="27" t="s">
        <v>45</v>
      </c>
      <c r="Y2747" s="13" t="s">
        <v>3489</v>
      </c>
    </row>
    <row r="2748" spans="1:25">
      <c r="A2748" s="24">
        <v>45870</v>
      </c>
      <c r="B2748" s="25" t="s">
        <v>909</v>
      </c>
      <c r="C2748" s="26">
        <v>99657</v>
      </c>
      <c r="D2748" s="27" t="s">
        <v>28</v>
      </c>
      <c r="E2748" s="27" t="s">
        <v>494</v>
      </c>
      <c r="F2748" s="27" t="s">
        <v>225</v>
      </c>
      <c r="G2748" s="27" t="s">
        <v>31</v>
      </c>
      <c r="H2748" s="27" t="s">
        <v>32</v>
      </c>
      <c r="I2748" s="27" t="s">
        <v>33</v>
      </c>
      <c r="J2748" s="32">
        <v>45838</v>
      </c>
      <c r="K2748" s="28">
        <v>45992</v>
      </c>
      <c r="L2748" s="121" t="s">
        <v>124</v>
      </c>
      <c r="M2748" s="94" t="s">
        <v>73</v>
      </c>
      <c r="N2748" s="94" t="s">
        <v>2755</v>
      </c>
      <c r="O2748" s="94" t="s">
        <v>73</v>
      </c>
      <c r="P2748" s="30" t="s">
        <v>73</v>
      </c>
      <c r="Q2748" s="30" t="s">
        <v>73</v>
      </c>
      <c r="R2748" s="30" t="s">
        <v>73</v>
      </c>
      <c r="S2748" s="21">
        <v>45831</v>
      </c>
      <c r="T2748" s="20" t="s">
        <v>73</v>
      </c>
      <c r="U2748" s="21">
        <v>45838</v>
      </c>
      <c r="V2748" s="29" t="s">
        <v>240</v>
      </c>
      <c r="W2748" s="23"/>
      <c r="X2748" s="27" t="s">
        <v>39</v>
      </c>
      <c r="Y2748" s="13" t="s">
        <v>3579</v>
      </c>
    </row>
    <row r="2749" spans="1:25" ht="25.5">
      <c r="A2749" s="24">
        <v>45870</v>
      </c>
      <c r="B2749" s="25" t="s">
        <v>942</v>
      </c>
      <c r="C2749" s="26">
        <v>101512</v>
      </c>
      <c r="D2749" s="27" t="s">
        <v>28</v>
      </c>
      <c r="E2749" s="27" t="s">
        <v>255</v>
      </c>
      <c r="F2749" s="27" t="s">
        <v>358</v>
      </c>
      <c r="G2749" s="27" t="s">
        <v>31</v>
      </c>
      <c r="H2749" s="27" t="s">
        <v>32</v>
      </c>
      <c r="I2749" s="27" t="s">
        <v>33</v>
      </c>
      <c r="J2749" s="32">
        <v>45838</v>
      </c>
      <c r="K2749" s="28">
        <v>45992</v>
      </c>
      <c r="L2749" s="121" t="s">
        <v>124</v>
      </c>
      <c r="M2749" s="94" t="s">
        <v>73</v>
      </c>
      <c r="N2749" s="170" t="s">
        <v>72</v>
      </c>
      <c r="O2749" s="94" t="s">
        <v>73</v>
      </c>
      <c r="P2749" s="30" t="s">
        <v>73</v>
      </c>
      <c r="Q2749" s="30" t="s">
        <v>73</v>
      </c>
      <c r="R2749" s="30" t="s">
        <v>73</v>
      </c>
      <c r="S2749" s="21">
        <v>45831</v>
      </c>
      <c r="T2749" s="20" t="s">
        <v>73</v>
      </c>
      <c r="U2749" s="21">
        <v>45838</v>
      </c>
      <c r="V2749" s="29" t="s">
        <v>240</v>
      </c>
      <c r="W2749" s="23"/>
      <c r="X2749" s="27" t="s">
        <v>45</v>
      </c>
      <c r="Y2749" s="13" t="s">
        <v>3489</v>
      </c>
    </row>
    <row r="2750" spans="1:25">
      <c r="A2750" s="24">
        <v>45870</v>
      </c>
      <c r="B2750" s="25" t="s">
        <v>3628</v>
      </c>
      <c r="C2750" s="26">
        <v>103728</v>
      </c>
      <c r="D2750" s="27" t="s">
        <v>28</v>
      </c>
      <c r="E2750" s="27" t="s">
        <v>255</v>
      </c>
      <c r="F2750" s="27" t="s">
        <v>256</v>
      </c>
      <c r="G2750" s="27" t="s">
        <v>31</v>
      </c>
      <c r="H2750" s="27" t="s">
        <v>32</v>
      </c>
      <c r="I2750" s="27" t="s">
        <v>33</v>
      </c>
      <c r="J2750" s="32">
        <v>45838</v>
      </c>
      <c r="K2750" s="28">
        <v>46357</v>
      </c>
      <c r="L2750" s="121" t="s">
        <v>124</v>
      </c>
      <c r="M2750" s="94" t="s">
        <v>73</v>
      </c>
      <c r="N2750" s="94" t="s">
        <v>2174</v>
      </c>
      <c r="O2750" s="94" t="s">
        <v>73</v>
      </c>
      <c r="P2750" s="30" t="s">
        <v>73</v>
      </c>
      <c r="Q2750" s="30" t="s">
        <v>73</v>
      </c>
      <c r="R2750" s="30" t="s">
        <v>73</v>
      </c>
      <c r="S2750" s="21">
        <v>45831</v>
      </c>
      <c r="T2750" s="20" t="s">
        <v>73</v>
      </c>
      <c r="U2750" s="21">
        <v>45838</v>
      </c>
      <c r="V2750" s="29" t="s">
        <v>240</v>
      </c>
      <c r="W2750" s="23"/>
      <c r="X2750" s="27" t="s">
        <v>45</v>
      </c>
      <c r="Y2750" s="13" t="s">
        <v>3495</v>
      </c>
    </row>
    <row r="2751" spans="1:25" ht="25.5">
      <c r="A2751" s="24">
        <v>45870</v>
      </c>
      <c r="B2751" s="25" t="s">
        <v>943</v>
      </c>
      <c r="C2751" s="26">
        <v>104977</v>
      </c>
      <c r="D2751" s="27" t="s">
        <v>28</v>
      </c>
      <c r="E2751" s="27" t="s">
        <v>255</v>
      </c>
      <c r="F2751" s="27" t="s">
        <v>358</v>
      </c>
      <c r="G2751" s="27" t="s">
        <v>31</v>
      </c>
      <c r="H2751" s="27" t="s">
        <v>32</v>
      </c>
      <c r="I2751" s="27" t="s">
        <v>33</v>
      </c>
      <c r="J2751" s="32">
        <v>45838</v>
      </c>
      <c r="K2751" s="28">
        <v>45992</v>
      </c>
      <c r="L2751" s="121" t="s">
        <v>124</v>
      </c>
      <c r="M2751" s="94" t="s">
        <v>73</v>
      </c>
      <c r="N2751" s="170" t="s">
        <v>72</v>
      </c>
      <c r="O2751" s="94" t="s">
        <v>73</v>
      </c>
      <c r="P2751" s="30" t="s">
        <v>73</v>
      </c>
      <c r="Q2751" s="30" t="s">
        <v>73</v>
      </c>
      <c r="R2751" s="30" t="s">
        <v>73</v>
      </c>
      <c r="S2751" s="21">
        <v>45831</v>
      </c>
      <c r="T2751" s="20" t="s">
        <v>73</v>
      </c>
      <c r="U2751" s="21">
        <v>45838</v>
      </c>
      <c r="V2751" s="29" t="s">
        <v>240</v>
      </c>
      <c r="W2751" s="23"/>
      <c r="X2751" s="27" t="s">
        <v>45</v>
      </c>
      <c r="Y2751" s="13" t="s">
        <v>3489</v>
      </c>
    </row>
    <row r="2752" spans="1:25" ht="25.5">
      <c r="A2752" s="24">
        <v>45870</v>
      </c>
      <c r="B2752" s="25" t="s">
        <v>940</v>
      </c>
      <c r="C2752" s="26">
        <v>108655</v>
      </c>
      <c r="D2752" s="27" t="s">
        <v>28</v>
      </c>
      <c r="E2752" s="27" t="s">
        <v>255</v>
      </c>
      <c r="F2752" s="27" t="s">
        <v>358</v>
      </c>
      <c r="G2752" s="27" t="s">
        <v>31</v>
      </c>
      <c r="H2752" s="27" t="s">
        <v>32</v>
      </c>
      <c r="I2752" s="27" t="s">
        <v>33</v>
      </c>
      <c r="J2752" s="32">
        <v>45838</v>
      </c>
      <c r="K2752" s="28">
        <v>45992</v>
      </c>
      <c r="L2752" s="121" t="s">
        <v>124</v>
      </c>
      <c r="M2752" s="94" t="s">
        <v>73</v>
      </c>
      <c r="N2752" s="170" t="s">
        <v>72</v>
      </c>
      <c r="O2752" s="94" t="s">
        <v>73</v>
      </c>
      <c r="P2752" s="30" t="s">
        <v>73</v>
      </c>
      <c r="Q2752" s="30" t="s">
        <v>73</v>
      </c>
      <c r="R2752" s="30" t="s">
        <v>73</v>
      </c>
      <c r="S2752" s="21">
        <v>45831</v>
      </c>
      <c r="T2752" s="20" t="s">
        <v>73</v>
      </c>
      <c r="U2752" s="21">
        <v>45838</v>
      </c>
      <c r="V2752" s="29" t="s">
        <v>240</v>
      </c>
      <c r="W2752" s="23"/>
      <c r="X2752" s="27" t="s">
        <v>45</v>
      </c>
      <c r="Y2752" s="13" t="s">
        <v>3489</v>
      </c>
    </row>
    <row r="2753" spans="1:25" ht="25.5">
      <c r="A2753" s="24">
        <v>45870</v>
      </c>
      <c r="B2753" s="25" t="s">
        <v>917</v>
      </c>
      <c r="C2753" s="26">
        <v>108783</v>
      </c>
      <c r="D2753" s="27" t="s">
        <v>28</v>
      </c>
      <c r="E2753" s="27" t="s">
        <v>255</v>
      </c>
      <c r="F2753" s="27" t="s">
        <v>358</v>
      </c>
      <c r="G2753" s="27" t="s">
        <v>31</v>
      </c>
      <c r="H2753" s="27" t="s">
        <v>32</v>
      </c>
      <c r="I2753" s="27" t="s">
        <v>33</v>
      </c>
      <c r="J2753" s="32">
        <v>45838</v>
      </c>
      <c r="K2753" s="28">
        <v>45992</v>
      </c>
      <c r="L2753" s="121" t="s">
        <v>124</v>
      </c>
      <c r="M2753" s="94" t="s">
        <v>73</v>
      </c>
      <c r="N2753" s="170" t="s">
        <v>72</v>
      </c>
      <c r="O2753" s="94" t="s">
        <v>73</v>
      </c>
      <c r="P2753" s="30" t="s">
        <v>73</v>
      </c>
      <c r="Q2753" s="30" t="s">
        <v>73</v>
      </c>
      <c r="R2753" s="30" t="s">
        <v>73</v>
      </c>
      <c r="S2753" s="21">
        <v>45831</v>
      </c>
      <c r="T2753" s="20" t="s">
        <v>73</v>
      </c>
      <c r="U2753" s="21">
        <v>45838</v>
      </c>
      <c r="V2753" s="29" t="s">
        <v>240</v>
      </c>
      <c r="W2753" s="23"/>
      <c r="X2753" s="27" t="s">
        <v>45</v>
      </c>
      <c r="Y2753" s="13" t="s">
        <v>3489</v>
      </c>
    </row>
    <row r="2754" spans="1:25" ht="25.5">
      <c r="A2754" s="24">
        <v>45870</v>
      </c>
      <c r="B2754" s="25" t="s">
        <v>3629</v>
      </c>
      <c r="C2754" s="26">
        <v>111518</v>
      </c>
      <c r="D2754" s="27" t="s">
        <v>28</v>
      </c>
      <c r="E2754" s="27" t="s">
        <v>255</v>
      </c>
      <c r="F2754" s="27" t="s">
        <v>358</v>
      </c>
      <c r="G2754" s="27" t="s">
        <v>31</v>
      </c>
      <c r="H2754" s="27" t="s">
        <v>32</v>
      </c>
      <c r="I2754" s="27" t="s">
        <v>33</v>
      </c>
      <c r="J2754" s="32">
        <v>45838</v>
      </c>
      <c r="K2754" s="28">
        <v>45992</v>
      </c>
      <c r="L2754" s="121" t="s">
        <v>124</v>
      </c>
      <c r="M2754" s="94" t="s">
        <v>73</v>
      </c>
      <c r="N2754" s="170" t="s">
        <v>72</v>
      </c>
      <c r="O2754" s="94" t="s">
        <v>73</v>
      </c>
      <c r="P2754" s="30" t="s">
        <v>73</v>
      </c>
      <c r="Q2754" s="30" t="s">
        <v>73</v>
      </c>
      <c r="R2754" s="30" t="s">
        <v>73</v>
      </c>
      <c r="S2754" s="21">
        <v>45831</v>
      </c>
      <c r="T2754" s="20" t="s">
        <v>73</v>
      </c>
      <c r="U2754" s="21">
        <v>45838</v>
      </c>
      <c r="V2754" s="29" t="s">
        <v>240</v>
      </c>
      <c r="W2754" s="23"/>
      <c r="X2754" s="27" t="s">
        <v>45</v>
      </c>
      <c r="Y2754" s="13" t="s">
        <v>3489</v>
      </c>
    </row>
    <row r="2755" spans="1:25" ht="25.5">
      <c r="A2755" s="24">
        <v>45870</v>
      </c>
      <c r="B2755" s="25" t="s">
        <v>919</v>
      </c>
      <c r="C2755" s="26">
        <v>112943</v>
      </c>
      <c r="D2755" s="27" t="s">
        <v>28</v>
      </c>
      <c r="E2755" s="27" t="s">
        <v>255</v>
      </c>
      <c r="F2755" s="27" t="s">
        <v>358</v>
      </c>
      <c r="G2755" s="27" t="s">
        <v>31</v>
      </c>
      <c r="H2755" s="27" t="s">
        <v>32</v>
      </c>
      <c r="I2755" s="27" t="s">
        <v>33</v>
      </c>
      <c r="J2755" s="32">
        <v>45838</v>
      </c>
      <c r="K2755" s="28">
        <v>45992</v>
      </c>
      <c r="L2755" s="121" t="s">
        <v>124</v>
      </c>
      <c r="M2755" s="94" t="s">
        <v>73</v>
      </c>
      <c r="N2755" s="170" t="s">
        <v>72</v>
      </c>
      <c r="O2755" s="94" t="s">
        <v>73</v>
      </c>
      <c r="P2755" s="30" t="s">
        <v>73</v>
      </c>
      <c r="Q2755" s="30" t="s">
        <v>73</v>
      </c>
      <c r="R2755" s="30" t="s">
        <v>73</v>
      </c>
      <c r="S2755" s="21">
        <v>45831</v>
      </c>
      <c r="T2755" s="20" t="s">
        <v>73</v>
      </c>
      <c r="U2755" s="21">
        <v>45838</v>
      </c>
      <c r="V2755" s="29" t="s">
        <v>240</v>
      </c>
      <c r="W2755" s="23"/>
      <c r="X2755" s="27" t="s">
        <v>45</v>
      </c>
      <c r="Y2755" s="13" t="s">
        <v>3489</v>
      </c>
    </row>
    <row r="2756" spans="1:25" ht="25.5">
      <c r="A2756" s="24">
        <v>45870</v>
      </c>
      <c r="B2756" s="25" t="s">
        <v>893</v>
      </c>
      <c r="C2756" s="26">
        <v>113068</v>
      </c>
      <c r="D2756" s="27" t="s">
        <v>28</v>
      </c>
      <c r="E2756" s="27" t="s">
        <v>255</v>
      </c>
      <c r="F2756" s="27" t="s">
        <v>358</v>
      </c>
      <c r="G2756" s="27" t="s">
        <v>31</v>
      </c>
      <c r="H2756" s="27" t="s">
        <v>32</v>
      </c>
      <c r="I2756" s="27" t="s">
        <v>33</v>
      </c>
      <c r="J2756" s="32">
        <v>45838</v>
      </c>
      <c r="K2756" s="28">
        <v>45992</v>
      </c>
      <c r="L2756" s="121" t="s">
        <v>124</v>
      </c>
      <c r="M2756" s="94" t="s">
        <v>73</v>
      </c>
      <c r="N2756" s="170" t="s">
        <v>72</v>
      </c>
      <c r="O2756" s="94" t="s">
        <v>73</v>
      </c>
      <c r="P2756" s="30" t="s">
        <v>73</v>
      </c>
      <c r="Q2756" s="30" t="s">
        <v>73</v>
      </c>
      <c r="R2756" s="30" t="s">
        <v>73</v>
      </c>
      <c r="S2756" s="21">
        <v>45831</v>
      </c>
      <c r="T2756" s="20" t="s">
        <v>73</v>
      </c>
      <c r="U2756" s="21">
        <v>45838</v>
      </c>
      <c r="V2756" s="29" t="s">
        <v>240</v>
      </c>
      <c r="W2756" s="23"/>
      <c r="X2756" s="27" t="s">
        <v>45</v>
      </c>
      <c r="Y2756" s="13" t="s">
        <v>3489</v>
      </c>
    </row>
    <row r="2757" spans="1:25">
      <c r="A2757" s="24">
        <v>45870</v>
      </c>
      <c r="B2757" s="25" t="s">
        <v>3630</v>
      </c>
      <c r="C2757" s="26">
        <v>113083</v>
      </c>
      <c r="D2757" s="27" t="s">
        <v>28</v>
      </c>
      <c r="E2757" s="27" t="s">
        <v>1068</v>
      </c>
      <c r="F2757" s="27" t="s">
        <v>455</v>
      </c>
      <c r="G2757" s="27" t="s">
        <v>31</v>
      </c>
      <c r="H2757" s="27" t="s">
        <v>32</v>
      </c>
      <c r="I2757" s="27" t="s">
        <v>33</v>
      </c>
      <c r="J2757" s="32">
        <v>45838</v>
      </c>
      <c r="K2757" s="28">
        <v>45992</v>
      </c>
      <c r="L2757" s="121" t="s">
        <v>124</v>
      </c>
      <c r="M2757" s="94" t="s">
        <v>304</v>
      </c>
      <c r="N2757" s="94" t="s">
        <v>149</v>
      </c>
      <c r="O2757" s="94" t="s">
        <v>73</v>
      </c>
      <c r="P2757" s="30" t="s">
        <v>73</v>
      </c>
      <c r="Q2757" s="30" t="s">
        <v>73</v>
      </c>
      <c r="R2757" s="30" t="s">
        <v>73</v>
      </c>
      <c r="S2757" s="21">
        <v>45831</v>
      </c>
      <c r="T2757" s="20" t="s">
        <v>73</v>
      </c>
      <c r="U2757" s="21">
        <v>45838</v>
      </c>
      <c r="V2757" s="29" t="s">
        <v>240</v>
      </c>
      <c r="W2757" s="23"/>
      <c r="X2757" s="27" t="s">
        <v>45</v>
      </c>
      <c r="Y2757" s="13" t="s">
        <v>3576</v>
      </c>
    </row>
    <row r="2758" spans="1:25">
      <c r="A2758" s="24">
        <v>45870</v>
      </c>
      <c r="B2758" s="25" t="s">
        <v>890</v>
      </c>
      <c r="C2758" s="26">
        <v>117991</v>
      </c>
      <c r="D2758" s="27" t="s">
        <v>28</v>
      </c>
      <c r="E2758" s="27" t="s">
        <v>255</v>
      </c>
      <c r="F2758" s="27" t="s">
        <v>256</v>
      </c>
      <c r="G2758" s="27" t="s">
        <v>31</v>
      </c>
      <c r="H2758" s="27" t="s">
        <v>32</v>
      </c>
      <c r="I2758" s="27" t="s">
        <v>33</v>
      </c>
      <c r="J2758" s="32">
        <v>45838</v>
      </c>
      <c r="K2758" s="28">
        <v>45992</v>
      </c>
      <c r="L2758" s="121" t="s">
        <v>124</v>
      </c>
      <c r="M2758" s="94" t="s">
        <v>73</v>
      </c>
      <c r="N2758" s="94" t="s">
        <v>2174</v>
      </c>
      <c r="O2758" s="94" t="s">
        <v>73</v>
      </c>
      <c r="P2758" s="30" t="s">
        <v>73</v>
      </c>
      <c r="Q2758" s="30" t="s">
        <v>73</v>
      </c>
      <c r="R2758" s="30" t="s">
        <v>73</v>
      </c>
      <c r="S2758" s="21">
        <v>45831</v>
      </c>
      <c r="T2758" s="20" t="s">
        <v>73</v>
      </c>
      <c r="U2758" s="21">
        <v>45838</v>
      </c>
      <c r="V2758" s="29" t="s">
        <v>240</v>
      </c>
      <c r="W2758" s="23"/>
      <c r="X2758" s="27" t="s">
        <v>45</v>
      </c>
      <c r="Y2758" s="13" t="s">
        <v>3495</v>
      </c>
    </row>
    <row r="2759" spans="1:25">
      <c r="A2759" s="24">
        <v>45870</v>
      </c>
      <c r="B2759" s="25" t="s">
        <v>951</v>
      </c>
      <c r="C2759" s="26">
        <v>120805</v>
      </c>
      <c r="D2759" s="27" t="s">
        <v>28</v>
      </c>
      <c r="E2759" s="27" t="s">
        <v>1068</v>
      </c>
      <c r="F2759" s="27" t="s">
        <v>455</v>
      </c>
      <c r="G2759" s="27" t="s">
        <v>31</v>
      </c>
      <c r="H2759" s="27" t="s">
        <v>32</v>
      </c>
      <c r="I2759" s="27" t="s">
        <v>33</v>
      </c>
      <c r="J2759" s="32">
        <v>45838</v>
      </c>
      <c r="K2759" s="28">
        <v>45992</v>
      </c>
      <c r="L2759" s="121" t="s">
        <v>124</v>
      </c>
      <c r="M2759" s="94" t="s">
        <v>304</v>
      </c>
      <c r="N2759" s="94" t="s">
        <v>149</v>
      </c>
      <c r="O2759" s="94" t="s">
        <v>73</v>
      </c>
      <c r="P2759" s="30" t="s">
        <v>73</v>
      </c>
      <c r="Q2759" s="30" t="s">
        <v>73</v>
      </c>
      <c r="R2759" s="30" t="s">
        <v>73</v>
      </c>
      <c r="S2759" s="21">
        <v>45831</v>
      </c>
      <c r="T2759" s="20" t="s">
        <v>73</v>
      </c>
      <c r="U2759" s="21">
        <v>45838</v>
      </c>
      <c r="V2759" s="29" t="s">
        <v>240</v>
      </c>
      <c r="W2759" s="23"/>
      <c r="X2759" s="27" t="s">
        <v>45</v>
      </c>
      <c r="Y2759" s="13" t="s">
        <v>3576</v>
      </c>
    </row>
    <row r="2760" spans="1:25">
      <c r="A2760" s="24">
        <v>45870</v>
      </c>
      <c r="B2760" s="25" t="s">
        <v>538</v>
      </c>
      <c r="C2760" s="26">
        <v>122001</v>
      </c>
      <c r="D2760" s="27" t="s">
        <v>28</v>
      </c>
      <c r="E2760" s="27" t="s">
        <v>255</v>
      </c>
      <c r="F2760" s="27" t="s">
        <v>256</v>
      </c>
      <c r="G2760" s="27" t="s">
        <v>31</v>
      </c>
      <c r="H2760" s="27" t="s">
        <v>32</v>
      </c>
      <c r="I2760" s="27" t="s">
        <v>33</v>
      </c>
      <c r="J2760" s="32">
        <v>45838</v>
      </c>
      <c r="K2760" s="28">
        <v>46357</v>
      </c>
      <c r="L2760" s="121" t="s">
        <v>124</v>
      </c>
      <c r="M2760" s="94" t="s">
        <v>1765</v>
      </c>
      <c r="N2760" s="94" t="s">
        <v>2923</v>
      </c>
      <c r="O2760" s="94" t="s">
        <v>73</v>
      </c>
      <c r="P2760" s="30" t="s">
        <v>73</v>
      </c>
      <c r="Q2760" s="30" t="s">
        <v>73</v>
      </c>
      <c r="R2760" s="30" t="s">
        <v>73</v>
      </c>
      <c r="S2760" s="21">
        <v>45831</v>
      </c>
      <c r="T2760" s="20" t="s">
        <v>73</v>
      </c>
      <c r="U2760" s="21">
        <v>45838</v>
      </c>
      <c r="V2760" s="29" t="s">
        <v>240</v>
      </c>
      <c r="W2760" s="23"/>
      <c r="X2760" s="27" t="s">
        <v>45</v>
      </c>
      <c r="Y2760" s="13" t="s">
        <v>3631</v>
      </c>
    </row>
    <row r="2761" spans="1:25">
      <c r="A2761" s="24">
        <v>45870</v>
      </c>
      <c r="B2761" s="25" t="s">
        <v>2039</v>
      </c>
      <c r="C2761" s="26">
        <v>123130</v>
      </c>
      <c r="D2761" s="27" t="s">
        <v>28</v>
      </c>
      <c r="E2761" s="27" t="s">
        <v>255</v>
      </c>
      <c r="F2761" s="27" t="s">
        <v>256</v>
      </c>
      <c r="G2761" s="27" t="s">
        <v>31</v>
      </c>
      <c r="H2761" s="27" t="s">
        <v>32</v>
      </c>
      <c r="I2761" s="27" t="s">
        <v>33</v>
      </c>
      <c r="J2761" s="32">
        <v>45838</v>
      </c>
      <c r="K2761" s="28">
        <v>45992</v>
      </c>
      <c r="L2761" s="121" t="s">
        <v>124</v>
      </c>
      <c r="M2761" s="94" t="s">
        <v>73</v>
      </c>
      <c r="N2761" s="94" t="s">
        <v>2174</v>
      </c>
      <c r="O2761" s="94" t="s">
        <v>73</v>
      </c>
      <c r="P2761" s="30" t="s">
        <v>73</v>
      </c>
      <c r="Q2761" s="30" t="s">
        <v>73</v>
      </c>
      <c r="R2761" s="30" t="s">
        <v>73</v>
      </c>
      <c r="S2761" s="21">
        <v>45831</v>
      </c>
      <c r="T2761" s="20" t="s">
        <v>73</v>
      </c>
      <c r="U2761" s="21">
        <v>45838</v>
      </c>
      <c r="V2761" s="29" t="s">
        <v>240</v>
      </c>
      <c r="W2761" s="23"/>
      <c r="X2761" s="27" t="s">
        <v>45</v>
      </c>
      <c r="Y2761" s="13" t="s">
        <v>3495</v>
      </c>
    </row>
    <row r="2762" spans="1:25" ht="25.5">
      <c r="A2762" s="24">
        <v>45870</v>
      </c>
      <c r="B2762" s="25" t="s">
        <v>946</v>
      </c>
      <c r="C2762" s="26">
        <v>131821</v>
      </c>
      <c r="D2762" s="27" t="s">
        <v>28</v>
      </c>
      <c r="E2762" s="27" t="s">
        <v>413</v>
      </c>
      <c r="F2762" s="27" t="s">
        <v>2926</v>
      </c>
      <c r="G2762" s="27" t="s">
        <v>31</v>
      </c>
      <c r="H2762" s="27" t="s">
        <v>32</v>
      </c>
      <c r="I2762" s="27" t="s">
        <v>33</v>
      </c>
      <c r="J2762" s="32">
        <v>45838</v>
      </c>
      <c r="K2762" s="28">
        <v>45992</v>
      </c>
      <c r="L2762" s="121" t="s">
        <v>124</v>
      </c>
      <c r="M2762" s="94" t="s">
        <v>415</v>
      </c>
      <c r="N2762" s="94" t="s">
        <v>43</v>
      </c>
      <c r="O2762" s="94" t="s">
        <v>73</v>
      </c>
      <c r="P2762" s="30" t="s">
        <v>73</v>
      </c>
      <c r="Q2762" s="30" t="s">
        <v>73</v>
      </c>
      <c r="R2762" s="30" t="s">
        <v>73</v>
      </c>
      <c r="S2762" s="21">
        <v>45831</v>
      </c>
      <c r="T2762" s="20" t="s">
        <v>73</v>
      </c>
      <c r="U2762" s="21">
        <v>45838</v>
      </c>
      <c r="V2762" s="29" t="s">
        <v>240</v>
      </c>
      <c r="W2762" s="23"/>
      <c r="X2762" s="27" t="s">
        <v>45</v>
      </c>
      <c r="Y2762" s="13" t="s">
        <v>3632</v>
      </c>
    </row>
    <row r="2763" spans="1:25">
      <c r="A2763" s="24">
        <v>45870</v>
      </c>
      <c r="B2763" s="25" t="s">
        <v>3633</v>
      </c>
      <c r="C2763" s="26">
        <v>135364</v>
      </c>
      <c r="D2763" s="27" t="s">
        <v>28</v>
      </c>
      <c r="E2763" s="27" t="s">
        <v>255</v>
      </c>
      <c r="F2763" s="27" t="s">
        <v>256</v>
      </c>
      <c r="G2763" s="27" t="s">
        <v>31</v>
      </c>
      <c r="H2763" s="27" t="s">
        <v>32</v>
      </c>
      <c r="I2763" s="27" t="s">
        <v>33</v>
      </c>
      <c r="J2763" s="32">
        <v>45838</v>
      </c>
      <c r="K2763" s="28">
        <v>45992</v>
      </c>
      <c r="L2763" s="121" t="s">
        <v>124</v>
      </c>
      <c r="M2763" s="94" t="s">
        <v>73</v>
      </c>
      <c r="N2763" s="94" t="s">
        <v>2174</v>
      </c>
      <c r="O2763" s="94" t="s">
        <v>73</v>
      </c>
      <c r="P2763" s="30" t="s">
        <v>73</v>
      </c>
      <c r="Q2763" s="30" t="s">
        <v>73</v>
      </c>
      <c r="R2763" s="30" t="s">
        <v>73</v>
      </c>
      <c r="S2763" s="21">
        <v>45831</v>
      </c>
      <c r="T2763" s="20" t="s">
        <v>73</v>
      </c>
      <c r="U2763" s="21">
        <v>45838</v>
      </c>
      <c r="V2763" s="29" t="s">
        <v>240</v>
      </c>
      <c r="W2763" s="23"/>
      <c r="X2763" s="27" t="s">
        <v>45</v>
      </c>
      <c r="Y2763" s="13" t="s">
        <v>3495</v>
      </c>
    </row>
    <row r="2764" spans="1:25" ht="25.5">
      <c r="A2764" s="24">
        <v>45870</v>
      </c>
      <c r="B2764" s="25" t="s">
        <v>2065</v>
      </c>
      <c r="C2764" s="26">
        <v>135428</v>
      </c>
      <c r="D2764" s="27" t="s">
        <v>28</v>
      </c>
      <c r="E2764" s="27" t="s">
        <v>377</v>
      </c>
      <c r="F2764" s="27" t="s">
        <v>662</v>
      </c>
      <c r="G2764" s="27" t="s">
        <v>31</v>
      </c>
      <c r="H2764" s="27" t="s">
        <v>32</v>
      </c>
      <c r="I2764" s="27" t="s">
        <v>33</v>
      </c>
      <c r="J2764" s="32">
        <v>45838</v>
      </c>
      <c r="K2764" s="28">
        <v>45992</v>
      </c>
      <c r="L2764" s="121" t="s">
        <v>124</v>
      </c>
      <c r="M2764" s="94" t="s">
        <v>73</v>
      </c>
      <c r="N2764" s="94" t="s">
        <v>113</v>
      </c>
      <c r="O2764" s="94" t="s">
        <v>73</v>
      </c>
      <c r="P2764" s="30" t="s">
        <v>73</v>
      </c>
      <c r="Q2764" s="30" t="s">
        <v>73</v>
      </c>
      <c r="R2764" s="30" t="s">
        <v>73</v>
      </c>
      <c r="S2764" s="21">
        <v>45831</v>
      </c>
      <c r="T2764" s="20" t="s">
        <v>73</v>
      </c>
      <c r="U2764" s="21">
        <v>45838</v>
      </c>
      <c r="V2764" s="29" t="s">
        <v>240</v>
      </c>
      <c r="W2764" s="23"/>
      <c r="X2764" s="27" t="s">
        <v>45</v>
      </c>
      <c r="Y2764" s="13" t="s">
        <v>3634</v>
      </c>
    </row>
    <row r="2765" spans="1:25" ht="25.5">
      <c r="A2765" s="24">
        <v>45870</v>
      </c>
      <c r="B2765" s="25" t="s">
        <v>2044</v>
      </c>
      <c r="C2765" s="26">
        <v>137171</v>
      </c>
      <c r="D2765" s="27" t="s">
        <v>28</v>
      </c>
      <c r="E2765" s="27" t="s">
        <v>255</v>
      </c>
      <c r="F2765" s="27" t="s">
        <v>358</v>
      </c>
      <c r="G2765" s="27" t="s">
        <v>31</v>
      </c>
      <c r="H2765" s="27" t="s">
        <v>32</v>
      </c>
      <c r="I2765" s="27" t="s">
        <v>33</v>
      </c>
      <c r="J2765" s="32">
        <v>45838</v>
      </c>
      <c r="K2765" s="28">
        <v>45992</v>
      </c>
      <c r="L2765" s="121" t="s">
        <v>124</v>
      </c>
      <c r="M2765" s="94" t="s">
        <v>73</v>
      </c>
      <c r="N2765" s="170" t="s">
        <v>72</v>
      </c>
      <c r="O2765" s="94" t="s">
        <v>73</v>
      </c>
      <c r="P2765" s="30" t="s">
        <v>73</v>
      </c>
      <c r="Q2765" s="30" t="s">
        <v>73</v>
      </c>
      <c r="R2765" s="30" t="s">
        <v>73</v>
      </c>
      <c r="S2765" s="21">
        <v>45831</v>
      </c>
      <c r="T2765" s="20" t="s">
        <v>73</v>
      </c>
      <c r="U2765" s="21">
        <v>45838</v>
      </c>
      <c r="V2765" s="29" t="s">
        <v>240</v>
      </c>
      <c r="W2765" s="23"/>
      <c r="X2765" s="27" t="s">
        <v>45</v>
      </c>
      <c r="Y2765" s="13" t="s">
        <v>3489</v>
      </c>
    </row>
    <row r="2766" spans="1:25">
      <c r="A2766" s="24">
        <v>45870</v>
      </c>
      <c r="B2766" s="25" t="s">
        <v>2854</v>
      </c>
      <c r="C2766" s="26">
        <v>141285</v>
      </c>
      <c r="D2766" s="27" t="s">
        <v>28</v>
      </c>
      <c r="E2766" s="27" t="s">
        <v>413</v>
      </c>
      <c r="F2766" s="27" t="s">
        <v>2926</v>
      </c>
      <c r="G2766" s="27" t="s">
        <v>31</v>
      </c>
      <c r="H2766" s="27" t="s">
        <v>32</v>
      </c>
      <c r="I2766" s="27" t="s">
        <v>33</v>
      </c>
      <c r="J2766" s="32">
        <v>45838</v>
      </c>
      <c r="K2766" s="28">
        <v>45992</v>
      </c>
      <c r="L2766" s="121" t="s">
        <v>124</v>
      </c>
      <c r="M2766" s="94" t="s">
        <v>73</v>
      </c>
      <c r="N2766" s="94" t="s">
        <v>73</v>
      </c>
      <c r="O2766" s="94" t="s">
        <v>73</v>
      </c>
      <c r="P2766" s="30" t="s">
        <v>73</v>
      </c>
      <c r="Q2766" s="30" t="s">
        <v>73</v>
      </c>
      <c r="R2766" s="30" t="s">
        <v>73</v>
      </c>
      <c r="S2766" s="21">
        <v>45831</v>
      </c>
      <c r="T2766" s="20" t="s">
        <v>73</v>
      </c>
      <c r="U2766" s="21">
        <v>45838</v>
      </c>
      <c r="V2766" s="29" t="s">
        <v>240</v>
      </c>
      <c r="W2766" s="23"/>
      <c r="X2766" s="27" t="s">
        <v>45</v>
      </c>
      <c r="Y2766" s="13" t="s">
        <v>3572</v>
      </c>
    </row>
    <row r="2767" spans="1:25">
      <c r="A2767" s="24">
        <v>45870</v>
      </c>
      <c r="B2767" s="25" t="s">
        <v>3635</v>
      </c>
      <c r="C2767" s="26">
        <v>143007</v>
      </c>
      <c r="D2767" s="27" t="s">
        <v>28</v>
      </c>
      <c r="E2767" s="27" t="s">
        <v>3190</v>
      </c>
      <c r="F2767" s="27" t="s">
        <v>1582</v>
      </c>
      <c r="G2767" s="27" t="s">
        <v>31</v>
      </c>
      <c r="H2767" s="27" t="s">
        <v>32</v>
      </c>
      <c r="I2767" s="27" t="s">
        <v>33</v>
      </c>
      <c r="J2767" s="32">
        <v>45838</v>
      </c>
      <c r="K2767" s="28">
        <v>45992</v>
      </c>
      <c r="L2767" s="121" t="s">
        <v>124</v>
      </c>
      <c r="M2767" s="94" t="s">
        <v>73</v>
      </c>
      <c r="N2767" s="246" t="s">
        <v>3233</v>
      </c>
      <c r="O2767" s="94" t="s">
        <v>73</v>
      </c>
      <c r="P2767" s="30" t="s">
        <v>73</v>
      </c>
      <c r="Q2767" s="30" t="s">
        <v>73</v>
      </c>
      <c r="R2767" s="30" t="s">
        <v>73</v>
      </c>
      <c r="S2767" s="21">
        <v>45831</v>
      </c>
      <c r="T2767" s="20" t="s">
        <v>73</v>
      </c>
      <c r="U2767" s="21">
        <v>45838</v>
      </c>
      <c r="V2767" s="29" t="s">
        <v>240</v>
      </c>
      <c r="W2767" s="23"/>
      <c r="X2767" s="27" t="s">
        <v>39</v>
      </c>
      <c r="Y2767" s="13" t="s">
        <v>3572</v>
      </c>
    </row>
    <row r="2768" spans="1:25">
      <c r="A2768" s="24">
        <v>45870</v>
      </c>
      <c r="B2768" s="25" t="s">
        <v>2880</v>
      </c>
      <c r="C2768" s="26">
        <v>143029</v>
      </c>
      <c r="D2768" s="27" t="s">
        <v>28</v>
      </c>
      <c r="E2768" s="27" t="s">
        <v>1068</v>
      </c>
      <c r="F2768" s="27" t="s">
        <v>148</v>
      </c>
      <c r="G2768" s="27" t="s">
        <v>31</v>
      </c>
      <c r="H2768" s="27" t="s">
        <v>32</v>
      </c>
      <c r="I2768" s="27" t="s">
        <v>33</v>
      </c>
      <c r="J2768" s="32">
        <v>45838</v>
      </c>
      <c r="K2768" s="28">
        <v>46023</v>
      </c>
      <c r="L2768" s="121" t="s">
        <v>124</v>
      </c>
      <c r="M2768" s="94" t="s">
        <v>304</v>
      </c>
      <c r="N2768" s="246" t="s">
        <v>149</v>
      </c>
      <c r="O2768" s="94" t="s">
        <v>73</v>
      </c>
      <c r="P2768" s="30" t="s">
        <v>73</v>
      </c>
      <c r="Q2768" s="30" t="s">
        <v>73</v>
      </c>
      <c r="R2768" s="30" t="s">
        <v>73</v>
      </c>
      <c r="S2768" s="21">
        <v>45831</v>
      </c>
      <c r="T2768" s="20" t="s">
        <v>73</v>
      </c>
      <c r="U2768" s="21">
        <v>45838</v>
      </c>
      <c r="V2768" s="29" t="s">
        <v>240</v>
      </c>
      <c r="W2768" s="23"/>
      <c r="X2768" s="27" t="s">
        <v>39</v>
      </c>
      <c r="Y2768" s="13" t="s">
        <v>3636</v>
      </c>
    </row>
    <row r="2769" spans="1:25" ht="25.5">
      <c r="A2769" s="24">
        <v>45870</v>
      </c>
      <c r="B2769" s="25" t="s">
        <v>2879</v>
      </c>
      <c r="C2769" s="26">
        <v>141601</v>
      </c>
      <c r="D2769" s="27" t="s">
        <v>28</v>
      </c>
      <c r="E2769" s="27" t="s">
        <v>255</v>
      </c>
      <c r="F2769" s="27" t="s">
        <v>1021</v>
      </c>
      <c r="G2769" s="27" t="s">
        <v>31</v>
      </c>
      <c r="H2769" s="27" t="s">
        <v>32</v>
      </c>
      <c r="I2769" s="27" t="s">
        <v>33</v>
      </c>
      <c r="J2769" s="32">
        <v>45838</v>
      </c>
      <c r="K2769" s="28">
        <v>45992</v>
      </c>
      <c r="L2769" s="121" t="s">
        <v>124</v>
      </c>
      <c r="M2769" s="94" t="s">
        <v>73</v>
      </c>
      <c r="N2769" s="170" t="s">
        <v>72</v>
      </c>
      <c r="O2769" s="94" t="s">
        <v>73</v>
      </c>
      <c r="P2769" s="30" t="s">
        <v>73</v>
      </c>
      <c r="Q2769" s="30" t="s">
        <v>73</v>
      </c>
      <c r="R2769" s="30" t="s">
        <v>73</v>
      </c>
      <c r="S2769" s="21">
        <v>45831</v>
      </c>
      <c r="T2769" s="20" t="s">
        <v>73</v>
      </c>
      <c r="U2769" s="21">
        <v>45838</v>
      </c>
      <c r="V2769" s="29" t="s">
        <v>240</v>
      </c>
      <c r="W2769" s="23"/>
      <c r="X2769" s="27" t="s">
        <v>45</v>
      </c>
      <c r="Y2769" s="13" t="s">
        <v>3489</v>
      </c>
    </row>
    <row r="2770" spans="1:25" ht="25.5">
      <c r="A2770" s="24">
        <v>45870</v>
      </c>
      <c r="B2770" s="25" t="s">
        <v>2876</v>
      </c>
      <c r="C2770" s="26">
        <v>143564</v>
      </c>
      <c r="D2770" s="27" t="s">
        <v>28</v>
      </c>
      <c r="E2770" s="27" t="s">
        <v>255</v>
      </c>
      <c r="F2770" s="27" t="s">
        <v>256</v>
      </c>
      <c r="G2770" s="27" t="s">
        <v>31</v>
      </c>
      <c r="H2770" s="27" t="s">
        <v>32</v>
      </c>
      <c r="I2770" s="27" t="s">
        <v>33</v>
      </c>
      <c r="J2770" s="32">
        <v>45838</v>
      </c>
      <c r="K2770" s="28">
        <v>45992</v>
      </c>
      <c r="L2770" s="121" t="s">
        <v>124</v>
      </c>
      <c r="M2770" s="94" t="s">
        <v>73</v>
      </c>
      <c r="N2770" s="94" t="s">
        <v>113</v>
      </c>
      <c r="O2770" s="94" t="s">
        <v>73</v>
      </c>
      <c r="P2770" s="30" t="s">
        <v>73</v>
      </c>
      <c r="Q2770" s="30" t="s">
        <v>73</v>
      </c>
      <c r="R2770" s="30" t="s">
        <v>73</v>
      </c>
      <c r="S2770" s="21">
        <v>45831</v>
      </c>
      <c r="T2770" s="20" t="s">
        <v>73</v>
      </c>
      <c r="U2770" s="21">
        <v>45838</v>
      </c>
      <c r="V2770" s="29" t="s">
        <v>240</v>
      </c>
      <c r="W2770" s="23"/>
      <c r="X2770" s="27" t="s">
        <v>45</v>
      </c>
      <c r="Y2770" s="13" t="s">
        <v>3574</v>
      </c>
    </row>
    <row r="2771" spans="1:25" ht="25.5">
      <c r="A2771" s="24">
        <v>45870</v>
      </c>
      <c r="B2771" s="25" t="s">
        <v>2853</v>
      </c>
      <c r="C2771" s="26">
        <v>143734</v>
      </c>
      <c r="D2771" s="27" t="s">
        <v>28</v>
      </c>
      <c r="E2771" s="27" t="s">
        <v>413</v>
      </c>
      <c r="F2771" s="27" t="s">
        <v>2926</v>
      </c>
      <c r="G2771" s="27" t="s">
        <v>31</v>
      </c>
      <c r="H2771" s="27" t="s">
        <v>32</v>
      </c>
      <c r="I2771" s="27" t="s">
        <v>33</v>
      </c>
      <c r="J2771" s="32">
        <v>45838</v>
      </c>
      <c r="K2771" s="28">
        <v>45992</v>
      </c>
      <c r="L2771" s="121" t="s">
        <v>124</v>
      </c>
      <c r="M2771" s="94" t="s">
        <v>415</v>
      </c>
      <c r="N2771" s="94" t="s">
        <v>43</v>
      </c>
      <c r="O2771" s="94" t="s">
        <v>73</v>
      </c>
      <c r="P2771" s="30" t="s">
        <v>73</v>
      </c>
      <c r="Q2771" s="30" t="s">
        <v>73</v>
      </c>
      <c r="R2771" s="30" t="s">
        <v>73</v>
      </c>
      <c r="S2771" s="21">
        <v>45831</v>
      </c>
      <c r="T2771" s="20" t="s">
        <v>73</v>
      </c>
      <c r="U2771" s="21">
        <v>45838</v>
      </c>
      <c r="V2771" s="29" t="s">
        <v>240</v>
      </c>
      <c r="W2771" s="23"/>
      <c r="X2771" s="27" t="s">
        <v>45</v>
      </c>
      <c r="Y2771" s="13" t="s">
        <v>3632</v>
      </c>
    </row>
    <row r="2772" spans="1:25" ht="25.5">
      <c r="A2772" s="24">
        <v>45870</v>
      </c>
      <c r="B2772" s="25" t="s">
        <v>2867</v>
      </c>
      <c r="C2772" s="26">
        <v>143848</v>
      </c>
      <c r="D2772" s="27" t="s">
        <v>28</v>
      </c>
      <c r="E2772" s="27" t="s">
        <v>255</v>
      </c>
      <c r="F2772" s="27" t="s">
        <v>1021</v>
      </c>
      <c r="G2772" s="27" t="s">
        <v>31</v>
      </c>
      <c r="H2772" s="27" t="s">
        <v>32</v>
      </c>
      <c r="I2772" s="27" t="s">
        <v>33</v>
      </c>
      <c r="J2772" s="32">
        <v>45838</v>
      </c>
      <c r="K2772" s="28">
        <v>45992</v>
      </c>
      <c r="L2772" s="121" t="s">
        <v>124</v>
      </c>
      <c r="M2772" s="94" t="s">
        <v>73</v>
      </c>
      <c r="N2772" s="170" t="s">
        <v>72</v>
      </c>
      <c r="O2772" s="94" t="s">
        <v>73</v>
      </c>
      <c r="P2772" s="30" t="s">
        <v>73</v>
      </c>
      <c r="Q2772" s="30" t="s">
        <v>73</v>
      </c>
      <c r="R2772" s="30" t="s">
        <v>73</v>
      </c>
      <c r="S2772" s="21">
        <v>45831</v>
      </c>
      <c r="T2772" s="20" t="s">
        <v>73</v>
      </c>
      <c r="U2772" s="21">
        <v>45838</v>
      </c>
      <c r="V2772" s="29" t="s">
        <v>240</v>
      </c>
      <c r="W2772" s="23"/>
      <c r="X2772" s="27" t="s">
        <v>45</v>
      </c>
      <c r="Y2772" s="13" t="s">
        <v>3489</v>
      </c>
    </row>
    <row r="2773" spans="1:25" ht="25.5">
      <c r="A2773" s="24">
        <v>45870</v>
      </c>
      <c r="B2773" s="25" t="s">
        <v>968</v>
      </c>
      <c r="C2773" s="26" t="s">
        <v>2074</v>
      </c>
      <c r="D2773" s="27" t="s">
        <v>28</v>
      </c>
      <c r="E2773" s="27" t="s">
        <v>589</v>
      </c>
      <c r="F2773" s="27" t="s">
        <v>212</v>
      </c>
      <c r="G2773" s="27" t="s">
        <v>31</v>
      </c>
      <c r="H2773" s="27" t="s">
        <v>32</v>
      </c>
      <c r="I2773" s="27" t="s">
        <v>33</v>
      </c>
      <c r="J2773" s="32">
        <v>45838</v>
      </c>
      <c r="K2773" s="28">
        <v>46023</v>
      </c>
      <c r="L2773" s="121" t="s">
        <v>124</v>
      </c>
      <c r="M2773" s="94" t="s">
        <v>971</v>
      </c>
      <c r="N2773" s="246" t="s">
        <v>972</v>
      </c>
      <c r="O2773" s="94" t="s">
        <v>73</v>
      </c>
      <c r="P2773" s="30">
        <v>45819</v>
      </c>
      <c r="Q2773" s="30">
        <v>45820</v>
      </c>
      <c r="R2773" s="30" t="s">
        <v>239</v>
      </c>
      <c r="S2773" s="21">
        <v>45828</v>
      </c>
      <c r="T2773" s="20" t="s">
        <v>73</v>
      </c>
      <c r="U2773" s="21">
        <v>45838</v>
      </c>
      <c r="V2773" s="29" t="s">
        <v>240</v>
      </c>
      <c r="W2773" s="23"/>
      <c r="X2773" s="27" t="s">
        <v>39</v>
      </c>
      <c r="Y2773" s="13" t="s">
        <v>3572</v>
      </c>
    </row>
    <row r="2774" spans="1:25">
      <c r="A2774" s="24">
        <v>45870</v>
      </c>
      <c r="B2774" s="25" t="s">
        <v>1539</v>
      </c>
      <c r="C2774" s="26">
        <v>634165</v>
      </c>
      <c r="D2774" s="27" t="s">
        <v>42</v>
      </c>
      <c r="E2774" s="27" t="s">
        <v>29</v>
      </c>
      <c r="F2774" s="27" t="s">
        <v>308</v>
      </c>
      <c r="G2774" s="27" t="s">
        <v>31</v>
      </c>
      <c r="H2774" s="27" t="s">
        <v>32</v>
      </c>
      <c r="I2774" s="27" t="s">
        <v>33</v>
      </c>
      <c r="J2774" s="32">
        <v>45838</v>
      </c>
      <c r="K2774" s="28">
        <v>46054</v>
      </c>
      <c r="L2774" s="121" t="s">
        <v>124</v>
      </c>
      <c r="M2774" s="94" t="s">
        <v>3637</v>
      </c>
      <c r="N2774" s="246" t="s">
        <v>3638</v>
      </c>
      <c r="O2774" s="94" t="s">
        <v>73</v>
      </c>
      <c r="P2774" s="30">
        <v>45819</v>
      </c>
      <c r="Q2774" s="30">
        <v>45820</v>
      </c>
      <c r="R2774" s="30" t="s">
        <v>239</v>
      </c>
      <c r="S2774" s="21">
        <v>45828</v>
      </c>
      <c r="T2774" s="20" t="s">
        <v>73</v>
      </c>
      <c r="U2774" s="21">
        <v>45838</v>
      </c>
      <c r="V2774" s="29" t="s">
        <v>240</v>
      </c>
      <c r="W2774" s="23"/>
      <c r="X2774" s="27" t="s">
        <v>39</v>
      </c>
      <c r="Y2774" s="13" t="s">
        <v>3572</v>
      </c>
    </row>
    <row r="2775" spans="1:25" ht="25.5">
      <c r="A2775" s="24">
        <v>45870</v>
      </c>
      <c r="B2775" s="25" t="s">
        <v>1000</v>
      </c>
      <c r="C2775" s="26">
        <v>13648</v>
      </c>
      <c r="D2775" s="27" t="s">
        <v>28</v>
      </c>
      <c r="E2775" s="27" t="s">
        <v>885</v>
      </c>
      <c r="F2775" s="27" t="s">
        <v>3568</v>
      </c>
      <c r="G2775" s="27" t="s">
        <v>31</v>
      </c>
      <c r="H2775" s="27" t="s">
        <v>32</v>
      </c>
      <c r="I2775" s="27" t="s">
        <v>33</v>
      </c>
      <c r="J2775" s="32">
        <v>45838</v>
      </c>
      <c r="K2775" s="28">
        <v>45992</v>
      </c>
      <c r="L2775" s="121" t="s">
        <v>124</v>
      </c>
      <c r="M2775" s="94" t="s">
        <v>1001</v>
      </c>
      <c r="N2775" s="246" t="s">
        <v>1002</v>
      </c>
      <c r="O2775" s="94" t="s">
        <v>73</v>
      </c>
      <c r="P2775" s="30">
        <v>45819</v>
      </c>
      <c r="Q2775" s="30">
        <v>45820</v>
      </c>
      <c r="R2775" s="30" t="s">
        <v>239</v>
      </c>
      <c r="S2775" s="21">
        <v>45828</v>
      </c>
      <c r="T2775" s="20" t="s">
        <v>73</v>
      </c>
      <c r="U2775" s="20" t="s">
        <v>73</v>
      </c>
      <c r="V2775" s="29" t="s">
        <v>235</v>
      </c>
      <c r="W2775" s="23"/>
      <c r="X2775" s="27" t="s">
        <v>39</v>
      </c>
      <c r="Y2775" s="13" t="s">
        <v>3639</v>
      </c>
    </row>
    <row r="2776" spans="1:25" ht="25.5">
      <c r="A2776" s="24">
        <v>45870</v>
      </c>
      <c r="B2776" s="25" t="s">
        <v>562</v>
      </c>
      <c r="C2776" s="26">
        <v>116143</v>
      </c>
      <c r="D2776" s="27" t="s">
        <v>28</v>
      </c>
      <c r="E2776" s="27" t="s">
        <v>413</v>
      </c>
      <c r="F2776" s="27" t="s">
        <v>2926</v>
      </c>
      <c r="G2776" s="27" t="s">
        <v>31</v>
      </c>
      <c r="H2776" s="27" t="s">
        <v>32</v>
      </c>
      <c r="I2776" s="27" t="s">
        <v>33</v>
      </c>
      <c r="J2776" s="32">
        <v>45838</v>
      </c>
      <c r="K2776" s="28">
        <v>45992</v>
      </c>
      <c r="L2776" s="121" t="s">
        <v>124</v>
      </c>
      <c r="M2776" s="94" t="s">
        <v>73</v>
      </c>
      <c r="N2776" s="94" t="s">
        <v>73</v>
      </c>
      <c r="O2776" s="94" t="s">
        <v>73</v>
      </c>
      <c r="P2776" s="30" t="s">
        <v>73</v>
      </c>
      <c r="Q2776" s="30" t="s">
        <v>73</v>
      </c>
      <c r="R2776" s="30" t="s">
        <v>73</v>
      </c>
      <c r="S2776" s="21">
        <v>45716</v>
      </c>
      <c r="T2776" s="30" t="s">
        <v>73</v>
      </c>
      <c r="U2776" s="21">
        <v>45734</v>
      </c>
      <c r="V2776" s="29" t="s">
        <v>235</v>
      </c>
      <c r="W2776" s="23"/>
      <c r="X2776" s="27" t="s">
        <v>45</v>
      </c>
      <c r="Y2776" s="13" t="s">
        <v>3640</v>
      </c>
    </row>
    <row r="2777" spans="1:25">
      <c r="A2777" s="24">
        <v>45870</v>
      </c>
      <c r="B2777" s="25" t="s">
        <v>2889</v>
      </c>
      <c r="C2777" s="26">
        <v>139184</v>
      </c>
      <c r="D2777" s="27" t="s">
        <v>28</v>
      </c>
      <c r="E2777" s="27" t="s">
        <v>83</v>
      </c>
      <c r="F2777" s="27" t="s">
        <v>2495</v>
      </c>
      <c r="G2777" s="27" t="s">
        <v>31</v>
      </c>
      <c r="H2777" s="27" t="s">
        <v>32</v>
      </c>
      <c r="I2777" s="27" t="s">
        <v>33</v>
      </c>
      <c r="J2777" s="32">
        <v>45838</v>
      </c>
      <c r="K2777" s="28">
        <v>45992</v>
      </c>
      <c r="L2777" s="121" t="s">
        <v>124</v>
      </c>
      <c r="M2777" s="94" t="s">
        <v>2891</v>
      </c>
      <c r="N2777" s="246" t="s">
        <v>3641</v>
      </c>
      <c r="O2777" s="94" t="s">
        <v>73</v>
      </c>
      <c r="P2777" s="30">
        <v>45810</v>
      </c>
      <c r="Q2777" s="30">
        <v>45811</v>
      </c>
      <c r="R2777" s="30" t="s">
        <v>239</v>
      </c>
      <c r="S2777" s="21">
        <v>45831</v>
      </c>
      <c r="T2777" s="20" t="s">
        <v>73</v>
      </c>
      <c r="U2777" s="21">
        <v>45840</v>
      </c>
      <c r="V2777" s="29" t="s">
        <v>240</v>
      </c>
      <c r="W2777" s="23"/>
      <c r="X2777" s="27" t="s">
        <v>39</v>
      </c>
      <c r="Y2777" s="13" t="s">
        <v>3572</v>
      </c>
    </row>
    <row r="2778" spans="1:25">
      <c r="A2778" s="24">
        <v>45870</v>
      </c>
      <c r="B2778" s="25" t="s">
        <v>2874</v>
      </c>
      <c r="C2778" s="26">
        <v>141664</v>
      </c>
      <c r="D2778" s="27" t="s">
        <v>28</v>
      </c>
      <c r="E2778" s="27" t="s">
        <v>377</v>
      </c>
      <c r="F2778" s="27" t="s">
        <v>662</v>
      </c>
      <c r="G2778" s="27" t="s">
        <v>31</v>
      </c>
      <c r="H2778" s="27" t="s">
        <v>32</v>
      </c>
      <c r="I2778" s="27" t="s">
        <v>33</v>
      </c>
      <c r="J2778" s="32">
        <v>45838</v>
      </c>
      <c r="K2778" s="28">
        <v>45992</v>
      </c>
      <c r="L2778" s="121" t="s">
        <v>124</v>
      </c>
      <c r="M2778" s="94" t="s">
        <v>73</v>
      </c>
      <c r="N2778" s="246" t="s">
        <v>2054</v>
      </c>
      <c r="O2778" s="94" t="s">
        <v>73</v>
      </c>
      <c r="P2778" s="30" t="s">
        <v>73</v>
      </c>
      <c r="Q2778" s="30" t="s">
        <v>73</v>
      </c>
      <c r="R2778" s="30" t="s">
        <v>73</v>
      </c>
      <c r="S2778" s="21">
        <v>45831</v>
      </c>
      <c r="T2778" s="20" t="s">
        <v>73</v>
      </c>
      <c r="U2778" s="21">
        <v>45840</v>
      </c>
      <c r="V2778" s="29" t="s">
        <v>240</v>
      </c>
      <c r="W2778" s="23"/>
      <c r="X2778" s="27" t="s">
        <v>45</v>
      </c>
      <c r="Y2778" s="13" t="s">
        <v>506</v>
      </c>
    </row>
    <row r="2779" spans="1:25">
      <c r="A2779" s="24">
        <v>45870</v>
      </c>
      <c r="B2779" s="25" t="s">
        <v>912</v>
      </c>
      <c r="C2779" s="26">
        <v>6516</v>
      </c>
      <c r="D2779" s="27" t="s">
        <v>28</v>
      </c>
      <c r="E2779" s="27" t="s">
        <v>377</v>
      </c>
      <c r="F2779" s="27" t="s">
        <v>662</v>
      </c>
      <c r="G2779" s="27" t="s">
        <v>31</v>
      </c>
      <c r="H2779" s="27" t="s">
        <v>32</v>
      </c>
      <c r="I2779" s="27" t="s">
        <v>33</v>
      </c>
      <c r="J2779" s="32">
        <v>45838</v>
      </c>
      <c r="K2779" s="28">
        <v>45992</v>
      </c>
      <c r="L2779" s="121" t="s">
        <v>124</v>
      </c>
      <c r="M2779" s="94" t="s">
        <v>73</v>
      </c>
      <c r="N2779" s="94" t="s">
        <v>2054</v>
      </c>
      <c r="O2779" s="94" t="s">
        <v>73</v>
      </c>
      <c r="P2779" s="30" t="s">
        <v>73</v>
      </c>
      <c r="Q2779" s="30" t="s">
        <v>73</v>
      </c>
      <c r="R2779" s="30" t="s">
        <v>73</v>
      </c>
      <c r="S2779" s="21">
        <v>45831</v>
      </c>
      <c r="T2779" s="20" t="s">
        <v>73</v>
      </c>
      <c r="U2779" s="21">
        <v>45840</v>
      </c>
      <c r="V2779" s="29" t="s">
        <v>240</v>
      </c>
      <c r="W2779" s="23"/>
      <c r="X2779" s="27" t="s">
        <v>45</v>
      </c>
      <c r="Y2779" s="13" t="s">
        <v>3592</v>
      </c>
    </row>
    <row r="2780" spans="1:25" ht="25.5">
      <c r="A2780" s="24">
        <v>45839</v>
      </c>
      <c r="B2780" s="25" t="s">
        <v>2882</v>
      </c>
      <c r="C2780" s="26">
        <v>117736</v>
      </c>
      <c r="D2780" s="27" t="s">
        <v>42</v>
      </c>
      <c r="E2780" s="27" t="s">
        <v>1301</v>
      </c>
      <c r="F2780" s="27" t="s">
        <v>1336</v>
      </c>
      <c r="G2780" s="27" t="s">
        <v>31</v>
      </c>
      <c r="H2780" s="27" t="s">
        <v>32</v>
      </c>
      <c r="I2780" s="27" t="s">
        <v>33</v>
      </c>
      <c r="J2780" s="28">
        <v>45807</v>
      </c>
      <c r="K2780" s="28">
        <v>45962</v>
      </c>
      <c r="L2780" s="121" t="s">
        <v>124</v>
      </c>
      <c r="M2780" s="94" t="s">
        <v>3642</v>
      </c>
      <c r="N2780" s="94" t="s">
        <v>3643</v>
      </c>
      <c r="O2780" s="94" t="s">
        <v>73</v>
      </c>
      <c r="P2780" s="30" t="s">
        <v>73</v>
      </c>
      <c r="Q2780" s="30" t="s">
        <v>73</v>
      </c>
      <c r="R2780" s="30" t="s">
        <v>73</v>
      </c>
      <c r="S2780" s="21">
        <v>45804</v>
      </c>
      <c r="T2780" s="20">
        <v>45824</v>
      </c>
      <c r="U2780" s="21">
        <v>45841</v>
      </c>
      <c r="V2780" s="29" t="s">
        <v>240</v>
      </c>
      <c r="W2780" s="23"/>
      <c r="X2780" s="27" t="s">
        <v>45</v>
      </c>
      <c r="Y2780" s="13" t="s">
        <v>3644</v>
      </c>
    </row>
    <row r="2781" spans="1:25">
      <c r="A2781" s="24">
        <v>45870</v>
      </c>
      <c r="B2781" s="25" t="s">
        <v>475</v>
      </c>
      <c r="C2781" s="26">
        <v>78220</v>
      </c>
      <c r="D2781" s="27" t="s">
        <v>28</v>
      </c>
      <c r="E2781" s="27" t="s">
        <v>1576</v>
      </c>
      <c r="F2781" s="27" t="s">
        <v>358</v>
      </c>
      <c r="G2781" s="27" t="s">
        <v>31</v>
      </c>
      <c r="H2781" s="27" t="s">
        <v>32</v>
      </c>
      <c r="I2781" s="27" t="s">
        <v>33</v>
      </c>
      <c r="J2781" s="32">
        <v>45838</v>
      </c>
      <c r="K2781" s="28">
        <v>46023</v>
      </c>
      <c r="L2781" s="121" t="s">
        <v>124</v>
      </c>
      <c r="M2781" s="94" t="s">
        <v>2861</v>
      </c>
      <c r="N2781" s="246" t="s">
        <v>2862</v>
      </c>
      <c r="O2781" s="94" t="s">
        <v>73</v>
      </c>
      <c r="P2781" s="30">
        <v>45810</v>
      </c>
      <c r="Q2781" s="30">
        <v>45811</v>
      </c>
      <c r="R2781" s="30" t="s">
        <v>239</v>
      </c>
      <c r="S2781" s="21">
        <v>45831</v>
      </c>
      <c r="T2781" s="20" t="s">
        <v>73</v>
      </c>
      <c r="U2781" s="21">
        <v>45842</v>
      </c>
      <c r="V2781" s="29" t="s">
        <v>240</v>
      </c>
      <c r="W2781" s="23"/>
      <c r="X2781" s="27" t="s">
        <v>39</v>
      </c>
      <c r="Y2781" s="13"/>
    </row>
    <row r="2782" spans="1:25" ht="51">
      <c r="A2782" s="24">
        <v>45839</v>
      </c>
      <c r="B2782" s="25" t="s">
        <v>962</v>
      </c>
      <c r="C2782" s="26" t="s">
        <v>2029</v>
      </c>
      <c r="D2782" s="27" t="s">
        <v>76</v>
      </c>
      <c r="E2782" s="27" t="s">
        <v>2222</v>
      </c>
      <c r="F2782" s="27" t="s">
        <v>440</v>
      </c>
      <c r="G2782" s="27" t="s">
        <v>31</v>
      </c>
      <c r="H2782" s="27" t="s">
        <v>32</v>
      </c>
      <c r="I2782" s="27" t="s">
        <v>33</v>
      </c>
      <c r="J2782" s="28">
        <v>45808</v>
      </c>
      <c r="K2782" s="28">
        <v>45992</v>
      </c>
      <c r="L2782" s="121" t="s">
        <v>124</v>
      </c>
      <c r="M2782" s="94" t="s">
        <v>73</v>
      </c>
      <c r="N2782" s="94" t="s">
        <v>3645</v>
      </c>
      <c r="O2782" s="94" t="s">
        <v>73</v>
      </c>
      <c r="P2782" s="30" t="s">
        <v>73</v>
      </c>
      <c r="Q2782" s="30" t="s">
        <v>73</v>
      </c>
      <c r="R2782" s="30" t="s">
        <v>73</v>
      </c>
      <c r="S2782" s="21">
        <v>45806</v>
      </c>
      <c r="T2782" s="20">
        <v>45840</v>
      </c>
      <c r="U2782" s="21">
        <v>45846</v>
      </c>
      <c r="V2782" s="29" t="s">
        <v>240</v>
      </c>
      <c r="W2782" s="23"/>
      <c r="X2782" s="27" t="s">
        <v>39</v>
      </c>
      <c r="Y2782" s="13" t="s">
        <v>3572</v>
      </c>
    </row>
    <row r="2783" spans="1:25" ht="25.5">
      <c r="A2783" s="24">
        <v>45870</v>
      </c>
      <c r="B2783" s="25" t="s">
        <v>3646</v>
      </c>
      <c r="C2783" s="26">
        <v>148812</v>
      </c>
      <c r="D2783" s="27" t="s">
        <v>28</v>
      </c>
      <c r="E2783" s="27" t="s">
        <v>255</v>
      </c>
      <c r="F2783" s="27" t="s">
        <v>256</v>
      </c>
      <c r="G2783" s="27" t="s">
        <v>31</v>
      </c>
      <c r="H2783" s="27" t="s">
        <v>32</v>
      </c>
      <c r="I2783" s="27" t="s">
        <v>33</v>
      </c>
      <c r="J2783" s="32">
        <v>45838</v>
      </c>
      <c r="K2783" s="28">
        <v>45992</v>
      </c>
      <c r="L2783" s="121" t="s">
        <v>124</v>
      </c>
      <c r="M2783" s="94" t="s">
        <v>73</v>
      </c>
      <c r="N2783" s="94" t="s">
        <v>113</v>
      </c>
      <c r="O2783" s="94" t="s">
        <v>73</v>
      </c>
      <c r="P2783" s="30" t="s">
        <v>73</v>
      </c>
      <c r="Q2783" s="30" t="s">
        <v>73</v>
      </c>
      <c r="R2783" s="30" t="s">
        <v>73</v>
      </c>
      <c r="S2783" s="21">
        <v>45828</v>
      </c>
      <c r="T2783" s="20" t="s">
        <v>73</v>
      </c>
      <c r="U2783" s="20">
        <v>45831</v>
      </c>
      <c r="V2783" s="29" t="s">
        <v>240</v>
      </c>
      <c r="W2783" s="23"/>
      <c r="X2783" s="27" t="s">
        <v>45</v>
      </c>
      <c r="Y2783" s="13" t="s">
        <v>3574</v>
      </c>
    </row>
    <row r="2784" spans="1:25">
      <c r="A2784" s="24">
        <v>45870</v>
      </c>
      <c r="B2784" s="25" t="s">
        <v>2917</v>
      </c>
      <c r="C2784" s="26">
        <v>143441</v>
      </c>
      <c r="D2784" s="27" t="s">
        <v>28</v>
      </c>
      <c r="E2784" s="27" t="s">
        <v>1576</v>
      </c>
      <c r="F2784" s="27" t="s">
        <v>1582</v>
      </c>
      <c r="G2784" s="27" t="s">
        <v>31</v>
      </c>
      <c r="H2784" s="27" t="s">
        <v>32</v>
      </c>
      <c r="I2784" s="27" t="s">
        <v>33</v>
      </c>
      <c r="J2784" s="32">
        <v>45838</v>
      </c>
      <c r="K2784" s="28">
        <v>45992</v>
      </c>
      <c r="L2784" s="121" t="s">
        <v>124</v>
      </c>
      <c r="M2784" s="94" t="s">
        <v>73</v>
      </c>
      <c r="N2784" s="246" t="s">
        <v>388</v>
      </c>
      <c r="O2784" s="94" t="s">
        <v>73</v>
      </c>
      <c r="P2784" s="30" t="s">
        <v>73</v>
      </c>
      <c r="Q2784" s="30" t="s">
        <v>73</v>
      </c>
      <c r="R2784" s="30" t="s">
        <v>73</v>
      </c>
      <c r="S2784" s="21">
        <v>45831</v>
      </c>
      <c r="T2784" s="20" t="s">
        <v>73</v>
      </c>
      <c r="U2784" s="21">
        <v>45847</v>
      </c>
      <c r="V2784" s="29" t="s">
        <v>240</v>
      </c>
      <c r="W2784" s="23"/>
      <c r="X2784" s="27" t="s">
        <v>39</v>
      </c>
      <c r="Y2784" s="13" t="s">
        <v>3572</v>
      </c>
    </row>
    <row r="2785" spans="1:25" ht="38.25">
      <c r="A2785" s="24">
        <v>45901</v>
      </c>
      <c r="B2785" s="25" t="s">
        <v>585</v>
      </c>
      <c r="C2785" s="26" t="s">
        <v>3647</v>
      </c>
      <c r="D2785" s="27" t="s">
        <v>28</v>
      </c>
      <c r="E2785" s="27" t="s">
        <v>255</v>
      </c>
      <c r="F2785" s="27" t="s">
        <v>1021</v>
      </c>
      <c r="G2785" s="27" t="s">
        <v>31</v>
      </c>
      <c r="H2785" s="27" t="s">
        <v>32</v>
      </c>
      <c r="I2785" s="27" t="s">
        <v>33</v>
      </c>
      <c r="J2785" s="28">
        <v>45869</v>
      </c>
      <c r="K2785" s="28">
        <v>46054</v>
      </c>
      <c r="L2785" s="121" t="s">
        <v>124</v>
      </c>
      <c r="M2785" s="94" t="s">
        <v>73</v>
      </c>
      <c r="N2785" s="170" t="s">
        <v>72</v>
      </c>
      <c r="O2785" s="94" t="s">
        <v>73</v>
      </c>
      <c r="P2785" s="30" t="s">
        <v>73</v>
      </c>
      <c r="Q2785" s="30" t="s">
        <v>73</v>
      </c>
      <c r="R2785" s="30" t="s">
        <v>73</v>
      </c>
      <c r="S2785" s="21">
        <v>45746</v>
      </c>
      <c r="T2785" s="20" t="s">
        <v>73</v>
      </c>
      <c r="U2785" s="21">
        <v>45751</v>
      </c>
      <c r="V2785" s="29" t="s">
        <v>240</v>
      </c>
      <c r="W2785" s="23"/>
      <c r="X2785" s="27" t="s">
        <v>45</v>
      </c>
      <c r="Y2785" s="13" t="s">
        <v>3648</v>
      </c>
    </row>
    <row r="2786" spans="1:25" ht="38.25">
      <c r="A2786" s="24">
        <v>45901</v>
      </c>
      <c r="B2786" s="25" t="s">
        <v>603</v>
      </c>
      <c r="C2786" s="26" t="s">
        <v>3649</v>
      </c>
      <c r="D2786" s="27" t="s">
        <v>28</v>
      </c>
      <c r="E2786" s="27" t="s">
        <v>255</v>
      </c>
      <c r="F2786" s="27" t="s">
        <v>1021</v>
      </c>
      <c r="G2786" s="27" t="s">
        <v>31</v>
      </c>
      <c r="H2786" s="27" t="s">
        <v>32</v>
      </c>
      <c r="I2786" s="27" t="s">
        <v>33</v>
      </c>
      <c r="J2786" s="28">
        <v>45869</v>
      </c>
      <c r="K2786" s="28">
        <v>46023</v>
      </c>
      <c r="L2786" s="121" t="s">
        <v>124</v>
      </c>
      <c r="M2786" s="94" t="s">
        <v>73</v>
      </c>
      <c r="N2786" s="170" t="s">
        <v>72</v>
      </c>
      <c r="O2786" s="94" t="s">
        <v>73</v>
      </c>
      <c r="P2786" s="30" t="s">
        <v>73</v>
      </c>
      <c r="Q2786" s="30" t="s">
        <v>73</v>
      </c>
      <c r="R2786" s="30" t="s">
        <v>73</v>
      </c>
      <c r="S2786" s="21">
        <v>45747</v>
      </c>
      <c r="T2786" s="20" t="s">
        <v>73</v>
      </c>
      <c r="U2786" s="21">
        <v>45751</v>
      </c>
      <c r="V2786" s="29" t="s">
        <v>240</v>
      </c>
      <c r="W2786" s="23"/>
      <c r="X2786" s="27" t="s">
        <v>45</v>
      </c>
      <c r="Y2786" s="13" t="s">
        <v>3650</v>
      </c>
    </row>
    <row r="2787" spans="1:25">
      <c r="A2787" s="24">
        <v>45870</v>
      </c>
      <c r="B2787" s="25" t="s">
        <v>974</v>
      </c>
      <c r="C2787" s="26">
        <v>78385</v>
      </c>
      <c r="D2787" s="27" t="s">
        <v>28</v>
      </c>
      <c r="E2787" s="27" t="s">
        <v>1068</v>
      </c>
      <c r="F2787" s="27" t="s">
        <v>455</v>
      </c>
      <c r="G2787" s="27" t="s">
        <v>31</v>
      </c>
      <c r="H2787" s="27" t="s">
        <v>32</v>
      </c>
      <c r="I2787" s="27" t="s">
        <v>33</v>
      </c>
      <c r="J2787" s="32">
        <v>45838</v>
      </c>
      <c r="K2787" s="28">
        <v>45992</v>
      </c>
      <c r="L2787" s="121" t="s">
        <v>124</v>
      </c>
      <c r="M2787" s="94" t="s">
        <v>304</v>
      </c>
      <c r="N2787" s="94" t="s">
        <v>149</v>
      </c>
      <c r="O2787" s="94" t="s">
        <v>73</v>
      </c>
      <c r="P2787" s="30" t="s">
        <v>73</v>
      </c>
      <c r="Q2787" s="30" t="s">
        <v>73</v>
      </c>
      <c r="R2787" s="30" t="s">
        <v>73</v>
      </c>
      <c r="S2787" s="21">
        <v>45831</v>
      </c>
      <c r="T2787" s="20" t="s">
        <v>73</v>
      </c>
      <c r="U2787" s="21">
        <v>45847</v>
      </c>
      <c r="V2787" s="29" t="s">
        <v>240</v>
      </c>
      <c r="W2787" s="23"/>
      <c r="X2787" s="27" t="s">
        <v>45</v>
      </c>
      <c r="Y2787" s="13" t="s">
        <v>3576</v>
      </c>
    </row>
    <row r="2788" spans="1:25" ht="25.5">
      <c r="A2788" s="24">
        <v>45901</v>
      </c>
      <c r="B2788" s="25" t="s">
        <v>1012</v>
      </c>
      <c r="C2788" s="26">
        <v>83673</v>
      </c>
      <c r="D2788" s="27" t="s">
        <v>76</v>
      </c>
      <c r="E2788" s="27" t="s">
        <v>3491</v>
      </c>
      <c r="F2788" s="27" t="s">
        <v>308</v>
      </c>
      <c r="G2788" s="27" t="s">
        <v>31</v>
      </c>
      <c r="H2788" s="27" t="s">
        <v>32</v>
      </c>
      <c r="I2788" s="27" t="s">
        <v>33</v>
      </c>
      <c r="J2788" s="28">
        <v>45869</v>
      </c>
      <c r="K2788" s="28">
        <v>46023</v>
      </c>
      <c r="L2788" s="121" t="s">
        <v>124</v>
      </c>
      <c r="M2788" s="94" t="s">
        <v>73</v>
      </c>
      <c r="N2788" s="94" t="s">
        <v>73</v>
      </c>
      <c r="O2788" s="94" t="s">
        <v>73</v>
      </c>
      <c r="P2788" s="30" t="s">
        <v>73</v>
      </c>
      <c r="Q2788" s="30" t="s">
        <v>73</v>
      </c>
      <c r="R2788" s="30" t="s">
        <v>73</v>
      </c>
      <c r="S2788" s="30" t="s">
        <v>73</v>
      </c>
      <c r="T2788" s="30" t="s">
        <v>73</v>
      </c>
      <c r="U2788" s="30" t="s">
        <v>73</v>
      </c>
      <c r="V2788" s="29" t="s">
        <v>235</v>
      </c>
      <c r="W2788" s="23"/>
      <c r="X2788" s="27"/>
      <c r="Y2788" s="13" t="s">
        <v>3651</v>
      </c>
    </row>
    <row r="2789" spans="1:25">
      <c r="A2789" s="24">
        <v>45870</v>
      </c>
      <c r="B2789" s="25" t="s">
        <v>930</v>
      </c>
      <c r="C2789" s="26" t="s">
        <v>2070</v>
      </c>
      <c r="D2789" s="27" t="s">
        <v>28</v>
      </c>
      <c r="E2789" s="27" t="s">
        <v>730</v>
      </c>
      <c r="F2789" s="27" t="s">
        <v>645</v>
      </c>
      <c r="G2789" s="27" t="s">
        <v>31</v>
      </c>
      <c r="H2789" s="27" t="s">
        <v>32</v>
      </c>
      <c r="I2789" s="27" t="s">
        <v>33</v>
      </c>
      <c r="J2789" s="32">
        <v>45838</v>
      </c>
      <c r="K2789" s="28">
        <v>45992</v>
      </c>
      <c r="L2789" s="121" t="s">
        <v>124</v>
      </c>
      <c r="M2789" s="94" t="s">
        <v>2896</v>
      </c>
      <c r="N2789" s="246" t="s">
        <v>2897</v>
      </c>
      <c r="O2789" s="94" t="s">
        <v>73</v>
      </c>
      <c r="P2789" s="30">
        <v>45819</v>
      </c>
      <c r="Q2789" s="30">
        <v>45820</v>
      </c>
      <c r="R2789" s="30" t="s">
        <v>239</v>
      </c>
      <c r="S2789" s="21">
        <v>45828</v>
      </c>
      <c r="T2789" s="20">
        <v>45846</v>
      </c>
      <c r="U2789" s="21">
        <v>45848</v>
      </c>
      <c r="V2789" s="29" t="s">
        <v>240</v>
      </c>
      <c r="W2789" s="23"/>
      <c r="X2789" s="27" t="s">
        <v>39</v>
      </c>
      <c r="Y2789" s="13" t="s">
        <v>3572</v>
      </c>
    </row>
    <row r="2790" spans="1:25">
      <c r="A2790" s="24">
        <v>45870</v>
      </c>
      <c r="B2790" s="25" t="s">
        <v>3652</v>
      </c>
      <c r="C2790" s="26">
        <v>148150</v>
      </c>
      <c r="D2790" s="27" t="s">
        <v>28</v>
      </c>
      <c r="E2790" s="27" t="s">
        <v>2602</v>
      </c>
      <c r="F2790" s="27" t="s">
        <v>1582</v>
      </c>
      <c r="G2790" s="27" t="s">
        <v>31</v>
      </c>
      <c r="H2790" s="27" t="s">
        <v>32</v>
      </c>
      <c r="I2790" s="27" t="s">
        <v>33</v>
      </c>
      <c r="J2790" s="32">
        <v>45838</v>
      </c>
      <c r="K2790" s="28">
        <v>45992</v>
      </c>
      <c r="L2790" s="121" t="s">
        <v>124</v>
      </c>
      <c r="M2790" s="94" t="s">
        <v>73</v>
      </c>
      <c r="N2790" s="246" t="s">
        <v>3233</v>
      </c>
      <c r="O2790" s="94" t="s">
        <v>73</v>
      </c>
      <c r="P2790" s="30" t="s">
        <v>73</v>
      </c>
      <c r="Q2790" s="30" t="s">
        <v>73</v>
      </c>
      <c r="R2790" s="30" t="s">
        <v>73</v>
      </c>
      <c r="S2790" s="21">
        <v>45828</v>
      </c>
      <c r="T2790" s="20">
        <v>45847</v>
      </c>
      <c r="U2790" s="21">
        <v>45848</v>
      </c>
      <c r="V2790" s="29" t="s">
        <v>240</v>
      </c>
      <c r="W2790" s="23"/>
      <c r="X2790" s="27" t="s">
        <v>39</v>
      </c>
      <c r="Y2790" s="13" t="s">
        <v>3572</v>
      </c>
    </row>
    <row r="2791" spans="1:25">
      <c r="A2791" s="24">
        <v>45870</v>
      </c>
      <c r="B2791" s="194" t="s">
        <v>872</v>
      </c>
      <c r="C2791" s="243">
        <v>30156</v>
      </c>
      <c r="D2791" s="27" t="s">
        <v>42</v>
      </c>
      <c r="E2791" s="27" t="s">
        <v>2982</v>
      </c>
      <c r="F2791" s="27" t="s">
        <v>440</v>
      </c>
      <c r="G2791" s="27" t="s">
        <v>31</v>
      </c>
      <c r="H2791" s="27" t="s">
        <v>32</v>
      </c>
      <c r="I2791" s="27" t="s">
        <v>281</v>
      </c>
      <c r="J2791" s="32">
        <v>45838</v>
      </c>
      <c r="K2791" s="28">
        <v>46023</v>
      </c>
      <c r="L2791" s="121" t="s">
        <v>124</v>
      </c>
      <c r="M2791" s="94" t="s">
        <v>874</v>
      </c>
      <c r="N2791" s="246" t="s">
        <v>875</v>
      </c>
      <c r="O2791" s="94" t="s">
        <v>73</v>
      </c>
      <c r="P2791" s="30">
        <v>45819</v>
      </c>
      <c r="Q2791" s="30">
        <v>45820</v>
      </c>
      <c r="R2791" s="30" t="s">
        <v>239</v>
      </c>
      <c r="S2791" s="21">
        <v>45828</v>
      </c>
      <c r="T2791" s="20">
        <v>45846</v>
      </c>
      <c r="U2791" s="21">
        <v>45853</v>
      </c>
      <c r="V2791" s="29" t="s">
        <v>240</v>
      </c>
      <c r="W2791" s="23"/>
      <c r="X2791" s="27" t="s">
        <v>39</v>
      </c>
      <c r="Y2791" s="13" t="s">
        <v>3572</v>
      </c>
    </row>
    <row r="2792" spans="1:25" ht="25.5">
      <c r="A2792" s="24">
        <v>45901</v>
      </c>
      <c r="B2792" s="25" t="s">
        <v>1114</v>
      </c>
      <c r="C2792" s="26" t="s">
        <v>1115</v>
      </c>
      <c r="D2792" s="27" t="s">
        <v>28</v>
      </c>
      <c r="E2792" s="27" t="s">
        <v>1057</v>
      </c>
      <c r="F2792" s="27" t="s">
        <v>225</v>
      </c>
      <c r="G2792" s="27" t="s">
        <v>31</v>
      </c>
      <c r="H2792" s="27" t="s">
        <v>32</v>
      </c>
      <c r="I2792" s="27" t="s">
        <v>33</v>
      </c>
      <c r="J2792" s="28">
        <v>45869</v>
      </c>
      <c r="K2792" s="28">
        <v>46082</v>
      </c>
      <c r="L2792" s="121" t="s">
        <v>124</v>
      </c>
      <c r="M2792" s="94" t="s">
        <v>73</v>
      </c>
      <c r="N2792" s="94" t="s">
        <v>73</v>
      </c>
      <c r="O2792" s="94" t="s">
        <v>73</v>
      </c>
      <c r="P2792" s="30">
        <v>45854</v>
      </c>
      <c r="Q2792" s="20" t="s">
        <v>73</v>
      </c>
      <c r="R2792" s="20" t="s">
        <v>73</v>
      </c>
      <c r="S2792" s="21">
        <v>45867</v>
      </c>
      <c r="T2792" s="20" t="s">
        <v>73</v>
      </c>
      <c r="U2792" s="20" t="s">
        <v>73</v>
      </c>
      <c r="V2792" s="29" t="s">
        <v>235</v>
      </c>
      <c r="W2792" s="23"/>
      <c r="X2792" s="27"/>
      <c r="Y2792" s="13" t="s">
        <v>3653</v>
      </c>
    </row>
    <row r="2793" spans="1:25">
      <c r="A2793" s="24">
        <v>45870</v>
      </c>
      <c r="B2793" s="25" t="s">
        <v>3654</v>
      </c>
      <c r="C2793" s="26">
        <v>146559</v>
      </c>
      <c r="D2793" s="27" t="s">
        <v>28</v>
      </c>
      <c r="E2793" s="27" t="s">
        <v>1068</v>
      </c>
      <c r="F2793" s="27" t="s">
        <v>148</v>
      </c>
      <c r="G2793" s="27" t="s">
        <v>31</v>
      </c>
      <c r="H2793" s="27" t="s">
        <v>32</v>
      </c>
      <c r="I2793" s="27" t="s">
        <v>33</v>
      </c>
      <c r="J2793" s="32">
        <v>45838</v>
      </c>
      <c r="K2793" s="28">
        <v>45992</v>
      </c>
      <c r="L2793" s="121" t="s">
        <v>124</v>
      </c>
      <c r="M2793" s="94" t="s">
        <v>304</v>
      </c>
      <c r="N2793" s="246" t="s">
        <v>149</v>
      </c>
      <c r="O2793" s="94" t="s">
        <v>73</v>
      </c>
      <c r="P2793" s="30">
        <v>45818</v>
      </c>
      <c r="Q2793" s="20" t="s">
        <v>73</v>
      </c>
      <c r="R2793" s="30" t="s">
        <v>239</v>
      </c>
      <c r="S2793" s="21">
        <v>45828</v>
      </c>
      <c r="T2793" s="20">
        <v>45846</v>
      </c>
      <c r="U2793" s="21">
        <v>45859</v>
      </c>
      <c r="V2793" s="29" t="s">
        <v>240</v>
      </c>
      <c r="W2793" s="23"/>
      <c r="X2793" s="27" t="s">
        <v>39</v>
      </c>
      <c r="Y2793" s="13" t="s">
        <v>3655</v>
      </c>
    </row>
    <row r="2794" spans="1:25" ht="25.5">
      <c r="A2794" s="24">
        <v>45901</v>
      </c>
      <c r="B2794" s="25" t="s">
        <v>2919</v>
      </c>
      <c r="C2794" s="26" t="s">
        <v>3656</v>
      </c>
      <c r="D2794" s="27" t="s">
        <v>28</v>
      </c>
      <c r="E2794" s="27" t="s">
        <v>77</v>
      </c>
      <c r="F2794" s="27" t="s">
        <v>78</v>
      </c>
      <c r="G2794" s="27" t="s">
        <v>31</v>
      </c>
      <c r="H2794" s="27" t="s">
        <v>32</v>
      </c>
      <c r="I2794" s="27" t="s">
        <v>33</v>
      </c>
      <c r="J2794" s="28">
        <v>45869</v>
      </c>
      <c r="K2794" s="28">
        <v>46054</v>
      </c>
      <c r="L2794" s="121" t="s">
        <v>124</v>
      </c>
      <c r="O2794" s="94" t="s">
        <v>73</v>
      </c>
      <c r="P2794" s="30">
        <v>45840</v>
      </c>
      <c r="Q2794" s="20" t="s">
        <v>73</v>
      </c>
      <c r="R2794" s="23" t="s">
        <v>3657</v>
      </c>
      <c r="S2794" s="21" t="s">
        <v>73</v>
      </c>
      <c r="T2794" s="20" t="s">
        <v>73</v>
      </c>
      <c r="U2794" s="21">
        <v>45860</v>
      </c>
      <c r="V2794" s="29" t="s">
        <v>240</v>
      </c>
      <c r="W2794" s="23"/>
      <c r="X2794" s="27" t="s">
        <v>39</v>
      </c>
      <c r="Y2794" s="13" t="s">
        <v>3658</v>
      </c>
    </row>
    <row r="2795" spans="1:25">
      <c r="A2795" s="24">
        <v>45901</v>
      </c>
      <c r="B2795" s="25" t="s">
        <v>1053</v>
      </c>
      <c r="C2795" s="26" t="s">
        <v>3659</v>
      </c>
      <c r="D2795" s="27" t="s">
        <v>28</v>
      </c>
      <c r="E2795" s="27" t="s">
        <v>255</v>
      </c>
      <c r="F2795" s="27" t="s">
        <v>256</v>
      </c>
      <c r="G2795" s="27" t="s">
        <v>31</v>
      </c>
      <c r="H2795" s="27" t="s">
        <v>32</v>
      </c>
      <c r="I2795" s="27" t="s">
        <v>33</v>
      </c>
      <c r="J2795" s="28">
        <v>45869</v>
      </c>
      <c r="K2795" s="28">
        <v>46023</v>
      </c>
      <c r="L2795" s="121" t="s">
        <v>124</v>
      </c>
      <c r="M2795" s="94" t="s">
        <v>73</v>
      </c>
      <c r="N2795" s="246" t="s">
        <v>2327</v>
      </c>
      <c r="O2795" s="94" t="s">
        <v>73</v>
      </c>
      <c r="P2795" s="30" t="s">
        <v>73</v>
      </c>
      <c r="Q2795" s="30" t="s">
        <v>73</v>
      </c>
      <c r="R2795" s="30" t="s">
        <v>73</v>
      </c>
      <c r="S2795" s="21">
        <v>45863</v>
      </c>
      <c r="T2795" s="20" t="s">
        <v>73</v>
      </c>
      <c r="U2795" s="21">
        <v>45866</v>
      </c>
      <c r="V2795" s="29" t="s">
        <v>240</v>
      </c>
      <c r="W2795" s="23"/>
      <c r="X2795" s="27" t="s">
        <v>45</v>
      </c>
      <c r="Y2795" s="13" t="s">
        <v>3495</v>
      </c>
    </row>
    <row r="2796" spans="1:25">
      <c r="A2796" s="24">
        <v>45901</v>
      </c>
      <c r="B2796" s="25" t="s">
        <v>2102</v>
      </c>
      <c r="C2796" s="26" t="s">
        <v>3660</v>
      </c>
      <c r="D2796" s="27" t="s">
        <v>28</v>
      </c>
      <c r="E2796" s="27" t="s">
        <v>1068</v>
      </c>
      <c r="F2796" s="27" t="s">
        <v>455</v>
      </c>
      <c r="G2796" s="27" t="s">
        <v>31</v>
      </c>
      <c r="H2796" s="27" t="s">
        <v>32</v>
      </c>
      <c r="I2796" s="27" t="s">
        <v>33</v>
      </c>
      <c r="J2796" s="28">
        <v>45869</v>
      </c>
      <c r="K2796" s="28">
        <v>46054</v>
      </c>
      <c r="L2796" s="121" t="s">
        <v>124</v>
      </c>
      <c r="M2796" s="94" t="s">
        <v>304</v>
      </c>
      <c r="N2796" s="246" t="s">
        <v>149</v>
      </c>
      <c r="O2796" s="94" t="s">
        <v>73</v>
      </c>
      <c r="P2796" s="30" t="s">
        <v>73</v>
      </c>
      <c r="Q2796" s="30" t="s">
        <v>73</v>
      </c>
      <c r="R2796" s="30" t="s">
        <v>73</v>
      </c>
      <c r="S2796" s="21">
        <v>45863</v>
      </c>
      <c r="T2796" s="20" t="s">
        <v>73</v>
      </c>
      <c r="U2796" s="21">
        <v>45866</v>
      </c>
      <c r="V2796" s="29" t="s">
        <v>240</v>
      </c>
      <c r="W2796" s="23"/>
      <c r="X2796" s="27" t="s">
        <v>45</v>
      </c>
      <c r="Y2796" s="13" t="s">
        <v>3661</v>
      </c>
    </row>
    <row r="2797" spans="1:25">
      <c r="A2797" s="24">
        <v>45901</v>
      </c>
      <c r="B2797" s="25" t="s">
        <v>2143</v>
      </c>
      <c r="C2797" s="26" t="s">
        <v>3662</v>
      </c>
      <c r="D2797" s="27" t="s">
        <v>28</v>
      </c>
      <c r="E2797" s="27" t="s">
        <v>2009</v>
      </c>
      <c r="F2797" s="27" t="s">
        <v>3663</v>
      </c>
      <c r="G2797" s="27" t="s">
        <v>31</v>
      </c>
      <c r="H2797" s="27" t="s">
        <v>32</v>
      </c>
      <c r="I2797" s="27" t="s">
        <v>33</v>
      </c>
      <c r="J2797" s="28">
        <v>45869</v>
      </c>
      <c r="K2797" s="28">
        <v>46023</v>
      </c>
      <c r="L2797" s="121" t="s">
        <v>124</v>
      </c>
      <c r="M2797" s="94" t="s">
        <v>1694</v>
      </c>
      <c r="N2797" s="246" t="s">
        <v>2144</v>
      </c>
      <c r="O2797" s="94" t="s">
        <v>73</v>
      </c>
      <c r="P2797" s="30">
        <v>45840</v>
      </c>
      <c r="Q2797" s="20" t="s">
        <v>73</v>
      </c>
      <c r="R2797" s="30" t="s">
        <v>239</v>
      </c>
      <c r="S2797" s="21">
        <v>45863</v>
      </c>
      <c r="T2797" s="20" t="s">
        <v>73</v>
      </c>
      <c r="U2797" s="21">
        <v>45866</v>
      </c>
      <c r="V2797" s="29" t="s">
        <v>240</v>
      </c>
      <c r="W2797" s="23"/>
      <c r="X2797" s="27" t="s">
        <v>45</v>
      </c>
      <c r="Y2797" s="13" t="s">
        <v>3572</v>
      </c>
    </row>
    <row r="2798" spans="1:25">
      <c r="A2798" s="24">
        <v>45901</v>
      </c>
      <c r="B2798" s="25" t="s">
        <v>1090</v>
      </c>
      <c r="C2798" s="26">
        <v>77811</v>
      </c>
      <c r="D2798" s="27" t="s">
        <v>28</v>
      </c>
      <c r="E2798" s="27" t="s">
        <v>1068</v>
      </c>
      <c r="F2798" s="27" t="s">
        <v>455</v>
      </c>
      <c r="G2798" s="27" t="s">
        <v>31</v>
      </c>
      <c r="H2798" s="27" t="s">
        <v>32</v>
      </c>
      <c r="I2798" s="27" t="s">
        <v>33</v>
      </c>
      <c r="J2798" s="28">
        <v>45869</v>
      </c>
      <c r="K2798" s="28">
        <v>46023</v>
      </c>
      <c r="L2798" s="121" t="s">
        <v>124</v>
      </c>
      <c r="M2798" s="94" t="s">
        <v>304</v>
      </c>
      <c r="N2798" s="246" t="s">
        <v>149</v>
      </c>
      <c r="O2798" s="94" t="s">
        <v>73</v>
      </c>
      <c r="P2798" s="30" t="s">
        <v>73</v>
      </c>
      <c r="Q2798" s="30" t="s">
        <v>73</v>
      </c>
      <c r="R2798" s="30" t="s">
        <v>73</v>
      </c>
      <c r="S2798" s="21">
        <v>45863</v>
      </c>
      <c r="T2798" s="20" t="s">
        <v>73</v>
      </c>
      <c r="U2798" s="21">
        <v>45866</v>
      </c>
      <c r="V2798" s="29" t="s">
        <v>240</v>
      </c>
      <c r="W2798" s="23"/>
      <c r="X2798" s="27" t="s">
        <v>45</v>
      </c>
      <c r="Y2798" s="13" t="s">
        <v>3661</v>
      </c>
    </row>
    <row r="2799" spans="1:25" ht="25.5">
      <c r="A2799" s="24">
        <v>45901</v>
      </c>
      <c r="B2799" s="25" t="s">
        <v>2913</v>
      </c>
      <c r="C2799" s="26" t="s">
        <v>3664</v>
      </c>
      <c r="D2799" s="27" t="s">
        <v>28</v>
      </c>
      <c r="E2799" s="27" t="s">
        <v>255</v>
      </c>
      <c r="F2799" s="27" t="s">
        <v>1021</v>
      </c>
      <c r="G2799" s="27" t="s">
        <v>31</v>
      </c>
      <c r="H2799" s="27" t="s">
        <v>32</v>
      </c>
      <c r="I2799" s="27" t="s">
        <v>33</v>
      </c>
      <c r="J2799" s="28">
        <v>45869</v>
      </c>
      <c r="K2799" s="28">
        <v>46023</v>
      </c>
      <c r="L2799" s="121" t="s">
        <v>124</v>
      </c>
      <c r="M2799" s="94" t="s">
        <v>73</v>
      </c>
      <c r="N2799" s="170" t="s">
        <v>72</v>
      </c>
      <c r="O2799" s="94" t="s">
        <v>73</v>
      </c>
      <c r="P2799" s="30" t="s">
        <v>73</v>
      </c>
      <c r="Q2799" s="30" t="s">
        <v>73</v>
      </c>
      <c r="R2799" s="30" t="s">
        <v>73</v>
      </c>
      <c r="S2799" s="21">
        <v>45863</v>
      </c>
      <c r="T2799" s="20" t="s">
        <v>73</v>
      </c>
      <c r="U2799" s="21">
        <v>45866</v>
      </c>
      <c r="V2799" s="29" t="s">
        <v>240</v>
      </c>
      <c r="W2799" s="23"/>
      <c r="X2799" s="27" t="s">
        <v>45</v>
      </c>
      <c r="Y2799" s="13" t="s">
        <v>3489</v>
      </c>
    </row>
    <row r="2800" spans="1:25" ht="25.5">
      <c r="A2800" s="24">
        <v>45901</v>
      </c>
      <c r="B2800" s="25" t="s">
        <v>1034</v>
      </c>
      <c r="C2800" s="26" t="s">
        <v>3665</v>
      </c>
      <c r="D2800" s="27" t="s">
        <v>28</v>
      </c>
      <c r="E2800" s="27" t="s">
        <v>255</v>
      </c>
      <c r="F2800" s="27" t="s">
        <v>1021</v>
      </c>
      <c r="G2800" s="27" t="s">
        <v>31</v>
      </c>
      <c r="H2800" s="27" t="s">
        <v>32</v>
      </c>
      <c r="I2800" s="27" t="s">
        <v>33</v>
      </c>
      <c r="J2800" s="28">
        <v>45869</v>
      </c>
      <c r="K2800" s="28">
        <v>46023</v>
      </c>
      <c r="L2800" s="121" t="s">
        <v>124</v>
      </c>
      <c r="M2800" s="94" t="s">
        <v>73</v>
      </c>
      <c r="N2800" s="170" t="s">
        <v>72</v>
      </c>
      <c r="O2800" s="94" t="s">
        <v>73</v>
      </c>
      <c r="P2800" s="30" t="s">
        <v>73</v>
      </c>
      <c r="Q2800" s="30" t="s">
        <v>73</v>
      </c>
      <c r="R2800" s="30" t="s">
        <v>73</v>
      </c>
      <c r="S2800" s="21">
        <v>45863</v>
      </c>
      <c r="T2800" s="20" t="s">
        <v>73</v>
      </c>
      <c r="U2800" s="21">
        <v>45866</v>
      </c>
      <c r="V2800" s="29" t="s">
        <v>240</v>
      </c>
      <c r="W2800" s="23"/>
      <c r="X2800" s="27" t="s">
        <v>45</v>
      </c>
      <c r="Y2800" s="13" t="s">
        <v>3489</v>
      </c>
    </row>
    <row r="2801" spans="1:25" ht="25.5">
      <c r="A2801" s="24">
        <v>45901</v>
      </c>
      <c r="B2801" s="25" t="s">
        <v>1032</v>
      </c>
      <c r="C2801" s="26" t="s">
        <v>3666</v>
      </c>
      <c r="D2801" s="27" t="s">
        <v>28</v>
      </c>
      <c r="E2801" s="27" t="s">
        <v>255</v>
      </c>
      <c r="F2801" s="27" t="s">
        <v>1021</v>
      </c>
      <c r="G2801" s="27" t="s">
        <v>31</v>
      </c>
      <c r="H2801" s="27" t="s">
        <v>32</v>
      </c>
      <c r="I2801" s="27" t="s">
        <v>33</v>
      </c>
      <c r="J2801" s="28">
        <v>45869</v>
      </c>
      <c r="K2801" s="28">
        <v>46023</v>
      </c>
      <c r="L2801" s="121" t="s">
        <v>124</v>
      </c>
      <c r="M2801" s="94" t="s">
        <v>73</v>
      </c>
      <c r="N2801" s="170" t="s">
        <v>72</v>
      </c>
      <c r="O2801" s="94" t="s">
        <v>73</v>
      </c>
      <c r="P2801" s="30" t="s">
        <v>73</v>
      </c>
      <c r="Q2801" s="30" t="s">
        <v>73</v>
      </c>
      <c r="R2801" s="30" t="s">
        <v>73</v>
      </c>
      <c r="S2801" s="21">
        <v>45863</v>
      </c>
      <c r="T2801" s="20" t="s">
        <v>73</v>
      </c>
      <c r="U2801" s="21">
        <v>45866</v>
      </c>
      <c r="V2801" s="29" t="s">
        <v>240</v>
      </c>
      <c r="W2801" s="23"/>
      <c r="X2801" s="27" t="s">
        <v>45</v>
      </c>
      <c r="Y2801" s="13" t="s">
        <v>3489</v>
      </c>
    </row>
    <row r="2802" spans="1:25" ht="25.5">
      <c r="A2802" s="24">
        <v>45901</v>
      </c>
      <c r="B2802" s="25" t="s">
        <v>2912</v>
      </c>
      <c r="C2802" s="26" t="s">
        <v>3667</v>
      </c>
      <c r="D2802" s="27" t="s">
        <v>28</v>
      </c>
      <c r="E2802" s="27" t="s">
        <v>255</v>
      </c>
      <c r="F2802" s="27" t="s">
        <v>1021</v>
      </c>
      <c r="G2802" s="27" t="s">
        <v>31</v>
      </c>
      <c r="H2802" s="27" t="s">
        <v>32</v>
      </c>
      <c r="I2802" s="27" t="s">
        <v>33</v>
      </c>
      <c r="J2802" s="28">
        <v>45869</v>
      </c>
      <c r="K2802" s="28">
        <v>46023</v>
      </c>
      <c r="L2802" s="121" t="s">
        <v>124</v>
      </c>
      <c r="M2802" s="94" t="s">
        <v>73</v>
      </c>
      <c r="N2802" s="170" t="s">
        <v>72</v>
      </c>
      <c r="O2802" s="94" t="s">
        <v>73</v>
      </c>
      <c r="P2802" s="30" t="s">
        <v>73</v>
      </c>
      <c r="Q2802" s="30" t="s">
        <v>73</v>
      </c>
      <c r="R2802" s="30" t="s">
        <v>73</v>
      </c>
      <c r="S2802" s="21">
        <v>45863</v>
      </c>
      <c r="T2802" s="20" t="s">
        <v>73</v>
      </c>
      <c r="U2802" s="21">
        <v>45866</v>
      </c>
      <c r="V2802" s="29" t="s">
        <v>240</v>
      </c>
      <c r="W2802" s="23"/>
      <c r="X2802" s="27" t="s">
        <v>45</v>
      </c>
      <c r="Y2802" s="13" t="s">
        <v>3489</v>
      </c>
    </row>
    <row r="2803" spans="1:25">
      <c r="A2803" s="24">
        <v>45901</v>
      </c>
      <c r="B2803" s="25" t="s">
        <v>915</v>
      </c>
      <c r="C2803" s="26" t="s">
        <v>3668</v>
      </c>
      <c r="D2803" s="27" t="s">
        <v>28</v>
      </c>
      <c r="E2803" s="27" t="s">
        <v>2010</v>
      </c>
      <c r="F2803" s="27" t="s">
        <v>78</v>
      </c>
      <c r="G2803" s="27" t="s">
        <v>31</v>
      </c>
      <c r="H2803" s="27" t="s">
        <v>32</v>
      </c>
      <c r="I2803" s="27" t="s">
        <v>33</v>
      </c>
      <c r="J2803" s="28">
        <v>45869</v>
      </c>
      <c r="K2803" s="28">
        <v>46023</v>
      </c>
      <c r="L2803" s="121" t="s">
        <v>124</v>
      </c>
      <c r="M2803" s="94" t="s">
        <v>250</v>
      </c>
      <c r="N2803" s="246" t="s">
        <v>157</v>
      </c>
      <c r="O2803" s="94" t="s">
        <v>73</v>
      </c>
      <c r="P2803" s="30" t="s">
        <v>73</v>
      </c>
      <c r="Q2803" s="30" t="s">
        <v>73</v>
      </c>
      <c r="R2803" s="30" t="s">
        <v>73</v>
      </c>
      <c r="S2803" s="21">
        <v>45863</v>
      </c>
      <c r="T2803" s="20" t="s">
        <v>73</v>
      </c>
      <c r="U2803" s="21">
        <v>45866</v>
      </c>
      <c r="V2803" s="29" t="s">
        <v>240</v>
      </c>
      <c r="W2803" s="23"/>
      <c r="X2803" s="27" t="s">
        <v>39</v>
      </c>
      <c r="Y2803" s="13" t="s">
        <v>3669</v>
      </c>
    </row>
    <row r="2804" spans="1:25">
      <c r="A2804" s="24">
        <v>45901</v>
      </c>
      <c r="B2804" s="25" t="s">
        <v>1029</v>
      </c>
      <c r="C2804" s="26" t="s">
        <v>3670</v>
      </c>
      <c r="D2804" s="27" t="s">
        <v>28</v>
      </c>
      <c r="E2804" s="27" t="s">
        <v>377</v>
      </c>
      <c r="F2804" s="27" t="s">
        <v>662</v>
      </c>
      <c r="G2804" s="27" t="s">
        <v>31</v>
      </c>
      <c r="H2804" s="27" t="s">
        <v>32</v>
      </c>
      <c r="I2804" s="27" t="s">
        <v>33</v>
      </c>
      <c r="J2804" s="28">
        <v>45869</v>
      </c>
      <c r="K2804" s="28">
        <v>46023</v>
      </c>
      <c r="L2804" s="121" t="s">
        <v>124</v>
      </c>
      <c r="M2804" s="94" t="s">
        <v>73</v>
      </c>
      <c r="N2804" s="246" t="s">
        <v>2054</v>
      </c>
      <c r="O2804" s="94" t="s">
        <v>73</v>
      </c>
      <c r="P2804" s="30" t="s">
        <v>73</v>
      </c>
      <c r="Q2804" s="30" t="s">
        <v>73</v>
      </c>
      <c r="R2804" s="30" t="s">
        <v>73</v>
      </c>
      <c r="S2804" s="21">
        <v>45863</v>
      </c>
      <c r="T2804" s="20" t="s">
        <v>73</v>
      </c>
      <c r="U2804" s="21">
        <v>45866</v>
      </c>
      <c r="V2804" s="29" t="s">
        <v>240</v>
      </c>
      <c r="W2804" s="23"/>
      <c r="X2804" s="27" t="s">
        <v>45</v>
      </c>
      <c r="Y2804" s="13" t="s">
        <v>506</v>
      </c>
    </row>
    <row r="2805" spans="1:25">
      <c r="A2805" s="24">
        <v>45901</v>
      </c>
      <c r="B2805" s="25" t="s">
        <v>2087</v>
      </c>
      <c r="C2805" s="26" t="s">
        <v>3671</v>
      </c>
      <c r="D2805" s="27" t="s">
        <v>28</v>
      </c>
      <c r="E2805" s="27" t="s">
        <v>362</v>
      </c>
      <c r="F2805" s="27" t="s">
        <v>1021</v>
      </c>
      <c r="G2805" s="27" t="s">
        <v>31</v>
      </c>
      <c r="H2805" s="27" t="s">
        <v>32</v>
      </c>
      <c r="I2805" s="27" t="s">
        <v>33</v>
      </c>
      <c r="J2805" s="28">
        <v>45869</v>
      </c>
      <c r="K2805" s="28">
        <v>46023</v>
      </c>
      <c r="L2805" s="121" t="s">
        <v>124</v>
      </c>
      <c r="M2805" s="94" t="s">
        <v>73</v>
      </c>
      <c r="N2805" s="246" t="s">
        <v>2054</v>
      </c>
      <c r="O2805" s="94" t="s">
        <v>73</v>
      </c>
      <c r="P2805" s="30" t="s">
        <v>73</v>
      </c>
      <c r="Q2805" s="30" t="s">
        <v>73</v>
      </c>
      <c r="R2805" s="30" t="s">
        <v>73</v>
      </c>
      <c r="S2805" s="21">
        <v>45863</v>
      </c>
      <c r="T2805" s="20" t="s">
        <v>73</v>
      </c>
      <c r="U2805" s="21">
        <v>45866</v>
      </c>
      <c r="V2805" s="29" t="s">
        <v>240</v>
      </c>
      <c r="W2805" s="23"/>
      <c r="X2805" s="27" t="s">
        <v>39</v>
      </c>
      <c r="Y2805" s="13" t="s">
        <v>3572</v>
      </c>
    </row>
    <row r="2806" spans="1:25">
      <c r="A2806" s="24">
        <v>45901</v>
      </c>
      <c r="B2806" s="25" t="s">
        <v>1052</v>
      </c>
      <c r="C2806" s="26" t="s">
        <v>3672</v>
      </c>
      <c r="D2806" s="27" t="s">
        <v>28</v>
      </c>
      <c r="E2806" s="27" t="s">
        <v>377</v>
      </c>
      <c r="F2806" s="27" t="s">
        <v>662</v>
      </c>
      <c r="G2806" s="27" t="s">
        <v>31</v>
      </c>
      <c r="H2806" s="27" t="s">
        <v>32</v>
      </c>
      <c r="I2806" s="27" t="s">
        <v>33</v>
      </c>
      <c r="J2806" s="28">
        <v>45869</v>
      </c>
      <c r="K2806" s="28">
        <v>46023</v>
      </c>
      <c r="L2806" s="121" t="s">
        <v>124</v>
      </c>
      <c r="M2806" s="94" t="s">
        <v>73</v>
      </c>
      <c r="N2806" s="246" t="s">
        <v>2054</v>
      </c>
      <c r="O2806" s="94" t="s">
        <v>73</v>
      </c>
      <c r="P2806" s="30" t="s">
        <v>73</v>
      </c>
      <c r="Q2806" s="30" t="s">
        <v>73</v>
      </c>
      <c r="R2806" s="30" t="s">
        <v>73</v>
      </c>
      <c r="S2806" s="21">
        <v>45863</v>
      </c>
      <c r="T2806" s="20" t="s">
        <v>73</v>
      </c>
      <c r="U2806" s="21">
        <v>45866</v>
      </c>
      <c r="V2806" s="29" t="s">
        <v>240</v>
      </c>
      <c r="W2806" s="23"/>
      <c r="X2806" s="27" t="s">
        <v>45</v>
      </c>
      <c r="Y2806" s="13" t="s">
        <v>506</v>
      </c>
    </row>
    <row r="2807" spans="1:25">
      <c r="A2807" s="24">
        <v>45901</v>
      </c>
      <c r="B2807" s="25" t="s">
        <v>2110</v>
      </c>
      <c r="C2807" s="26" t="s">
        <v>3673</v>
      </c>
      <c r="D2807" s="27" t="s">
        <v>28</v>
      </c>
      <c r="E2807" s="27" t="s">
        <v>255</v>
      </c>
      <c r="F2807" s="27" t="s">
        <v>256</v>
      </c>
      <c r="G2807" s="27" t="s">
        <v>31</v>
      </c>
      <c r="H2807" s="27" t="s">
        <v>32</v>
      </c>
      <c r="I2807" s="27" t="s">
        <v>33</v>
      </c>
      <c r="J2807" s="28">
        <v>45869</v>
      </c>
      <c r="K2807" s="28">
        <v>46023</v>
      </c>
      <c r="L2807" s="121" t="s">
        <v>124</v>
      </c>
      <c r="M2807" s="94" t="s">
        <v>1765</v>
      </c>
      <c r="N2807" s="246" t="s">
        <v>2923</v>
      </c>
      <c r="O2807" s="94" t="s">
        <v>73</v>
      </c>
      <c r="P2807" s="30" t="s">
        <v>73</v>
      </c>
      <c r="Q2807" s="30" t="s">
        <v>73</v>
      </c>
      <c r="R2807" s="30" t="s">
        <v>73</v>
      </c>
      <c r="S2807" s="21">
        <v>45863</v>
      </c>
      <c r="T2807" s="20" t="s">
        <v>73</v>
      </c>
      <c r="U2807" s="21">
        <v>45866</v>
      </c>
      <c r="V2807" s="29" t="s">
        <v>240</v>
      </c>
      <c r="W2807" s="23"/>
      <c r="X2807" s="27" t="s">
        <v>45</v>
      </c>
      <c r="Y2807" s="13" t="s">
        <v>409</v>
      </c>
    </row>
    <row r="2808" spans="1:25">
      <c r="A2808" s="24">
        <v>45901</v>
      </c>
      <c r="B2808" s="25" t="s">
        <v>1035</v>
      </c>
      <c r="C2808" s="26" t="s">
        <v>3674</v>
      </c>
      <c r="D2808" s="27" t="s">
        <v>28</v>
      </c>
      <c r="E2808" s="27" t="s">
        <v>255</v>
      </c>
      <c r="F2808" s="27" t="s">
        <v>256</v>
      </c>
      <c r="G2808" s="27" t="s">
        <v>31</v>
      </c>
      <c r="H2808" s="27" t="s">
        <v>32</v>
      </c>
      <c r="I2808" s="27" t="s">
        <v>33</v>
      </c>
      <c r="J2808" s="28">
        <v>45869</v>
      </c>
      <c r="K2808" s="28">
        <v>46023</v>
      </c>
      <c r="L2808" s="121" t="s">
        <v>124</v>
      </c>
      <c r="M2808" s="94" t="s">
        <v>1765</v>
      </c>
      <c r="N2808" s="246" t="s">
        <v>2923</v>
      </c>
      <c r="O2808" s="94" t="s">
        <v>73</v>
      </c>
      <c r="P2808" s="30" t="s">
        <v>73</v>
      </c>
      <c r="Q2808" s="30" t="s">
        <v>73</v>
      </c>
      <c r="R2808" s="30" t="s">
        <v>73</v>
      </c>
      <c r="S2808" s="21">
        <v>45863</v>
      </c>
      <c r="T2808" s="20" t="s">
        <v>73</v>
      </c>
      <c r="U2808" s="21">
        <v>45866</v>
      </c>
      <c r="V2808" s="29" t="s">
        <v>240</v>
      </c>
      <c r="W2808" s="23"/>
      <c r="X2808" s="27" t="s">
        <v>45</v>
      </c>
      <c r="Y2808" s="13" t="s">
        <v>409</v>
      </c>
    </row>
    <row r="2809" spans="1:25">
      <c r="A2809" s="24">
        <v>45901</v>
      </c>
      <c r="B2809" s="25" t="s">
        <v>2092</v>
      </c>
      <c r="C2809" s="26" t="s">
        <v>3675</v>
      </c>
      <c r="D2809" s="27" t="s">
        <v>28</v>
      </c>
      <c r="E2809" s="27" t="s">
        <v>255</v>
      </c>
      <c r="F2809" s="27" t="s">
        <v>256</v>
      </c>
      <c r="G2809" s="27" t="s">
        <v>31</v>
      </c>
      <c r="H2809" s="27" t="s">
        <v>32</v>
      </c>
      <c r="I2809" s="27" t="s">
        <v>33</v>
      </c>
      <c r="J2809" s="28">
        <v>45869</v>
      </c>
      <c r="K2809" s="28">
        <v>46023</v>
      </c>
      <c r="L2809" s="121" t="s">
        <v>124</v>
      </c>
      <c r="M2809" s="94" t="s">
        <v>1765</v>
      </c>
      <c r="N2809" s="246" t="s">
        <v>2923</v>
      </c>
      <c r="O2809" s="94" t="s">
        <v>73</v>
      </c>
      <c r="P2809" s="30" t="s">
        <v>73</v>
      </c>
      <c r="Q2809" s="30" t="s">
        <v>73</v>
      </c>
      <c r="R2809" s="30" t="s">
        <v>73</v>
      </c>
      <c r="S2809" s="21">
        <v>45863</v>
      </c>
      <c r="T2809" s="20" t="s">
        <v>73</v>
      </c>
      <c r="U2809" s="21">
        <v>45866</v>
      </c>
      <c r="V2809" s="29" t="s">
        <v>240</v>
      </c>
      <c r="W2809" s="23"/>
      <c r="X2809" s="27" t="s">
        <v>45</v>
      </c>
      <c r="Y2809" s="13" t="s">
        <v>409</v>
      </c>
    </row>
    <row r="2810" spans="1:25" ht="25.5">
      <c r="A2810" s="24">
        <v>45901</v>
      </c>
      <c r="B2810" s="25" t="s">
        <v>3018</v>
      </c>
      <c r="C2810" s="26" t="s">
        <v>3676</v>
      </c>
      <c r="D2810" s="27" t="s">
        <v>28</v>
      </c>
      <c r="E2810" s="27" t="s">
        <v>3491</v>
      </c>
      <c r="F2810" s="27" t="s">
        <v>30</v>
      </c>
      <c r="G2810" s="27" t="s">
        <v>31</v>
      </c>
      <c r="H2810" s="27" t="s">
        <v>32</v>
      </c>
      <c r="I2810" s="27" t="s">
        <v>33</v>
      </c>
      <c r="J2810" s="28">
        <v>45869</v>
      </c>
      <c r="K2810" s="28">
        <v>46054</v>
      </c>
      <c r="L2810" s="121" t="s">
        <v>124</v>
      </c>
      <c r="M2810" s="94" t="s">
        <v>73</v>
      </c>
      <c r="N2810" s="246" t="s">
        <v>3233</v>
      </c>
      <c r="O2810" s="94" t="s">
        <v>73</v>
      </c>
      <c r="P2810" s="30" t="s">
        <v>73</v>
      </c>
      <c r="Q2810" s="30" t="s">
        <v>73</v>
      </c>
      <c r="R2810" s="30" t="s">
        <v>73</v>
      </c>
      <c r="S2810" s="21">
        <v>45867</v>
      </c>
      <c r="T2810" s="20" t="s">
        <v>73</v>
      </c>
      <c r="U2810" s="21">
        <v>45868</v>
      </c>
      <c r="V2810" s="29" t="s">
        <v>240</v>
      </c>
      <c r="W2810" s="23"/>
      <c r="X2810" s="27"/>
      <c r="Y2810" s="13" t="s">
        <v>3572</v>
      </c>
    </row>
    <row r="2811" spans="1:25">
      <c r="A2811" s="24">
        <v>45901</v>
      </c>
      <c r="B2811" s="25" t="s">
        <v>1092</v>
      </c>
      <c r="C2811" s="26">
        <v>109426</v>
      </c>
      <c r="D2811" s="27" t="s">
        <v>28</v>
      </c>
      <c r="E2811" s="27" t="s">
        <v>147</v>
      </c>
      <c r="F2811" s="27" t="s">
        <v>148</v>
      </c>
      <c r="G2811" s="27" t="s">
        <v>31</v>
      </c>
      <c r="H2811" s="27" t="s">
        <v>32</v>
      </c>
      <c r="I2811" s="27" t="s">
        <v>23</v>
      </c>
      <c r="J2811" s="28">
        <v>45869</v>
      </c>
      <c r="K2811" s="28">
        <v>46023</v>
      </c>
      <c r="L2811" s="121" t="s">
        <v>124</v>
      </c>
      <c r="M2811" s="94" t="s">
        <v>304</v>
      </c>
      <c r="N2811" s="246" t="s">
        <v>149</v>
      </c>
      <c r="O2811" s="94" t="s">
        <v>73</v>
      </c>
      <c r="P2811" s="30" t="s">
        <v>73</v>
      </c>
      <c r="Q2811" s="30" t="s">
        <v>73</v>
      </c>
      <c r="R2811" s="30" t="s">
        <v>73</v>
      </c>
      <c r="S2811" s="21">
        <v>45867</v>
      </c>
      <c r="T2811" s="20" t="s">
        <v>73</v>
      </c>
      <c r="U2811" s="21">
        <v>45868</v>
      </c>
      <c r="V2811" s="29" t="s">
        <v>240</v>
      </c>
      <c r="W2811" s="23"/>
      <c r="X2811" s="27"/>
      <c r="Y2811" s="13" t="s">
        <v>3572</v>
      </c>
    </row>
    <row r="2812" spans="1:25">
      <c r="A2812" s="24">
        <v>45901</v>
      </c>
      <c r="B2812" s="25" t="s">
        <v>1086</v>
      </c>
      <c r="C2812" s="26">
        <v>81423</v>
      </c>
      <c r="D2812" s="27" t="s">
        <v>28</v>
      </c>
      <c r="E2812" s="27" t="s">
        <v>1068</v>
      </c>
      <c r="F2812" s="27" t="s">
        <v>148</v>
      </c>
      <c r="G2812" s="27" t="s">
        <v>31</v>
      </c>
      <c r="H2812" s="27" t="s">
        <v>32</v>
      </c>
      <c r="I2812" s="27" t="s">
        <v>33</v>
      </c>
      <c r="J2812" s="28">
        <v>45869</v>
      </c>
      <c r="K2812" s="28">
        <v>46054</v>
      </c>
      <c r="L2812" s="121" t="s">
        <v>124</v>
      </c>
      <c r="M2812" s="94" t="s">
        <v>304</v>
      </c>
      <c r="N2812" s="246" t="s">
        <v>149</v>
      </c>
      <c r="O2812" s="94" t="s">
        <v>73</v>
      </c>
      <c r="P2812" s="30" t="s">
        <v>73</v>
      </c>
      <c r="Q2812" s="30" t="s">
        <v>73</v>
      </c>
      <c r="R2812" s="30" t="s">
        <v>73</v>
      </c>
      <c r="S2812" s="21">
        <v>45867</v>
      </c>
      <c r="T2812" s="20" t="s">
        <v>73</v>
      </c>
      <c r="U2812" s="21">
        <v>45868</v>
      </c>
      <c r="V2812" s="29" t="s">
        <v>240</v>
      </c>
      <c r="W2812" s="23"/>
      <c r="X2812" s="27"/>
      <c r="Y2812" s="13" t="s">
        <v>467</v>
      </c>
    </row>
    <row r="2813" spans="1:25">
      <c r="A2813" s="24">
        <v>45901</v>
      </c>
      <c r="B2813" s="25" t="s">
        <v>1072</v>
      </c>
      <c r="C2813" s="26" t="s">
        <v>3677</v>
      </c>
      <c r="D2813" s="27" t="s">
        <v>28</v>
      </c>
      <c r="E2813" s="27" t="s">
        <v>1068</v>
      </c>
      <c r="F2813" s="27" t="s">
        <v>455</v>
      </c>
      <c r="G2813" s="27" t="s">
        <v>31</v>
      </c>
      <c r="H2813" s="27" t="s">
        <v>32</v>
      </c>
      <c r="I2813" s="27" t="s">
        <v>33</v>
      </c>
      <c r="J2813" s="28">
        <v>45869</v>
      </c>
      <c r="K2813" s="28">
        <v>46023</v>
      </c>
      <c r="L2813" s="121" t="s">
        <v>124</v>
      </c>
      <c r="M2813" s="94" t="s">
        <v>304</v>
      </c>
      <c r="N2813" s="246" t="s">
        <v>149</v>
      </c>
      <c r="O2813" s="94" t="s">
        <v>73</v>
      </c>
      <c r="P2813" s="30" t="s">
        <v>73</v>
      </c>
      <c r="Q2813" s="30" t="s">
        <v>73</v>
      </c>
      <c r="R2813" s="30" t="s">
        <v>73</v>
      </c>
      <c r="S2813" s="21">
        <v>45867</v>
      </c>
      <c r="T2813" s="20" t="s">
        <v>73</v>
      </c>
      <c r="U2813" s="21">
        <v>45868</v>
      </c>
      <c r="V2813" s="29" t="s">
        <v>240</v>
      </c>
      <c r="W2813" s="23"/>
      <c r="X2813" s="27" t="s">
        <v>45</v>
      </c>
      <c r="Y2813" s="13" t="s">
        <v>3576</v>
      </c>
    </row>
    <row r="2814" spans="1:25">
      <c r="A2814" s="24">
        <v>45901</v>
      </c>
      <c r="B2814" s="25" t="s">
        <v>1151</v>
      </c>
      <c r="C2814" s="26" t="s">
        <v>3678</v>
      </c>
      <c r="D2814" s="27" t="s">
        <v>28</v>
      </c>
      <c r="E2814" s="27" t="s">
        <v>354</v>
      </c>
      <c r="F2814" s="27" t="s">
        <v>455</v>
      </c>
      <c r="G2814" s="27" t="s">
        <v>31</v>
      </c>
      <c r="H2814" s="27" t="s">
        <v>32</v>
      </c>
      <c r="I2814" s="27" t="s">
        <v>33</v>
      </c>
      <c r="J2814" s="28">
        <v>45869</v>
      </c>
      <c r="K2814" s="28">
        <v>46023</v>
      </c>
      <c r="L2814" s="121" t="s">
        <v>124</v>
      </c>
      <c r="M2814" s="94" t="s">
        <v>269</v>
      </c>
      <c r="N2814" s="246" t="s">
        <v>2480</v>
      </c>
      <c r="O2814" s="94" t="s">
        <v>73</v>
      </c>
      <c r="P2814" s="30" t="s">
        <v>73</v>
      </c>
      <c r="Q2814" s="30" t="s">
        <v>73</v>
      </c>
      <c r="R2814" s="30" t="s">
        <v>73</v>
      </c>
      <c r="S2814" s="21">
        <v>45867</v>
      </c>
      <c r="T2814" s="20" t="s">
        <v>73</v>
      </c>
      <c r="U2814" s="21">
        <v>45868</v>
      </c>
      <c r="V2814" s="29" t="s">
        <v>240</v>
      </c>
      <c r="W2814" s="23"/>
      <c r="X2814" s="27" t="s">
        <v>45</v>
      </c>
      <c r="Y2814" s="13" t="s">
        <v>1566</v>
      </c>
    </row>
    <row r="2815" spans="1:25" ht="25.5">
      <c r="A2815" s="24">
        <v>45901</v>
      </c>
      <c r="B2815" s="25" t="s">
        <v>3679</v>
      </c>
      <c r="C2815" s="26" t="s">
        <v>3680</v>
      </c>
      <c r="D2815" s="27" t="s">
        <v>28</v>
      </c>
      <c r="E2815" s="27" t="s">
        <v>255</v>
      </c>
      <c r="F2815" s="27" t="s">
        <v>1021</v>
      </c>
      <c r="G2815" s="27" t="s">
        <v>31</v>
      </c>
      <c r="H2815" s="27" t="s">
        <v>32</v>
      </c>
      <c r="I2815" s="27" t="s">
        <v>33</v>
      </c>
      <c r="J2815" s="28">
        <v>45869</v>
      </c>
      <c r="K2815" s="28">
        <v>46023</v>
      </c>
      <c r="L2815" s="121" t="s">
        <v>124</v>
      </c>
      <c r="M2815" s="94" t="s">
        <v>73</v>
      </c>
      <c r="N2815" s="170" t="s">
        <v>72</v>
      </c>
      <c r="O2815" s="94" t="s">
        <v>73</v>
      </c>
      <c r="P2815" s="30" t="s">
        <v>73</v>
      </c>
      <c r="Q2815" s="30" t="s">
        <v>73</v>
      </c>
      <c r="R2815" s="30" t="s">
        <v>73</v>
      </c>
      <c r="S2815" s="21">
        <v>45867</v>
      </c>
      <c r="T2815" s="20" t="s">
        <v>73</v>
      </c>
      <c r="U2815" s="21">
        <v>45868</v>
      </c>
      <c r="V2815" s="29" t="s">
        <v>240</v>
      </c>
      <c r="W2815" s="23"/>
      <c r="X2815" s="27" t="s">
        <v>45</v>
      </c>
      <c r="Y2815" s="13" t="s">
        <v>3578</v>
      </c>
    </row>
    <row r="2816" spans="1:25" ht="25.5">
      <c r="A2816" s="24">
        <v>45901</v>
      </c>
      <c r="B2816" s="25" t="s">
        <v>2904</v>
      </c>
      <c r="C2816" s="26" t="s">
        <v>3681</v>
      </c>
      <c r="D2816" s="27" t="s">
        <v>28</v>
      </c>
      <c r="E2816" s="27" t="s">
        <v>255</v>
      </c>
      <c r="F2816" s="27" t="s">
        <v>1021</v>
      </c>
      <c r="G2816" s="27" t="s">
        <v>31</v>
      </c>
      <c r="H2816" s="27" t="s">
        <v>32</v>
      </c>
      <c r="I2816" s="27" t="s">
        <v>33</v>
      </c>
      <c r="J2816" s="28">
        <v>45869</v>
      </c>
      <c r="K2816" s="28">
        <v>46023</v>
      </c>
      <c r="L2816" s="121" t="s">
        <v>124</v>
      </c>
      <c r="M2816" s="94" t="s">
        <v>73</v>
      </c>
      <c r="N2816" s="170" t="s">
        <v>72</v>
      </c>
      <c r="O2816" s="94" t="s">
        <v>73</v>
      </c>
      <c r="P2816" s="30" t="s">
        <v>73</v>
      </c>
      <c r="Q2816" s="30" t="s">
        <v>73</v>
      </c>
      <c r="R2816" s="30" t="s">
        <v>73</v>
      </c>
      <c r="S2816" s="21">
        <v>45867</v>
      </c>
      <c r="T2816" s="20" t="s">
        <v>73</v>
      </c>
      <c r="U2816" s="21">
        <v>45868</v>
      </c>
      <c r="V2816" s="29" t="s">
        <v>240</v>
      </c>
      <c r="W2816" s="23"/>
      <c r="X2816" s="27" t="s">
        <v>45</v>
      </c>
      <c r="Y2816" s="13" t="s">
        <v>3489</v>
      </c>
    </row>
    <row r="2817" spans="1:25">
      <c r="A2817" s="24">
        <v>45901</v>
      </c>
      <c r="B2817" s="25" t="s">
        <v>1080</v>
      </c>
      <c r="C2817" s="26" t="s">
        <v>3682</v>
      </c>
      <c r="D2817" s="27" t="s">
        <v>28</v>
      </c>
      <c r="E2817" s="27" t="s">
        <v>147</v>
      </c>
      <c r="F2817" s="27" t="s">
        <v>148</v>
      </c>
      <c r="G2817" s="27" t="s">
        <v>31</v>
      </c>
      <c r="H2817" s="27" t="s">
        <v>32</v>
      </c>
      <c r="I2817" s="27" t="s">
        <v>33</v>
      </c>
      <c r="J2817" s="28">
        <v>45869</v>
      </c>
      <c r="K2817" s="28">
        <v>46023</v>
      </c>
      <c r="L2817" s="121" t="s">
        <v>124</v>
      </c>
      <c r="M2817" s="94" t="s">
        <v>304</v>
      </c>
      <c r="N2817" s="246" t="s">
        <v>149</v>
      </c>
      <c r="O2817" s="94" t="s">
        <v>73</v>
      </c>
      <c r="P2817" s="30" t="s">
        <v>73</v>
      </c>
      <c r="Q2817" s="30" t="s">
        <v>73</v>
      </c>
      <c r="R2817" s="30" t="s">
        <v>73</v>
      </c>
      <c r="S2817" s="21">
        <v>45863</v>
      </c>
      <c r="T2817" s="20" t="s">
        <v>73</v>
      </c>
      <c r="U2817" s="21">
        <v>45868</v>
      </c>
      <c r="V2817" s="29" t="s">
        <v>240</v>
      </c>
      <c r="W2817" s="23"/>
      <c r="X2817" s="27" t="s">
        <v>39</v>
      </c>
      <c r="Y2817" s="13" t="s">
        <v>3683</v>
      </c>
    </row>
    <row r="2818" spans="1:25" ht="25.5">
      <c r="A2818" s="24">
        <v>45901</v>
      </c>
      <c r="B2818" s="25" t="s">
        <v>3684</v>
      </c>
      <c r="C2818" s="26" t="s">
        <v>3685</v>
      </c>
      <c r="D2818" s="27" t="s">
        <v>28</v>
      </c>
      <c r="E2818" s="27" t="s">
        <v>255</v>
      </c>
      <c r="F2818" s="27" t="s">
        <v>1021</v>
      </c>
      <c r="G2818" s="27" t="s">
        <v>31</v>
      </c>
      <c r="H2818" s="27" t="s">
        <v>32</v>
      </c>
      <c r="I2818" s="27" t="s">
        <v>33</v>
      </c>
      <c r="J2818" s="28">
        <v>45869</v>
      </c>
      <c r="K2818" s="28">
        <v>46023</v>
      </c>
      <c r="L2818" s="121" t="s">
        <v>124</v>
      </c>
      <c r="M2818" s="94" t="s">
        <v>73</v>
      </c>
      <c r="N2818" s="170" t="s">
        <v>72</v>
      </c>
      <c r="O2818" s="94" t="s">
        <v>73</v>
      </c>
      <c r="P2818" s="30" t="s">
        <v>73</v>
      </c>
      <c r="Q2818" s="30" t="s">
        <v>73</v>
      </c>
      <c r="R2818" s="30" t="s">
        <v>73</v>
      </c>
      <c r="S2818" s="21">
        <v>45867</v>
      </c>
      <c r="T2818" s="20" t="s">
        <v>73</v>
      </c>
      <c r="U2818" s="21">
        <v>45868</v>
      </c>
      <c r="V2818" s="29" t="s">
        <v>240</v>
      </c>
      <c r="W2818" s="23"/>
      <c r="X2818" s="27" t="s">
        <v>45</v>
      </c>
      <c r="Y2818" s="13" t="s">
        <v>3578</v>
      </c>
    </row>
    <row r="2819" spans="1:25">
      <c r="A2819" s="24">
        <v>45901</v>
      </c>
      <c r="B2819" s="25" t="s">
        <v>3686</v>
      </c>
      <c r="C2819" s="26" t="s">
        <v>3687</v>
      </c>
      <c r="D2819" s="27" t="s">
        <v>28</v>
      </c>
      <c r="E2819" s="27" t="s">
        <v>3325</v>
      </c>
      <c r="F2819" s="27" t="s">
        <v>2316</v>
      </c>
      <c r="G2819" s="27" t="s">
        <v>31</v>
      </c>
      <c r="H2819" s="27" t="s">
        <v>32</v>
      </c>
      <c r="I2819" s="27" t="s">
        <v>33</v>
      </c>
      <c r="J2819" s="28">
        <v>45869</v>
      </c>
      <c r="K2819" s="28">
        <v>46023</v>
      </c>
      <c r="L2819" s="121" t="s">
        <v>124</v>
      </c>
      <c r="M2819" s="94" t="s">
        <v>246</v>
      </c>
      <c r="N2819" s="246" t="s">
        <v>3492</v>
      </c>
      <c r="O2819" s="94" t="s">
        <v>73</v>
      </c>
      <c r="P2819" s="30">
        <v>45846</v>
      </c>
      <c r="Q2819" s="20" t="s">
        <v>73</v>
      </c>
      <c r="R2819" s="30" t="s">
        <v>239</v>
      </c>
      <c r="S2819" s="21">
        <v>45867</v>
      </c>
      <c r="T2819" s="20" t="s">
        <v>73</v>
      </c>
      <c r="U2819" s="21">
        <v>45868</v>
      </c>
      <c r="V2819" s="29" t="s">
        <v>240</v>
      </c>
      <c r="W2819" s="23"/>
      <c r="X2819" s="27" t="s">
        <v>45</v>
      </c>
      <c r="Y2819" s="13" t="s">
        <v>3688</v>
      </c>
    </row>
    <row r="2820" spans="1:25">
      <c r="A2820" s="24">
        <v>45901</v>
      </c>
      <c r="B2820" s="25" t="s">
        <v>1181</v>
      </c>
      <c r="C2820" s="26" t="s">
        <v>3029</v>
      </c>
      <c r="D2820" s="27" t="s">
        <v>28</v>
      </c>
      <c r="E2820" s="27" t="s">
        <v>1068</v>
      </c>
      <c r="F2820" s="27" t="s">
        <v>455</v>
      </c>
      <c r="G2820" s="27" t="s">
        <v>31</v>
      </c>
      <c r="H2820" s="27" t="s">
        <v>32</v>
      </c>
      <c r="I2820" s="27" t="s">
        <v>33</v>
      </c>
      <c r="J2820" s="28">
        <v>45869</v>
      </c>
      <c r="K2820" s="28">
        <v>46054</v>
      </c>
      <c r="L2820" s="121" t="s">
        <v>124</v>
      </c>
      <c r="M2820" s="94" t="s">
        <v>304</v>
      </c>
      <c r="N2820" s="246" t="s">
        <v>149</v>
      </c>
      <c r="O2820" s="94" t="s">
        <v>73</v>
      </c>
      <c r="P2820" s="30" t="s">
        <v>73</v>
      </c>
      <c r="Q2820" s="30" t="s">
        <v>73</v>
      </c>
      <c r="R2820" s="30" t="s">
        <v>73</v>
      </c>
      <c r="S2820" s="21">
        <v>45863</v>
      </c>
      <c r="T2820" s="20" t="s">
        <v>73</v>
      </c>
      <c r="U2820" s="21">
        <v>45868</v>
      </c>
      <c r="V2820" s="29" t="s">
        <v>240</v>
      </c>
      <c r="W2820" s="23"/>
      <c r="X2820" s="27" t="s">
        <v>45</v>
      </c>
      <c r="Y2820" s="13" t="s">
        <v>3661</v>
      </c>
    </row>
    <row r="2821" spans="1:25" ht="25.5">
      <c r="A2821" s="24">
        <v>45901</v>
      </c>
      <c r="B2821" s="25" t="s">
        <v>3689</v>
      </c>
      <c r="C2821" s="26" t="s">
        <v>3690</v>
      </c>
      <c r="D2821" s="27" t="s">
        <v>28</v>
      </c>
      <c r="E2821" s="27" t="s">
        <v>255</v>
      </c>
      <c r="F2821" s="27" t="s">
        <v>256</v>
      </c>
      <c r="G2821" s="27" t="s">
        <v>31</v>
      </c>
      <c r="H2821" s="27" t="s">
        <v>32</v>
      </c>
      <c r="I2821" s="27" t="s">
        <v>33</v>
      </c>
      <c r="J2821" s="28">
        <v>45869</v>
      </c>
      <c r="K2821" s="28">
        <v>46023</v>
      </c>
      <c r="L2821" s="121" t="s">
        <v>124</v>
      </c>
      <c r="M2821" s="94" t="s">
        <v>73</v>
      </c>
      <c r="N2821" s="94" t="s">
        <v>113</v>
      </c>
      <c r="P2821" s="30" t="s">
        <v>73</v>
      </c>
      <c r="Q2821" s="30" t="s">
        <v>73</v>
      </c>
      <c r="R2821" s="30" t="s">
        <v>73</v>
      </c>
      <c r="S2821" s="21">
        <v>45867</v>
      </c>
      <c r="T2821" s="20" t="s">
        <v>73</v>
      </c>
      <c r="U2821" s="21">
        <v>45868</v>
      </c>
      <c r="V2821" s="29" t="s">
        <v>240</v>
      </c>
      <c r="W2821" s="23"/>
      <c r="X2821" s="27" t="s">
        <v>45</v>
      </c>
      <c r="Y2821" s="13" t="s">
        <v>3575</v>
      </c>
    </row>
    <row r="2822" spans="1:25" ht="25.5">
      <c r="A2822" s="24">
        <v>45901</v>
      </c>
      <c r="B2822" s="25" t="s">
        <v>3691</v>
      </c>
      <c r="C2822" s="26" t="s">
        <v>3692</v>
      </c>
      <c r="D2822" s="27" t="s">
        <v>28</v>
      </c>
      <c r="E2822" s="27" t="s">
        <v>255</v>
      </c>
      <c r="F2822" s="27" t="s">
        <v>256</v>
      </c>
      <c r="G2822" s="27" t="s">
        <v>31</v>
      </c>
      <c r="H2822" s="27" t="s">
        <v>32</v>
      </c>
      <c r="I2822" s="27" t="s">
        <v>33</v>
      </c>
      <c r="J2822" s="28">
        <v>45869</v>
      </c>
      <c r="K2822" s="28">
        <v>46023</v>
      </c>
      <c r="L2822" s="121" t="s">
        <v>124</v>
      </c>
      <c r="M2822" s="94" t="s">
        <v>73</v>
      </c>
      <c r="N2822" s="94" t="s">
        <v>113</v>
      </c>
      <c r="P2822" s="30" t="s">
        <v>73</v>
      </c>
      <c r="Q2822" s="30" t="s">
        <v>73</v>
      </c>
      <c r="R2822" s="30" t="s">
        <v>73</v>
      </c>
      <c r="S2822" s="21">
        <v>45867</v>
      </c>
      <c r="T2822" s="20" t="s">
        <v>73</v>
      </c>
      <c r="U2822" s="21">
        <v>45868</v>
      </c>
      <c r="V2822" s="29" t="s">
        <v>240</v>
      </c>
      <c r="W2822" s="23"/>
      <c r="X2822" s="27" t="s">
        <v>45</v>
      </c>
      <c r="Y2822" s="13" t="s">
        <v>3575</v>
      </c>
    </row>
    <row r="2823" spans="1:25" ht="25.5">
      <c r="A2823" s="24">
        <v>45901</v>
      </c>
      <c r="B2823" s="25" t="s">
        <v>3693</v>
      </c>
      <c r="C2823" s="26" t="s">
        <v>3694</v>
      </c>
      <c r="D2823" s="27" t="s">
        <v>28</v>
      </c>
      <c r="E2823" s="27" t="s">
        <v>255</v>
      </c>
      <c r="F2823" s="27" t="s">
        <v>256</v>
      </c>
      <c r="G2823" s="27" t="s">
        <v>31</v>
      </c>
      <c r="H2823" s="27" t="s">
        <v>32</v>
      </c>
      <c r="I2823" s="27" t="s">
        <v>33</v>
      </c>
      <c r="J2823" s="28">
        <v>45869</v>
      </c>
      <c r="K2823" s="28">
        <v>46023</v>
      </c>
      <c r="L2823" s="121" t="s">
        <v>124</v>
      </c>
      <c r="M2823" s="94" t="s">
        <v>73</v>
      </c>
      <c r="N2823" s="94" t="s">
        <v>113</v>
      </c>
      <c r="P2823" s="30" t="s">
        <v>73</v>
      </c>
      <c r="Q2823" s="30" t="s">
        <v>73</v>
      </c>
      <c r="R2823" s="30" t="s">
        <v>73</v>
      </c>
      <c r="S2823" s="21">
        <v>45867</v>
      </c>
      <c r="T2823" s="20" t="s">
        <v>73</v>
      </c>
      <c r="U2823" s="21">
        <v>45868</v>
      </c>
      <c r="V2823" s="29" t="s">
        <v>240</v>
      </c>
      <c r="W2823" s="23"/>
      <c r="X2823" s="27" t="s">
        <v>45</v>
      </c>
      <c r="Y2823" s="13" t="s">
        <v>3575</v>
      </c>
    </row>
    <row r="2824" spans="1:25">
      <c r="A2824" s="24">
        <v>45901</v>
      </c>
      <c r="B2824" s="25" t="s">
        <v>2107</v>
      </c>
      <c r="C2824" s="26" t="s">
        <v>3695</v>
      </c>
      <c r="D2824" s="27" t="s">
        <v>28</v>
      </c>
      <c r="E2824" s="27" t="s">
        <v>1068</v>
      </c>
      <c r="F2824" s="27" t="s">
        <v>148</v>
      </c>
      <c r="G2824" s="27" t="s">
        <v>31</v>
      </c>
      <c r="H2824" s="27" t="s">
        <v>32</v>
      </c>
      <c r="I2824" s="27" t="s">
        <v>33</v>
      </c>
      <c r="J2824" s="28">
        <v>45869</v>
      </c>
      <c r="K2824" s="28">
        <v>46023</v>
      </c>
      <c r="L2824" s="121" t="s">
        <v>124</v>
      </c>
      <c r="M2824" s="94" t="s">
        <v>304</v>
      </c>
      <c r="N2824" s="246" t="s">
        <v>149</v>
      </c>
      <c r="O2824" s="94" t="s">
        <v>73</v>
      </c>
      <c r="P2824" s="30" t="s">
        <v>73</v>
      </c>
      <c r="Q2824" s="30" t="s">
        <v>73</v>
      </c>
      <c r="R2824" s="30" t="s">
        <v>73</v>
      </c>
      <c r="S2824" s="21">
        <v>45863</v>
      </c>
      <c r="T2824" s="20" t="s">
        <v>73</v>
      </c>
      <c r="U2824" s="21">
        <v>45868</v>
      </c>
      <c r="V2824" s="29" t="s">
        <v>240</v>
      </c>
      <c r="W2824" s="23"/>
      <c r="X2824" s="27" t="s">
        <v>39</v>
      </c>
      <c r="Y2824" s="13" t="s">
        <v>3661</v>
      </c>
    </row>
    <row r="2825" spans="1:25">
      <c r="A2825" s="24">
        <v>45901</v>
      </c>
      <c r="B2825" s="25" t="s">
        <v>1056</v>
      </c>
      <c r="C2825" s="26">
        <v>32821</v>
      </c>
      <c r="D2825" s="27" t="s">
        <v>76</v>
      </c>
      <c r="E2825" s="27" t="s">
        <v>1057</v>
      </c>
      <c r="F2825" s="27" t="s">
        <v>225</v>
      </c>
      <c r="G2825" s="27" t="s">
        <v>31</v>
      </c>
      <c r="H2825" s="27" t="s">
        <v>32</v>
      </c>
      <c r="I2825" s="27" t="s">
        <v>33</v>
      </c>
      <c r="J2825" s="28">
        <v>45869</v>
      </c>
      <c r="K2825" s="28">
        <v>46023</v>
      </c>
      <c r="L2825" s="121" t="s">
        <v>124</v>
      </c>
      <c r="M2825" s="94" t="s">
        <v>3696</v>
      </c>
      <c r="N2825" s="246" t="s">
        <v>3697</v>
      </c>
      <c r="O2825" s="94" t="s">
        <v>73</v>
      </c>
      <c r="P2825" s="30">
        <v>45846</v>
      </c>
      <c r="Q2825" s="20" t="s">
        <v>73</v>
      </c>
      <c r="R2825" s="30" t="s">
        <v>239</v>
      </c>
      <c r="S2825" s="21">
        <v>45867</v>
      </c>
      <c r="T2825" s="20" t="s">
        <v>73</v>
      </c>
      <c r="U2825" s="21">
        <v>45868</v>
      </c>
      <c r="V2825" s="29" t="s">
        <v>240</v>
      </c>
      <c r="W2825" s="23"/>
      <c r="X2825" s="27"/>
      <c r="Y2825" s="13" t="s">
        <v>3572</v>
      </c>
    </row>
    <row r="2826" spans="1:25" ht="25.5">
      <c r="A2826" s="24">
        <v>45957</v>
      </c>
      <c r="B2826" s="25" t="s">
        <v>3698</v>
      </c>
      <c r="C2826" s="26">
        <v>125861</v>
      </c>
      <c r="D2826" s="27" t="s">
        <v>28</v>
      </c>
      <c r="E2826" s="27" t="s">
        <v>377</v>
      </c>
      <c r="F2826" s="27" t="s">
        <v>662</v>
      </c>
      <c r="G2826" s="27" t="s">
        <v>31</v>
      </c>
      <c r="H2826" s="27" t="s">
        <v>32</v>
      </c>
      <c r="I2826" s="27" t="s">
        <v>33</v>
      </c>
      <c r="J2826" s="28">
        <v>45898</v>
      </c>
      <c r="K2826" s="28">
        <v>45689</v>
      </c>
      <c r="L2826" s="121" t="s">
        <v>124</v>
      </c>
      <c r="M2826" s="94" t="s">
        <v>73</v>
      </c>
      <c r="N2826" s="94" t="s">
        <v>73</v>
      </c>
      <c r="O2826" s="94" t="s">
        <v>73</v>
      </c>
      <c r="P2826" s="30" t="s">
        <v>73</v>
      </c>
      <c r="Q2826" s="20" t="s">
        <v>73</v>
      </c>
      <c r="R2826" s="23" t="s">
        <v>73</v>
      </c>
      <c r="S2826" s="21" t="s">
        <v>73</v>
      </c>
      <c r="T2826" s="20" t="s">
        <v>73</v>
      </c>
      <c r="U2826" s="21" t="s">
        <v>73</v>
      </c>
      <c r="V2826" s="29" t="s">
        <v>235</v>
      </c>
      <c r="W2826" s="23"/>
      <c r="X2826" s="27" t="s">
        <v>45</v>
      </c>
      <c r="Y2826" s="13" t="s">
        <v>3699</v>
      </c>
    </row>
    <row r="2827" spans="1:25" ht="38.25">
      <c r="A2827" s="24">
        <v>45949</v>
      </c>
      <c r="B2827" s="25" t="s">
        <v>671</v>
      </c>
      <c r="C2827" s="26">
        <v>117222</v>
      </c>
      <c r="D2827" s="27" t="s">
        <v>28</v>
      </c>
      <c r="E2827" s="27" t="s">
        <v>255</v>
      </c>
      <c r="F2827" s="27" t="s">
        <v>1021</v>
      </c>
      <c r="G2827" s="27" t="s">
        <v>31</v>
      </c>
      <c r="H2827" s="27" t="s">
        <v>32</v>
      </c>
      <c r="I2827" s="27" t="s">
        <v>33</v>
      </c>
      <c r="J2827" s="28">
        <v>45898</v>
      </c>
      <c r="K2827" s="28">
        <v>45689</v>
      </c>
      <c r="L2827" s="121" t="s">
        <v>124</v>
      </c>
      <c r="M2827" s="94" t="s">
        <v>73</v>
      </c>
      <c r="N2827" s="170" t="s">
        <v>72</v>
      </c>
      <c r="O2827" s="94" t="s">
        <v>73</v>
      </c>
      <c r="P2827" s="30" t="s">
        <v>73</v>
      </c>
      <c r="Q2827" s="20" t="s">
        <v>73</v>
      </c>
      <c r="R2827" s="23" t="s">
        <v>73</v>
      </c>
      <c r="S2827" s="21">
        <v>45895</v>
      </c>
      <c r="T2827" s="20" t="s">
        <v>73</v>
      </c>
      <c r="U2827" s="21">
        <v>45775</v>
      </c>
      <c r="V2827" s="29" t="s">
        <v>240</v>
      </c>
      <c r="W2827" s="23"/>
      <c r="X2827" s="27" t="s">
        <v>45</v>
      </c>
      <c r="Y2827" s="13" t="s">
        <v>3700</v>
      </c>
    </row>
    <row r="2828" spans="1:25" ht="38.25">
      <c r="A2828" s="24">
        <v>45942</v>
      </c>
      <c r="B2828" s="25" t="s">
        <v>313</v>
      </c>
      <c r="C2828" s="26">
        <v>110787</v>
      </c>
      <c r="D2828" s="27" t="s">
        <v>28</v>
      </c>
      <c r="E2828" s="27" t="s">
        <v>255</v>
      </c>
      <c r="F2828" s="27" t="s">
        <v>358</v>
      </c>
      <c r="G2828" s="27" t="s">
        <v>31</v>
      </c>
      <c r="H2828" s="27" t="s">
        <v>32</v>
      </c>
      <c r="I2828" s="27" t="s">
        <v>33</v>
      </c>
      <c r="J2828" s="28">
        <v>45898</v>
      </c>
      <c r="K2828" s="28">
        <v>45689</v>
      </c>
      <c r="L2828" s="121" t="s">
        <v>124</v>
      </c>
      <c r="M2828" s="94" t="s">
        <v>73</v>
      </c>
      <c r="N2828" s="170" t="s">
        <v>72</v>
      </c>
      <c r="O2828" s="94" t="s">
        <v>73</v>
      </c>
      <c r="P2828" s="30" t="s">
        <v>73</v>
      </c>
      <c r="Q2828" s="20" t="s">
        <v>73</v>
      </c>
      <c r="R2828" s="23" t="s">
        <v>73</v>
      </c>
      <c r="S2828" s="21" t="s">
        <v>73</v>
      </c>
      <c r="T2828" s="20" t="s">
        <v>73</v>
      </c>
      <c r="U2828" s="21">
        <v>45775</v>
      </c>
      <c r="V2828" s="29" t="s">
        <v>240</v>
      </c>
      <c r="W2828" s="23"/>
      <c r="X2828" s="27" t="s">
        <v>45</v>
      </c>
      <c r="Y2828" s="13" t="s">
        <v>3700</v>
      </c>
    </row>
    <row r="2829" spans="1:25" ht="38.25">
      <c r="A2829" s="24">
        <v>45941</v>
      </c>
      <c r="B2829" s="25" t="s">
        <v>704</v>
      </c>
      <c r="C2829" s="26">
        <v>108001</v>
      </c>
      <c r="D2829" s="27" t="s">
        <v>28</v>
      </c>
      <c r="E2829" s="27" t="s">
        <v>255</v>
      </c>
      <c r="F2829" s="27" t="s">
        <v>1021</v>
      </c>
      <c r="G2829" s="27" t="s">
        <v>31</v>
      </c>
      <c r="H2829" s="27" t="s">
        <v>32</v>
      </c>
      <c r="I2829" s="27" t="s">
        <v>33</v>
      </c>
      <c r="J2829" s="28">
        <v>45898</v>
      </c>
      <c r="K2829" s="28">
        <v>45689</v>
      </c>
      <c r="L2829" s="121" t="s">
        <v>124</v>
      </c>
      <c r="M2829" s="94" t="s">
        <v>73</v>
      </c>
      <c r="N2829" s="170" t="s">
        <v>72</v>
      </c>
      <c r="O2829" s="94" t="s">
        <v>73</v>
      </c>
      <c r="P2829" s="30" t="s">
        <v>73</v>
      </c>
      <c r="Q2829" s="20" t="s">
        <v>73</v>
      </c>
      <c r="R2829" s="23" t="s">
        <v>73</v>
      </c>
      <c r="S2829" s="21" t="s">
        <v>73</v>
      </c>
      <c r="T2829" s="20" t="s">
        <v>73</v>
      </c>
      <c r="U2829" s="21">
        <v>45775</v>
      </c>
      <c r="V2829" s="29" t="s">
        <v>240</v>
      </c>
      <c r="W2829" s="23"/>
      <c r="X2829" s="27" t="s">
        <v>45</v>
      </c>
      <c r="Y2829" s="13" t="s">
        <v>3700</v>
      </c>
    </row>
    <row r="2830" spans="1:25" ht="38.25">
      <c r="A2830" s="24">
        <v>45940</v>
      </c>
      <c r="B2830" s="25" t="s">
        <v>703</v>
      </c>
      <c r="C2830" s="26">
        <v>107853</v>
      </c>
      <c r="D2830" s="27" t="s">
        <v>28</v>
      </c>
      <c r="E2830" s="27" t="s">
        <v>255</v>
      </c>
      <c r="F2830" s="27" t="s">
        <v>1021</v>
      </c>
      <c r="G2830" s="27" t="s">
        <v>31</v>
      </c>
      <c r="H2830" s="27" t="s">
        <v>32</v>
      </c>
      <c r="I2830" s="27" t="s">
        <v>33</v>
      </c>
      <c r="J2830" s="28">
        <v>45898</v>
      </c>
      <c r="K2830" s="28">
        <v>45689</v>
      </c>
      <c r="L2830" s="121" t="s">
        <v>124</v>
      </c>
      <c r="M2830" s="94" t="s">
        <v>73</v>
      </c>
      <c r="N2830" s="170" t="s">
        <v>72</v>
      </c>
      <c r="O2830" s="94" t="s">
        <v>73</v>
      </c>
      <c r="P2830" s="30" t="s">
        <v>73</v>
      </c>
      <c r="Q2830" s="20" t="s">
        <v>73</v>
      </c>
      <c r="R2830" s="23" t="s">
        <v>73</v>
      </c>
      <c r="S2830" s="21" t="s">
        <v>73</v>
      </c>
      <c r="T2830" s="20" t="s">
        <v>73</v>
      </c>
      <c r="U2830" s="21">
        <v>45775</v>
      </c>
      <c r="V2830" s="29" t="s">
        <v>240</v>
      </c>
      <c r="W2830" s="27" t="s">
        <v>45</v>
      </c>
      <c r="X2830" s="27" t="s">
        <v>45</v>
      </c>
      <c r="Y2830" s="13" t="s">
        <v>3700</v>
      </c>
    </row>
    <row r="2831" spans="1:25">
      <c r="A2831" s="24">
        <v>45901</v>
      </c>
      <c r="B2831" s="25" t="s">
        <v>1088</v>
      </c>
      <c r="C2831" s="26" t="s">
        <v>3701</v>
      </c>
      <c r="D2831" s="27" t="s">
        <v>28</v>
      </c>
      <c r="E2831" s="27" t="s">
        <v>1068</v>
      </c>
      <c r="F2831" s="27" t="s">
        <v>455</v>
      </c>
      <c r="G2831" s="27" t="s">
        <v>31</v>
      </c>
      <c r="H2831" s="27" t="s">
        <v>32</v>
      </c>
      <c r="I2831" s="27" t="s">
        <v>33</v>
      </c>
      <c r="J2831" s="28">
        <v>45869</v>
      </c>
      <c r="K2831" s="28">
        <v>46023</v>
      </c>
      <c r="L2831" s="121" t="s">
        <v>124</v>
      </c>
      <c r="M2831" s="94" t="s">
        <v>304</v>
      </c>
      <c r="N2831" s="246" t="s">
        <v>149</v>
      </c>
      <c r="O2831" s="94" t="s">
        <v>73</v>
      </c>
      <c r="P2831" s="30" t="s">
        <v>73</v>
      </c>
      <c r="Q2831" s="30" t="s">
        <v>73</v>
      </c>
      <c r="R2831" s="30" t="s">
        <v>73</v>
      </c>
      <c r="S2831" s="21">
        <v>45863</v>
      </c>
      <c r="T2831" s="20" t="s">
        <v>73</v>
      </c>
      <c r="U2831" s="21">
        <v>45870</v>
      </c>
      <c r="V2831" s="29" t="s">
        <v>240</v>
      </c>
      <c r="W2831" s="23"/>
      <c r="X2831" s="27" t="s">
        <v>45</v>
      </c>
      <c r="Y2831" s="13" t="s">
        <v>3661</v>
      </c>
    </row>
    <row r="2832" spans="1:25" ht="25.5">
      <c r="A2832" s="24">
        <v>45960</v>
      </c>
      <c r="B2832" s="25" t="s">
        <v>743</v>
      </c>
      <c r="C2832" s="26">
        <v>129461</v>
      </c>
      <c r="D2832" s="27" t="s">
        <v>28</v>
      </c>
      <c r="E2832" s="27" t="s">
        <v>413</v>
      </c>
      <c r="F2832" s="27" t="s">
        <v>2926</v>
      </c>
      <c r="G2832" s="27" t="s">
        <v>31</v>
      </c>
      <c r="H2832" s="27" t="s">
        <v>32</v>
      </c>
      <c r="I2832" s="27" t="s">
        <v>33</v>
      </c>
      <c r="J2832" s="28">
        <v>45898</v>
      </c>
      <c r="K2832" s="28">
        <v>45689</v>
      </c>
      <c r="L2832" s="121" t="s">
        <v>124</v>
      </c>
      <c r="M2832" s="94" t="s">
        <v>415</v>
      </c>
      <c r="N2832" s="246" t="s">
        <v>43</v>
      </c>
      <c r="O2832" s="94" t="s">
        <v>73</v>
      </c>
      <c r="P2832" s="30" t="s">
        <v>73</v>
      </c>
      <c r="Q2832" s="20" t="s">
        <v>73</v>
      </c>
      <c r="R2832" s="23" t="s">
        <v>73</v>
      </c>
      <c r="S2832" s="21">
        <v>45895</v>
      </c>
      <c r="T2832" s="20" t="s">
        <v>73</v>
      </c>
      <c r="U2832" s="21">
        <v>45782</v>
      </c>
      <c r="V2832" s="29" t="s">
        <v>240</v>
      </c>
      <c r="W2832" s="23"/>
      <c r="X2832" s="27" t="s">
        <v>45</v>
      </c>
      <c r="Y2832" s="13" t="s">
        <v>3702</v>
      </c>
    </row>
    <row r="2833" spans="1:25" ht="38.25">
      <c r="A2833" s="24">
        <v>45952</v>
      </c>
      <c r="B2833" s="25" t="s">
        <v>672</v>
      </c>
      <c r="C2833" s="26">
        <v>124675</v>
      </c>
      <c r="D2833" s="27" t="s">
        <v>28</v>
      </c>
      <c r="E2833" s="27" t="s">
        <v>255</v>
      </c>
      <c r="F2833" s="27" t="s">
        <v>1021</v>
      </c>
      <c r="G2833" s="27" t="s">
        <v>31</v>
      </c>
      <c r="H2833" s="27" t="s">
        <v>32</v>
      </c>
      <c r="I2833" s="27" t="s">
        <v>33</v>
      </c>
      <c r="J2833" s="28">
        <v>45898</v>
      </c>
      <c r="K2833" s="28">
        <v>45689</v>
      </c>
      <c r="L2833" s="121" t="s">
        <v>124</v>
      </c>
      <c r="M2833" s="94" t="s">
        <v>73</v>
      </c>
      <c r="N2833" s="170" t="s">
        <v>72</v>
      </c>
      <c r="O2833" s="94" t="s">
        <v>73</v>
      </c>
      <c r="P2833" s="30" t="s">
        <v>73</v>
      </c>
      <c r="Q2833" s="20" t="s">
        <v>73</v>
      </c>
      <c r="R2833" s="23" t="s">
        <v>73</v>
      </c>
      <c r="S2833" s="21">
        <v>45895</v>
      </c>
      <c r="T2833" s="20" t="s">
        <v>73</v>
      </c>
      <c r="U2833" s="21">
        <v>45775</v>
      </c>
      <c r="V2833" s="29" t="s">
        <v>240</v>
      </c>
      <c r="W2833" s="23"/>
      <c r="X2833" s="27" t="s">
        <v>45</v>
      </c>
      <c r="Y2833" s="13" t="s">
        <v>3700</v>
      </c>
    </row>
    <row r="2834" spans="1:25" ht="25.5">
      <c r="A2834" s="24">
        <v>45901</v>
      </c>
      <c r="B2834" s="25" t="s">
        <v>1084</v>
      </c>
      <c r="C2834" s="26" t="s">
        <v>3703</v>
      </c>
      <c r="D2834" s="27" t="s">
        <v>28</v>
      </c>
      <c r="E2834" s="27" t="s">
        <v>413</v>
      </c>
      <c r="F2834" s="27" t="s">
        <v>2926</v>
      </c>
      <c r="G2834" s="27" t="s">
        <v>31</v>
      </c>
      <c r="H2834" s="27" t="s">
        <v>32</v>
      </c>
      <c r="I2834" s="27" t="s">
        <v>33</v>
      </c>
      <c r="J2834" s="28">
        <v>45869</v>
      </c>
      <c r="K2834" s="28">
        <v>46023</v>
      </c>
      <c r="L2834" s="121" t="s">
        <v>124</v>
      </c>
      <c r="M2834" s="94" t="s">
        <v>415</v>
      </c>
      <c r="N2834" s="246" t="s">
        <v>43</v>
      </c>
      <c r="O2834" s="94" t="s">
        <v>73</v>
      </c>
      <c r="P2834" s="30" t="s">
        <v>73</v>
      </c>
      <c r="Q2834" s="30" t="s">
        <v>73</v>
      </c>
      <c r="R2834" s="30" t="s">
        <v>73</v>
      </c>
      <c r="S2834" s="21">
        <v>45863</v>
      </c>
      <c r="T2834" s="20" t="s">
        <v>73</v>
      </c>
      <c r="U2834" s="21">
        <v>45874</v>
      </c>
      <c r="V2834" s="29" t="s">
        <v>240</v>
      </c>
      <c r="W2834" s="23"/>
      <c r="X2834" s="27" t="s">
        <v>45</v>
      </c>
      <c r="Y2834" s="13" t="s">
        <v>1290</v>
      </c>
    </row>
    <row r="2835" spans="1:25" ht="25.5">
      <c r="A2835" s="24">
        <v>45901</v>
      </c>
      <c r="B2835" s="25" t="s">
        <v>1016</v>
      </c>
      <c r="C2835" s="26" t="s">
        <v>3704</v>
      </c>
      <c r="D2835" s="27" t="s">
        <v>28</v>
      </c>
      <c r="E2835" s="27" t="s">
        <v>413</v>
      </c>
      <c r="F2835" s="27" t="s">
        <v>2926</v>
      </c>
      <c r="G2835" s="27" t="s">
        <v>31</v>
      </c>
      <c r="H2835" s="27" t="s">
        <v>32</v>
      </c>
      <c r="I2835" s="27" t="s">
        <v>33</v>
      </c>
      <c r="J2835" s="28">
        <v>45869</v>
      </c>
      <c r="K2835" s="28">
        <v>46023</v>
      </c>
      <c r="L2835" s="121" t="s">
        <v>124</v>
      </c>
      <c r="M2835" s="94" t="s">
        <v>415</v>
      </c>
      <c r="N2835" s="246" t="s">
        <v>43</v>
      </c>
      <c r="O2835" s="94" t="s">
        <v>73</v>
      </c>
      <c r="P2835" s="30" t="s">
        <v>73</v>
      </c>
      <c r="Q2835" s="30" t="s">
        <v>73</v>
      </c>
      <c r="R2835" s="30" t="s">
        <v>73</v>
      </c>
      <c r="S2835" s="21">
        <v>45863</v>
      </c>
      <c r="T2835" s="20" t="s">
        <v>73</v>
      </c>
      <c r="U2835" s="21">
        <v>45874</v>
      </c>
      <c r="V2835" s="29" t="s">
        <v>240</v>
      </c>
      <c r="W2835" s="23"/>
      <c r="X2835" s="27" t="s">
        <v>45</v>
      </c>
      <c r="Y2835" s="13" t="s">
        <v>1290</v>
      </c>
    </row>
    <row r="2836" spans="1:25" ht="25.5">
      <c r="A2836" s="24">
        <v>45901</v>
      </c>
      <c r="B2836" s="25" t="s">
        <v>561</v>
      </c>
      <c r="C2836" s="26" t="s">
        <v>3705</v>
      </c>
      <c r="D2836" s="27" t="s">
        <v>28</v>
      </c>
      <c r="E2836" s="27" t="s">
        <v>413</v>
      </c>
      <c r="F2836" s="27" t="s">
        <v>2926</v>
      </c>
      <c r="G2836" s="27" t="s">
        <v>31</v>
      </c>
      <c r="H2836" s="27" t="s">
        <v>32</v>
      </c>
      <c r="I2836" s="27" t="s">
        <v>33</v>
      </c>
      <c r="J2836" s="28">
        <v>45869</v>
      </c>
      <c r="K2836" s="28">
        <v>46023</v>
      </c>
      <c r="L2836" s="121" t="s">
        <v>124</v>
      </c>
      <c r="M2836" s="94" t="s">
        <v>415</v>
      </c>
      <c r="N2836" s="246" t="s">
        <v>43</v>
      </c>
      <c r="O2836" s="94" t="s">
        <v>73</v>
      </c>
      <c r="P2836" s="30" t="s">
        <v>73</v>
      </c>
      <c r="Q2836" s="30" t="s">
        <v>73</v>
      </c>
      <c r="R2836" s="30" t="s">
        <v>73</v>
      </c>
      <c r="S2836" s="21">
        <v>45863</v>
      </c>
      <c r="T2836" s="20" t="s">
        <v>73</v>
      </c>
      <c r="U2836" s="21">
        <v>45874</v>
      </c>
      <c r="V2836" s="29" t="s">
        <v>240</v>
      </c>
      <c r="W2836" s="23"/>
      <c r="X2836" s="27" t="s">
        <v>45</v>
      </c>
      <c r="Y2836" s="13" t="s">
        <v>1290</v>
      </c>
    </row>
    <row r="2837" spans="1:25" ht="38.25">
      <c r="A2837" s="24">
        <v>45901</v>
      </c>
      <c r="B2837" s="25" t="s">
        <v>3706</v>
      </c>
      <c r="C2837" s="26">
        <v>10074</v>
      </c>
      <c r="D2837" s="27" t="s">
        <v>76</v>
      </c>
      <c r="E2837" s="27" t="s">
        <v>3707</v>
      </c>
      <c r="F2837" s="27" t="s">
        <v>1815</v>
      </c>
      <c r="G2837" s="27" t="s">
        <v>31</v>
      </c>
      <c r="H2837" s="27" t="s">
        <v>32</v>
      </c>
      <c r="I2837" s="27" t="s">
        <v>33</v>
      </c>
      <c r="J2837" s="27" t="s">
        <v>85</v>
      </c>
      <c r="K2837" s="28">
        <v>46023</v>
      </c>
      <c r="L2837" s="121" t="s">
        <v>124</v>
      </c>
      <c r="N2837" s="246" t="s">
        <v>3708</v>
      </c>
      <c r="O2837" s="94" t="s">
        <v>73</v>
      </c>
      <c r="P2837" s="30" t="s">
        <v>73</v>
      </c>
      <c r="Q2837" s="20" t="s">
        <v>73</v>
      </c>
      <c r="R2837" s="23" t="s">
        <v>73</v>
      </c>
      <c r="S2837" s="21">
        <v>45868</v>
      </c>
      <c r="T2837" s="20" t="s">
        <v>73</v>
      </c>
      <c r="U2837" s="21">
        <v>45869</v>
      </c>
      <c r="V2837" s="29" t="s">
        <v>240</v>
      </c>
      <c r="W2837" s="23"/>
      <c r="X2837" s="27" t="s">
        <v>39</v>
      </c>
      <c r="Y2837" s="13" t="s">
        <v>3709</v>
      </c>
    </row>
    <row r="2838" spans="1:25" ht="25.5">
      <c r="A2838" s="24">
        <v>45870</v>
      </c>
      <c r="B2838" s="25" t="s">
        <v>3710</v>
      </c>
      <c r="C2838" s="26">
        <v>145528</v>
      </c>
      <c r="D2838" s="27" t="s">
        <v>42</v>
      </c>
      <c r="E2838" s="27" t="s">
        <v>147</v>
      </c>
      <c r="F2838" s="27" t="s">
        <v>148</v>
      </c>
      <c r="G2838" s="27" t="s">
        <v>31</v>
      </c>
      <c r="H2838" s="27" t="s">
        <v>32</v>
      </c>
      <c r="I2838" s="27" t="s">
        <v>33</v>
      </c>
      <c r="J2838" s="27" t="s">
        <v>85</v>
      </c>
      <c r="K2838" s="28">
        <v>46023</v>
      </c>
      <c r="L2838" s="121" t="s">
        <v>124</v>
      </c>
      <c r="M2838" s="94" t="s">
        <v>304</v>
      </c>
      <c r="N2838" s="246" t="s">
        <v>149</v>
      </c>
      <c r="O2838" s="94" t="s">
        <v>73</v>
      </c>
      <c r="P2838" s="30" t="s">
        <v>73</v>
      </c>
      <c r="Q2838" s="20" t="s">
        <v>73</v>
      </c>
      <c r="R2838" s="23" t="s">
        <v>73</v>
      </c>
      <c r="S2838" s="21">
        <v>45880</v>
      </c>
      <c r="T2838" s="20" t="s">
        <v>73</v>
      </c>
      <c r="U2838" s="21">
        <v>45881</v>
      </c>
      <c r="V2838" s="29" t="s">
        <v>240</v>
      </c>
      <c r="W2838" s="23"/>
      <c r="X2838" s="27"/>
      <c r="Y2838" s="13" t="s">
        <v>3597</v>
      </c>
    </row>
    <row r="2839" spans="1:25" ht="25.5">
      <c r="A2839" s="24">
        <v>45901</v>
      </c>
      <c r="B2839" s="25" t="s">
        <v>1050</v>
      </c>
      <c r="C2839" s="26" t="s">
        <v>3711</v>
      </c>
      <c r="D2839" s="27" t="s">
        <v>28</v>
      </c>
      <c r="E2839" s="27" t="s">
        <v>255</v>
      </c>
      <c r="F2839" s="27" t="s">
        <v>1021</v>
      </c>
      <c r="G2839" s="27" t="s">
        <v>31</v>
      </c>
      <c r="H2839" s="27" t="s">
        <v>32</v>
      </c>
      <c r="I2839" s="27" t="s">
        <v>33</v>
      </c>
      <c r="J2839" s="28">
        <v>45869</v>
      </c>
      <c r="K2839" s="28">
        <v>46023</v>
      </c>
      <c r="L2839" s="121" t="s">
        <v>124</v>
      </c>
      <c r="M2839" s="94" t="s">
        <v>73</v>
      </c>
      <c r="N2839" s="170" t="s">
        <v>72</v>
      </c>
      <c r="O2839" s="94" t="s">
        <v>73</v>
      </c>
      <c r="P2839" s="30" t="s">
        <v>73</v>
      </c>
      <c r="Q2839" s="30" t="s">
        <v>73</v>
      </c>
      <c r="R2839" s="30" t="s">
        <v>73</v>
      </c>
      <c r="S2839" s="21">
        <v>45863</v>
      </c>
      <c r="T2839" s="20" t="s">
        <v>73</v>
      </c>
      <c r="U2839" s="21">
        <v>45866</v>
      </c>
      <c r="V2839" s="29" t="s">
        <v>240</v>
      </c>
      <c r="W2839" s="23"/>
      <c r="X2839" s="27" t="s">
        <v>45</v>
      </c>
      <c r="Y2839" s="13" t="s">
        <v>3489</v>
      </c>
    </row>
    <row r="2840" spans="1:25">
      <c r="A2840" s="24">
        <v>45901</v>
      </c>
      <c r="B2840" s="25" t="s">
        <v>1089</v>
      </c>
      <c r="C2840" s="26" t="s">
        <v>3712</v>
      </c>
      <c r="D2840" s="27" t="s">
        <v>28</v>
      </c>
      <c r="E2840" s="27" t="s">
        <v>1068</v>
      </c>
      <c r="F2840" s="27" t="s">
        <v>455</v>
      </c>
      <c r="G2840" s="27" t="s">
        <v>31</v>
      </c>
      <c r="H2840" s="27" t="s">
        <v>32</v>
      </c>
      <c r="I2840" s="27" t="s">
        <v>33</v>
      </c>
      <c r="J2840" s="28">
        <v>45869</v>
      </c>
      <c r="K2840" s="28">
        <v>46023</v>
      </c>
      <c r="L2840" s="121" t="s">
        <v>124</v>
      </c>
      <c r="M2840" s="94" t="s">
        <v>73</v>
      </c>
      <c r="N2840" s="246" t="s">
        <v>149</v>
      </c>
      <c r="O2840" s="94" t="s">
        <v>73</v>
      </c>
      <c r="P2840" s="30" t="s">
        <v>73</v>
      </c>
      <c r="Q2840" s="30" t="s">
        <v>73</v>
      </c>
      <c r="R2840" s="30" t="s">
        <v>73</v>
      </c>
      <c r="S2840" s="21">
        <v>45863</v>
      </c>
      <c r="T2840" s="20" t="s">
        <v>73</v>
      </c>
      <c r="U2840" s="21">
        <v>45868</v>
      </c>
      <c r="V2840" s="29" t="s">
        <v>240</v>
      </c>
      <c r="W2840" s="23"/>
      <c r="X2840" s="27" t="s">
        <v>45</v>
      </c>
      <c r="Y2840" s="13" t="s">
        <v>3661</v>
      </c>
    </row>
    <row r="2841" spans="1:25" ht="25.5">
      <c r="A2841" s="24">
        <v>45901</v>
      </c>
      <c r="B2841" s="25" t="s">
        <v>1033</v>
      </c>
      <c r="C2841" s="26" t="s">
        <v>3713</v>
      </c>
      <c r="D2841" s="27" t="s">
        <v>28</v>
      </c>
      <c r="E2841" s="27" t="s">
        <v>255</v>
      </c>
      <c r="F2841" s="27" t="s">
        <v>1021</v>
      </c>
      <c r="G2841" s="27" t="s">
        <v>31</v>
      </c>
      <c r="H2841" s="27" t="s">
        <v>32</v>
      </c>
      <c r="I2841" s="27" t="s">
        <v>33</v>
      </c>
      <c r="J2841" s="28">
        <v>45869</v>
      </c>
      <c r="K2841" s="28">
        <v>46023</v>
      </c>
      <c r="L2841" s="121" t="s">
        <v>124</v>
      </c>
      <c r="M2841" s="94" t="s">
        <v>73</v>
      </c>
      <c r="N2841" s="170" t="s">
        <v>72</v>
      </c>
      <c r="O2841" s="94" t="s">
        <v>73</v>
      </c>
      <c r="P2841" s="30" t="s">
        <v>73</v>
      </c>
      <c r="Q2841" s="30" t="s">
        <v>73</v>
      </c>
      <c r="R2841" s="30" t="s">
        <v>73</v>
      </c>
      <c r="S2841" s="21">
        <v>45863</v>
      </c>
      <c r="T2841" s="20" t="s">
        <v>73</v>
      </c>
      <c r="U2841" s="21">
        <v>45864</v>
      </c>
      <c r="V2841" s="29" t="s">
        <v>240</v>
      </c>
      <c r="W2841" s="23"/>
      <c r="X2841" s="27" t="s">
        <v>45</v>
      </c>
      <c r="Y2841" s="13" t="s">
        <v>3489</v>
      </c>
    </row>
    <row r="2842" spans="1:25">
      <c r="A2842" s="24">
        <v>45901</v>
      </c>
      <c r="B2842" s="25" t="s">
        <v>3714</v>
      </c>
      <c r="C2842" s="26" t="s">
        <v>3715</v>
      </c>
      <c r="D2842" s="27" t="s">
        <v>28</v>
      </c>
      <c r="E2842" s="27" t="s">
        <v>1068</v>
      </c>
      <c r="F2842" s="27" t="s">
        <v>455</v>
      </c>
      <c r="G2842" s="27" t="s">
        <v>31</v>
      </c>
      <c r="H2842" s="27" t="s">
        <v>32</v>
      </c>
      <c r="I2842" s="27" t="s">
        <v>33</v>
      </c>
      <c r="J2842" s="28">
        <v>45869</v>
      </c>
      <c r="K2842" s="28">
        <v>46023</v>
      </c>
      <c r="L2842" s="121" t="s">
        <v>124</v>
      </c>
      <c r="M2842" s="94" t="s">
        <v>250</v>
      </c>
      <c r="N2842" s="246" t="s">
        <v>157</v>
      </c>
      <c r="O2842" s="94" t="s">
        <v>73</v>
      </c>
      <c r="P2842" s="30" t="s">
        <v>73</v>
      </c>
      <c r="Q2842" s="30" t="s">
        <v>73</v>
      </c>
      <c r="R2842" s="30" t="s">
        <v>73</v>
      </c>
      <c r="S2842" s="21">
        <v>45863</v>
      </c>
      <c r="T2842" s="20" t="s">
        <v>73</v>
      </c>
      <c r="U2842" s="21">
        <v>45864</v>
      </c>
      <c r="V2842" s="29" t="s">
        <v>240</v>
      </c>
      <c r="W2842" s="23"/>
      <c r="X2842" s="27" t="s">
        <v>45</v>
      </c>
      <c r="Y2842" s="13" t="s">
        <v>3669</v>
      </c>
    </row>
    <row r="2843" spans="1:25" ht="25.5">
      <c r="A2843" s="24">
        <v>45901</v>
      </c>
      <c r="B2843" s="25" t="s">
        <v>2115</v>
      </c>
      <c r="C2843" s="26" t="s">
        <v>3716</v>
      </c>
      <c r="D2843" s="27" t="s">
        <v>28</v>
      </c>
      <c r="E2843" s="27" t="s">
        <v>255</v>
      </c>
      <c r="F2843" s="27" t="s">
        <v>1021</v>
      </c>
      <c r="G2843" s="27" t="s">
        <v>31</v>
      </c>
      <c r="H2843" s="27" t="s">
        <v>32</v>
      </c>
      <c r="I2843" s="27" t="s">
        <v>33</v>
      </c>
      <c r="J2843" s="28">
        <v>45869</v>
      </c>
      <c r="K2843" s="28">
        <v>46023</v>
      </c>
      <c r="L2843" s="121" t="s">
        <v>124</v>
      </c>
      <c r="M2843" s="94" t="s">
        <v>73</v>
      </c>
      <c r="N2843" s="170" t="s">
        <v>72</v>
      </c>
      <c r="O2843" s="94" t="s">
        <v>73</v>
      </c>
      <c r="P2843" s="30" t="s">
        <v>73</v>
      </c>
      <c r="Q2843" s="30" t="s">
        <v>73</v>
      </c>
      <c r="R2843" s="30" t="s">
        <v>73</v>
      </c>
      <c r="S2843" s="21">
        <v>45863</v>
      </c>
      <c r="T2843" s="20" t="s">
        <v>73</v>
      </c>
      <c r="U2843" s="20">
        <v>45864</v>
      </c>
      <c r="V2843" s="29" t="s">
        <v>240</v>
      </c>
      <c r="W2843" s="23"/>
      <c r="X2843" s="27" t="s">
        <v>45</v>
      </c>
      <c r="Y2843" s="13" t="s">
        <v>3489</v>
      </c>
    </row>
    <row r="2844" spans="1:25">
      <c r="A2844" s="24">
        <v>45901</v>
      </c>
      <c r="B2844" s="25" t="s">
        <v>3717</v>
      </c>
      <c r="C2844" s="26" t="s">
        <v>3718</v>
      </c>
      <c r="D2844" s="27" t="s">
        <v>28</v>
      </c>
      <c r="E2844" s="27" t="s">
        <v>377</v>
      </c>
      <c r="F2844" s="27" t="s">
        <v>662</v>
      </c>
      <c r="G2844" s="27" t="s">
        <v>31</v>
      </c>
      <c r="H2844" s="27" t="s">
        <v>32</v>
      </c>
      <c r="I2844" s="27" t="s">
        <v>33</v>
      </c>
      <c r="J2844" s="28">
        <v>45869</v>
      </c>
      <c r="K2844" s="28">
        <v>46023</v>
      </c>
      <c r="L2844" s="121" t="s">
        <v>124</v>
      </c>
      <c r="M2844" s="94" t="s">
        <v>3719</v>
      </c>
      <c r="N2844" s="246" t="s">
        <v>3720</v>
      </c>
      <c r="O2844" s="94" t="s">
        <v>73</v>
      </c>
      <c r="P2844" s="30" t="s">
        <v>73</v>
      </c>
      <c r="Q2844" s="30" t="s">
        <v>73</v>
      </c>
      <c r="R2844" s="30" t="s">
        <v>73</v>
      </c>
      <c r="S2844" s="21">
        <v>45863</v>
      </c>
      <c r="T2844" s="20">
        <v>45881</v>
      </c>
      <c r="U2844" s="21">
        <v>45882</v>
      </c>
      <c r="V2844" s="29" t="s">
        <v>240</v>
      </c>
      <c r="W2844" s="23"/>
      <c r="X2844" s="27" t="s">
        <v>45</v>
      </c>
      <c r="Y2844" s="13" t="s">
        <v>411</v>
      </c>
    </row>
    <row r="2845" spans="1:25" ht="25.5">
      <c r="A2845" s="24">
        <v>45901</v>
      </c>
      <c r="B2845" s="25" t="s">
        <v>2981</v>
      </c>
      <c r="C2845" s="26" t="s">
        <v>3721</v>
      </c>
      <c r="D2845" s="27" t="s">
        <v>28</v>
      </c>
      <c r="E2845" s="27" t="s">
        <v>2982</v>
      </c>
      <c r="F2845" s="27" t="s">
        <v>440</v>
      </c>
      <c r="G2845" s="27" t="s">
        <v>31</v>
      </c>
      <c r="H2845" s="27" t="s">
        <v>32</v>
      </c>
      <c r="I2845" s="27" t="s">
        <v>33</v>
      </c>
      <c r="J2845" s="28">
        <v>45869</v>
      </c>
      <c r="K2845" s="28">
        <v>46054</v>
      </c>
      <c r="L2845" s="121" t="s">
        <v>124</v>
      </c>
      <c r="M2845" s="94" t="s">
        <v>2983</v>
      </c>
      <c r="N2845" s="246" t="s">
        <v>2984</v>
      </c>
      <c r="O2845" s="94" t="s">
        <v>73</v>
      </c>
      <c r="P2845" s="30">
        <v>45840</v>
      </c>
      <c r="Q2845" s="20" t="s">
        <v>73</v>
      </c>
      <c r="R2845" s="30" t="s">
        <v>239</v>
      </c>
      <c r="S2845" s="21">
        <v>45863</v>
      </c>
      <c r="T2845" s="20">
        <v>45881</v>
      </c>
      <c r="U2845" s="21">
        <v>45882</v>
      </c>
      <c r="V2845" s="29" t="s">
        <v>240</v>
      </c>
      <c r="W2845" s="23"/>
      <c r="X2845" s="27" t="s">
        <v>39</v>
      </c>
      <c r="Y2845" s="13"/>
    </row>
    <row r="2846" spans="1:25">
      <c r="A2846" s="24">
        <v>45901</v>
      </c>
      <c r="B2846" s="25" t="s">
        <v>2906</v>
      </c>
      <c r="C2846" s="26" t="s">
        <v>3722</v>
      </c>
      <c r="D2846" s="27" t="s">
        <v>28</v>
      </c>
      <c r="E2846" s="27" t="s">
        <v>1576</v>
      </c>
      <c r="F2846" s="27" t="s">
        <v>1582</v>
      </c>
      <c r="G2846" s="27" t="s">
        <v>31</v>
      </c>
      <c r="H2846" s="27" t="s">
        <v>32</v>
      </c>
      <c r="I2846" s="27" t="s">
        <v>33</v>
      </c>
      <c r="J2846" s="28">
        <v>45869</v>
      </c>
      <c r="K2846" s="28">
        <v>46023</v>
      </c>
      <c r="L2846" s="121" t="s">
        <v>124</v>
      </c>
      <c r="M2846" s="94" t="s">
        <v>73</v>
      </c>
      <c r="N2846" s="246" t="s">
        <v>388</v>
      </c>
      <c r="O2846" s="94" t="s">
        <v>73</v>
      </c>
      <c r="P2846" s="30" t="s">
        <v>73</v>
      </c>
      <c r="Q2846" s="30" t="s">
        <v>73</v>
      </c>
      <c r="R2846" s="30" t="s">
        <v>73</v>
      </c>
      <c r="S2846" s="21">
        <v>45863</v>
      </c>
      <c r="T2846" s="20">
        <v>45881</v>
      </c>
      <c r="U2846" s="21">
        <v>45882</v>
      </c>
      <c r="V2846" s="29" t="s">
        <v>240</v>
      </c>
      <c r="W2846" s="23"/>
      <c r="X2846" s="27" t="s">
        <v>39</v>
      </c>
      <c r="Y2846" s="13" t="s">
        <v>3572</v>
      </c>
    </row>
    <row r="2847" spans="1:25" ht="25.5">
      <c r="A2847" s="24">
        <v>45959</v>
      </c>
      <c r="B2847" s="25" t="s">
        <v>2197</v>
      </c>
      <c r="C2847" s="26">
        <v>134589</v>
      </c>
      <c r="D2847" s="27" t="s">
        <v>42</v>
      </c>
      <c r="E2847" s="27" t="s">
        <v>1966</v>
      </c>
      <c r="F2847" s="27" t="s">
        <v>387</v>
      </c>
      <c r="G2847" s="27" t="s">
        <v>31</v>
      </c>
      <c r="H2847" s="27" t="s">
        <v>32</v>
      </c>
      <c r="I2847" s="27" t="s">
        <v>33</v>
      </c>
      <c r="J2847" s="28">
        <v>45898</v>
      </c>
      <c r="K2847" s="28">
        <v>46054</v>
      </c>
      <c r="L2847" s="121" t="s">
        <v>124</v>
      </c>
      <c r="N2847" s="170" t="s">
        <v>72</v>
      </c>
      <c r="O2847" s="94" t="s">
        <v>73</v>
      </c>
      <c r="P2847" s="30" t="s">
        <v>73</v>
      </c>
      <c r="Q2847" s="20" t="s">
        <v>73</v>
      </c>
      <c r="R2847" s="23" t="s">
        <v>73</v>
      </c>
      <c r="S2847" s="23" t="s">
        <v>73</v>
      </c>
      <c r="T2847" s="23" t="s">
        <v>73</v>
      </c>
      <c r="U2847" s="23" t="s">
        <v>73</v>
      </c>
      <c r="V2847" s="29" t="s">
        <v>235</v>
      </c>
      <c r="W2847" s="23"/>
      <c r="X2847" s="27" t="s">
        <v>39</v>
      </c>
      <c r="Y2847" s="13" t="s">
        <v>3723</v>
      </c>
    </row>
    <row r="2848" spans="1:25" ht="25.5">
      <c r="A2848" s="24">
        <v>45901</v>
      </c>
      <c r="B2848" s="25" t="s">
        <v>1137</v>
      </c>
      <c r="C2848" s="26" t="s">
        <v>3724</v>
      </c>
      <c r="D2848" s="27" t="s">
        <v>28</v>
      </c>
      <c r="E2848" s="27" t="s">
        <v>1068</v>
      </c>
      <c r="F2848" s="27" t="s">
        <v>455</v>
      </c>
      <c r="G2848" s="27" t="s">
        <v>31</v>
      </c>
      <c r="H2848" s="27" t="s">
        <v>32</v>
      </c>
      <c r="I2848" s="27" t="s">
        <v>33</v>
      </c>
      <c r="J2848" s="28">
        <v>45869</v>
      </c>
      <c r="K2848" s="28">
        <v>46023</v>
      </c>
      <c r="L2848" s="121" t="s">
        <v>124</v>
      </c>
      <c r="M2848" s="94" t="s">
        <v>73</v>
      </c>
      <c r="N2848" s="246" t="s">
        <v>101</v>
      </c>
      <c r="O2848" s="94" t="s">
        <v>73</v>
      </c>
      <c r="P2848" s="30">
        <v>45846</v>
      </c>
      <c r="Q2848" s="20" t="s">
        <v>73</v>
      </c>
      <c r="R2848" s="30" t="s">
        <v>239</v>
      </c>
      <c r="S2848" s="21">
        <v>45867</v>
      </c>
      <c r="T2848" s="20" t="s">
        <v>73</v>
      </c>
      <c r="U2848" s="21">
        <v>45874</v>
      </c>
      <c r="V2848" s="29" t="s">
        <v>240</v>
      </c>
      <c r="W2848" s="23"/>
      <c r="X2848" s="27" t="s">
        <v>45</v>
      </c>
      <c r="Y2848" s="13" t="s">
        <v>467</v>
      </c>
    </row>
    <row r="2849" spans="1:25">
      <c r="A2849" s="24">
        <v>45901</v>
      </c>
      <c r="B2849" s="25" t="s">
        <v>1019</v>
      </c>
      <c r="C2849" s="26">
        <v>19128</v>
      </c>
      <c r="D2849" s="27" t="s">
        <v>76</v>
      </c>
      <c r="E2849" s="27" t="s">
        <v>1020</v>
      </c>
      <c r="F2849" s="27" t="s">
        <v>1582</v>
      </c>
      <c r="G2849" s="27" t="s">
        <v>31</v>
      </c>
      <c r="H2849" s="27" t="s">
        <v>32</v>
      </c>
      <c r="I2849" s="27" t="s">
        <v>33</v>
      </c>
      <c r="J2849" s="28">
        <v>45869</v>
      </c>
      <c r="K2849" s="28">
        <v>46054</v>
      </c>
      <c r="L2849" s="121" t="s">
        <v>124</v>
      </c>
      <c r="M2849" s="94" t="s">
        <v>73</v>
      </c>
      <c r="N2849" s="246" t="s">
        <v>1023</v>
      </c>
      <c r="O2849" s="94" t="s">
        <v>73</v>
      </c>
      <c r="P2849" s="30">
        <v>45846</v>
      </c>
      <c r="Q2849" s="20" t="s">
        <v>73</v>
      </c>
      <c r="R2849" s="30" t="s">
        <v>239</v>
      </c>
      <c r="S2849" s="21">
        <v>45867</v>
      </c>
      <c r="T2849" s="21" t="s">
        <v>73</v>
      </c>
      <c r="U2849" s="21">
        <v>45875</v>
      </c>
      <c r="V2849" s="29" t="s">
        <v>240</v>
      </c>
      <c r="W2849" s="23"/>
      <c r="X2849" s="27"/>
      <c r="Y2849" s="13" t="s">
        <v>3572</v>
      </c>
    </row>
    <row r="2850" spans="1:25">
      <c r="A2850" s="24">
        <v>45901</v>
      </c>
      <c r="B2850" s="25" t="s">
        <v>1216</v>
      </c>
      <c r="C2850" s="26" t="s">
        <v>1217</v>
      </c>
      <c r="D2850" s="27" t="s">
        <v>42</v>
      </c>
      <c r="E2850" s="27" t="s">
        <v>83</v>
      </c>
      <c r="F2850" s="27" t="s">
        <v>2495</v>
      </c>
      <c r="G2850" s="27" t="s">
        <v>31</v>
      </c>
      <c r="H2850" s="27" t="s">
        <v>32</v>
      </c>
      <c r="I2850" s="27" t="s">
        <v>281</v>
      </c>
      <c r="J2850" s="28">
        <v>45869</v>
      </c>
      <c r="K2850" s="28">
        <v>46023</v>
      </c>
      <c r="L2850" s="121" t="s">
        <v>124</v>
      </c>
      <c r="M2850" s="94" t="s">
        <v>3725</v>
      </c>
      <c r="N2850" s="246" t="s">
        <v>3726</v>
      </c>
      <c r="O2850" s="94" t="s">
        <v>73</v>
      </c>
      <c r="P2850" s="30">
        <v>45855</v>
      </c>
      <c r="Q2850" s="30" t="s">
        <v>73</v>
      </c>
      <c r="R2850" s="30" t="s">
        <v>239</v>
      </c>
      <c r="S2850" s="21">
        <v>45867</v>
      </c>
      <c r="T2850" s="21">
        <v>45882</v>
      </c>
      <c r="U2850" s="21">
        <v>45883</v>
      </c>
      <c r="V2850" s="29" t="s">
        <v>240</v>
      </c>
      <c r="W2850" s="23"/>
      <c r="X2850" s="27"/>
      <c r="Y2850" s="13" t="s">
        <v>3572</v>
      </c>
    </row>
    <row r="2851" spans="1:25" ht="25.5">
      <c r="A2851" s="24">
        <v>45901</v>
      </c>
      <c r="B2851" s="25" t="s">
        <v>994</v>
      </c>
      <c r="C2851" s="192" t="s">
        <v>2125</v>
      </c>
      <c r="D2851" s="27" t="s">
        <v>76</v>
      </c>
      <c r="E2851" s="27" t="s">
        <v>2126</v>
      </c>
      <c r="F2851" s="27" t="s">
        <v>71</v>
      </c>
      <c r="G2851" s="27" t="s">
        <v>31</v>
      </c>
      <c r="H2851" s="27" t="s">
        <v>32</v>
      </c>
      <c r="I2851" s="27" t="s">
        <v>33</v>
      </c>
      <c r="J2851" s="28">
        <v>45869</v>
      </c>
      <c r="K2851" s="28">
        <v>46023</v>
      </c>
      <c r="L2851" s="121" t="s">
        <v>124</v>
      </c>
      <c r="M2851" s="94" t="s">
        <v>3727</v>
      </c>
      <c r="N2851" s="246" t="s">
        <v>3728</v>
      </c>
      <c r="O2851" s="94" t="s">
        <v>73</v>
      </c>
      <c r="P2851" s="30">
        <v>45858</v>
      </c>
      <c r="Q2851" s="20" t="s">
        <v>73</v>
      </c>
      <c r="R2851" s="30" t="s">
        <v>239</v>
      </c>
      <c r="S2851" s="21">
        <v>45867</v>
      </c>
      <c r="T2851" s="21">
        <v>45882</v>
      </c>
      <c r="U2851" s="21">
        <v>45883</v>
      </c>
      <c r="V2851" s="29" t="s">
        <v>240</v>
      </c>
      <c r="W2851" s="27" t="s">
        <v>45</v>
      </c>
      <c r="X2851" s="27"/>
      <c r="Y2851" s="13" t="s">
        <v>3729</v>
      </c>
    </row>
    <row r="2852" spans="1:25">
      <c r="A2852" s="24">
        <v>45901</v>
      </c>
      <c r="B2852" s="25" t="s">
        <v>1066</v>
      </c>
      <c r="C2852" s="26">
        <v>632835</v>
      </c>
      <c r="D2852" s="27" t="s">
        <v>42</v>
      </c>
      <c r="E2852" s="27" t="s">
        <v>77</v>
      </c>
      <c r="F2852" s="27" t="s">
        <v>78</v>
      </c>
      <c r="G2852" s="27" t="s">
        <v>31</v>
      </c>
      <c r="H2852" s="27" t="s">
        <v>32</v>
      </c>
      <c r="I2852" s="27" t="s">
        <v>33</v>
      </c>
      <c r="J2852" s="28">
        <v>45869</v>
      </c>
      <c r="K2852" s="28">
        <v>46023</v>
      </c>
      <c r="L2852" s="121" t="s">
        <v>124</v>
      </c>
      <c r="M2852" s="94" t="s">
        <v>250</v>
      </c>
      <c r="N2852" s="246" t="s">
        <v>98</v>
      </c>
      <c r="O2852" s="94" t="s">
        <v>73</v>
      </c>
      <c r="P2852" s="30" t="s">
        <v>73</v>
      </c>
      <c r="Q2852" s="30" t="s">
        <v>73</v>
      </c>
      <c r="R2852" s="30" t="s">
        <v>73</v>
      </c>
      <c r="S2852" s="21">
        <v>45867</v>
      </c>
      <c r="T2852" s="21">
        <v>45882</v>
      </c>
      <c r="U2852" s="21">
        <v>45884</v>
      </c>
      <c r="V2852" s="29" t="s">
        <v>240</v>
      </c>
      <c r="W2852" s="23"/>
      <c r="X2852" s="27"/>
      <c r="Y2852" s="13" t="s">
        <v>3572</v>
      </c>
    </row>
    <row r="2853" spans="1:25" ht="25.5">
      <c r="A2853" s="24">
        <v>45901</v>
      </c>
      <c r="B2853" s="25" t="s">
        <v>2112</v>
      </c>
      <c r="C2853" s="26" t="s">
        <v>3730</v>
      </c>
      <c r="D2853" s="27" t="s">
        <v>28</v>
      </c>
      <c r="E2853" s="27" t="s">
        <v>1301</v>
      </c>
      <c r="F2853" s="27" t="s">
        <v>1336</v>
      </c>
      <c r="G2853" s="27" t="s">
        <v>31</v>
      </c>
      <c r="H2853" s="27" t="s">
        <v>32</v>
      </c>
      <c r="I2853" s="27" t="s">
        <v>33</v>
      </c>
      <c r="J2853" s="28">
        <v>45869</v>
      </c>
      <c r="K2853" s="28">
        <v>46023</v>
      </c>
      <c r="L2853" s="121" t="s">
        <v>124</v>
      </c>
      <c r="M2853" s="94" t="s">
        <v>2927</v>
      </c>
      <c r="N2853" s="246" t="s">
        <v>2928</v>
      </c>
      <c r="O2853" s="94" t="s">
        <v>73</v>
      </c>
      <c r="P2853" s="30" t="s">
        <v>73</v>
      </c>
      <c r="Q2853" s="30" t="s">
        <v>73</v>
      </c>
      <c r="R2853" s="30" t="s">
        <v>73</v>
      </c>
      <c r="S2853" s="21">
        <v>45863</v>
      </c>
      <c r="T2853" s="20">
        <v>45881</v>
      </c>
      <c r="U2853" s="21">
        <v>45884</v>
      </c>
      <c r="V2853" s="29" t="s">
        <v>240</v>
      </c>
      <c r="W2853" s="23"/>
      <c r="X2853" s="27" t="s">
        <v>45</v>
      </c>
      <c r="Y2853" s="13" t="s">
        <v>3731</v>
      </c>
    </row>
    <row r="2854" spans="1:25">
      <c r="A2854" s="24">
        <v>45901</v>
      </c>
      <c r="B2854" s="25" t="s">
        <v>1099</v>
      </c>
      <c r="C2854" s="26" t="s">
        <v>3732</v>
      </c>
      <c r="D2854" s="27" t="s">
        <v>28</v>
      </c>
      <c r="E2854" s="27" t="s">
        <v>2829</v>
      </c>
      <c r="F2854" s="27" t="s">
        <v>2993</v>
      </c>
      <c r="G2854" s="27" t="s">
        <v>31</v>
      </c>
      <c r="H2854" s="27" t="s">
        <v>32</v>
      </c>
      <c r="I2854" s="27" t="s">
        <v>33</v>
      </c>
      <c r="J2854" s="28">
        <v>45869</v>
      </c>
      <c r="K2854" s="28">
        <v>46023</v>
      </c>
      <c r="L2854" s="121" t="s">
        <v>124</v>
      </c>
      <c r="M2854" s="94" t="s">
        <v>73</v>
      </c>
      <c r="N2854" s="94" t="s">
        <v>73</v>
      </c>
      <c r="O2854" s="94" t="s">
        <v>73</v>
      </c>
      <c r="P2854" s="30" t="s">
        <v>73</v>
      </c>
      <c r="Q2854" s="30" t="s">
        <v>73</v>
      </c>
      <c r="R2854" s="30" t="s">
        <v>73</v>
      </c>
      <c r="S2854" s="21">
        <v>45863</v>
      </c>
      <c r="T2854" s="20">
        <v>45881</v>
      </c>
      <c r="U2854" s="21">
        <v>45889</v>
      </c>
      <c r="V2854" s="29" t="s">
        <v>240</v>
      </c>
      <c r="W2854" s="23"/>
      <c r="X2854" s="27" t="s">
        <v>45</v>
      </c>
      <c r="Y2854" s="13" t="s">
        <v>3733</v>
      </c>
    </row>
    <row r="2855" spans="1:25" ht="25.5">
      <c r="A2855" s="24">
        <v>45901</v>
      </c>
      <c r="B2855" s="25" t="s">
        <v>1064</v>
      </c>
      <c r="C2855" s="26">
        <v>129235</v>
      </c>
      <c r="D2855" s="27" t="s">
        <v>28</v>
      </c>
      <c r="E2855" s="27" t="s">
        <v>644</v>
      </c>
      <c r="F2855" s="27" t="s">
        <v>2495</v>
      </c>
      <c r="G2855" s="27" t="s">
        <v>31</v>
      </c>
      <c r="H2855" s="27" t="s">
        <v>32</v>
      </c>
      <c r="I2855" s="27" t="s">
        <v>33</v>
      </c>
      <c r="J2855" s="28">
        <v>45869</v>
      </c>
      <c r="K2855" s="28">
        <v>46023</v>
      </c>
      <c r="L2855" s="121" t="s">
        <v>124</v>
      </c>
      <c r="M2855" s="94" t="s">
        <v>2139</v>
      </c>
      <c r="N2855" s="246" t="s">
        <v>2140</v>
      </c>
      <c r="O2855" s="94" t="s">
        <v>73</v>
      </c>
      <c r="P2855" s="30">
        <v>45840</v>
      </c>
      <c r="Q2855" s="20" t="s">
        <v>73</v>
      </c>
      <c r="R2855" s="30" t="s">
        <v>239</v>
      </c>
      <c r="S2855" s="21">
        <v>45863</v>
      </c>
      <c r="T2855" s="20" t="s">
        <v>3734</v>
      </c>
      <c r="U2855" s="21">
        <v>45890</v>
      </c>
      <c r="V2855" s="29" t="s">
        <v>240</v>
      </c>
      <c r="W2855" s="23"/>
      <c r="X2855" s="27" t="s">
        <v>39</v>
      </c>
      <c r="Y2855" s="13" t="s">
        <v>3572</v>
      </c>
    </row>
    <row r="2856" spans="1:25">
      <c r="A2856" s="24">
        <v>45951</v>
      </c>
      <c r="B2856" s="25" t="s">
        <v>2202</v>
      </c>
      <c r="C2856" s="26">
        <v>120778</v>
      </c>
      <c r="D2856" s="27" t="s">
        <v>28</v>
      </c>
      <c r="E2856" s="27" t="s">
        <v>463</v>
      </c>
      <c r="F2856" s="27" t="s">
        <v>2943</v>
      </c>
      <c r="G2856" s="27" t="s">
        <v>31</v>
      </c>
      <c r="H2856" s="27" t="s">
        <v>32</v>
      </c>
      <c r="I2856" s="27" t="s">
        <v>33</v>
      </c>
      <c r="J2856" s="28">
        <v>45898</v>
      </c>
      <c r="K2856" s="28">
        <v>45689</v>
      </c>
      <c r="L2856" s="121" t="s">
        <v>124</v>
      </c>
      <c r="M2856" s="94" t="s">
        <v>73</v>
      </c>
      <c r="N2856" s="246" t="s">
        <v>2980</v>
      </c>
      <c r="O2856" s="94" t="s">
        <v>73</v>
      </c>
      <c r="P2856" s="30" t="s">
        <v>73</v>
      </c>
      <c r="Q2856" s="20" t="s">
        <v>73</v>
      </c>
      <c r="R2856" s="23" t="s">
        <v>73</v>
      </c>
      <c r="S2856" s="21">
        <v>45895</v>
      </c>
      <c r="T2856" s="20" t="s">
        <v>73</v>
      </c>
      <c r="U2856" s="21">
        <v>45896</v>
      </c>
      <c r="V2856" s="29" t="s">
        <v>240</v>
      </c>
      <c r="W2856" s="23"/>
      <c r="X2856" s="27" t="s">
        <v>45</v>
      </c>
      <c r="Y2856" s="13" t="s">
        <v>3735</v>
      </c>
    </row>
    <row r="2857" spans="1:25">
      <c r="A2857" s="24">
        <v>45959</v>
      </c>
      <c r="B2857" s="25" t="s">
        <v>716</v>
      </c>
      <c r="C2857" s="26">
        <v>131098</v>
      </c>
      <c r="D2857" s="27" t="s">
        <v>28</v>
      </c>
      <c r="E2857" s="27" t="s">
        <v>377</v>
      </c>
      <c r="F2857" s="27" t="s">
        <v>662</v>
      </c>
      <c r="G2857" s="27" t="s">
        <v>31</v>
      </c>
      <c r="H2857" s="27" t="s">
        <v>32</v>
      </c>
      <c r="I2857" s="27" t="s">
        <v>33</v>
      </c>
      <c r="J2857" s="28">
        <v>45898</v>
      </c>
      <c r="K2857" s="28">
        <v>45689</v>
      </c>
      <c r="L2857" s="121" t="s">
        <v>124</v>
      </c>
      <c r="N2857" s="246" t="s">
        <v>3736</v>
      </c>
      <c r="O2857" s="94" t="s">
        <v>73</v>
      </c>
      <c r="P2857" s="30" t="s">
        <v>73</v>
      </c>
      <c r="Q2857" s="20" t="s">
        <v>73</v>
      </c>
      <c r="R2857" s="23" t="s">
        <v>73</v>
      </c>
      <c r="S2857" s="21">
        <v>45895</v>
      </c>
      <c r="T2857" s="20" t="s">
        <v>73</v>
      </c>
      <c r="U2857" s="21">
        <v>45896</v>
      </c>
      <c r="V2857" s="29" t="s">
        <v>240</v>
      </c>
      <c r="W2857" s="23"/>
      <c r="X2857" s="27" t="s">
        <v>45</v>
      </c>
      <c r="Y2857" s="13" t="s">
        <v>506</v>
      </c>
    </row>
    <row r="2858" spans="1:25">
      <c r="A2858" s="24">
        <v>45959</v>
      </c>
      <c r="B2858" s="25" t="s">
        <v>2178</v>
      </c>
      <c r="C2858" s="26">
        <v>136114</v>
      </c>
      <c r="D2858" s="27" t="s">
        <v>28</v>
      </c>
      <c r="E2858" s="27" t="s">
        <v>274</v>
      </c>
      <c r="F2858" s="27" t="s">
        <v>2993</v>
      </c>
      <c r="G2858" s="27" t="s">
        <v>31</v>
      </c>
      <c r="H2858" s="27" t="s">
        <v>32</v>
      </c>
      <c r="I2858" s="27" t="s">
        <v>33</v>
      </c>
      <c r="J2858" s="28">
        <v>45898</v>
      </c>
      <c r="K2858" s="28">
        <v>45689</v>
      </c>
      <c r="L2858" s="121" t="s">
        <v>124</v>
      </c>
      <c r="M2858" s="94" t="s">
        <v>2464</v>
      </c>
      <c r="N2858" s="246" t="s">
        <v>2465</v>
      </c>
      <c r="O2858" s="94" t="s">
        <v>73</v>
      </c>
      <c r="P2858" s="30">
        <v>45875</v>
      </c>
      <c r="Q2858" s="20" t="s">
        <v>73</v>
      </c>
      <c r="R2858" s="23" t="s">
        <v>73</v>
      </c>
      <c r="S2858" s="21">
        <v>45895</v>
      </c>
      <c r="T2858" s="20" t="s">
        <v>73</v>
      </c>
      <c r="U2858" s="21">
        <v>45896</v>
      </c>
      <c r="V2858" s="29" t="s">
        <v>240</v>
      </c>
      <c r="W2858" s="23"/>
      <c r="X2858" s="27" t="s">
        <v>45</v>
      </c>
      <c r="Y2858" s="13" t="s">
        <v>3272</v>
      </c>
    </row>
    <row r="2859" spans="1:25" ht="25.5">
      <c r="A2859" s="24">
        <v>45959</v>
      </c>
      <c r="B2859" s="25" t="s">
        <v>3737</v>
      </c>
      <c r="C2859" s="26">
        <v>134571</v>
      </c>
      <c r="D2859" s="27" t="s">
        <v>28</v>
      </c>
      <c r="E2859" s="27" t="s">
        <v>70</v>
      </c>
      <c r="F2859" s="27" t="s">
        <v>387</v>
      </c>
      <c r="G2859" s="27" t="s">
        <v>31</v>
      </c>
      <c r="H2859" s="27" t="s">
        <v>32</v>
      </c>
      <c r="I2859" s="27" t="s">
        <v>33</v>
      </c>
      <c r="J2859" s="28">
        <v>45898</v>
      </c>
      <c r="K2859" s="28">
        <v>45689</v>
      </c>
      <c r="L2859" s="121" t="s">
        <v>124</v>
      </c>
      <c r="N2859" s="246" t="s">
        <v>113</v>
      </c>
      <c r="O2859" s="94" t="s">
        <v>73</v>
      </c>
      <c r="P2859" s="30" t="s">
        <v>73</v>
      </c>
      <c r="Q2859" s="20" t="s">
        <v>73</v>
      </c>
      <c r="R2859" s="23" t="s">
        <v>73</v>
      </c>
      <c r="S2859" s="21">
        <v>45895</v>
      </c>
      <c r="T2859" s="20" t="s">
        <v>73</v>
      </c>
      <c r="U2859" s="21">
        <v>45896</v>
      </c>
      <c r="V2859" s="29" t="s">
        <v>240</v>
      </c>
      <c r="W2859" s="23"/>
      <c r="X2859" s="27" t="s">
        <v>39</v>
      </c>
      <c r="Y2859" s="13" t="s">
        <v>3572</v>
      </c>
    </row>
    <row r="2860" spans="1:25">
      <c r="A2860" s="24">
        <v>45936</v>
      </c>
      <c r="B2860" s="25" t="s">
        <v>750</v>
      </c>
      <c r="C2860" s="26">
        <v>103967</v>
      </c>
      <c r="D2860" s="27" t="s">
        <v>28</v>
      </c>
      <c r="E2860" s="27" t="s">
        <v>255</v>
      </c>
      <c r="F2860" s="27" t="s">
        <v>256</v>
      </c>
      <c r="G2860" s="27" t="s">
        <v>31</v>
      </c>
      <c r="H2860" s="27" t="s">
        <v>32</v>
      </c>
      <c r="I2860" s="27" t="s">
        <v>33</v>
      </c>
      <c r="J2860" s="28">
        <v>45898</v>
      </c>
      <c r="K2860" s="28">
        <v>45689</v>
      </c>
      <c r="L2860" s="121" t="s">
        <v>124</v>
      </c>
      <c r="M2860" s="94" t="s">
        <v>1765</v>
      </c>
      <c r="N2860" s="246" t="s">
        <v>2923</v>
      </c>
      <c r="O2860" s="94" t="s">
        <v>73</v>
      </c>
      <c r="P2860" s="30" t="s">
        <v>73</v>
      </c>
      <c r="Q2860" s="20" t="s">
        <v>73</v>
      </c>
      <c r="R2860" s="23" t="s">
        <v>73</v>
      </c>
      <c r="S2860" s="21">
        <v>45895</v>
      </c>
      <c r="T2860" s="20" t="s">
        <v>73</v>
      </c>
      <c r="U2860" s="21">
        <v>45896</v>
      </c>
      <c r="V2860" s="29" t="s">
        <v>240</v>
      </c>
      <c r="W2860" s="27" t="s">
        <v>45</v>
      </c>
      <c r="X2860" s="27" t="s">
        <v>45</v>
      </c>
      <c r="Y2860" s="13" t="s">
        <v>409</v>
      </c>
    </row>
    <row r="2861" spans="1:25">
      <c r="A2861" s="24">
        <v>45933</v>
      </c>
      <c r="B2861" s="25" t="s">
        <v>1153</v>
      </c>
      <c r="C2861" s="26">
        <v>60885</v>
      </c>
      <c r="D2861" s="27" t="s">
        <v>28</v>
      </c>
      <c r="E2861" s="27" t="s">
        <v>255</v>
      </c>
      <c r="F2861" s="27" t="s">
        <v>256</v>
      </c>
      <c r="G2861" s="27" t="s">
        <v>31</v>
      </c>
      <c r="H2861" s="27" t="s">
        <v>32</v>
      </c>
      <c r="I2861" s="27" t="s">
        <v>33</v>
      </c>
      <c r="J2861" s="28">
        <v>45898</v>
      </c>
      <c r="K2861" s="28">
        <v>45689</v>
      </c>
      <c r="L2861" s="121" t="s">
        <v>124</v>
      </c>
      <c r="M2861" s="94" t="s">
        <v>1765</v>
      </c>
      <c r="N2861" s="246" t="s">
        <v>2923</v>
      </c>
      <c r="O2861" s="94" t="s">
        <v>73</v>
      </c>
      <c r="P2861" s="30" t="s">
        <v>73</v>
      </c>
      <c r="Q2861" s="20" t="s">
        <v>73</v>
      </c>
      <c r="R2861" s="23" t="s">
        <v>73</v>
      </c>
      <c r="S2861" s="21">
        <v>45895</v>
      </c>
      <c r="T2861" s="20" t="s">
        <v>73</v>
      </c>
      <c r="U2861" s="21">
        <v>45896</v>
      </c>
      <c r="V2861" s="29" t="s">
        <v>240</v>
      </c>
      <c r="W2861" s="23"/>
      <c r="X2861" s="27" t="s">
        <v>45</v>
      </c>
      <c r="Y2861" s="13" t="s">
        <v>409</v>
      </c>
    </row>
    <row r="2862" spans="1:25">
      <c r="A2862" s="24">
        <v>45959</v>
      </c>
      <c r="B2862" s="25" t="s">
        <v>1171</v>
      </c>
      <c r="C2862" s="26">
        <v>127177</v>
      </c>
      <c r="D2862" s="27" t="s">
        <v>28</v>
      </c>
      <c r="E2862" s="27" t="s">
        <v>1068</v>
      </c>
      <c r="F2862" s="27" t="s">
        <v>148</v>
      </c>
      <c r="G2862" s="27" t="s">
        <v>31</v>
      </c>
      <c r="H2862" s="27" t="s">
        <v>32</v>
      </c>
      <c r="I2862" s="27" t="s">
        <v>33</v>
      </c>
      <c r="J2862" s="28">
        <v>45898</v>
      </c>
      <c r="K2862" s="28">
        <v>45689</v>
      </c>
      <c r="L2862" s="121" t="s">
        <v>124</v>
      </c>
      <c r="M2862" s="94" t="s">
        <v>304</v>
      </c>
      <c r="N2862" s="246" t="s">
        <v>149</v>
      </c>
      <c r="O2862" s="94" t="s">
        <v>73</v>
      </c>
      <c r="P2862" s="30" t="s">
        <v>73</v>
      </c>
      <c r="Q2862" s="20" t="s">
        <v>73</v>
      </c>
      <c r="R2862" s="23" t="s">
        <v>73</v>
      </c>
      <c r="S2862" s="21">
        <v>45895</v>
      </c>
      <c r="T2862" s="20" t="s">
        <v>73</v>
      </c>
      <c r="U2862" s="21">
        <v>45897</v>
      </c>
      <c r="V2862" s="29" t="s">
        <v>240</v>
      </c>
      <c r="W2862" s="23"/>
      <c r="X2862" s="27" t="s">
        <v>39</v>
      </c>
      <c r="Y2862" s="13" t="s">
        <v>467</v>
      </c>
    </row>
    <row r="2863" spans="1:25">
      <c r="A2863" s="24">
        <v>45959</v>
      </c>
      <c r="B2863" s="25" t="s">
        <v>3738</v>
      </c>
      <c r="C2863" s="26">
        <v>149885</v>
      </c>
      <c r="D2863" s="27" t="s">
        <v>28</v>
      </c>
      <c r="E2863" s="27" t="s">
        <v>2602</v>
      </c>
      <c r="F2863" s="27" t="s">
        <v>2926</v>
      </c>
      <c r="G2863" s="27" t="s">
        <v>31</v>
      </c>
      <c r="H2863" s="27" t="s">
        <v>32</v>
      </c>
      <c r="I2863" s="27" t="s">
        <v>33</v>
      </c>
      <c r="J2863" s="28">
        <v>45898</v>
      </c>
      <c r="K2863" s="28">
        <v>45689</v>
      </c>
      <c r="L2863" s="121" t="s">
        <v>124</v>
      </c>
      <c r="N2863" s="246" t="s">
        <v>3233</v>
      </c>
      <c r="O2863" s="94" t="s">
        <v>73</v>
      </c>
      <c r="P2863" s="30" t="s">
        <v>73</v>
      </c>
      <c r="Q2863" s="20" t="s">
        <v>73</v>
      </c>
      <c r="R2863" s="23" t="s">
        <v>73</v>
      </c>
      <c r="S2863" s="21">
        <v>45896</v>
      </c>
      <c r="T2863" s="20" t="s">
        <v>73</v>
      </c>
      <c r="U2863" s="21">
        <v>45897</v>
      </c>
      <c r="V2863" s="29" t="s">
        <v>240</v>
      </c>
      <c r="W2863" s="23"/>
      <c r="X2863" s="27" t="s">
        <v>45</v>
      </c>
      <c r="Y2863" s="13" t="s">
        <v>3739</v>
      </c>
    </row>
    <row r="2864" spans="1:25">
      <c r="A2864" s="24">
        <v>45961</v>
      </c>
      <c r="B2864" s="25" t="s">
        <v>2176</v>
      </c>
      <c r="C2864" s="26">
        <v>129814</v>
      </c>
      <c r="D2864" s="27" t="s">
        <v>28</v>
      </c>
      <c r="E2864" s="27" t="s">
        <v>70</v>
      </c>
      <c r="F2864" s="27" t="s">
        <v>387</v>
      </c>
      <c r="G2864" s="27" t="s">
        <v>31</v>
      </c>
      <c r="H2864" s="27" t="s">
        <v>32</v>
      </c>
      <c r="I2864" s="27" t="s">
        <v>33</v>
      </c>
      <c r="J2864" s="28">
        <v>45898</v>
      </c>
      <c r="K2864" s="28">
        <v>45689</v>
      </c>
      <c r="L2864" s="121" t="s">
        <v>124</v>
      </c>
      <c r="N2864" s="246" t="s">
        <v>2174</v>
      </c>
      <c r="O2864" s="94" t="s">
        <v>73</v>
      </c>
      <c r="P2864" s="30" t="s">
        <v>73</v>
      </c>
      <c r="Q2864" s="20" t="s">
        <v>73</v>
      </c>
      <c r="R2864" s="23" t="s">
        <v>73</v>
      </c>
      <c r="S2864" s="21">
        <v>45895</v>
      </c>
      <c r="T2864" s="20" t="s">
        <v>73</v>
      </c>
      <c r="U2864" s="21">
        <v>45897</v>
      </c>
      <c r="V2864" s="29" t="s">
        <v>240</v>
      </c>
      <c r="W2864" s="23"/>
      <c r="X2864" s="27" t="s">
        <v>39</v>
      </c>
      <c r="Y2864" s="13" t="s">
        <v>3572</v>
      </c>
    </row>
    <row r="2865" spans="1:25">
      <c r="A2865" s="24">
        <v>45953</v>
      </c>
      <c r="B2865" s="25" t="s">
        <v>1166</v>
      </c>
      <c r="C2865" s="26">
        <v>124676</v>
      </c>
      <c r="D2865" s="27" t="s">
        <v>28</v>
      </c>
      <c r="E2865" s="27" t="s">
        <v>255</v>
      </c>
      <c r="F2865" s="27" t="s">
        <v>256</v>
      </c>
      <c r="G2865" s="27" t="s">
        <v>31</v>
      </c>
      <c r="H2865" s="27" t="s">
        <v>32</v>
      </c>
      <c r="I2865" s="27" t="s">
        <v>33</v>
      </c>
      <c r="J2865" s="28">
        <v>45898</v>
      </c>
      <c r="K2865" s="28">
        <v>45689</v>
      </c>
      <c r="L2865" s="121" t="s">
        <v>124</v>
      </c>
      <c r="N2865" s="246" t="s">
        <v>2174</v>
      </c>
      <c r="O2865" s="94" t="s">
        <v>73</v>
      </c>
      <c r="P2865" s="30" t="s">
        <v>73</v>
      </c>
      <c r="Q2865" s="20" t="s">
        <v>73</v>
      </c>
      <c r="R2865" s="23" t="s">
        <v>73</v>
      </c>
      <c r="S2865" s="21">
        <v>45895</v>
      </c>
      <c r="T2865" s="20" t="s">
        <v>73</v>
      </c>
      <c r="U2865" s="21">
        <v>45897</v>
      </c>
      <c r="V2865" s="29" t="s">
        <v>240</v>
      </c>
      <c r="W2865" s="23"/>
      <c r="X2865" s="27" t="s">
        <v>45</v>
      </c>
      <c r="Y2865" s="13" t="s">
        <v>3495</v>
      </c>
    </row>
    <row r="2866" spans="1:25">
      <c r="A2866" s="24">
        <v>45945</v>
      </c>
      <c r="B2866" s="25" t="s">
        <v>1172</v>
      </c>
      <c r="C2866" s="26">
        <v>114303</v>
      </c>
      <c r="D2866" s="27" t="s">
        <v>28</v>
      </c>
      <c r="E2866" s="27" t="s">
        <v>1068</v>
      </c>
      <c r="F2866" s="27" t="s">
        <v>455</v>
      </c>
      <c r="G2866" s="27" t="s">
        <v>31</v>
      </c>
      <c r="H2866" s="27" t="s">
        <v>32</v>
      </c>
      <c r="I2866" s="27" t="s">
        <v>33</v>
      </c>
      <c r="J2866" s="28">
        <v>45898</v>
      </c>
      <c r="K2866" s="28">
        <v>45717</v>
      </c>
      <c r="L2866" s="121" t="s">
        <v>124</v>
      </c>
      <c r="M2866" s="94" t="s">
        <v>304</v>
      </c>
      <c r="N2866" s="246" t="s">
        <v>149</v>
      </c>
      <c r="O2866" s="94" t="s">
        <v>73</v>
      </c>
      <c r="P2866" s="30" t="s">
        <v>73</v>
      </c>
      <c r="Q2866" s="20" t="s">
        <v>73</v>
      </c>
      <c r="R2866" s="23" t="s">
        <v>73</v>
      </c>
      <c r="S2866" s="21">
        <v>45895</v>
      </c>
      <c r="T2866" s="20" t="s">
        <v>73</v>
      </c>
      <c r="U2866" s="21">
        <v>45897</v>
      </c>
      <c r="V2866" s="29" t="s">
        <v>240</v>
      </c>
      <c r="W2866" s="23"/>
      <c r="X2866" s="27" t="s">
        <v>45</v>
      </c>
      <c r="Y2866" s="13" t="s">
        <v>3576</v>
      </c>
    </row>
    <row r="2867" spans="1:25">
      <c r="A2867" s="24">
        <v>45946</v>
      </c>
      <c r="B2867" s="25" t="s">
        <v>1354</v>
      </c>
      <c r="C2867" s="26">
        <v>115919</v>
      </c>
      <c r="D2867" s="27" t="s">
        <v>28</v>
      </c>
      <c r="E2867" s="27" t="s">
        <v>1068</v>
      </c>
      <c r="F2867" s="27" t="s">
        <v>455</v>
      </c>
      <c r="G2867" s="27" t="s">
        <v>31</v>
      </c>
      <c r="H2867" s="27" t="s">
        <v>32</v>
      </c>
      <c r="I2867" s="27" t="s">
        <v>33</v>
      </c>
      <c r="J2867" s="28">
        <v>45898</v>
      </c>
      <c r="K2867" s="28">
        <v>45717</v>
      </c>
      <c r="L2867" s="121" t="s">
        <v>124</v>
      </c>
      <c r="M2867" s="94" t="s">
        <v>304</v>
      </c>
      <c r="N2867" s="246" t="s">
        <v>149</v>
      </c>
      <c r="O2867" s="94" t="s">
        <v>73</v>
      </c>
      <c r="P2867" s="30" t="s">
        <v>73</v>
      </c>
      <c r="Q2867" s="20" t="s">
        <v>73</v>
      </c>
      <c r="R2867" s="23" t="s">
        <v>73</v>
      </c>
      <c r="S2867" s="21">
        <v>45895</v>
      </c>
      <c r="T2867" s="20" t="s">
        <v>73</v>
      </c>
      <c r="U2867" s="21">
        <v>45897</v>
      </c>
      <c r="V2867" s="29" t="s">
        <v>240</v>
      </c>
      <c r="W2867" s="27" t="s">
        <v>45</v>
      </c>
      <c r="X2867" s="27" t="s">
        <v>45</v>
      </c>
      <c r="Y2867" s="13" t="s">
        <v>3576</v>
      </c>
    </row>
    <row r="2868" spans="1:25" ht="25.5">
      <c r="A2868" s="24">
        <v>45959</v>
      </c>
      <c r="B2868" s="25" t="s">
        <v>3740</v>
      </c>
      <c r="C2868" s="26">
        <v>148132</v>
      </c>
      <c r="D2868" s="27" t="s">
        <v>28</v>
      </c>
      <c r="E2868" s="27" t="s">
        <v>255</v>
      </c>
      <c r="F2868" s="27" t="s">
        <v>256</v>
      </c>
      <c r="G2868" s="27" t="s">
        <v>31</v>
      </c>
      <c r="H2868" s="27" t="s">
        <v>32</v>
      </c>
      <c r="I2868" s="27" t="s">
        <v>33</v>
      </c>
      <c r="J2868" s="28">
        <v>45898</v>
      </c>
      <c r="K2868" s="28">
        <v>45689</v>
      </c>
      <c r="L2868" s="121" t="s">
        <v>124</v>
      </c>
      <c r="M2868" s="94" t="s">
        <v>73</v>
      </c>
      <c r="N2868" s="246" t="s">
        <v>113</v>
      </c>
      <c r="O2868" s="94" t="s">
        <v>73</v>
      </c>
      <c r="P2868" s="30" t="s">
        <v>73</v>
      </c>
      <c r="Q2868" s="20" t="s">
        <v>73</v>
      </c>
      <c r="R2868" s="23" t="s">
        <v>73</v>
      </c>
      <c r="S2868" s="21">
        <v>45896</v>
      </c>
      <c r="T2868" s="20" t="s">
        <v>73</v>
      </c>
      <c r="U2868" s="21">
        <v>45897</v>
      </c>
      <c r="V2868" s="29" t="s">
        <v>240</v>
      </c>
      <c r="W2868" s="23"/>
      <c r="X2868" s="27" t="s">
        <v>45</v>
      </c>
      <c r="Y2868" s="13" t="s">
        <v>3574</v>
      </c>
    </row>
    <row r="2869" spans="1:25" ht="25.5">
      <c r="A2869" s="24">
        <v>45959</v>
      </c>
      <c r="B2869" s="25" t="s">
        <v>2958</v>
      </c>
      <c r="C2869" s="26">
        <v>143030</v>
      </c>
      <c r="D2869" s="27" t="s">
        <v>28</v>
      </c>
      <c r="E2869" s="27" t="s">
        <v>70</v>
      </c>
      <c r="F2869" s="27" t="s">
        <v>387</v>
      </c>
      <c r="G2869" s="27" t="s">
        <v>31</v>
      </c>
      <c r="H2869" s="27" t="s">
        <v>32</v>
      </c>
      <c r="I2869" s="27" t="s">
        <v>33</v>
      </c>
      <c r="J2869" s="28">
        <v>45898</v>
      </c>
      <c r="K2869" s="28">
        <v>45689</v>
      </c>
      <c r="L2869" s="121" t="s">
        <v>124</v>
      </c>
      <c r="M2869" s="94" t="s">
        <v>73</v>
      </c>
      <c r="N2869" s="246" t="s">
        <v>113</v>
      </c>
      <c r="O2869" s="94" t="s">
        <v>73</v>
      </c>
      <c r="P2869" s="30" t="s">
        <v>73</v>
      </c>
      <c r="Q2869" s="20" t="s">
        <v>73</v>
      </c>
      <c r="R2869" s="23" t="s">
        <v>73</v>
      </c>
      <c r="S2869" s="21">
        <v>45896</v>
      </c>
      <c r="T2869" s="20" t="s">
        <v>73</v>
      </c>
      <c r="U2869" s="21">
        <v>45897</v>
      </c>
      <c r="V2869" s="29" t="s">
        <v>240</v>
      </c>
      <c r="W2869" s="23"/>
      <c r="X2869" s="27" t="s">
        <v>39</v>
      </c>
      <c r="Y2869" s="13" t="s">
        <v>3575</v>
      </c>
    </row>
    <row r="2870" spans="1:25" ht="25.5">
      <c r="A2870" s="24">
        <v>45959</v>
      </c>
      <c r="B2870" s="25" t="s">
        <v>3741</v>
      </c>
      <c r="C2870" s="26">
        <v>150125</v>
      </c>
      <c r="D2870" s="27" t="s">
        <v>28</v>
      </c>
      <c r="E2870" s="27" t="s">
        <v>255</v>
      </c>
      <c r="F2870" s="27" t="s">
        <v>256</v>
      </c>
      <c r="G2870" s="27" t="s">
        <v>31</v>
      </c>
      <c r="H2870" s="27" t="s">
        <v>32</v>
      </c>
      <c r="I2870" s="27" t="s">
        <v>33</v>
      </c>
      <c r="J2870" s="28">
        <v>45898</v>
      </c>
      <c r="K2870" s="28">
        <v>45689</v>
      </c>
      <c r="L2870" s="121" t="s">
        <v>124</v>
      </c>
      <c r="M2870" s="94" t="s">
        <v>73</v>
      </c>
      <c r="N2870" s="246" t="s">
        <v>113</v>
      </c>
      <c r="O2870" s="94" t="s">
        <v>73</v>
      </c>
      <c r="P2870" s="30" t="s">
        <v>73</v>
      </c>
      <c r="Q2870" s="20" t="s">
        <v>73</v>
      </c>
      <c r="R2870" s="23" t="s">
        <v>73</v>
      </c>
      <c r="S2870" s="21">
        <v>45896</v>
      </c>
      <c r="T2870" s="20" t="s">
        <v>73</v>
      </c>
      <c r="U2870" s="21">
        <v>45897</v>
      </c>
      <c r="V2870" s="29" t="s">
        <v>240</v>
      </c>
      <c r="W2870" s="23"/>
      <c r="X2870" s="27" t="s">
        <v>45</v>
      </c>
      <c r="Y2870" s="13" t="s">
        <v>3574</v>
      </c>
    </row>
    <row r="2871" spans="1:25" ht="25.5">
      <c r="A2871" s="24">
        <v>45959</v>
      </c>
      <c r="B2871" s="25" t="s">
        <v>708</v>
      </c>
      <c r="C2871" s="26">
        <v>632896</v>
      </c>
      <c r="D2871" s="27" t="s">
        <v>28</v>
      </c>
      <c r="E2871" s="27" t="s">
        <v>255</v>
      </c>
      <c r="F2871" s="27" t="s">
        <v>1021</v>
      </c>
      <c r="G2871" s="27" t="s">
        <v>31</v>
      </c>
      <c r="H2871" s="27" t="s">
        <v>32</v>
      </c>
      <c r="I2871" s="27" t="s">
        <v>33</v>
      </c>
      <c r="J2871" s="28">
        <v>45898</v>
      </c>
      <c r="K2871" s="28">
        <v>45689</v>
      </c>
      <c r="L2871" s="121" t="s">
        <v>124</v>
      </c>
      <c r="M2871" s="94" t="s">
        <v>73</v>
      </c>
      <c r="N2871" s="170" t="s">
        <v>72</v>
      </c>
      <c r="O2871" s="94" t="s">
        <v>73</v>
      </c>
      <c r="P2871" s="30" t="s">
        <v>73</v>
      </c>
      <c r="Q2871" s="20" t="s">
        <v>73</v>
      </c>
      <c r="R2871" s="23" t="s">
        <v>73</v>
      </c>
      <c r="S2871" s="21">
        <v>45896</v>
      </c>
      <c r="T2871" s="20" t="s">
        <v>73</v>
      </c>
      <c r="U2871" s="21">
        <v>45897</v>
      </c>
      <c r="V2871" s="29" t="s">
        <v>240</v>
      </c>
      <c r="W2871" s="23"/>
      <c r="X2871" s="27" t="s">
        <v>45</v>
      </c>
      <c r="Y2871" s="13" t="s">
        <v>3489</v>
      </c>
    </row>
    <row r="2872" spans="1:25" ht="25.5">
      <c r="A2872" s="24">
        <v>45959</v>
      </c>
      <c r="B2872" s="25" t="s">
        <v>3742</v>
      </c>
      <c r="C2872" s="26">
        <v>150238</v>
      </c>
      <c r="D2872" s="27" t="s">
        <v>28</v>
      </c>
      <c r="E2872" s="27" t="s">
        <v>255</v>
      </c>
      <c r="F2872" s="27" t="s">
        <v>1021</v>
      </c>
      <c r="G2872" s="27" t="s">
        <v>31</v>
      </c>
      <c r="H2872" s="27" t="s">
        <v>32</v>
      </c>
      <c r="I2872" s="27" t="s">
        <v>33</v>
      </c>
      <c r="J2872" s="28">
        <v>45898</v>
      </c>
      <c r="K2872" s="28">
        <v>45689</v>
      </c>
      <c r="L2872" s="121" t="s">
        <v>124</v>
      </c>
      <c r="M2872" s="94" t="s">
        <v>73</v>
      </c>
      <c r="N2872" s="170" t="s">
        <v>72</v>
      </c>
      <c r="O2872" s="94" t="s">
        <v>73</v>
      </c>
      <c r="P2872" s="30" t="s">
        <v>73</v>
      </c>
      <c r="Q2872" s="20" t="s">
        <v>73</v>
      </c>
      <c r="R2872" s="23" t="s">
        <v>73</v>
      </c>
      <c r="S2872" s="21">
        <v>45896</v>
      </c>
      <c r="T2872" s="20" t="s">
        <v>73</v>
      </c>
      <c r="U2872" s="21">
        <v>45897</v>
      </c>
      <c r="V2872" s="29" t="s">
        <v>240</v>
      </c>
      <c r="W2872" s="27" t="s">
        <v>45</v>
      </c>
      <c r="X2872" s="27" t="s">
        <v>45</v>
      </c>
      <c r="Y2872" s="13" t="s">
        <v>3489</v>
      </c>
    </row>
    <row r="2873" spans="1:25" ht="25.5">
      <c r="A2873" s="24">
        <v>45959</v>
      </c>
      <c r="B2873" s="25" t="s">
        <v>3743</v>
      </c>
      <c r="C2873" s="26">
        <v>150158</v>
      </c>
      <c r="D2873" s="27" t="s">
        <v>28</v>
      </c>
      <c r="E2873" s="27" t="s">
        <v>255</v>
      </c>
      <c r="F2873" s="27" t="s">
        <v>1021</v>
      </c>
      <c r="G2873" s="27" t="s">
        <v>31</v>
      </c>
      <c r="H2873" s="27" t="s">
        <v>32</v>
      </c>
      <c r="I2873" s="27" t="s">
        <v>33</v>
      </c>
      <c r="J2873" s="28">
        <v>45898</v>
      </c>
      <c r="K2873" s="28">
        <v>45689</v>
      </c>
      <c r="L2873" s="121" t="s">
        <v>124</v>
      </c>
      <c r="M2873" s="94" t="s">
        <v>73</v>
      </c>
      <c r="N2873" s="170" t="s">
        <v>72</v>
      </c>
      <c r="O2873" s="94" t="s">
        <v>73</v>
      </c>
      <c r="P2873" s="30" t="s">
        <v>73</v>
      </c>
      <c r="Q2873" s="20" t="s">
        <v>73</v>
      </c>
      <c r="R2873" s="23" t="s">
        <v>73</v>
      </c>
      <c r="S2873" s="21">
        <v>45896</v>
      </c>
      <c r="T2873" s="20" t="s">
        <v>73</v>
      </c>
      <c r="U2873" s="21">
        <v>45897</v>
      </c>
      <c r="V2873" s="29" t="s">
        <v>240</v>
      </c>
      <c r="W2873" s="23"/>
      <c r="X2873" s="27" t="s">
        <v>45</v>
      </c>
      <c r="Y2873" s="13" t="s">
        <v>3489</v>
      </c>
    </row>
    <row r="2874" spans="1:25" ht="25.5">
      <c r="A2874" s="24">
        <v>45959</v>
      </c>
      <c r="B2874" s="25" t="s">
        <v>3744</v>
      </c>
      <c r="C2874" s="26">
        <v>150027</v>
      </c>
      <c r="D2874" s="27" t="s">
        <v>28</v>
      </c>
      <c r="E2874" s="27" t="s">
        <v>255</v>
      </c>
      <c r="F2874" s="27" t="s">
        <v>1021</v>
      </c>
      <c r="G2874" s="27" t="s">
        <v>31</v>
      </c>
      <c r="H2874" s="27" t="s">
        <v>32</v>
      </c>
      <c r="I2874" s="27" t="s">
        <v>33</v>
      </c>
      <c r="J2874" s="28">
        <v>45898</v>
      </c>
      <c r="K2874" s="28">
        <v>45689</v>
      </c>
      <c r="L2874" s="121" t="s">
        <v>124</v>
      </c>
      <c r="M2874" s="94" t="s">
        <v>73</v>
      </c>
      <c r="N2874" s="170" t="s">
        <v>72</v>
      </c>
      <c r="O2874" s="94" t="s">
        <v>73</v>
      </c>
      <c r="P2874" s="30" t="s">
        <v>73</v>
      </c>
      <c r="Q2874" s="20" t="s">
        <v>73</v>
      </c>
      <c r="R2874" s="23" t="s">
        <v>73</v>
      </c>
      <c r="S2874" s="21">
        <v>45896</v>
      </c>
      <c r="T2874" s="20" t="s">
        <v>73</v>
      </c>
      <c r="U2874" s="21">
        <v>45897</v>
      </c>
      <c r="V2874" s="29" t="s">
        <v>240</v>
      </c>
      <c r="W2874" s="23"/>
      <c r="X2874" s="27" t="s">
        <v>45</v>
      </c>
      <c r="Y2874" s="13" t="s">
        <v>3489</v>
      </c>
    </row>
    <row r="2875" spans="1:25" ht="25.5">
      <c r="A2875" s="24">
        <v>45959</v>
      </c>
      <c r="B2875" s="25" t="s">
        <v>3745</v>
      </c>
      <c r="C2875" s="26">
        <v>148248</v>
      </c>
      <c r="D2875" s="27" t="s">
        <v>28</v>
      </c>
      <c r="E2875" s="27" t="s">
        <v>255</v>
      </c>
      <c r="F2875" s="27" t="s">
        <v>1021</v>
      </c>
      <c r="G2875" s="27" t="s">
        <v>31</v>
      </c>
      <c r="H2875" s="27" t="s">
        <v>32</v>
      </c>
      <c r="I2875" s="27" t="s">
        <v>33</v>
      </c>
      <c r="J2875" s="28">
        <v>45898</v>
      </c>
      <c r="K2875" s="28">
        <v>45689</v>
      </c>
      <c r="L2875" s="121" t="s">
        <v>124</v>
      </c>
      <c r="M2875" s="94" t="s">
        <v>73</v>
      </c>
      <c r="N2875" s="170" t="s">
        <v>72</v>
      </c>
      <c r="O2875" s="94" t="s">
        <v>73</v>
      </c>
      <c r="P2875" s="30" t="s">
        <v>73</v>
      </c>
      <c r="Q2875" s="20" t="s">
        <v>73</v>
      </c>
      <c r="R2875" s="23" t="s">
        <v>73</v>
      </c>
      <c r="S2875" s="21">
        <v>45896</v>
      </c>
      <c r="T2875" s="20" t="s">
        <v>73</v>
      </c>
      <c r="U2875" s="21">
        <v>45897</v>
      </c>
      <c r="V2875" s="29" t="s">
        <v>240</v>
      </c>
      <c r="W2875" s="23"/>
      <c r="X2875" s="27" t="s">
        <v>45</v>
      </c>
      <c r="Y2875" s="13" t="s">
        <v>3489</v>
      </c>
    </row>
    <row r="2876" spans="1:25" ht="25.5">
      <c r="A2876" s="24">
        <v>45959</v>
      </c>
      <c r="B2876" s="25" t="s">
        <v>3746</v>
      </c>
      <c r="C2876" s="26">
        <v>148480</v>
      </c>
      <c r="D2876" s="27" t="s">
        <v>28</v>
      </c>
      <c r="E2876" s="27" t="s">
        <v>255</v>
      </c>
      <c r="F2876" s="27" t="s">
        <v>1021</v>
      </c>
      <c r="G2876" s="27" t="s">
        <v>31</v>
      </c>
      <c r="H2876" s="27" t="s">
        <v>32</v>
      </c>
      <c r="I2876" s="27" t="s">
        <v>33</v>
      </c>
      <c r="J2876" s="28">
        <v>45898</v>
      </c>
      <c r="K2876" s="28">
        <v>45689</v>
      </c>
      <c r="L2876" s="121" t="s">
        <v>124</v>
      </c>
      <c r="M2876" s="94" t="s">
        <v>73</v>
      </c>
      <c r="N2876" s="170" t="s">
        <v>72</v>
      </c>
      <c r="O2876" s="94" t="s">
        <v>73</v>
      </c>
      <c r="P2876" s="30" t="s">
        <v>73</v>
      </c>
      <c r="Q2876" s="20" t="s">
        <v>73</v>
      </c>
      <c r="R2876" s="23" t="s">
        <v>73</v>
      </c>
      <c r="S2876" s="21">
        <v>45896</v>
      </c>
      <c r="T2876" s="20" t="s">
        <v>73</v>
      </c>
      <c r="U2876" s="21">
        <v>45897</v>
      </c>
      <c r="V2876" s="29" t="s">
        <v>240</v>
      </c>
      <c r="W2876" s="23"/>
      <c r="X2876" s="27" t="s">
        <v>45</v>
      </c>
      <c r="Y2876" s="13" t="s">
        <v>3489</v>
      </c>
    </row>
    <row r="2877" spans="1:25" ht="25.5">
      <c r="A2877" s="24">
        <v>45959</v>
      </c>
      <c r="B2877" s="25" t="s">
        <v>2971</v>
      </c>
      <c r="C2877" s="26">
        <v>140469</v>
      </c>
      <c r="D2877" s="27" t="s">
        <v>28</v>
      </c>
      <c r="E2877" s="27" t="s">
        <v>70</v>
      </c>
      <c r="F2877" s="27" t="s">
        <v>387</v>
      </c>
      <c r="G2877" s="27" t="s">
        <v>31</v>
      </c>
      <c r="H2877" s="27" t="s">
        <v>32</v>
      </c>
      <c r="I2877" s="27" t="s">
        <v>33</v>
      </c>
      <c r="J2877" s="28">
        <v>45898</v>
      </c>
      <c r="K2877" s="28">
        <v>45689</v>
      </c>
      <c r="L2877" s="121" t="s">
        <v>124</v>
      </c>
      <c r="M2877" s="94" t="s">
        <v>73</v>
      </c>
      <c r="N2877" s="170" t="s">
        <v>72</v>
      </c>
      <c r="O2877" s="94" t="s">
        <v>73</v>
      </c>
      <c r="P2877" s="30" t="s">
        <v>73</v>
      </c>
      <c r="Q2877" s="20" t="s">
        <v>73</v>
      </c>
      <c r="R2877" s="23" t="s">
        <v>73</v>
      </c>
      <c r="S2877" s="21">
        <v>45896</v>
      </c>
      <c r="T2877" s="20" t="s">
        <v>73</v>
      </c>
      <c r="U2877" s="21">
        <v>45897</v>
      </c>
      <c r="V2877" s="29" t="s">
        <v>240</v>
      </c>
      <c r="W2877" s="23"/>
      <c r="X2877" s="27" t="s">
        <v>39</v>
      </c>
      <c r="Y2877" s="13" t="s">
        <v>3572</v>
      </c>
    </row>
    <row r="2878" spans="1:25" ht="25.5">
      <c r="A2878" s="24">
        <v>45959</v>
      </c>
      <c r="B2878" s="25" t="s">
        <v>2170</v>
      </c>
      <c r="C2878" s="26">
        <v>136603</v>
      </c>
      <c r="D2878" s="27" t="s">
        <v>28</v>
      </c>
      <c r="E2878" s="27" t="s">
        <v>255</v>
      </c>
      <c r="F2878" s="27" t="s">
        <v>1021</v>
      </c>
      <c r="G2878" s="27" t="s">
        <v>31</v>
      </c>
      <c r="H2878" s="27" t="s">
        <v>32</v>
      </c>
      <c r="I2878" s="27" t="s">
        <v>33</v>
      </c>
      <c r="J2878" s="28">
        <v>45898</v>
      </c>
      <c r="K2878" s="28">
        <v>45689</v>
      </c>
      <c r="L2878" s="121" t="s">
        <v>124</v>
      </c>
      <c r="M2878" s="94" t="s">
        <v>73</v>
      </c>
      <c r="N2878" s="170" t="s">
        <v>72</v>
      </c>
      <c r="O2878" s="94" t="s">
        <v>73</v>
      </c>
      <c r="P2878" s="30" t="s">
        <v>73</v>
      </c>
      <c r="Q2878" s="20" t="s">
        <v>73</v>
      </c>
      <c r="R2878" s="23" t="s">
        <v>73</v>
      </c>
      <c r="S2878" s="21">
        <v>45896</v>
      </c>
      <c r="T2878" s="20" t="s">
        <v>73</v>
      </c>
      <c r="U2878" s="21">
        <v>45897</v>
      </c>
      <c r="V2878" s="29" t="s">
        <v>240</v>
      </c>
      <c r="W2878" s="23"/>
      <c r="X2878" s="27" t="s">
        <v>45</v>
      </c>
      <c r="Y2878" s="13" t="s">
        <v>3489</v>
      </c>
    </row>
    <row r="2879" spans="1:25" ht="25.5">
      <c r="A2879" s="24">
        <v>45959</v>
      </c>
      <c r="B2879" s="25" t="s">
        <v>3747</v>
      </c>
      <c r="C2879" s="26">
        <v>136542</v>
      </c>
      <c r="D2879" s="27" t="s">
        <v>28</v>
      </c>
      <c r="E2879" s="27" t="s">
        <v>255</v>
      </c>
      <c r="F2879" s="27" t="s">
        <v>1021</v>
      </c>
      <c r="G2879" s="27" t="s">
        <v>31</v>
      </c>
      <c r="H2879" s="27" t="s">
        <v>32</v>
      </c>
      <c r="I2879" s="27" t="s">
        <v>33</v>
      </c>
      <c r="J2879" s="28">
        <v>45898</v>
      </c>
      <c r="K2879" s="28">
        <v>45689</v>
      </c>
      <c r="L2879" s="121" t="s">
        <v>124</v>
      </c>
      <c r="M2879" s="94" t="s">
        <v>73</v>
      </c>
      <c r="N2879" s="170" t="s">
        <v>72</v>
      </c>
      <c r="O2879" s="94" t="s">
        <v>73</v>
      </c>
      <c r="P2879" s="30" t="s">
        <v>73</v>
      </c>
      <c r="Q2879" s="20" t="s">
        <v>73</v>
      </c>
      <c r="R2879" s="23" t="s">
        <v>73</v>
      </c>
      <c r="S2879" s="21">
        <v>45896</v>
      </c>
      <c r="T2879" s="20" t="s">
        <v>73</v>
      </c>
      <c r="U2879" s="21">
        <v>45898</v>
      </c>
      <c r="V2879" s="29" t="s">
        <v>240</v>
      </c>
      <c r="W2879" s="23"/>
      <c r="X2879" s="27" t="s">
        <v>45</v>
      </c>
      <c r="Y2879" s="13" t="s">
        <v>3489</v>
      </c>
    </row>
    <row r="2880" spans="1:25" ht="25.5">
      <c r="A2880" s="24">
        <v>45959</v>
      </c>
      <c r="B2880" s="25" t="s">
        <v>2944</v>
      </c>
      <c r="C2880" s="26">
        <v>136388</v>
      </c>
      <c r="D2880" s="27" t="s">
        <v>28</v>
      </c>
      <c r="E2880" s="27" t="s">
        <v>255</v>
      </c>
      <c r="F2880" s="27" t="s">
        <v>1021</v>
      </c>
      <c r="G2880" s="27" t="s">
        <v>31</v>
      </c>
      <c r="H2880" s="27" t="s">
        <v>32</v>
      </c>
      <c r="I2880" s="27" t="s">
        <v>33</v>
      </c>
      <c r="J2880" s="28">
        <v>45898</v>
      </c>
      <c r="K2880" s="28">
        <v>45689</v>
      </c>
      <c r="L2880" s="121" t="s">
        <v>124</v>
      </c>
      <c r="M2880" s="94" t="s">
        <v>73</v>
      </c>
      <c r="N2880" s="170" t="s">
        <v>72</v>
      </c>
      <c r="O2880" s="94" t="s">
        <v>73</v>
      </c>
      <c r="P2880" s="30" t="s">
        <v>73</v>
      </c>
      <c r="Q2880" s="20" t="s">
        <v>73</v>
      </c>
      <c r="R2880" s="23" t="s">
        <v>73</v>
      </c>
      <c r="S2880" s="21">
        <v>45896</v>
      </c>
      <c r="T2880" s="20" t="s">
        <v>73</v>
      </c>
      <c r="U2880" s="21">
        <v>45897</v>
      </c>
      <c r="V2880" s="29" t="s">
        <v>240</v>
      </c>
      <c r="W2880" s="23"/>
      <c r="X2880" s="27" t="s">
        <v>45</v>
      </c>
      <c r="Y2880" s="13" t="s">
        <v>3489</v>
      </c>
    </row>
    <row r="2881" spans="1:25" ht="25.5">
      <c r="A2881" s="24">
        <v>45959</v>
      </c>
      <c r="B2881" s="25" t="s">
        <v>2183</v>
      </c>
      <c r="C2881" s="26">
        <v>134589</v>
      </c>
      <c r="D2881" s="27" t="s">
        <v>28</v>
      </c>
      <c r="E2881" s="27" t="s">
        <v>70</v>
      </c>
      <c r="F2881" s="27" t="s">
        <v>387</v>
      </c>
      <c r="G2881" s="27" t="s">
        <v>31</v>
      </c>
      <c r="H2881" s="27" t="s">
        <v>32</v>
      </c>
      <c r="I2881" s="27" t="s">
        <v>33</v>
      </c>
      <c r="J2881" s="28">
        <v>45898</v>
      </c>
      <c r="K2881" s="28">
        <v>45689</v>
      </c>
      <c r="L2881" s="121" t="s">
        <v>124</v>
      </c>
      <c r="M2881" s="94" t="s">
        <v>73</v>
      </c>
      <c r="N2881" s="170" t="s">
        <v>72</v>
      </c>
      <c r="O2881" s="94" t="s">
        <v>73</v>
      </c>
      <c r="P2881" s="30" t="s">
        <v>73</v>
      </c>
      <c r="Q2881" s="20" t="s">
        <v>73</v>
      </c>
      <c r="R2881" s="23" t="s">
        <v>73</v>
      </c>
      <c r="S2881" s="21">
        <v>45895</v>
      </c>
      <c r="T2881" s="20" t="s">
        <v>73</v>
      </c>
      <c r="U2881" s="21">
        <v>45897</v>
      </c>
      <c r="V2881" s="29" t="s">
        <v>240</v>
      </c>
      <c r="W2881" s="23"/>
      <c r="X2881" s="27" t="s">
        <v>39</v>
      </c>
      <c r="Y2881" s="13" t="s">
        <v>3572</v>
      </c>
    </row>
    <row r="2882" spans="1:25" ht="25.5">
      <c r="A2882" s="24">
        <v>45959</v>
      </c>
      <c r="B2882" s="25" t="s">
        <v>1212</v>
      </c>
      <c r="C2882" s="26">
        <v>130774</v>
      </c>
      <c r="D2882" s="27" t="s">
        <v>28</v>
      </c>
      <c r="E2882" s="27" t="s">
        <v>255</v>
      </c>
      <c r="F2882" s="27" t="s">
        <v>1021</v>
      </c>
      <c r="G2882" s="27" t="s">
        <v>31</v>
      </c>
      <c r="H2882" s="27" t="s">
        <v>32</v>
      </c>
      <c r="I2882" s="27" t="s">
        <v>33</v>
      </c>
      <c r="J2882" s="28">
        <v>45898</v>
      </c>
      <c r="K2882" s="28">
        <v>45689</v>
      </c>
      <c r="L2882" s="121" t="s">
        <v>124</v>
      </c>
      <c r="M2882" s="94" t="s">
        <v>73</v>
      </c>
      <c r="N2882" s="170" t="s">
        <v>72</v>
      </c>
      <c r="O2882" s="94" t="s">
        <v>73</v>
      </c>
      <c r="P2882" s="30" t="s">
        <v>73</v>
      </c>
      <c r="Q2882" s="20" t="s">
        <v>73</v>
      </c>
      <c r="R2882" s="23" t="s">
        <v>73</v>
      </c>
      <c r="S2882" s="21">
        <v>45895</v>
      </c>
      <c r="T2882" s="20" t="s">
        <v>73</v>
      </c>
      <c r="U2882" s="21">
        <v>45897</v>
      </c>
      <c r="V2882" s="29" t="s">
        <v>240</v>
      </c>
      <c r="W2882" s="23"/>
      <c r="X2882" s="27" t="s">
        <v>45</v>
      </c>
      <c r="Y2882" s="13" t="s">
        <v>3489</v>
      </c>
    </row>
    <row r="2883" spans="1:25" ht="25.5">
      <c r="A2883" s="24">
        <v>45956</v>
      </c>
      <c r="B2883" s="25" t="s">
        <v>676</v>
      </c>
      <c r="C2883" s="26">
        <v>124737</v>
      </c>
      <c r="D2883" s="27" t="s">
        <v>28</v>
      </c>
      <c r="E2883" s="27" t="s">
        <v>255</v>
      </c>
      <c r="F2883" s="27" t="s">
        <v>1021</v>
      </c>
      <c r="G2883" s="27" t="s">
        <v>31</v>
      </c>
      <c r="H2883" s="27" t="s">
        <v>32</v>
      </c>
      <c r="I2883" s="27" t="s">
        <v>33</v>
      </c>
      <c r="J2883" s="28">
        <v>45898</v>
      </c>
      <c r="K2883" s="28">
        <v>45689</v>
      </c>
      <c r="L2883" s="121" t="s">
        <v>124</v>
      </c>
      <c r="M2883" s="94" t="s">
        <v>73</v>
      </c>
      <c r="N2883" s="170" t="s">
        <v>72</v>
      </c>
      <c r="O2883" s="94" t="s">
        <v>73</v>
      </c>
      <c r="P2883" s="30" t="s">
        <v>73</v>
      </c>
      <c r="Q2883" s="20" t="s">
        <v>73</v>
      </c>
      <c r="R2883" s="23" t="s">
        <v>73</v>
      </c>
      <c r="S2883" s="21">
        <v>45895</v>
      </c>
      <c r="T2883" s="20" t="s">
        <v>73</v>
      </c>
      <c r="U2883" s="21">
        <v>45897</v>
      </c>
      <c r="V2883" s="29" t="s">
        <v>240</v>
      </c>
      <c r="W2883" s="23"/>
      <c r="X2883" s="27" t="s">
        <v>45</v>
      </c>
      <c r="Y2883" s="13" t="s">
        <v>3489</v>
      </c>
    </row>
    <row r="2884" spans="1:25" ht="25.5">
      <c r="A2884" s="24">
        <v>45955</v>
      </c>
      <c r="B2884" s="25" t="s">
        <v>675</v>
      </c>
      <c r="C2884" s="26">
        <v>124736</v>
      </c>
      <c r="D2884" s="27" t="s">
        <v>28</v>
      </c>
      <c r="E2884" s="27" t="s">
        <v>255</v>
      </c>
      <c r="F2884" s="27" t="s">
        <v>1021</v>
      </c>
      <c r="G2884" s="27" t="s">
        <v>31</v>
      </c>
      <c r="H2884" s="27" t="s">
        <v>32</v>
      </c>
      <c r="I2884" s="27" t="s">
        <v>33</v>
      </c>
      <c r="J2884" s="28">
        <v>45898</v>
      </c>
      <c r="K2884" s="28">
        <v>45689</v>
      </c>
      <c r="L2884" s="121" t="s">
        <v>124</v>
      </c>
      <c r="M2884" s="94" t="s">
        <v>73</v>
      </c>
      <c r="N2884" s="170" t="s">
        <v>72</v>
      </c>
      <c r="O2884" s="94" t="s">
        <v>73</v>
      </c>
      <c r="P2884" s="30" t="s">
        <v>73</v>
      </c>
      <c r="Q2884" s="20" t="s">
        <v>73</v>
      </c>
      <c r="R2884" s="23" t="s">
        <v>73</v>
      </c>
      <c r="S2884" s="21">
        <v>45895</v>
      </c>
      <c r="T2884" s="20" t="s">
        <v>73</v>
      </c>
      <c r="U2884" s="21">
        <v>45897</v>
      </c>
      <c r="V2884" s="29" t="s">
        <v>240</v>
      </c>
      <c r="W2884" s="23"/>
      <c r="X2884" s="27" t="s">
        <v>45</v>
      </c>
      <c r="Y2884" s="13" t="s">
        <v>3489</v>
      </c>
    </row>
    <row r="2885" spans="1:25" ht="25.5">
      <c r="A2885" s="24">
        <v>45954</v>
      </c>
      <c r="B2885" s="25" t="s">
        <v>673</v>
      </c>
      <c r="C2885" s="26">
        <v>124677</v>
      </c>
      <c r="D2885" s="27" t="s">
        <v>28</v>
      </c>
      <c r="E2885" s="27" t="s">
        <v>255</v>
      </c>
      <c r="F2885" s="27" t="s">
        <v>1021</v>
      </c>
      <c r="G2885" s="27" t="s">
        <v>31</v>
      </c>
      <c r="H2885" s="27" t="s">
        <v>32</v>
      </c>
      <c r="I2885" s="27" t="s">
        <v>33</v>
      </c>
      <c r="J2885" s="28">
        <v>45898</v>
      </c>
      <c r="K2885" s="28">
        <v>45689</v>
      </c>
      <c r="L2885" s="121" t="s">
        <v>124</v>
      </c>
      <c r="M2885" s="94" t="s">
        <v>73</v>
      </c>
      <c r="N2885" s="170" t="s">
        <v>72</v>
      </c>
      <c r="O2885" s="94" t="s">
        <v>73</v>
      </c>
      <c r="P2885" s="30" t="s">
        <v>73</v>
      </c>
      <c r="Q2885" s="20" t="s">
        <v>73</v>
      </c>
      <c r="R2885" s="23" t="s">
        <v>73</v>
      </c>
      <c r="S2885" s="21">
        <v>45895</v>
      </c>
      <c r="T2885" s="20" t="s">
        <v>73</v>
      </c>
      <c r="U2885" s="21">
        <v>45897</v>
      </c>
      <c r="V2885" s="29" t="s">
        <v>240</v>
      </c>
      <c r="W2885" s="23"/>
      <c r="X2885" s="27" t="s">
        <v>45</v>
      </c>
      <c r="Y2885" s="13" t="s">
        <v>3489</v>
      </c>
    </row>
    <row r="2886" spans="1:25" ht="25.5">
      <c r="A2886" s="24">
        <v>45947</v>
      </c>
      <c r="B2886" s="25" t="s">
        <v>490</v>
      </c>
      <c r="C2886" s="26">
        <v>116093</v>
      </c>
      <c r="D2886" s="27" t="s">
        <v>28</v>
      </c>
      <c r="E2886" s="27" t="s">
        <v>255</v>
      </c>
      <c r="F2886" s="27" t="s">
        <v>1021</v>
      </c>
      <c r="G2886" s="27" t="s">
        <v>31</v>
      </c>
      <c r="H2886" s="27" t="s">
        <v>32</v>
      </c>
      <c r="I2886" s="27" t="s">
        <v>33</v>
      </c>
      <c r="J2886" s="28">
        <v>45898</v>
      </c>
      <c r="K2886" s="28">
        <v>46054</v>
      </c>
      <c r="L2886" s="121" t="s">
        <v>124</v>
      </c>
      <c r="M2886" s="94" t="s">
        <v>73</v>
      </c>
      <c r="N2886" s="170" t="s">
        <v>72</v>
      </c>
      <c r="O2886" s="94" t="s">
        <v>73</v>
      </c>
      <c r="P2886" s="30" t="s">
        <v>73</v>
      </c>
      <c r="Q2886" s="20" t="s">
        <v>73</v>
      </c>
      <c r="R2886" s="23" t="s">
        <v>73</v>
      </c>
      <c r="S2886" s="21">
        <v>45895</v>
      </c>
      <c r="T2886" s="20" t="s">
        <v>73</v>
      </c>
      <c r="U2886" s="21">
        <v>45897</v>
      </c>
      <c r="V2886" s="29" t="s">
        <v>240</v>
      </c>
      <c r="W2886" s="23"/>
      <c r="X2886" s="27" t="s">
        <v>45</v>
      </c>
      <c r="Y2886" s="13" t="s">
        <v>3489</v>
      </c>
    </row>
    <row r="2887" spans="1:25" ht="25.5">
      <c r="A2887" s="24">
        <v>45944</v>
      </c>
      <c r="B2887" s="25" t="s">
        <v>1162</v>
      </c>
      <c r="C2887" s="26">
        <v>112824</v>
      </c>
      <c r="D2887" s="27" t="s">
        <v>28</v>
      </c>
      <c r="E2887" s="27" t="s">
        <v>255</v>
      </c>
      <c r="F2887" s="27" t="s">
        <v>1021</v>
      </c>
      <c r="G2887" s="27" t="s">
        <v>31</v>
      </c>
      <c r="H2887" s="27" t="s">
        <v>32</v>
      </c>
      <c r="I2887" s="27" t="s">
        <v>33</v>
      </c>
      <c r="J2887" s="28">
        <v>45898</v>
      </c>
      <c r="K2887" s="28">
        <v>45689</v>
      </c>
      <c r="L2887" s="121" t="s">
        <v>124</v>
      </c>
      <c r="M2887" s="94" t="s">
        <v>73</v>
      </c>
      <c r="N2887" s="170" t="s">
        <v>72</v>
      </c>
      <c r="O2887" s="94" t="s">
        <v>73</v>
      </c>
      <c r="P2887" s="30" t="s">
        <v>73</v>
      </c>
      <c r="Q2887" s="20" t="s">
        <v>73</v>
      </c>
      <c r="R2887" s="23" t="s">
        <v>73</v>
      </c>
      <c r="S2887" s="21">
        <v>45895</v>
      </c>
      <c r="T2887" s="20" t="s">
        <v>73</v>
      </c>
      <c r="U2887" s="21">
        <v>45897</v>
      </c>
      <c r="V2887" s="29" t="s">
        <v>240</v>
      </c>
      <c r="W2887" s="23"/>
      <c r="X2887" s="27" t="s">
        <v>45</v>
      </c>
      <c r="Y2887" s="13" t="s">
        <v>3489</v>
      </c>
    </row>
    <row r="2888" spans="1:25" ht="25.5">
      <c r="A2888" s="24">
        <v>45937</v>
      </c>
      <c r="B2888" s="25" t="s">
        <v>1214</v>
      </c>
      <c r="C2888" s="26">
        <v>105472</v>
      </c>
      <c r="D2888" s="27" t="s">
        <v>28</v>
      </c>
      <c r="E2888" s="27" t="s">
        <v>255</v>
      </c>
      <c r="F2888" s="27" t="s">
        <v>1021</v>
      </c>
      <c r="G2888" s="27" t="s">
        <v>31</v>
      </c>
      <c r="H2888" s="27" t="s">
        <v>32</v>
      </c>
      <c r="I2888" s="27" t="s">
        <v>33</v>
      </c>
      <c r="J2888" s="28">
        <v>45898</v>
      </c>
      <c r="K2888" s="28">
        <v>45689</v>
      </c>
      <c r="L2888" s="121" t="s">
        <v>124</v>
      </c>
      <c r="M2888" s="94" t="s">
        <v>73</v>
      </c>
      <c r="N2888" s="170" t="s">
        <v>72</v>
      </c>
      <c r="O2888" s="94" t="s">
        <v>73</v>
      </c>
      <c r="P2888" s="30" t="s">
        <v>73</v>
      </c>
      <c r="Q2888" s="20" t="s">
        <v>73</v>
      </c>
      <c r="R2888" s="23" t="s">
        <v>73</v>
      </c>
      <c r="S2888" s="21">
        <v>45895</v>
      </c>
      <c r="T2888" s="20" t="s">
        <v>73</v>
      </c>
      <c r="U2888" s="21">
        <v>45897</v>
      </c>
      <c r="V2888" s="29" t="s">
        <v>240</v>
      </c>
      <c r="W2888" s="23"/>
      <c r="X2888" s="27" t="s">
        <v>45</v>
      </c>
      <c r="Y2888" s="13" t="s">
        <v>3489</v>
      </c>
    </row>
    <row r="2889" spans="1:25" ht="25.5">
      <c r="A2889" s="24">
        <v>45932</v>
      </c>
      <c r="B2889" s="25" t="s">
        <v>1150</v>
      </c>
      <c r="C2889" s="26">
        <v>50388</v>
      </c>
      <c r="D2889" s="27" t="s">
        <v>28</v>
      </c>
      <c r="E2889" s="27" t="s">
        <v>255</v>
      </c>
      <c r="F2889" s="27" t="s">
        <v>1021</v>
      </c>
      <c r="G2889" s="27" t="s">
        <v>31</v>
      </c>
      <c r="H2889" s="27" t="s">
        <v>32</v>
      </c>
      <c r="I2889" s="27" t="s">
        <v>33</v>
      </c>
      <c r="J2889" s="28">
        <v>45898</v>
      </c>
      <c r="K2889" s="28">
        <v>45689</v>
      </c>
      <c r="L2889" s="121" t="s">
        <v>124</v>
      </c>
      <c r="M2889" s="94" t="s">
        <v>73</v>
      </c>
      <c r="N2889" s="170" t="s">
        <v>72</v>
      </c>
      <c r="O2889" s="94" t="s">
        <v>73</v>
      </c>
      <c r="P2889" s="30" t="s">
        <v>73</v>
      </c>
      <c r="Q2889" s="20" t="s">
        <v>73</v>
      </c>
      <c r="R2889" s="23" t="s">
        <v>73</v>
      </c>
      <c r="S2889" s="21">
        <v>45895</v>
      </c>
      <c r="T2889" s="20" t="s">
        <v>73</v>
      </c>
      <c r="U2889" s="21">
        <v>45897</v>
      </c>
      <c r="V2889" s="29" t="s">
        <v>240</v>
      </c>
      <c r="W2889" s="23"/>
      <c r="X2889" s="27" t="s">
        <v>45</v>
      </c>
      <c r="Y2889" s="13" t="s">
        <v>3489</v>
      </c>
    </row>
    <row r="2890" spans="1:25" ht="25.5">
      <c r="A2890" s="24">
        <v>45931</v>
      </c>
      <c r="B2890" s="25" t="s">
        <v>683</v>
      </c>
      <c r="C2890" s="26">
        <v>48842</v>
      </c>
      <c r="D2890" s="27" t="s">
        <v>28</v>
      </c>
      <c r="E2890" s="27" t="s">
        <v>255</v>
      </c>
      <c r="F2890" s="27" t="s">
        <v>1021</v>
      </c>
      <c r="G2890" s="27" t="s">
        <v>31</v>
      </c>
      <c r="H2890" s="27" t="s">
        <v>32</v>
      </c>
      <c r="I2890" s="27" t="s">
        <v>33</v>
      </c>
      <c r="J2890" s="28">
        <v>45898</v>
      </c>
      <c r="K2890" s="28">
        <v>45689</v>
      </c>
      <c r="L2890" s="127" t="s">
        <v>124</v>
      </c>
      <c r="M2890" s="94" t="s">
        <v>73</v>
      </c>
      <c r="N2890" s="170" t="s">
        <v>72</v>
      </c>
      <c r="O2890" s="94" t="s">
        <v>73</v>
      </c>
      <c r="P2890" s="30" t="s">
        <v>73</v>
      </c>
      <c r="Q2890" s="20" t="s">
        <v>73</v>
      </c>
      <c r="R2890" s="23" t="s">
        <v>73</v>
      </c>
      <c r="S2890" s="21">
        <v>45895</v>
      </c>
      <c r="T2890" s="20" t="s">
        <v>73</v>
      </c>
      <c r="U2890" s="21">
        <v>45897</v>
      </c>
      <c r="V2890" s="29" t="s">
        <v>240</v>
      </c>
      <c r="W2890" s="23"/>
      <c r="X2890" s="27" t="s">
        <v>45</v>
      </c>
      <c r="Y2890" s="13" t="s">
        <v>3489</v>
      </c>
    </row>
    <row r="2891" spans="1:25">
      <c r="A2891" s="24">
        <v>45959</v>
      </c>
      <c r="B2891" s="25" t="s">
        <v>3748</v>
      </c>
      <c r="C2891" s="26">
        <v>144599</v>
      </c>
      <c r="D2891" s="27" t="s">
        <v>28</v>
      </c>
      <c r="E2891" s="27" t="s">
        <v>255</v>
      </c>
      <c r="F2891" s="27" t="s">
        <v>256</v>
      </c>
      <c r="G2891" s="27" t="s">
        <v>31</v>
      </c>
      <c r="H2891" s="27" t="s">
        <v>32</v>
      </c>
      <c r="I2891" s="27" t="s">
        <v>33</v>
      </c>
      <c r="J2891" s="28">
        <v>45898</v>
      </c>
      <c r="K2891" s="28">
        <v>45689</v>
      </c>
      <c r="L2891" s="121" t="s">
        <v>124</v>
      </c>
      <c r="M2891" s="94" t="s">
        <v>1765</v>
      </c>
      <c r="N2891" s="246" t="s">
        <v>2923</v>
      </c>
      <c r="O2891" s="94" t="s">
        <v>73</v>
      </c>
      <c r="P2891" s="30" t="s">
        <v>73</v>
      </c>
      <c r="Q2891" s="20" t="s">
        <v>73</v>
      </c>
      <c r="R2891" s="23" t="s">
        <v>73</v>
      </c>
      <c r="S2891" s="21">
        <v>45896</v>
      </c>
      <c r="T2891" s="20" t="s">
        <v>73</v>
      </c>
      <c r="U2891" s="21">
        <v>45897</v>
      </c>
      <c r="V2891" s="29" t="s">
        <v>240</v>
      </c>
      <c r="W2891" s="23"/>
      <c r="X2891" s="27" t="s">
        <v>45</v>
      </c>
      <c r="Y2891" s="13" t="s">
        <v>409</v>
      </c>
    </row>
    <row r="2892" spans="1:25">
      <c r="A2892" s="24">
        <v>45959</v>
      </c>
      <c r="B2892" s="25" t="s">
        <v>2166</v>
      </c>
      <c r="C2892" s="26">
        <v>136897</v>
      </c>
      <c r="D2892" s="27" t="s">
        <v>28</v>
      </c>
      <c r="E2892" s="27" t="s">
        <v>255</v>
      </c>
      <c r="F2892" s="27" t="s">
        <v>256</v>
      </c>
      <c r="G2892" s="27" t="s">
        <v>31</v>
      </c>
      <c r="H2892" s="27" t="s">
        <v>32</v>
      </c>
      <c r="I2892" s="27" t="s">
        <v>33</v>
      </c>
      <c r="J2892" s="28">
        <v>45898</v>
      </c>
      <c r="K2892" s="28">
        <v>45689</v>
      </c>
      <c r="L2892" s="121" t="s">
        <v>124</v>
      </c>
      <c r="M2892" s="94" t="s">
        <v>1765</v>
      </c>
      <c r="N2892" s="246" t="s">
        <v>2923</v>
      </c>
      <c r="O2892" s="94" t="s">
        <v>73</v>
      </c>
      <c r="P2892" s="30" t="s">
        <v>73</v>
      </c>
      <c r="Q2892" s="20" t="s">
        <v>73</v>
      </c>
      <c r="R2892" s="23" t="s">
        <v>73</v>
      </c>
      <c r="S2892" s="21">
        <v>45896</v>
      </c>
      <c r="T2892" s="20" t="s">
        <v>73</v>
      </c>
      <c r="U2892" s="21">
        <v>45897</v>
      </c>
      <c r="V2892" s="29" t="s">
        <v>240</v>
      </c>
      <c r="W2892" s="23"/>
      <c r="X2892" s="27" t="s">
        <v>45</v>
      </c>
      <c r="Y2892" s="13" t="s">
        <v>409</v>
      </c>
    </row>
    <row r="2893" spans="1:25" ht="38.25">
      <c r="A2893" s="234">
        <v>45658</v>
      </c>
      <c r="B2893" s="109" t="s">
        <v>2498</v>
      </c>
      <c r="C2893" s="26">
        <v>29662</v>
      </c>
      <c r="D2893" s="27" t="s">
        <v>28</v>
      </c>
      <c r="E2893" s="27" t="s">
        <v>494</v>
      </c>
      <c r="F2893" s="27" t="s">
        <v>440</v>
      </c>
      <c r="G2893" s="27" t="s">
        <v>31</v>
      </c>
      <c r="H2893" s="27" t="s">
        <v>32</v>
      </c>
      <c r="I2893" s="27" t="s">
        <v>33</v>
      </c>
      <c r="J2893" s="28">
        <v>45626</v>
      </c>
      <c r="K2893" s="28">
        <v>45778</v>
      </c>
      <c r="L2893" s="121" t="s">
        <v>1605</v>
      </c>
      <c r="M2893" s="94" t="s">
        <v>1627</v>
      </c>
      <c r="N2893" s="94" t="s">
        <v>1628</v>
      </c>
      <c r="P2893" s="30">
        <v>45629</v>
      </c>
      <c r="Q2893" s="30">
        <v>45629</v>
      </c>
      <c r="R2893" s="23"/>
      <c r="S2893" s="21">
        <v>45635</v>
      </c>
      <c r="T2893" s="20">
        <v>45659</v>
      </c>
      <c r="U2893" s="21"/>
      <c r="V2893" s="29" t="s">
        <v>240</v>
      </c>
      <c r="W2893" s="23"/>
      <c r="X2893" s="27" t="s">
        <v>39</v>
      </c>
      <c r="Y2893" s="13" t="s">
        <v>3749</v>
      </c>
    </row>
    <row r="2894" spans="1:25" ht="25.5">
      <c r="A2894" s="24">
        <v>45778</v>
      </c>
      <c r="B2894" s="25" t="s">
        <v>117</v>
      </c>
      <c r="C2894" s="26">
        <v>140464</v>
      </c>
      <c r="D2894" s="27" t="s">
        <v>28</v>
      </c>
      <c r="E2894" s="27" t="s">
        <v>3750</v>
      </c>
      <c r="F2894" s="27" t="s">
        <v>1582</v>
      </c>
      <c r="G2894" s="27" t="s">
        <v>31</v>
      </c>
      <c r="H2894" s="27" t="s">
        <v>32</v>
      </c>
      <c r="I2894" s="27" t="s">
        <v>33</v>
      </c>
      <c r="J2894" s="28">
        <v>45747</v>
      </c>
      <c r="K2894" s="28">
        <v>45901</v>
      </c>
      <c r="L2894" s="121" t="s">
        <v>1605</v>
      </c>
      <c r="N2894" s="94" t="s">
        <v>118</v>
      </c>
      <c r="P2894" s="30"/>
      <c r="Q2894" s="20"/>
      <c r="R2894" s="23"/>
      <c r="S2894" s="21">
        <v>45792</v>
      </c>
      <c r="T2894" s="20"/>
      <c r="U2894" s="21"/>
      <c r="V2894" s="29" t="s">
        <v>240</v>
      </c>
      <c r="W2894" s="23"/>
      <c r="X2894" s="27" t="s">
        <v>39</v>
      </c>
      <c r="Y2894" s="13"/>
    </row>
    <row r="2895" spans="1:25" ht="38.25">
      <c r="A2895" s="24">
        <v>45901</v>
      </c>
      <c r="B2895" s="25" t="s">
        <v>977</v>
      </c>
      <c r="C2895" s="26">
        <v>53356</v>
      </c>
      <c r="D2895" s="27" t="s">
        <v>28</v>
      </c>
      <c r="E2895" s="27" t="s">
        <v>978</v>
      </c>
      <c r="F2895" s="27" t="s">
        <v>212</v>
      </c>
      <c r="G2895" s="27" t="s">
        <v>31</v>
      </c>
      <c r="H2895" s="27" t="s">
        <v>32</v>
      </c>
      <c r="I2895" s="27" t="s">
        <v>33</v>
      </c>
      <c r="J2895" s="28">
        <v>45869</v>
      </c>
      <c r="K2895" s="28">
        <v>46023</v>
      </c>
      <c r="L2895" s="121" t="s">
        <v>124</v>
      </c>
      <c r="M2895" s="94" t="s">
        <v>979</v>
      </c>
      <c r="N2895" s="94" t="s">
        <v>3751</v>
      </c>
      <c r="O2895" s="94" t="s">
        <v>73</v>
      </c>
      <c r="P2895" s="30">
        <v>45840</v>
      </c>
      <c r="Q2895" s="20" t="s">
        <v>73</v>
      </c>
      <c r="R2895" s="30" t="s">
        <v>239</v>
      </c>
      <c r="S2895" s="21">
        <v>45863</v>
      </c>
      <c r="T2895" s="20" t="s">
        <v>3752</v>
      </c>
      <c r="U2895" s="21">
        <v>45903</v>
      </c>
      <c r="V2895" s="29" t="s">
        <v>240</v>
      </c>
      <c r="W2895" s="23"/>
      <c r="X2895" s="27" t="s">
        <v>39</v>
      </c>
      <c r="Y2895" s="13" t="s">
        <v>3572</v>
      </c>
    </row>
    <row r="2896" spans="1:25">
      <c r="A2896" s="24">
        <v>45943</v>
      </c>
      <c r="B2896" s="25" t="s">
        <v>2206</v>
      </c>
      <c r="C2896" s="26">
        <v>111364</v>
      </c>
      <c r="D2896" s="27" t="s">
        <v>28</v>
      </c>
      <c r="E2896" s="27" t="s">
        <v>413</v>
      </c>
      <c r="F2896" s="27" t="s">
        <v>2926</v>
      </c>
      <c r="G2896" s="27" t="s">
        <v>31</v>
      </c>
      <c r="H2896" s="27" t="s">
        <v>32</v>
      </c>
      <c r="I2896" s="27" t="s">
        <v>33</v>
      </c>
      <c r="J2896" s="28">
        <v>45898</v>
      </c>
      <c r="K2896" s="28">
        <v>45689</v>
      </c>
      <c r="L2896" s="121" t="s">
        <v>124</v>
      </c>
      <c r="N2896" s="246" t="s">
        <v>3753</v>
      </c>
      <c r="O2896" s="94" t="s">
        <v>73</v>
      </c>
      <c r="P2896" s="30">
        <v>45874</v>
      </c>
      <c r="Q2896" s="20" t="s">
        <v>73</v>
      </c>
      <c r="R2896" s="30" t="s">
        <v>239</v>
      </c>
      <c r="S2896" s="21">
        <v>45895</v>
      </c>
      <c r="T2896" s="20" t="s">
        <v>73</v>
      </c>
      <c r="U2896" s="21">
        <v>45903</v>
      </c>
      <c r="V2896" s="29" t="s">
        <v>240</v>
      </c>
      <c r="W2896" s="23"/>
      <c r="X2896" s="27" t="s">
        <v>45</v>
      </c>
      <c r="Y2896" s="13" t="s">
        <v>1290</v>
      </c>
    </row>
    <row r="2897" spans="1:25">
      <c r="A2897" s="24">
        <v>45958</v>
      </c>
      <c r="B2897" s="25" t="s">
        <v>2173</v>
      </c>
      <c r="C2897" s="26">
        <v>126083</v>
      </c>
      <c r="D2897" s="27" t="s">
        <v>28</v>
      </c>
      <c r="E2897" s="27" t="s">
        <v>255</v>
      </c>
      <c r="F2897" s="27" t="s">
        <v>256</v>
      </c>
      <c r="G2897" s="27" t="s">
        <v>31</v>
      </c>
      <c r="H2897" s="27" t="s">
        <v>32</v>
      </c>
      <c r="I2897" s="27" t="s">
        <v>33</v>
      </c>
      <c r="J2897" s="28">
        <v>45898</v>
      </c>
      <c r="K2897" s="28">
        <v>45689</v>
      </c>
      <c r="L2897" s="121" t="s">
        <v>124</v>
      </c>
      <c r="N2897" s="246" t="s">
        <v>2174</v>
      </c>
      <c r="O2897" s="94" t="s">
        <v>73</v>
      </c>
      <c r="P2897" s="30" t="s">
        <v>73</v>
      </c>
      <c r="Q2897" s="20" t="s">
        <v>73</v>
      </c>
      <c r="R2897" s="23" t="s">
        <v>73</v>
      </c>
      <c r="S2897" s="21">
        <v>45895</v>
      </c>
      <c r="T2897" s="20" t="s">
        <v>73</v>
      </c>
      <c r="U2897" s="21">
        <v>45903</v>
      </c>
      <c r="V2897" s="29" t="s">
        <v>240</v>
      </c>
      <c r="W2897" s="27" t="s">
        <v>45</v>
      </c>
      <c r="X2897" s="27" t="s">
        <v>45</v>
      </c>
      <c r="Y2897" s="13" t="s">
        <v>3495</v>
      </c>
    </row>
    <row r="2898" spans="1:25" ht="38.25">
      <c r="A2898" s="24">
        <v>45901</v>
      </c>
      <c r="B2898" s="25" t="s">
        <v>1189</v>
      </c>
      <c r="C2898" s="26">
        <v>614977</v>
      </c>
      <c r="D2898" s="27" t="s">
        <v>42</v>
      </c>
      <c r="E2898" s="27" t="s">
        <v>83</v>
      </c>
      <c r="F2898" s="27" t="s">
        <v>2495</v>
      </c>
      <c r="G2898" s="27" t="s">
        <v>31</v>
      </c>
      <c r="H2898" s="27" t="s">
        <v>32</v>
      </c>
      <c r="I2898" s="27" t="s">
        <v>33</v>
      </c>
      <c r="J2898" s="28">
        <v>45869</v>
      </c>
      <c r="K2898" s="28">
        <v>46023</v>
      </c>
      <c r="L2898" s="121" t="s">
        <v>124</v>
      </c>
      <c r="M2898" s="94" t="s">
        <v>3754</v>
      </c>
      <c r="N2898" s="246" t="s">
        <v>3755</v>
      </c>
      <c r="O2898" s="94" t="s">
        <v>73</v>
      </c>
      <c r="P2898" s="30">
        <v>45855</v>
      </c>
      <c r="Q2898" s="30" t="s">
        <v>73</v>
      </c>
      <c r="R2898" s="30" t="s">
        <v>239</v>
      </c>
      <c r="S2898" s="21">
        <v>45867</v>
      </c>
      <c r="T2898" s="21" t="s">
        <v>3756</v>
      </c>
      <c r="U2898" s="21">
        <v>45903</v>
      </c>
      <c r="V2898" s="29" t="s">
        <v>240</v>
      </c>
      <c r="W2898" s="27"/>
      <c r="X2898" s="27"/>
      <c r="Y2898" s="13" t="s">
        <v>3572</v>
      </c>
    </row>
    <row r="2899" spans="1:25">
      <c r="A2899" s="24">
        <v>45959</v>
      </c>
      <c r="B2899" s="25" t="s">
        <v>3757</v>
      </c>
      <c r="C2899" s="26">
        <v>150191</v>
      </c>
      <c r="D2899" s="27" t="s">
        <v>28</v>
      </c>
      <c r="E2899" s="27" t="s">
        <v>255</v>
      </c>
      <c r="F2899" s="27" t="s">
        <v>256</v>
      </c>
      <c r="G2899" s="27" t="s">
        <v>31</v>
      </c>
      <c r="H2899" s="27" t="s">
        <v>32</v>
      </c>
      <c r="I2899" s="27" t="s">
        <v>33</v>
      </c>
      <c r="J2899" s="28">
        <v>45898</v>
      </c>
      <c r="K2899" s="28">
        <v>45689</v>
      </c>
      <c r="L2899" s="121" t="s">
        <v>124</v>
      </c>
      <c r="N2899" s="246" t="s">
        <v>2174</v>
      </c>
      <c r="O2899" s="94" t="s">
        <v>73</v>
      </c>
      <c r="P2899" s="30" t="s">
        <v>73</v>
      </c>
      <c r="Q2899" s="20" t="s">
        <v>73</v>
      </c>
      <c r="R2899" s="23" t="s">
        <v>73</v>
      </c>
      <c r="S2899" s="21">
        <v>45896</v>
      </c>
      <c r="T2899" s="20" t="s">
        <v>73</v>
      </c>
      <c r="U2899" s="21">
        <v>45903</v>
      </c>
      <c r="V2899" s="29" t="s">
        <v>240</v>
      </c>
      <c r="W2899" s="23"/>
      <c r="X2899" s="27" t="s">
        <v>45</v>
      </c>
      <c r="Y2899" s="13" t="s">
        <v>3495</v>
      </c>
    </row>
    <row r="2900" spans="1:25" ht="25.5">
      <c r="A2900" s="24">
        <v>45948</v>
      </c>
      <c r="B2900" s="25" t="s">
        <v>1144</v>
      </c>
      <c r="C2900" s="26">
        <v>116877</v>
      </c>
      <c r="D2900" s="27" t="s">
        <v>28</v>
      </c>
      <c r="E2900" s="27" t="s">
        <v>70</v>
      </c>
      <c r="F2900" s="27" t="s">
        <v>387</v>
      </c>
      <c r="G2900" s="27" t="s">
        <v>31</v>
      </c>
      <c r="H2900" s="27" t="s">
        <v>32</v>
      </c>
      <c r="I2900" s="27" t="s">
        <v>33</v>
      </c>
      <c r="J2900" s="28">
        <v>45898</v>
      </c>
      <c r="K2900" s="28">
        <v>45689</v>
      </c>
      <c r="L2900" s="121" t="s">
        <v>124</v>
      </c>
      <c r="M2900" s="94" t="s">
        <v>415</v>
      </c>
      <c r="N2900" s="246" t="s">
        <v>43</v>
      </c>
      <c r="O2900" s="94" t="s">
        <v>73</v>
      </c>
      <c r="P2900" s="30" t="s">
        <v>73</v>
      </c>
      <c r="Q2900" s="20" t="s">
        <v>73</v>
      </c>
      <c r="R2900" s="23" t="s">
        <v>73</v>
      </c>
      <c r="S2900" s="21">
        <v>45895</v>
      </c>
      <c r="T2900" s="20" t="s">
        <v>73</v>
      </c>
      <c r="U2900" s="21">
        <v>45903</v>
      </c>
      <c r="V2900" s="29" t="s">
        <v>240</v>
      </c>
      <c r="W2900" s="23"/>
      <c r="X2900" s="27" t="s">
        <v>39</v>
      </c>
      <c r="Y2900" s="13" t="s">
        <v>3572</v>
      </c>
    </row>
    <row r="2901" spans="1:25" ht="25.5">
      <c r="A2901" s="24">
        <v>45950</v>
      </c>
      <c r="B2901" s="25" t="s">
        <v>1175</v>
      </c>
      <c r="C2901" s="26">
        <v>118953</v>
      </c>
      <c r="D2901" s="27" t="s">
        <v>28</v>
      </c>
      <c r="E2901" s="27" t="s">
        <v>413</v>
      </c>
      <c r="F2901" s="27" t="s">
        <v>2926</v>
      </c>
      <c r="G2901" s="27" t="s">
        <v>31</v>
      </c>
      <c r="H2901" s="27" t="s">
        <v>32</v>
      </c>
      <c r="I2901" s="27" t="s">
        <v>33</v>
      </c>
      <c r="J2901" s="28">
        <v>45898</v>
      </c>
      <c r="K2901" s="28">
        <v>45689</v>
      </c>
      <c r="L2901" s="121" t="s">
        <v>124</v>
      </c>
      <c r="M2901" s="94" t="s">
        <v>415</v>
      </c>
      <c r="N2901" s="246" t="s">
        <v>43</v>
      </c>
      <c r="O2901" s="94" t="s">
        <v>73</v>
      </c>
      <c r="P2901" s="30" t="s">
        <v>73</v>
      </c>
      <c r="Q2901" s="20" t="s">
        <v>73</v>
      </c>
      <c r="R2901" s="23" t="s">
        <v>73</v>
      </c>
      <c r="S2901" s="21">
        <v>45895</v>
      </c>
      <c r="T2901" s="20" t="s">
        <v>73</v>
      </c>
      <c r="U2901" s="21">
        <v>45903</v>
      </c>
      <c r="V2901" s="29" t="s">
        <v>240</v>
      </c>
      <c r="W2901" s="23"/>
      <c r="X2901" s="27" t="s">
        <v>45</v>
      </c>
      <c r="Y2901" s="13" t="s">
        <v>1290</v>
      </c>
    </row>
    <row r="2902" spans="1:25">
      <c r="A2902" s="24">
        <v>45959</v>
      </c>
      <c r="B2902" s="25" t="s">
        <v>3758</v>
      </c>
      <c r="C2902" s="26">
        <v>147977</v>
      </c>
      <c r="D2902" s="27" t="s">
        <v>28</v>
      </c>
      <c r="E2902" s="27" t="s">
        <v>255</v>
      </c>
      <c r="F2902" s="27" t="s">
        <v>256</v>
      </c>
      <c r="G2902" s="27" t="s">
        <v>31</v>
      </c>
      <c r="H2902" s="27" t="s">
        <v>32</v>
      </c>
      <c r="I2902" s="27" t="s">
        <v>33</v>
      </c>
      <c r="J2902" s="28">
        <v>45898</v>
      </c>
      <c r="K2902" s="28">
        <v>45689</v>
      </c>
      <c r="L2902" s="121" t="s">
        <v>124</v>
      </c>
      <c r="N2902" s="246" t="s">
        <v>2174</v>
      </c>
      <c r="O2902" s="94" t="s">
        <v>73</v>
      </c>
      <c r="P2902" s="30" t="s">
        <v>73</v>
      </c>
      <c r="Q2902" s="20" t="s">
        <v>73</v>
      </c>
      <c r="R2902" s="23" t="s">
        <v>73</v>
      </c>
      <c r="S2902" s="21">
        <v>45896</v>
      </c>
      <c r="T2902" s="20" t="s">
        <v>73</v>
      </c>
      <c r="U2902" s="21">
        <v>45903</v>
      </c>
      <c r="V2902" s="29" t="s">
        <v>240</v>
      </c>
      <c r="W2902" s="23"/>
      <c r="X2902" s="27" t="s">
        <v>45</v>
      </c>
      <c r="Y2902" s="13" t="s">
        <v>3495</v>
      </c>
    </row>
    <row r="2903" spans="1:25" ht="25.5">
      <c r="A2903" s="24">
        <v>45959</v>
      </c>
      <c r="B2903" s="25" t="s">
        <v>3759</v>
      </c>
      <c r="C2903" s="26">
        <v>144697</v>
      </c>
      <c r="D2903" s="27" t="s">
        <v>28</v>
      </c>
      <c r="E2903" s="27" t="s">
        <v>413</v>
      </c>
      <c r="F2903" s="27" t="s">
        <v>2926</v>
      </c>
      <c r="G2903" s="27" t="s">
        <v>31</v>
      </c>
      <c r="H2903" s="27" t="s">
        <v>32</v>
      </c>
      <c r="I2903" s="27" t="s">
        <v>33</v>
      </c>
      <c r="J2903" s="28">
        <v>45898</v>
      </c>
      <c r="K2903" s="28">
        <v>45689</v>
      </c>
      <c r="L2903" s="121" t="s">
        <v>124</v>
      </c>
      <c r="M2903" s="94" t="s">
        <v>415</v>
      </c>
      <c r="N2903" s="246" t="s">
        <v>43</v>
      </c>
      <c r="O2903" s="94" t="s">
        <v>73</v>
      </c>
      <c r="P2903" s="30" t="s">
        <v>73</v>
      </c>
      <c r="Q2903" s="20" t="s">
        <v>73</v>
      </c>
      <c r="R2903" s="23" t="s">
        <v>73</v>
      </c>
      <c r="S2903" s="21">
        <v>45896</v>
      </c>
      <c r="T2903" s="20" t="s">
        <v>73</v>
      </c>
      <c r="U2903" s="21">
        <v>45903</v>
      </c>
      <c r="V2903" s="29" t="s">
        <v>240</v>
      </c>
      <c r="W2903" s="23"/>
      <c r="X2903" s="27" t="s">
        <v>45</v>
      </c>
      <c r="Y2903" s="13" t="s">
        <v>1290</v>
      </c>
    </row>
    <row r="2904" spans="1:25" ht="25.5">
      <c r="A2904" s="24">
        <v>45959</v>
      </c>
      <c r="B2904" s="25" t="s">
        <v>2976</v>
      </c>
      <c r="C2904" s="26">
        <v>142564</v>
      </c>
      <c r="D2904" s="27" t="s">
        <v>28</v>
      </c>
      <c r="E2904" s="27" t="s">
        <v>413</v>
      </c>
      <c r="F2904" s="27" t="s">
        <v>2926</v>
      </c>
      <c r="G2904" s="27" t="s">
        <v>31</v>
      </c>
      <c r="H2904" s="27" t="s">
        <v>32</v>
      </c>
      <c r="I2904" s="27" t="s">
        <v>33</v>
      </c>
      <c r="J2904" s="28">
        <v>45898</v>
      </c>
      <c r="K2904" s="28">
        <v>45689</v>
      </c>
      <c r="L2904" s="121" t="s">
        <v>124</v>
      </c>
      <c r="M2904" s="94" t="s">
        <v>415</v>
      </c>
      <c r="N2904" s="246" t="s">
        <v>43</v>
      </c>
      <c r="O2904" s="94" t="s">
        <v>73</v>
      </c>
      <c r="P2904" s="30" t="s">
        <v>73</v>
      </c>
      <c r="Q2904" s="20" t="s">
        <v>73</v>
      </c>
      <c r="R2904" s="23" t="s">
        <v>73</v>
      </c>
      <c r="S2904" s="21">
        <v>45896</v>
      </c>
      <c r="T2904" s="20" t="s">
        <v>73</v>
      </c>
      <c r="U2904" s="21">
        <v>45903</v>
      </c>
      <c r="V2904" s="29" t="s">
        <v>240</v>
      </c>
      <c r="W2904" s="23"/>
      <c r="X2904" s="27" t="s">
        <v>45</v>
      </c>
      <c r="Y2904" s="13" t="s">
        <v>3572</v>
      </c>
    </row>
    <row r="2905" spans="1:25" ht="25.5">
      <c r="A2905" s="24">
        <v>45959</v>
      </c>
      <c r="B2905" s="25" t="s">
        <v>3760</v>
      </c>
      <c r="C2905" s="26">
        <v>136414</v>
      </c>
      <c r="D2905" s="27" t="s">
        <v>28</v>
      </c>
      <c r="E2905" s="27" t="s">
        <v>413</v>
      </c>
      <c r="F2905" s="27" t="s">
        <v>2926</v>
      </c>
      <c r="G2905" s="27" t="s">
        <v>31</v>
      </c>
      <c r="H2905" s="27" t="s">
        <v>32</v>
      </c>
      <c r="I2905" s="27" t="s">
        <v>33</v>
      </c>
      <c r="J2905" s="28">
        <v>45898</v>
      </c>
      <c r="K2905" s="28">
        <v>45689</v>
      </c>
      <c r="L2905" s="121" t="s">
        <v>124</v>
      </c>
      <c r="M2905" s="94" t="s">
        <v>415</v>
      </c>
      <c r="N2905" s="246" t="s">
        <v>43</v>
      </c>
      <c r="O2905" s="94" t="s">
        <v>73</v>
      </c>
      <c r="P2905" s="30" t="s">
        <v>73</v>
      </c>
      <c r="Q2905" s="20" t="s">
        <v>73</v>
      </c>
      <c r="R2905" s="23" t="s">
        <v>73</v>
      </c>
      <c r="S2905" s="21">
        <v>45896</v>
      </c>
      <c r="T2905" s="20" t="s">
        <v>73</v>
      </c>
      <c r="U2905" s="21">
        <v>45903</v>
      </c>
      <c r="V2905" s="29" t="s">
        <v>240</v>
      </c>
      <c r="W2905" s="23"/>
      <c r="X2905" s="27" t="s">
        <v>45</v>
      </c>
      <c r="Y2905" s="13" t="s">
        <v>1290</v>
      </c>
    </row>
    <row r="2906" spans="1:25">
      <c r="A2906" s="24">
        <v>45934</v>
      </c>
      <c r="B2906" s="25" t="s">
        <v>1193</v>
      </c>
      <c r="C2906" s="26">
        <v>65456</v>
      </c>
      <c r="D2906" s="27" t="s">
        <v>28</v>
      </c>
      <c r="E2906" s="27" t="s">
        <v>2002</v>
      </c>
      <c r="F2906" s="27" t="s">
        <v>3568</v>
      </c>
      <c r="G2906" s="27" t="s">
        <v>31</v>
      </c>
      <c r="H2906" s="27" t="s">
        <v>32</v>
      </c>
      <c r="I2906" s="27" t="s">
        <v>33</v>
      </c>
      <c r="J2906" s="28">
        <v>45898</v>
      </c>
      <c r="K2906" s="28">
        <v>45748</v>
      </c>
      <c r="L2906" s="121" t="s">
        <v>124</v>
      </c>
      <c r="M2906" s="94" t="s">
        <v>1195</v>
      </c>
      <c r="N2906" s="246" t="s">
        <v>1196</v>
      </c>
      <c r="O2906" s="94" t="s">
        <v>73</v>
      </c>
      <c r="P2906" s="30">
        <v>45874</v>
      </c>
      <c r="Q2906" s="20" t="s">
        <v>73</v>
      </c>
      <c r="R2906" s="30" t="s">
        <v>239</v>
      </c>
      <c r="S2906" s="21">
        <v>45895</v>
      </c>
      <c r="T2906" s="20" t="s">
        <v>73</v>
      </c>
      <c r="U2906" s="21">
        <v>45898</v>
      </c>
      <c r="V2906" s="29" t="s">
        <v>240</v>
      </c>
      <c r="W2906" s="23"/>
      <c r="X2906" s="27" t="s">
        <v>39</v>
      </c>
      <c r="Y2906" s="13" t="s">
        <v>3572</v>
      </c>
    </row>
    <row r="2907" spans="1:25" ht="25.5">
      <c r="A2907" s="24">
        <v>45962</v>
      </c>
      <c r="B2907" s="25" t="s">
        <v>3761</v>
      </c>
      <c r="C2907" s="26">
        <v>102157</v>
      </c>
      <c r="D2907" s="27" t="s">
        <v>28</v>
      </c>
      <c r="E2907" s="27" t="s">
        <v>2009</v>
      </c>
      <c r="F2907" s="27" t="s">
        <v>3477</v>
      </c>
      <c r="G2907" s="27" t="s">
        <v>31</v>
      </c>
      <c r="H2907" s="27" t="s">
        <v>32</v>
      </c>
      <c r="I2907" s="27" t="s">
        <v>33</v>
      </c>
      <c r="J2907" s="28">
        <v>45930</v>
      </c>
      <c r="K2907" s="28">
        <v>46082</v>
      </c>
      <c r="L2907" s="121" t="s">
        <v>124</v>
      </c>
      <c r="M2907" s="94" t="s">
        <v>73</v>
      </c>
      <c r="N2907" s="94" t="s">
        <v>73</v>
      </c>
      <c r="O2907" s="94" t="s">
        <v>73</v>
      </c>
      <c r="P2907" s="30" t="s">
        <v>73</v>
      </c>
      <c r="Q2907" s="20" t="s">
        <v>73</v>
      </c>
      <c r="R2907" s="23" t="s">
        <v>73</v>
      </c>
      <c r="S2907" s="30" t="s">
        <v>73</v>
      </c>
      <c r="T2907" s="30" t="s">
        <v>73</v>
      </c>
      <c r="U2907" s="30" t="s">
        <v>73</v>
      </c>
      <c r="V2907" s="29" t="s">
        <v>235</v>
      </c>
      <c r="W2907" s="23"/>
      <c r="X2907" s="27" t="s">
        <v>45</v>
      </c>
      <c r="Y2907" s="13" t="s">
        <v>3762</v>
      </c>
    </row>
    <row r="2908" spans="1:25">
      <c r="A2908" s="24">
        <v>45959</v>
      </c>
      <c r="B2908" s="25" t="s">
        <v>1348</v>
      </c>
      <c r="C2908" s="26">
        <v>2280</v>
      </c>
      <c r="D2908" s="27" t="s">
        <v>28</v>
      </c>
      <c r="E2908" s="27" t="s">
        <v>1576</v>
      </c>
      <c r="F2908" s="27" t="s">
        <v>387</v>
      </c>
      <c r="G2908" s="27" t="s">
        <v>31</v>
      </c>
      <c r="H2908" s="27" t="s">
        <v>32</v>
      </c>
      <c r="I2908" s="27" t="s">
        <v>33</v>
      </c>
      <c r="J2908" s="28">
        <v>45898</v>
      </c>
      <c r="K2908" s="28">
        <v>46054</v>
      </c>
      <c r="L2908" s="121" t="s">
        <v>124</v>
      </c>
      <c r="N2908" s="246" t="s">
        <v>2500</v>
      </c>
      <c r="O2908" s="94" t="s">
        <v>73</v>
      </c>
      <c r="P2908" s="30" t="s">
        <v>73</v>
      </c>
      <c r="Q2908" s="20" t="s">
        <v>73</v>
      </c>
      <c r="R2908" s="23" t="s">
        <v>73</v>
      </c>
      <c r="S2908" s="21">
        <v>45896</v>
      </c>
      <c r="T2908" s="20" t="s">
        <v>73</v>
      </c>
      <c r="U2908" s="21">
        <v>45905</v>
      </c>
      <c r="V2908" s="29" t="s">
        <v>240</v>
      </c>
      <c r="W2908" s="23"/>
      <c r="X2908" s="27" t="s">
        <v>39</v>
      </c>
      <c r="Y2908" s="13" t="s">
        <v>3572</v>
      </c>
    </row>
    <row r="2909" spans="1:25">
      <c r="A2909" s="24">
        <v>45959</v>
      </c>
      <c r="B2909" s="25" t="s">
        <v>3013</v>
      </c>
      <c r="C2909" s="26">
        <v>135536</v>
      </c>
      <c r="D2909" s="27" t="s">
        <v>28</v>
      </c>
      <c r="E2909" s="27" t="s">
        <v>1576</v>
      </c>
      <c r="F2909" s="27" t="s">
        <v>1582</v>
      </c>
      <c r="G2909" s="27" t="s">
        <v>31</v>
      </c>
      <c r="H2909" s="27" t="s">
        <v>32</v>
      </c>
      <c r="I2909" s="27" t="s">
        <v>33</v>
      </c>
      <c r="J2909" s="28">
        <v>45898</v>
      </c>
      <c r="K2909" s="28">
        <v>45689</v>
      </c>
      <c r="L2909" s="121" t="s">
        <v>124</v>
      </c>
      <c r="N2909" s="246" t="s">
        <v>3753</v>
      </c>
      <c r="O2909" s="94" t="s">
        <v>73</v>
      </c>
      <c r="P2909" s="30" t="s">
        <v>73</v>
      </c>
      <c r="Q2909" s="20" t="s">
        <v>73</v>
      </c>
      <c r="R2909" s="23" t="s">
        <v>73</v>
      </c>
      <c r="S2909" s="21">
        <v>45895</v>
      </c>
      <c r="T2909" s="20" t="s">
        <v>73</v>
      </c>
      <c r="U2909" s="21">
        <v>45905</v>
      </c>
      <c r="V2909" s="29" t="s">
        <v>240</v>
      </c>
      <c r="W2909" s="23"/>
      <c r="X2909" s="27" t="s">
        <v>39</v>
      </c>
      <c r="Y2909" s="13" t="s">
        <v>3572</v>
      </c>
    </row>
    <row r="2910" spans="1:25">
      <c r="A2910" s="24">
        <v>45939</v>
      </c>
      <c r="B2910" s="25" t="s">
        <v>1203</v>
      </c>
      <c r="C2910" s="26">
        <v>107751</v>
      </c>
      <c r="D2910" s="27" t="s">
        <v>28</v>
      </c>
      <c r="E2910" s="27" t="s">
        <v>1576</v>
      </c>
      <c r="F2910" s="27" t="s">
        <v>387</v>
      </c>
      <c r="G2910" s="27" t="s">
        <v>31</v>
      </c>
      <c r="H2910" s="27" t="s">
        <v>32</v>
      </c>
      <c r="I2910" s="27" t="s">
        <v>33</v>
      </c>
      <c r="J2910" s="28">
        <v>45898</v>
      </c>
      <c r="K2910" s="28">
        <v>45689</v>
      </c>
      <c r="L2910" s="121" t="s">
        <v>124</v>
      </c>
      <c r="M2910" s="94" t="s">
        <v>73</v>
      </c>
      <c r="N2910" s="246" t="s">
        <v>3753</v>
      </c>
      <c r="O2910" s="94" t="s">
        <v>73</v>
      </c>
      <c r="P2910" s="30" t="s">
        <v>73</v>
      </c>
      <c r="Q2910" s="20" t="s">
        <v>73</v>
      </c>
      <c r="R2910" s="23" t="s">
        <v>73</v>
      </c>
      <c r="S2910" s="21">
        <v>45895</v>
      </c>
      <c r="T2910" s="20" t="s">
        <v>73</v>
      </c>
      <c r="U2910" s="21">
        <v>45905</v>
      </c>
      <c r="V2910" s="29" t="s">
        <v>240</v>
      </c>
      <c r="W2910" s="23"/>
      <c r="X2910" s="27" t="s">
        <v>39</v>
      </c>
      <c r="Y2910" s="13" t="s">
        <v>3572</v>
      </c>
    </row>
    <row r="2911" spans="1:25" ht="25.5">
      <c r="A2911" s="24">
        <v>45959</v>
      </c>
      <c r="B2911" s="25" t="s">
        <v>1350</v>
      </c>
      <c r="C2911" s="26">
        <v>41623</v>
      </c>
      <c r="D2911" s="27" t="s">
        <v>28</v>
      </c>
      <c r="E2911" s="27" t="s">
        <v>494</v>
      </c>
      <c r="F2911" s="27" t="s">
        <v>225</v>
      </c>
      <c r="G2911" s="27" t="s">
        <v>31</v>
      </c>
      <c r="H2911" s="27" t="s">
        <v>32</v>
      </c>
      <c r="I2911" s="27" t="s">
        <v>33</v>
      </c>
      <c r="J2911" s="28">
        <v>45898</v>
      </c>
      <c r="K2911" s="28">
        <v>46054</v>
      </c>
      <c r="L2911" s="121" t="s">
        <v>124</v>
      </c>
      <c r="N2911" s="246" t="s">
        <v>1352</v>
      </c>
      <c r="O2911" s="94" t="s">
        <v>73</v>
      </c>
      <c r="P2911" s="30">
        <v>45882</v>
      </c>
      <c r="Q2911" s="20" t="s">
        <v>73</v>
      </c>
      <c r="R2911" s="23" t="s">
        <v>73</v>
      </c>
      <c r="S2911" s="21">
        <v>45896</v>
      </c>
      <c r="T2911" s="20" t="s">
        <v>73</v>
      </c>
      <c r="U2911" s="21" t="s">
        <v>73</v>
      </c>
      <c r="V2911" s="29" t="s">
        <v>235</v>
      </c>
      <c r="W2911" s="23"/>
      <c r="X2911" s="27" t="s">
        <v>39</v>
      </c>
      <c r="Y2911" s="13" t="s">
        <v>3763</v>
      </c>
    </row>
    <row r="2912" spans="1:25" ht="38.25">
      <c r="A2912" s="24">
        <v>45901</v>
      </c>
      <c r="B2912" s="25" t="s">
        <v>1182</v>
      </c>
      <c r="C2912" s="26" t="s">
        <v>1183</v>
      </c>
      <c r="D2912" s="27" t="s">
        <v>76</v>
      </c>
      <c r="E2912" s="27" t="s">
        <v>3764</v>
      </c>
      <c r="F2912" s="27" t="s">
        <v>308</v>
      </c>
      <c r="G2912" s="27" t="s">
        <v>31</v>
      </c>
      <c r="H2912" s="27" t="s">
        <v>32</v>
      </c>
      <c r="I2912" s="27" t="s">
        <v>33</v>
      </c>
      <c r="J2912" s="28">
        <v>45869</v>
      </c>
      <c r="K2912" s="28">
        <v>46023</v>
      </c>
      <c r="L2912" s="121" t="s">
        <v>124</v>
      </c>
      <c r="M2912" s="94" t="s">
        <v>1185</v>
      </c>
      <c r="N2912" s="246" t="s">
        <v>1186</v>
      </c>
      <c r="O2912" s="94" t="s">
        <v>73</v>
      </c>
      <c r="P2912" s="30">
        <v>45854</v>
      </c>
      <c r="Q2912" s="20" t="s">
        <v>73</v>
      </c>
      <c r="R2912" s="30" t="s">
        <v>239</v>
      </c>
      <c r="S2912" s="21">
        <v>45867</v>
      </c>
      <c r="T2912" s="21" t="s">
        <v>3756</v>
      </c>
      <c r="U2912" s="21">
        <v>45904</v>
      </c>
      <c r="V2912" s="29" t="s">
        <v>240</v>
      </c>
      <c r="W2912" s="23"/>
      <c r="X2912" s="27"/>
      <c r="Y2912" s="13" t="s">
        <v>3572</v>
      </c>
    </row>
    <row r="2913" spans="1:25" ht="25.5">
      <c r="A2913" s="24">
        <v>45901</v>
      </c>
      <c r="B2913" s="25" t="s">
        <v>763</v>
      </c>
      <c r="C2913" s="26" t="s">
        <v>764</v>
      </c>
      <c r="D2913" s="27" t="s">
        <v>76</v>
      </c>
      <c r="E2913" s="27" t="s">
        <v>644</v>
      </c>
      <c r="F2913" s="27" t="s">
        <v>645</v>
      </c>
      <c r="G2913" s="27" t="s">
        <v>31</v>
      </c>
      <c r="H2913" s="27" t="s">
        <v>32</v>
      </c>
      <c r="I2913" s="27" t="s">
        <v>281</v>
      </c>
      <c r="J2913" s="28">
        <v>45869</v>
      </c>
      <c r="K2913" s="28">
        <v>46023</v>
      </c>
      <c r="L2913" s="121" t="s">
        <v>124</v>
      </c>
      <c r="M2913" s="94" t="s">
        <v>765</v>
      </c>
      <c r="N2913" s="246" t="s">
        <v>1898</v>
      </c>
      <c r="O2913" s="94" t="s">
        <v>767</v>
      </c>
      <c r="P2913" s="30">
        <v>45855</v>
      </c>
      <c r="Q2913" s="30" t="s">
        <v>73</v>
      </c>
      <c r="R2913" s="30" t="s">
        <v>239</v>
      </c>
      <c r="S2913" s="21">
        <v>45867</v>
      </c>
      <c r="T2913" s="21" t="s">
        <v>3765</v>
      </c>
      <c r="U2913" s="21">
        <v>45910</v>
      </c>
      <c r="V2913" s="29" t="s">
        <v>240</v>
      </c>
      <c r="W2913" s="23"/>
      <c r="X2913" s="27"/>
      <c r="Y2913" s="13" t="s">
        <v>3572</v>
      </c>
    </row>
    <row r="2914" spans="1:25" ht="25.5">
      <c r="A2914" s="24">
        <v>45959</v>
      </c>
      <c r="B2914" s="25" t="s">
        <v>1140</v>
      </c>
      <c r="C2914" s="26">
        <v>130982</v>
      </c>
      <c r="D2914" s="27" t="s">
        <v>28</v>
      </c>
      <c r="E2914" s="27" t="s">
        <v>413</v>
      </c>
      <c r="F2914" s="27" t="s">
        <v>2926</v>
      </c>
      <c r="G2914" s="27" t="s">
        <v>31</v>
      </c>
      <c r="H2914" s="27" t="s">
        <v>32</v>
      </c>
      <c r="I2914" s="27" t="s">
        <v>33</v>
      </c>
      <c r="J2914" s="28">
        <v>45898</v>
      </c>
      <c r="K2914" s="28">
        <v>45689</v>
      </c>
      <c r="L2914" s="121" t="s">
        <v>124</v>
      </c>
      <c r="M2914" s="94" t="s">
        <v>415</v>
      </c>
      <c r="N2914" s="246" t="s">
        <v>43</v>
      </c>
      <c r="O2914" s="94" t="s">
        <v>73</v>
      </c>
      <c r="P2914" s="30" t="s">
        <v>73</v>
      </c>
      <c r="Q2914" s="20" t="s">
        <v>73</v>
      </c>
      <c r="R2914" s="23" t="s">
        <v>73</v>
      </c>
      <c r="S2914" s="21">
        <v>45895</v>
      </c>
      <c r="T2914" s="20" t="s">
        <v>73</v>
      </c>
      <c r="U2914" s="21">
        <v>45902</v>
      </c>
      <c r="V2914" s="29" t="s">
        <v>240</v>
      </c>
      <c r="W2914" s="23"/>
      <c r="X2914" s="27" t="s">
        <v>45</v>
      </c>
      <c r="Y2914" s="13" t="s">
        <v>1290</v>
      </c>
    </row>
    <row r="2915" spans="1:25">
      <c r="A2915" s="24">
        <v>45935</v>
      </c>
      <c r="B2915" s="25" t="s">
        <v>3766</v>
      </c>
      <c r="C2915" s="26">
        <v>86703</v>
      </c>
      <c r="D2915" s="27" t="s">
        <v>28</v>
      </c>
      <c r="E2915" s="27" t="s">
        <v>724</v>
      </c>
      <c r="F2915" s="27" t="s">
        <v>262</v>
      </c>
      <c r="G2915" s="27" t="s">
        <v>31</v>
      </c>
      <c r="H2915" s="27" t="s">
        <v>32</v>
      </c>
      <c r="I2915" s="27" t="s">
        <v>33</v>
      </c>
      <c r="J2915" s="28">
        <v>45898</v>
      </c>
      <c r="K2915" s="28">
        <v>45689</v>
      </c>
      <c r="L2915" s="121" t="s">
        <v>124</v>
      </c>
      <c r="M2915" s="94" t="s">
        <v>246</v>
      </c>
      <c r="N2915" s="246" t="s">
        <v>3492</v>
      </c>
      <c r="O2915" s="94" t="s">
        <v>73</v>
      </c>
      <c r="P2915" s="30">
        <v>45874</v>
      </c>
      <c r="Q2915" s="20" t="s">
        <v>73</v>
      </c>
      <c r="R2915" s="30" t="s">
        <v>239</v>
      </c>
      <c r="S2915" s="21">
        <v>45895</v>
      </c>
      <c r="T2915" s="20">
        <v>45910</v>
      </c>
      <c r="U2915" s="21">
        <v>45911</v>
      </c>
      <c r="V2915" s="29" t="s">
        <v>240</v>
      </c>
      <c r="W2915" s="23"/>
      <c r="X2915" s="27" t="s">
        <v>45</v>
      </c>
      <c r="Y2915" s="13" t="s">
        <v>3572</v>
      </c>
    </row>
    <row r="2916" spans="1:25">
      <c r="A2916" s="24">
        <v>45938</v>
      </c>
      <c r="B2916" s="25" t="s">
        <v>505</v>
      </c>
      <c r="C2916" s="26">
        <v>107132</v>
      </c>
      <c r="D2916" s="27" t="s">
        <v>28</v>
      </c>
      <c r="E2916" s="27" t="s">
        <v>413</v>
      </c>
      <c r="F2916" s="27" t="s">
        <v>662</v>
      </c>
      <c r="G2916" s="27" t="s">
        <v>31</v>
      </c>
      <c r="H2916" s="27" t="s">
        <v>32</v>
      </c>
      <c r="I2916" s="27" t="s">
        <v>33</v>
      </c>
      <c r="J2916" s="28">
        <v>45898</v>
      </c>
      <c r="K2916" s="28">
        <v>46054</v>
      </c>
      <c r="L2916" s="121" t="s">
        <v>124</v>
      </c>
      <c r="M2916" s="94" t="s">
        <v>73</v>
      </c>
      <c r="N2916" s="246" t="s">
        <v>388</v>
      </c>
      <c r="O2916" s="94" t="s">
        <v>73</v>
      </c>
      <c r="P2916" s="30" t="s">
        <v>73</v>
      </c>
      <c r="Q2916" s="20" t="s">
        <v>73</v>
      </c>
      <c r="R2916" s="23" t="s">
        <v>73</v>
      </c>
      <c r="S2916" s="21">
        <v>45895</v>
      </c>
      <c r="T2916" s="20">
        <v>45910</v>
      </c>
      <c r="U2916" s="21">
        <v>45911</v>
      </c>
      <c r="V2916" s="29" t="s">
        <v>240</v>
      </c>
      <c r="W2916" s="23"/>
      <c r="X2916" s="27" t="s">
        <v>45</v>
      </c>
      <c r="Y2916" s="13" t="s">
        <v>411</v>
      </c>
    </row>
    <row r="2917" spans="1:25">
      <c r="A2917" s="24">
        <v>45959</v>
      </c>
      <c r="B2917" s="25" t="s">
        <v>3090</v>
      </c>
      <c r="C2917" s="26">
        <v>141903</v>
      </c>
      <c r="D2917" s="27" t="s">
        <v>28</v>
      </c>
      <c r="E2917" s="27" t="s">
        <v>1068</v>
      </c>
      <c r="F2917" s="27" t="s">
        <v>148</v>
      </c>
      <c r="G2917" s="27" t="s">
        <v>31</v>
      </c>
      <c r="H2917" s="27" t="s">
        <v>32</v>
      </c>
      <c r="I2917" s="27" t="s">
        <v>33</v>
      </c>
      <c r="J2917" s="28">
        <v>45898</v>
      </c>
      <c r="K2917" s="28">
        <v>45689</v>
      </c>
      <c r="L2917" s="121" t="s">
        <v>124</v>
      </c>
      <c r="M2917" s="94" t="s">
        <v>304</v>
      </c>
      <c r="N2917" s="246" t="s">
        <v>149</v>
      </c>
      <c r="O2917" s="94" t="s">
        <v>73</v>
      </c>
      <c r="P2917" s="30" t="s">
        <v>73</v>
      </c>
      <c r="Q2917" s="20" t="s">
        <v>73</v>
      </c>
      <c r="R2917" s="23" t="s">
        <v>73</v>
      </c>
      <c r="S2917" s="21">
        <v>45896</v>
      </c>
      <c r="T2917" s="20" t="s">
        <v>73</v>
      </c>
      <c r="U2917" s="21">
        <v>45897</v>
      </c>
      <c r="V2917" s="29" t="s">
        <v>240</v>
      </c>
      <c r="W2917" s="23"/>
      <c r="X2917" s="27" t="s">
        <v>39</v>
      </c>
      <c r="Y2917" s="13" t="s">
        <v>467</v>
      </c>
    </row>
    <row r="2918" spans="1:25" ht="38.25">
      <c r="A2918" s="24">
        <v>45962</v>
      </c>
      <c r="B2918" s="25" t="s">
        <v>3767</v>
      </c>
      <c r="C2918" s="26">
        <v>149479</v>
      </c>
      <c r="D2918" s="27" t="s">
        <v>28</v>
      </c>
      <c r="E2918" s="27" t="s">
        <v>147</v>
      </c>
      <c r="F2918" s="27" t="s">
        <v>1770</v>
      </c>
      <c r="G2918" s="27" t="s">
        <v>31</v>
      </c>
      <c r="H2918" s="27" t="s">
        <v>32</v>
      </c>
      <c r="I2918" s="27" t="s">
        <v>33</v>
      </c>
      <c r="J2918" s="28">
        <v>45930</v>
      </c>
      <c r="K2918" s="28">
        <v>46113</v>
      </c>
      <c r="L2918" s="121" t="s">
        <v>124</v>
      </c>
      <c r="M2918" s="94" t="s">
        <v>73</v>
      </c>
      <c r="N2918" s="94" t="s">
        <v>73</v>
      </c>
      <c r="O2918" s="94" t="s">
        <v>73</v>
      </c>
      <c r="P2918" s="30" t="s">
        <v>73</v>
      </c>
      <c r="Q2918" s="30" t="s">
        <v>73</v>
      </c>
      <c r="R2918" s="30" t="s">
        <v>73</v>
      </c>
      <c r="S2918" s="30" t="s">
        <v>73</v>
      </c>
      <c r="T2918" s="30" t="s">
        <v>73</v>
      </c>
      <c r="U2918" s="21">
        <v>45918</v>
      </c>
      <c r="V2918" s="29" t="s">
        <v>240</v>
      </c>
      <c r="W2918" s="23"/>
      <c r="X2918" s="27" t="s">
        <v>45</v>
      </c>
      <c r="Y2918" s="13" t="s">
        <v>3768</v>
      </c>
    </row>
    <row r="2919" spans="1:25" ht="25.5">
      <c r="A2919" s="24">
        <v>45901</v>
      </c>
      <c r="B2919" s="25" t="s">
        <v>585</v>
      </c>
      <c r="C2919" s="26" t="s">
        <v>3647</v>
      </c>
      <c r="D2919" s="27" t="s">
        <v>28</v>
      </c>
      <c r="E2919" s="27" t="s">
        <v>255</v>
      </c>
      <c r="F2919" s="27" t="s">
        <v>1021</v>
      </c>
      <c r="G2919" s="27" t="s">
        <v>31</v>
      </c>
      <c r="H2919" s="27" t="s">
        <v>32</v>
      </c>
      <c r="I2919" s="27" t="s">
        <v>33</v>
      </c>
      <c r="J2919" s="28" t="s">
        <v>85</v>
      </c>
      <c r="K2919" s="28">
        <v>46054</v>
      </c>
      <c r="L2919" s="121" t="s">
        <v>124</v>
      </c>
      <c r="N2919" s="246" t="s">
        <v>72</v>
      </c>
      <c r="O2919" s="94" t="s">
        <v>73</v>
      </c>
      <c r="P2919" s="30" t="s">
        <v>73</v>
      </c>
      <c r="Q2919" s="30" t="s">
        <v>73</v>
      </c>
      <c r="R2919" s="30" t="s">
        <v>73</v>
      </c>
      <c r="S2919" s="21">
        <v>45908</v>
      </c>
      <c r="T2919" s="20" t="s">
        <v>73</v>
      </c>
      <c r="U2919" s="21">
        <v>45915</v>
      </c>
      <c r="V2919" s="29" t="s">
        <v>240</v>
      </c>
      <c r="W2919" s="23"/>
      <c r="X2919" s="27" t="s">
        <v>39</v>
      </c>
      <c r="Y2919" s="13" t="s">
        <v>3489</v>
      </c>
    </row>
    <row r="2920" spans="1:25" ht="25.5">
      <c r="A2920" s="24">
        <v>45962</v>
      </c>
      <c r="B2920" s="25" t="s">
        <v>3769</v>
      </c>
      <c r="C2920" s="26">
        <v>109636</v>
      </c>
      <c r="D2920" s="27" t="s">
        <v>28</v>
      </c>
      <c r="E2920" s="27" t="s">
        <v>255</v>
      </c>
      <c r="F2920" s="27" t="s">
        <v>256</v>
      </c>
      <c r="G2920" s="27" t="s">
        <v>31</v>
      </c>
      <c r="H2920" s="27" t="s">
        <v>32</v>
      </c>
      <c r="I2920" s="27" t="s">
        <v>33</v>
      </c>
      <c r="J2920" s="28">
        <v>45930</v>
      </c>
      <c r="K2920" s="28">
        <v>46082</v>
      </c>
      <c r="L2920" s="121" t="s">
        <v>124</v>
      </c>
      <c r="M2920" s="94" t="s">
        <v>73</v>
      </c>
      <c r="N2920" s="94" t="s">
        <v>73</v>
      </c>
      <c r="O2920" s="94" t="s">
        <v>73</v>
      </c>
      <c r="P2920" s="30" t="s">
        <v>73</v>
      </c>
      <c r="Q2920" s="20" t="s">
        <v>73</v>
      </c>
      <c r="R2920" s="23" t="s">
        <v>73</v>
      </c>
      <c r="S2920" s="23" t="s">
        <v>73</v>
      </c>
      <c r="T2920" s="23" t="s">
        <v>73</v>
      </c>
      <c r="U2920" s="23" t="s">
        <v>73</v>
      </c>
      <c r="V2920" s="29" t="s">
        <v>235</v>
      </c>
      <c r="W2920" s="23"/>
      <c r="X2920" s="27" t="s">
        <v>45</v>
      </c>
      <c r="Y2920" s="13" t="s">
        <v>3770</v>
      </c>
    </row>
    <row r="2921" spans="1:25" ht="25.5">
      <c r="A2921" s="24">
        <v>45962</v>
      </c>
      <c r="B2921" s="25" t="s">
        <v>3771</v>
      </c>
      <c r="C2921" s="26">
        <v>109576</v>
      </c>
      <c r="D2921" s="27" t="s">
        <v>28</v>
      </c>
      <c r="E2921" s="27" t="s">
        <v>255</v>
      </c>
      <c r="F2921" s="27" t="s">
        <v>256</v>
      </c>
      <c r="G2921" s="27" t="s">
        <v>31</v>
      </c>
      <c r="H2921" s="27" t="s">
        <v>32</v>
      </c>
      <c r="I2921" s="27" t="s">
        <v>33</v>
      </c>
      <c r="J2921" s="28">
        <v>45930</v>
      </c>
      <c r="K2921" s="28">
        <v>46082</v>
      </c>
      <c r="L2921" s="121" t="s">
        <v>124</v>
      </c>
      <c r="M2921" s="94" t="s">
        <v>73</v>
      </c>
      <c r="N2921" s="94" t="s">
        <v>73</v>
      </c>
      <c r="O2921" s="94" t="s">
        <v>73</v>
      </c>
      <c r="P2921" s="30" t="s">
        <v>73</v>
      </c>
      <c r="Q2921" s="20" t="s">
        <v>73</v>
      </c>
      <c r="R2921" s="23" t="s">
        <v>73</v>
      </c>
      <c r="S2921" s="23" t="s">
        <v>73</v>
      </c>
      <c r="T2921" s="23" t="s">
        <v>73</v>
      </c>
      <c r="U2921" s="23" t="s">
        <v>73</v>
      </c>
      <c r="V2921" s="29" t="s">
        <v>235</v>
      </c>
      <c r="W2921" s="23"/>
      <c r="X2921" s="27" t="s">
        <v>45</v>
      </c>
      <c r="Y2921" s="13" t="s">
        <v>3770</v>
      </c>
    </row>
    <row r="2922" spans="1:25" ht="25.5">
      <c r="A2922" s="24">
        <v>45962</v>
      </c>
      <c r="B2922" s="25" t="s">
        <v>870</v>
      </c>
      <c r="C2922" s="26">
        <v>129852</v>
      </c>
      <c r="D2922" s="27" t="s">
        <v>28</v>
      </c>
      <c r="E2922" s="27" t="s">
        <v>413</v>
      </c>
      <c r="F2922" s="27" t="s">
        <v>256</v>
      </c>
      <c r="G2922" s="27" t="s">
        <v>31</v>
      </c>
      <c r="H2922" s="27" t="s">
        <v>32</v>
      </c>
      <c r="I2922" s="27" t="s">
        <v>33</v>
      </c>
      <c r="J2922" s="28">
        <v>45930</v>
      </c>
      <c r="K2922" s="28">
        <v>46082</v>
      </c>
      <c r="L2922" s="121" t="s">
        <v>124</v>
      </c>
      <c r="M2922" s="94" t="s">
        <v>415</v>
      </c>
      <c r="N2922" s="246" t="s">
        <v>43</v>
      </c>
      <c r="O2922" s="94" t="s">
        <v>73</v>
      </c>
      <c r="P2922" s="30" t="s">
        <v>73</v>
      </c>
      <c r="Q2922" s="20" t="s">
        <v>73</v>
      </c>
      <c r="R2922" s="23" t="s">
        <v>73</v>
      </c>
      <c r="S2922" s="30" t="s">
        <v>73</v>
      </c>
      <c r="T2922" s="20" t="s">
        <v>73</v>
      </c>
      <c r="U2922" s="120">
        <v>45811</v>
      </c>
      <c r="V2922" s="29" t="s">
        <v>240</v>
      </c>
      <c r="W2922" s="23"/>
      <c r="X2922" s="27" t="s">
        <v>45</v>
      </c>
      <c r="Y2922" s="13" t="s">
        <v>3772</v>
      </c>
    </row>
    <row r="2923" spans="1:25" ht="25.5">
      <c r="A2923" s="24">
        <v>45962</v>
      </c>
      <c r="B2923" s="25" t="s">
        <v>2800</v>
      </c>
      <c r="C2923" s="26">
        <v>139244</v>
      </c>
      <c r="D2923" s="27" t="s">
        <v>28</v>
      </c>
      <c r="E2923" s="27" t="s">
        <v>3459</v>
      </c>
      <c r="F2923" s="27" t="s">
        <v>2495</v>
      </c>
      <c r="G2923" s="27" t="s">
        <v>31</v>
      </c>
      <c r="H2923" s="27" t="s">
        <v>32</v>
      </c>
      <c r="I2923" s="27" t="s">
        <v>33</v>
      </c>
      <c r="J2923" s="28">
        <v>45930</v>
      </c>
      <c r="K2923" s="28">
        <v>46082</v>
      </c>
      <c r="L2923" s="121" t="s">
        <v>124</v>
      </c>
      <c r="M2923" s="94" t="s">
        <v>73</v>
      </c>
      <c r="N2923" s="94" t="s">
        <v>73</v>
      </c>
      <c r="O2923" s="94" t="s">
        <v>73</v>
      </c>
      <c r="P2923" s="30" t="s">
        <v>73</v>
      </c>
      <c r="Q2923" s="20" t="s">
        <v>73</v>
      </c>
      <c r="R2923" s="23" t="s">
        <v>73</v>
      </c>
      <c r="S2923" s="21">
        <v>45775</v>
      </c>
      <c r="T2923" s="21" t="s">
        <v>73</v>
      </c>
      <c r="U2923" s="21">
        <v>45789</v>
      </c>
      <c r="V2923" s="29" t="s">
        <v>240</v>
      </c>
      <c r="W2923" s="23"/>
      <c r="X2923" s="27" t="s">
        <v>39</v>
      </c>
      <c r="Y2923" s="13" t="s">
        <v>3773</v>
      </c>
    </row>
    <row r="2924" spans="1:25">
      <c r="A2924" s="24">
        <v>45962</v>
      </c>
      <c r="B2924" s="25" t="s">
        <v>1250</v>
      </c>
      <c r="C2924" s="26">
        <v>120623</v>
      </c>
      <c r="D2924" s="27" t="s">
        <v>28</v>
      </c>
      <c r="E2924" s="27" t="s">
        <v>1068</v>
      </c>
      <c r="F2924" s="27" t="s">
        <v>2943</v>
      </c>
      <c r="G2924" s="27" t="s">
        <v>31</v>
      </c>
      <c r="H2924" s="27" t="s">
        <v>32</v>
      </c>
      <c r="I2924" s="27" t="s">
        <v>33</v>
      </c>
      <c r="J2924" s="28">
        <v>45930</v>
      </c>
      <c r="K2924" s="28">
        <v>46113</v>
      </c>
      <c r="L2924" s="121" t="s">
        <v>124</v>
      </c>
      <c r="M2924" s="94" t="s">
        <v>304</v>
      </c>
      <c r="N2924" s="246" t="s">
        <v>149</v>
      </c>
      <c r="O2924" s="94" t="s">
        <v>73</v>
      </c>
      <c r="P2924" s="30" t="s">
        <v>73</v>
      </c>
      <c r="Q2924" s="20" t="s">
        <v>73</v>
      </c>
      <c r="R2924" s="23" t="s">
        <v>73</v>
      </c>
      <c r="S2924" s="21">
        <v>45926</v>
      </c>
      <c r="T2924" s="20" t="s">
        <v>73</v>
      </c>
      <c r="U2924" s="20" t="s">
        <v>3774</v>
      </c>
      <c r="V2924" s="29" t="s">
        <v>240</v>
      </c>
      <c r="W2924" s="23"/>
      <c r="X2924" s="27" t="s">
        <v>45</v>
      </c>
      <c r="Y2924" s="13" t="s">
        <v>467</v>
      </c>
    </row>
    <row r="2925" spans="1:25">
      <c r="A2925" s="24">
        <v>45962</v>
      </c>
      <c r="B2925" s="25" t="s">
        <v>2385</v>
      </c>
      <c r="C2925" s="26">
        <v>137822</v>
      </c>
      <c r="D2925" s="27" t="s">
        <v>28</v>
      </c>
      <c r="E2925" s="27" t="s">
        <v>1068</v>
      </c>
      <c r="F2925" s="27" t="s">
        <v>2943</v>
      </c>
      <c r="G2925" s="27" t="s">
        <v>31</v>
      </c>
      <c r="H2925" s="27" t="s">
        <v>32</v>
      </c>
      <c r="I2925" s="27" t="s">
        <v>33</v>
      </c>
      <c r="J2925" s="28">
        <v>45930</v>
      </c>
      <c r="K2925" s="28">
        <v>46113</v>
      </c>
      <c r="L2925" s="121" t="s">
        <v>124</v>
      </c>
      <c r="M2925" s="94" t="s">
        <v>304</v>
      </c>
      <c r="N2925" s="246" t="s">
        <v>149</v>
      </c>
      <c r="O2925" s="94" t="s">
        <v>73</v>
      </c>
      <c r="P2925" s="30" t="s">
        <v>73</v>
      </c>
      <c r="Q2925" s="20" t="s">
        <v>73</v>
      </c>
      <c r="R2925" s="23" t="s">
        <v>73</v>
      </c>
      <c r="S2925" s="21">
        <v>45926</v>
      </c>
      <c r="T2925" s="20" t="s">
        <v>73</v>
      </c>
      <c r="U2925" s="21">
        <v>45929</v>
      </c>
      <c r="V2925" s="29" t="s">
        <v>240</v>
      </c>
      <c r="W2925" s="23"/>
      <c r="X2925" s="27" t="s">
        <v>45</v>
      </c>
      <c r="Y2925" s="13" t="s">
        <v>467</v>
      </c>
    </row>
    <row r="2926" spans="1:25">
      <c r="A2926" s="24">
        <v>45962</v>
      </c>
      <c r="B2926" s="25" t="s">
        <v>1340</v>
      </c>
      <c r="C2926" s="26">
        <v>131736</v>
      </c>
      <c r="D2926" s="27" t="s">
        <v>28</v>
      </c>
      <c r="E2926" s="27" t="s">
        <v>147</v>
      </c>
      <c r="F2926" s="27" t="s">
        <v>148</v>
      </c>
      <c r="G2926" s="27" t="s">
        <v>31</v>
      </c>
      <c r="H2926" s="27" t="s">
        <v>32</v>
      </c>
      <c r="I2926" s="27" t="s">
        <v>33</v>
      </c>
      <c r="J2926" s="28">
        <v>45930</v>
      </c>
      <c r="K2926" s="28">
        <v>46113</v>
      </c>
      <c r="L2926" s="121" t="s">
        <v>124</v>
      </c>
      <c r="M2926" s="94" t="s">
        <v>304</v>
      </c>
      <c r="N2926" s="246" t="s">
        <v>149</v>
      </c>
      <c r="O2926" s="94" t="s">
        <v>73</v>
      </c>
      <c r="P2926" s="30" t="s">
        <v>73</v>
      </c>
      <c r="Q2926" s="20" t="s">
        <v>73</v>
      </c>
      <c r="R2926" s="23" t="s">
        <v>73</v>
      </c>
      <c r="S2926" s="21">
        <v>45926</v>
      </c>
      <c r="T2926" s="20" t="s">
        <v>73</v>
      </c>
      <c r="U2926" s="21">
        <v>45929</v>
      </c>
      <c r="V2926" s="29" t="s">
        <v>240</v>
      </c>
      <c r="W2926" s="23"/>
      <c r="X2926" s="27" t="s">
        <v>39</v>
      </c>
      <c r="Y2926" s="13" t="s">
        <v>467</v>
      </c>
    </row>
    <row r="2927" spans="1:25">
      <c r="A2927" s="24">
        <v>45962</v>
      </c>
      <c r="B2927" s="25" t="s">
        <v>3163</v>
      </c>
      <c r="C2927" s="26">
        <v>145207</v>
      </c>
      <c r="D2927" s="27" t="s">
        <v>28</v>
      </c>
      <c r="E2927" s="27" t="s">
        <v>1068</v>
      </c>
      <c r="F2927" s="27" t="s">
        <v>2943</v>
      </c>
      <c r="G2927" s="27" t="s">
        <v>31</v>
      </c>
      <c r="H2927" s="27" t="s">
        <v>32</v>
      </c>
      <c r="I2927" s="27" t="s">
        <v>33</v>
      </c>
      <c r="J2927" s="28">
        <v>45930</v>
      </c>
      <c r="K2927" s="28">
        <v>46113</v>
      </c>
      <c r="L2927" s="121" t="s">
        <v>124</v>
      </c>
      <c r="M2927" s="94" t="s">
        <v>304</v>
      </c>
      <c r="N2927" s="246" t="s">
        <v>149</v>
      </c>
      <c r="O2927" s="94" t="s">
        <v>73</v>
      </c>
      <c r="P2927" s="30" t="s">
        <v>73</v>
      </c>
      <c r="Q2927" s="20" t="s">
        <v>73</v>
      </c>
      <c r="R2927" s="23" t="s">
        <v>73</v>
      </c>
      <c r="S2927" s="21">
        <v>45926</v>
      </c>
      <c r="T2927" s="20" t="s">
        <v>73</v>
      </c>
      <c r="U2927" s="21">
        <v>45929</v>
      </c>
      <c r="V2927" s="29" t="s">
        <v>240</v>
      </c>
      <c r="W2927" s="23"/>
      <c r="X2927" s="27" t="s">
        <v>45</v>
      </c>
      <c r="Y2927" s="13" t="s">
        <v>467</v>
      </c>
    </row>
    <row r="2928" spans="1:25">
      <c r="A2928" s="24">
        <v>45962</v>
      </c>
      <c r="B2928" s="25" t="s">
        <v>3775</v>
      </c>
      <c r="C2928" s="26">
        <v>148660</v>
      </c>
      <c r="D2928" s="27" t="s">
        <v>28</v>
      </c>
      <c r="E2928" s="27" t="s">
        <v>274</v>
      </c>
      <c r="F2928" s="27" t="s">
        <v>2993</v>
      </c>
      <c r="G2928" s="27" t="s">
        <v>31</v>
      </c>
      <c r="H2928" s="27" t="s">
        <v>32</v>
      </c>
      <c r="I2928" s="27" t="s">
        <v>33</v>
      </c>
      <c r="J2928" s="28">
        <v>45930</v>
      </c>
      <c r="K2928" s="28">
        <v>46082</v>
      </c>
      <c r="L2928" s="121" t="s">
        <v>124</v>
      </c>
      <c r="M2928" s="94" t="s">
        <v>2464</v>
      </c>
      <c r="N2928" s="246" t="s">
        <v>2465</v>
      </c>
      <c r="O2928" s="94" t="s">
        <v>73</v>
      </c>
      <c r="P2928" s="30" t="s">
        <v>73</v>
      </c>
      <c r="Q2928" s="20" t="s">
        <v>73</v>
      </c>
      <c r="R2928" s="23" t="s">
        <v>73</v>
      </c>
      <c r="S2928" s="21">
        <v>45926</v>
      </c>
      <c r="T2928" s="20"/>
      <c r="U2928" s="21"/>
      <c r="V2928" s="29" t="s">
        <v>240</v>
      </c>
      <c r="W2928" s="23"/>
      <c r="X2928" s="27" t="s">
        <v>45</v>
      </c>
      <c r="Y2928" s="13" t="s">
        <v>3272</v>
      </c>
    </row>
    <row r="2929" spans="1:25" ht="25.5">
      <c r="A2929" s="24">
        <v>45962</v>
      </c>
      <c r="B2929" s="25" t="s">
        <v>3776</v>
      </c>
      <c r="C2929" s="26">
        <v>150637</v>
      </c>
      <c r="D2929" s="27" t="s">
        <v>28</v>
      </c>
      <c r="E2929" s="27" t="s">
        <v>255</v>
      </c>
      <c r="F2929" s="27" t="s">
        <v>256</v>
      </c>
      <c r="G2929" s="27" t="s">
        <v>31</v>
      </c>
      <c r="H2929" s="27" t="s">
        <v>32</v>
      </c>
      <c r="I2929" s="27" t="s">
        <v>33</v>
      </c>
      <c r="J2929" s="28">
        <v>45930</v>
      </c>
      <c r="K2929" s="28">
        <v>46082</v>
      </c>
      <c r="L2929" s="121" t="s">
        <v>124</v>
      </c>
      <c r="N2929" s="246" t="s">
        <v>113</v>
      </c>
      <c r="O2929" s="94" t="s">
        <v>73</v>
      </c>
      <c r="P2929" s="30" t="s">
        <v>73</v>
      </c>
      <c r="Q2929" s="20" t="s">
        <v>73</v>
      </c>
      <c r="R2929" s="23" t="s">
        <v>73</v>
      </c>
      <c r="S2929" s="21">
        <v>45926</v>
      </c>
      <c r="T2929" s="20" t="s">
        <v>73</v>
      </c>
      <c r="U2929" s="21">
        <v>45929</v>
      </c>
      <c r="V2929" s="29" t="s">
        <v>240</v>
      </c>
      <c r="W2929" s="23"/>
      <c r="X2929" s="27" t="s">
        <v>45</v>
      </c>
      <c r="Y2929" s="13" t="s">
        <v>3574</v>
      </c>
    </row>
    <row r="2930" spans="1:25" ht="25.5">
      <c r="A2930" s="24">
        <v>45962</v>
      </c>
      <c r="B2930" s="25" t="s">
        <v>3054</v>
      </c>
      <c r="C2930" s="26">
        <v>144969</v>
      </c>
      <c r="D2930" s="27" t="s">
        <v>28</v>
      </c>
      <c r="E2930" s="27" t="s">
        <v>255</v>
      </c>
      <c r="F2930" s="27" t="s">
        <v>256</v>
      </c>
      <c r="G2930" s="27" t="s">
        <v>31</v>
      </c>
      <c r="H2930" s="27" t="s">
        <v>32</v>
      </c>
      <c r="I2930" s="27" t="s">
        <v>33</v>
      </c>
      <c r="J2930" s="28">
        <v>45930</v>
      </c>
      <c r="K2930" s="28">
        <v>46082</v>
      </c>
      <c r="L2930" s="121" t="s">
        <v>124</v>
      </c>
      <c r="N2930" s="246" t="s">
        <v>113</v>
      </c>
      <c r="O2930" s="94" t="s">
        <v>73</v>
      </c>
      <c r="P2930" s="30" t="s">
        <v>73</v>
      </c>
      <c r="Q2930" s="20" t="s">
        <v>73</v>
      </c>
      <c r="R2930" s="23" t="s">
        <v>73</v>
      </c>
      <c r="S2930" s="21">
        <v>45926</v>
      </c>
      <c r="T2930" s="20" t="s">
        <v>73</v>
      </c>
      <c r="U2930" s="21">
        <v>45929</v>
      </c>
      <c r="V2930" s="29" t="s">
        <v>240</v>
      </c>
      <c r="W2930" s="23"/>
      <c r="X2930" s="27" t="s">
        <v>45</v>
      </c>
      <c r="Y2930" s="13" t="s">
        <v>3574</v>
      </c>
    </row>
    <row r="2931" spans="1:25" ht="25.5">
      <c r="A2931" s="24">
        <v>45962</v>
      </c>
      <c r="B2931" s="25" t="s">
        <v>3042</v>
      </c>
      <c r="C2931" s="26">
        <v>143275</v>
      </c>
      <c r="D2931" s="27" t="s">
        <v>28</v>
      </c>
      <c r="E2931" s="27" t="s">
        <v>255</v>
      </c>
      <c r="F2931" s="27" t="s">
        <v>256</v>
      </c>
      <c r="G2931" s="27" t="s">
        <v>31</v>
      </c>
      <c r="H2931" s="27" t="s">
        <v>32</v>
      </c>
      <c r="I2931" s="27" t="s">
        <v>33</v>
      </c>
      <c r="J2931" s="28">
        <v>45930</v>
      </c>
      <c r="K2931" s="28">
        <v>46082</v>
      </c>
      <c r="L2931" s="121" t="s">
        <v>124</v>
      </c>
      <c r="N2931" s="246" t="s">
        <v>113</v>
      </c>
      <c r="O2931" s="94" t="s">
        <v>73</v>
      </c>
      <c r="P2931" s="30" t="s">
        <v>73</v>
      </c>
      <c r="Q2931" s="20" t="s">
        <v>73</v>
      </c>
      <c r="R2931" s="23" t="s">
        <v>73</v>
      </c>
      <c r="S2931" s="21">
        <v>45926</v>
      </c>
      <c r="T2931" s="20" t="s">
        <v>73</v>
      </c>
      <c r="U2931" s="21">
        <v>45929</v>
      </c>
      <c r="V2931" s="29" t="s">
        <v>240</v>
      </c>
      <c r="W2931" s="23"/>
      <c r="X2931" s="27" t="s">
        <v>45</v>
      </c>
      <c r="Y2931" s="13" t="s">
        <v>3574</v>
      </c>
    </row>
    <row r="2932" spans="1:25" ht="25.5">
      <c r="A2932" s="24">
        <v>45962</v>
      </c>
      <c r="B2932" s="25" t="s">
        <v>2266</v>
      </c>
      <c r="C2932" s="26">
        <v>138835</v>
      </c>
      <c r="D2932" s="27" t="s">
        <v>28</v>
      </c>
      <c r="E2932" s="27" t="s">
        <v>255</v>
      </c>
      <c r="F2932" s="27" t="s">
        <v>256</v>
      </c>
      <c r="G2932" s="27" t="s">
        <v>31</v>
      </c>
      <c r="H2932" s="27" t="s">
        <v>32</v>
      </c>
      <c r="I2932" s="27" t="s">
        <v>33</v>
      </c>
      <c r="J2932" s="28">
        <v>45930</v>
      </c>
      <c r="K2932" s="28">
        <v>46082</v>
      </c>
      <c r="L2932" s="121" t="s">
        <v>124</v>
      </c>
      <c r="N2932" s="246" t="s">
        <v>113</v>
      </c>
      <c r="O2932" s="94" t="s">
        <v>73</v>
      </c>
      <c r="P2932" s="30" t="s">
        <v>73</v>
      </c>
      <c r="Q2932" s="20" t="s">
        <v>73</v>
      </c>
      <c r="R2932" s="23" t="s">
        <v>73</v>
      </c>
      <c r="S2932" s="21">
        <v>45926</v>
      </c>
      <c r="T2932" s="20" t="s">
        <v>73</v>
      </c>
      <c r="U2932" s="21">
        <v>45929</v>
      </c>
      <c r="V2932" s="29" t="s">
        <v>240</v>
      </c>
      <c r="W2932" s="23"/>
      <c r="X2932" s="27" t="s">
        <v>45</v>
      </c>
      <c r="Y2932" s="13" t="s">
        <v>3574</v>
      </c>
    </row>
    <row r="2933" spans="1:25" ht="25.5">
      <c r="A2933" s="24">
        <v>45962</v>
      </c>
      <c r="B2933" s="25" t="s">
        <v>3777</v>
      </c>
      <c r="C2933" s="26">
        <v>102338</v>
      </c>
      <c r="D2933" s="27" t="s">
        <v>28</v>
      </c>
      <c r="E2933" s="27" t="s">
        <v>255</v>
      </c>
      <c r="F2933" s="27" t="s">
        <v>1021</v>
      </c>
      <c r="G2933" s="27" t="s">
        <v>31</v>
      </c>
      <c r="H2933" s="27" t="s">
        <v>32</v>
      </c>
      <c r="I2933" s="27" t="s">
        <v>33</v>
      </c>
      <c r="J2933" s="28">
        <v>45930</v>
      </c>
      <c r="K2933" s="28">
        <v>46082</v>
      </c>
      <c r="L2933" s="121" t="s">
        <v>124</v>
      </c>
      <c r="N2933" s="246" t="s">
        <v>113</v>
      </c>
      <c r="O2933" s="94" t="s">
        <v>73</v>
      </c>
      <c r="P2933" s="30" t="s">
        <v>73</v>
      </c>
      <c r="Q2933" s="20" t="s">
        <v>73</v>
      </c>
      <c r="R2933" s="23" t="s">
        <v>73</v>
      </c>
      <c r="S2933" s="21">
        <v>45926</v>
      </c>
      <c r="T2933" s="20" t="s">
        <v>73</v>
      </c>
      <c r="U2933" s="21">
        <v>45929</v>
      </c>
      <c r="V2933" s="29" t="s">
        <v>240</v>
      </c>
      <c r="W2933" s="23"/>
      <c r="X2933" s="27" t="s">
        <v>45</v>
      </c>
      <c r="Y2933" s="13" t="s">
        <v>409</v>
      </c>
    </row>
    <row r="2934" spans="1:25" ht="25.5">
      <c r="A2934" s="24">
        <v>45962</v>
      </c>
      <c r="B2934" s="25" t="s">
        <v>3110</v>
      </c>
      <c r="C2934" s="26">
        <v>144933</v>
      </c>
      <c r="D2934" s="27" t="s">
        <v>28</v>
      </c>
      <c r="E2934" s="27" t="s">
        <v>2580</v>
      </c>
      <c r="F2934" s="27" t="s">
        <v>256</v>
      </c>
      <c r="G2934" s="27" t="s">
        <v>31</v>
      </c>
      <c r="H2934" s="27" t="s">
        <v>32</v>
      </c>
      <c r="I2934" s="27" t="s">
        <v>33</v>
      </c>
      <c r="J2934" s="28">
        <v>45930</v>
      </c>
      <c r="K2934" s="28">
        <v>46082</v>
      </c>
      <c r="L2934" s="121" t="s">
        <v>124</v>
      </c>
      <c r="N2934" s="246" t="s">
        <v>2995</v>
      </c>
      <c r="O2934" s="94" t="s">
        <v>73</v>
      </c>
      <c r="P2934" s="30" t="s">
        <v>73</v>
      </c>
      <c r="Q2934" s="20" t="s">
        <v>73</v>
      </c>
      <c r="R2934" s="23" t="s">
        <v>73</v>
      </c>
      <c r="S2934" s="21">
        <v>45926</v>
      </c>
      <c r="T2934" s="20" t="s">
        <v>73</v>
      </c>
      <c r="U2934" s="21">
        <v>45929</v>
      </c>
      <c r="V2934" s="29" t="s">
        <v>240</v>
      </c>
      <c r="W2934" s="23"/>
      <c r="X2934" s="27" t="s">
        <v>45</v>
      </c>
      <c r="Y2934" s="13" t="s">
        <v>3571</v>
      </c>
    </row>
    <row r="2935" spans="1:25">
      <c r="A2935" s="24">
        <v>45962</v>
      </c>
      <c r="B2935" s="25" t="s">
        <v>1251</v>
      </c>
      <c r="C2935" s="26">
        <v>119367</v>
      </c>
      <c r="D2935" s="27" t="s">
        <v>28</v>
      </c>
      <c r="E2935" s="27" t="s">
        <v>255</v>
      </c>
      <c r="F2935" s="27" t="s">
        <v>256</v>
      </c>
      <c r="G2935" s="27" t="s">
        <v>31</v>
      </c>
      <c r="H2935" s="27" t="s">
        <v>32</v>
      </c>
      <c r="I2935" s="27" t="s">
        <v>33</v>
      </c>
      <c r="J2935" s="28">
        <v>45930</v>
      </c>
      <c r="K2935" s="28">
        <v>46082</v>
      </c>
      <c r="L2935" s="121" t="s">
        <v>124</v>
      </c>
      <c r="M2935" s="94" t="s">
        <v>1765</v>
      </c>
      <c r="N2935" s="246" t="s">
        <v>2923</v>
      </c>
      <c r="O2935" s="94" t="s">
        <v>73</v>
      </c>
      <c r="P2935" s="30" t="s">
        <v>73</v>
      </c>
      <c r="Q2935" s="20" t="s">
        <v>73</v>
      </c>
      <c r="R2935" s="23" t="s">
        <v>73</v>
      </c>
      <c r="S2935" s="21">
        <v>45926</v>
      </c>
      <c r="T2935" s="20" t="s">
        <v>73</v>
      </c>
      <c r="U2935" s="21">
        <v>45929</v>
      </c>
      <c r="V2935" s="29" t="s">
        <v>240</v>
      </c>
      <c r="W2935" s="23"/>
      <c r="X2935" s="27" t="s">
        <v>45</v>
      </c>
      <c r="Y2935" s="13" t="s">
        <v>409</v>
      </c>
    </row>
    <row r="2936" spans="1:25">
      <c r="A2936" s="24">
        <v>45962</v>
      </c>
      <c r="B2936" s="25" t="s">
        <v>1276</v>
      </c>
      <c r="C2936" s="26">
        <v>131277</v>
      </c>
      <c r="D2936" s="27" t="s">
        <v>28</v>
      </c>
      <c r="E2936" s="27" t="s">
        <v>255</v>
      </c>
      <c r="F2936" s="27" t="s">
        <v>256</v>
      </c>
      <c r="G2936" s="27" t="s">
        <v>31</v>
      </c>
      <c r="H2936" s="27" t="s">
        <v>32</v>
      </c>
      <c r="I2936" s="27" t="s">
        <v>33</v>
      </c>
      <c r="J2936" s="28">
        <v>45930</v>
      </c>
      <c r="K2936" s="28">
        <v>46082</v>
      </c>
      <c r="L2936" s="121" t="s">
        <v>124</v>
      </c>
      <c r="M2936" s="94" t="s">
        <v>1765</v>
      </c>
      <c r="N2936" s="246" t="s">
        <v>2923</v>
      </c>
      <c r="O2936" s="94" t="s">
        <v>73</v>
      </c>
      <c r="P2936" s="30" t="s">
        <v>73</v>
      </c>
      <c r="Q2936" s="20" t="s">
        <v>73</v>
      </c>
      <c r="R2936" s="23" t="s">
        <v>73</v>
      </c>
      <c r="S2936" s="21">
        <v>45926</v>
      </c>
      <c r="T2936" s="20" t="s">
        <v>73</v>
      </c>
      <c r="U2936" s="21">
        <v>45929</v>
      </c>
      <c r="V2936" s="29" t="s">
        <v>240</v>
      </c>
      <c r="W2936" s="23"/>
      <c r="X2936" s="27" t="s">
        <v>45</v>
      </c>
      <c r="Y2936" s="13" t="s">
        <v>409</v>
      </c>
    </row>
    <row r="2937" spans="1:25">
      <c r="A2937" s="24">
        <v>45962</v>
      </c>
      <c r="B2937" s="25" t="s">
        <v>1242</v>
      </c>
      <c r="C2937" s="26">
        <v>126249</v>
      </c>
      <c r="D2937" s="27" t="s">
        <v>28</v>
      </c>
      <c r="E2937" s="27" t="s">
        <v>255</v>
      </c>
      <c r="F2937" s="27" t="s">
        <v>256</v>
      </c>
      <c r="G2937" s="27" t="s">
        <v>31</v>
      </c>
      <c r="H2937" s="27" t="s">
        <v>32</v>
      </c>
      <c r="I2937" s="27" t="s">
        <v>33</v>
      </c>
      <c r="J2937" s="28">
        <v>45930</v>
      </c>
      <c r="K2937" s="28">
        <v>46082</v>
      </c>
      <c r="L2937" s="121" t="s">
        <v>124</v>
      </c>
      <c r="M2937" s="94" t="s">
        <v>1765</v>
      </c>
      <c r="N2937" s="246" t="s">
        <v>2923</v>
      </c>
      <c r="O2937" s="94" t="s">
        <v>73</v>
      </c>
      <c r="P2937" s="30" t="s">
        <v>73</v>
      </c>
      <c r="Q2937" s="20" t="s">
        <v>73</v>
      </c>
      <c r="R2937" s="23" t="s">
        <v>73</v>
      </c>
      <c r="S2937" s="21">
        <v>45926</v>
      </c>
      <c r="T2937" s="20" t="s">
        <v>73</v>
      </c>
      <c r="U2937" s="21">
        <v>45929</v>
      </c>
      <c r="V2937" s="29" t="s">
        <v>240</v>
      </c>
      <c r="W2937" s="23"/>
      <c r="X2937" s="27" t="s">
        <v>45</v>
      </c>
      <c r="Y2937" s="13" t="s">
        <v>409</v>
      </c>
    </row>
    <row r="2938" spans="1:25">
      <c r="A2938" s="24">
        <v>45962</v>
      </c>
      <c r="B2938" s="25" t="s">
        <v>1292</v>
      </c>
      <c r="C2938" s="26">
        <v>126315</v>
      </c>
      <c r="D2938" s="27" t="s">
        <v>28</v>
      </c>
      <c r="E2938" s="27" t="s">
        <v>255</v>
      </c>
      <c r="F2938" s="27" t="s">
        <v>256</v>
      </c>
      <c r="G2938" s="27" t="s">
        <v>31</v>
      </c>
      <c r="H2938" s="27" t="s">
        <v>32</v>
      </c>
      <c r="I2938" s="27" t="s">
        <v>33</v>
      </c>
      <c r="J2938" s="28">
        <v>45930</v>
      </c>
      <c r="K2938" s="28">
        <v>46082</v>
      </c>
      <c r="L2938" s="121" t="s">
        <v>124</v>
      </c>
      <c r="M2938" s="94" t="s">
        <v>1765</v>
      </c>
      <c r="N2938" s="246" t="s">
        <v>2923</v>
      </c>
      <c r="O2938" s="94" t="s">
        <v>73</v>
      </c>
      <c r="P2938" s="30" t="s">
        <v>73</v>
      </c>
      <c r="Q2938" s="20" t="s">
        <v>73</v>
      </c>
      <c r="R2938" s="23" t="s">
        <v>73</v>
      </c>
      <c r="S2938" s="21">
        <v>45926</v>
      </c>
      <c r="T2938" s="20" t="s">
        <v>73</v>
      </c>
      <c r="U2938" s="21">
        <v>45929</v>
      </c>
      <c r="V2938" s="29" t="s">
        <v>240</v>
      </c>
      <c r="W2938" s="23"/>
      <c r="X2938" s="27" t="s">
        <v>45</v>
      </c>
      <c r="Y2938" s="13" t="s">
        <v>409</v>
      </c>
    </row>
    <row r="2939" spans="1:25">
      <c r="A2939" s="24">
        <v>45962</v>
      </c>
      <c r="B2939" s="25" t="s">
        <v>1253</v>
      </c>
      <c r="C2939" s="26">
        <v>131293</v>
      </c>
      <c r="D2939" s="27" t="s">
        <v>28</v>
      </c>
      <c r="E2939" s="27" t="s">
        <v>255</v>
      </c>
      <c r="F2939" s="27" t="s">
        <v>256</v>
      </c>
      <c r="G2939" s="27" t="s">
        <v>31</v>
      </c>
      <c r="H2939" s="27" t="s">
        <v>32</v>
      </c>
      <c r="I2939" s="27" t="s">
        <v>33</v>
      </c>
      <c r="J2939" s="28">
        <v>45930</v>
      </c>
      <c r="K2939" s="28">
        <v>46082</v>
      </c>
      <c r="L2939" s="121" t="s">
        <v>124</v>
      </c>
      <c r="M2939" s="94" t="s">
        <v>1765</v>
      </c>
      <c r="N2939" s="246" t="s">
        <v>2923</v>
      </c>
      <c r="O2939" s="94" t="s">
        <v>73</v>
      </c>
      <c r="P2939" s="30" t="s">
        <v>73</v>
      </c>
      <c r="Q2939" s="20" t="s">
        <v>73</v>
      </c>
      <c r="R2939" s="23" t="s">
        <v>73</v>
      </c>
      <c r="S2939" s="21">
        <v>45926</v>
      </c>
      <c r="T2939" s="20" t="s">
        <v>73</v>
      </c>
      <c r="U2939" s="21">
        <v>45929</v>
      </c>
      <c r="V2939" s="29" t="s">
        <v>240</v>
      </c>
      <c r="W2939" s="23"/>
      <c r="X2939" s="27" t="s">
        <v>45</v>
      </c>
      <c r="Y2939" s="13" t="s">
        <v>409</v>
      </c>
    </row>
    <row r="2940" spans="1:25" ht="25.5">
      <c r="A2940" s="24">
        <v>45962</v>
      </c>
      <c r="B2940" s="25" t="s">
        <v>3778</v>
      </c>
      <c r="C2940" s="26">
        <v>131294</v>
      </c>
      <c r="D2940" s="27" t="s">
        <v>28</v>
      </c>
      <c r="E2940" s="27" t="s">
        <v>255</v>
      </c>
      <c r="F2940" s="27" t="s">
        <v>256</v>
      </c>
      <c r="G2940" s="27" t="s">
        <v>31</v>
      </c>
      <c r="H2940" s="27" t="s">
        <v>32</v>
      </c>
      <c r="I2940" s="27" t="s">
        <v>33</v>
      </c>
      <c r="J2940" s="28">
        <v>45930</v>
      </c>
      <c r="K2940" s="28">
        <v>46082</v>
      </c>
      <c r="L2940" s="121" t="s">
        <v>124</v>
      </c>
      <c r="M2940" s="94" t="s">
        <v>1765</v>
      </c>
      <c r="N2940" s="246" t="s">
        <v>2923</v>
      </c>
      <c r="O2940" s="94" t="s">
        <v>73</v>
      </c>
      <c r="P2940" s="30" t="s">
        <v>73</v>
      </c>
      <c r="Q2940" s="20" t="s">
        <v>73</v>
      </c>
      <c r="R2940" s="23" t="s">
        <v>73</v>
      </c>
      <c r="S2940" s="21">
        <v>45926</v>
      </c>
      <c r="T2940" s="20" t="s">
        <v>73</v>
      </c>
      <c r="U2940" s="21">
        <v>45929</v>
      </c>
      <c r="V2940" s="29" t="s">
        <v>240</v>
      </c>
      <c r="W2940" s="23"/>
      <c r="X2940" s="27" t="s">
        <v>45</v>
      </c>
      <c r="Y2940" s="13" t="s">
        <v>409</v>
      </c>
    </row>
    <row r="2941" spans="1:25">
      <c r="A2941" s="24">
        <v>45962</v>
      </c>
      <c r="B2941" s="25" t="s">
        <v>1274</v>
      </c>
      <c r="C2941" s="26">
        <v>131299</v>
      </c>
      <c r="D2941" s="27" t="s">
        <v>28</v>
      </c>
      <c r="E2941" s="27" t="s">
        <v>255</v>
      </c>
      <c r="F2941" s="27" t="s">
        <v>256</v>
      </c>
      <c r="G2941" s="27" t="s">
        <v>31</v>
      </c>
      <c r="H2941" s="27" t="s">
        <v>32</v>
      </c>
      <c r="I2941" s="27" t="s">
        <v>33</v>
      </c>
      <c r="J2941" s="28">
        <v>45930</v>
      </c>
      <c r="K2941" s="28">
        <v>46082</v>
      </c>
      <c r="L2941" s="121" t="s">
        <v>124</v>
      </c>
      <c r="M2941" s="94" t="s">
        <v>1765</v>
      </c>
      <c r="N2941" s="246" t="s">
        <v>2923</v>
      </c>
      <c r="O2941" s="94" t="s">
        <v>73</v>
      </c>
      <c r="P2941" s="30" t="s">
        <v>73</v>
      </c>
      <c r="Q2941" s="20" t="s">
        <v>73</v>
      </c>
      <c r="R2941" s="23" t="s">
        <v>73</v>
      </c>
      <c r="S2941" s="21">
        <v>45926</v>
      </c>
      <c r="T2941" s="20" t="s">
        <v>73</v>
      </c>
      <c r="U2941" s="21">
        <v>45929</v>
      </c>
      <c r="V2941" s="29" t="s">
        <v>240</v>
      </c>
      <c r="W2941" s="23"/>
      <c r="X2941" s="27" t="s">
        <v>45</v>
      </c>
      <c r="Y2941" s="13" t="s">
        <v>409</v>
      </c>
    </row>
    <row r="2942" spans="1:25">
      <c r="A2942" s="24">
        <v>45962</v>
      </c>
      <c r="B2942" s="25" t="s">
        <v>1295</v>
      </c>
      <c r="C2942" s="26">
        <v>131342</v>
      </c>
      <c r="D2942" s="27" t="s">
        <v>28</v>
      </c>
      <c r="E2942" s="27" t="s">
        <v>255</v>
      </c>
      <c r="F2942" s="27" t="s">
        <v>256</v>
      </c>
      <c r="G2942" s="27" t="s">
        <v>31</v>
      </c>
      <c r="H2942" s="27" t="s">
        <v>32</v>
      </c>
      <c r="I2942" s="27" t="s">
        <v>33</v>
      </c>
      <c r="J2942" s="28">
        <v>45930</v>
      </c>
      <c r="K2942" s="28">
        <v>46082</v>
      </c>
      <c r="L2942" s="121" t="s">
        <v>124</v>
      </c>
      <c r="M2942" s="94" t="s">
        <v>1765</v>
      </c>
      <c r="N2942" s="246" t="s">
        <v>2923</v>
      </c>
      <c r="O2942" s="94" t="s">
        <v>73</v>
      </c>
      <c r="P2942" s="30" t="s">
        <v>73</v>
      </c>
      <c r="Q2942" s="20" t="s">
        <v>73</v>
      </c>
      <c r="R2942" s="23" t="s">
        <v>73</v>
      </c>
      <c r="S2942" s="21">
        <v>45926</v>
      </c>
      <c r="T2942" s="20" t="s">
        <v>73</v>
      </c>
      <c r="U2942" s="21">
        <v>45929</v>
      </c>
      <c r="V2942" s="29" t="s">
        <v>240</v>
      </c>
      <c r="W2942" s="23"/>
      <c r="X2942" s="27" t="s">
        <v>45</v>
      </c>
      <c r="Y2942" s="13" t="s">
        <v>409</v>
      </c>
    </row>
    <row r="2943" spans="1:25">
      <c r="A2943" s="24">
        <v>45962</v>
      </c>
      <c r="B2943" s="25" t="s">
        <v>1296</v>
      </c>
      <c r="C2943" s="26">
        <v>131364</v>
      </c>
      <c r="D2943" s="27" t="s">
        <v>28</v>
      </c>
      <c r="E2943" s="27" t="s">
        <v>255</v>
      </c>
      <c r="F2943" s="27" t="s">
        <v>256</v>
      </c>
      <c r="G2943" s="27" t="s">
        <v>31</v>
      </c>
      <c r="H2943" s="27" t="s">
        <v>32</v>
      </c>
      <c r="I2943" s="27" t="s">
        <v>33</v>
      </c>
      <c r="J2943" s="28">
        <v>45930</v>
      </c>
      <c r="K2943" s="28">
        <v>46082</v>
      </c>
      <c r="L2943" s="121" t="s">
        <v>124</v>
      </c>
      <c r="M2943" s="94" t="s">
        <v>1765</v>
      </c>
      <c r="N2943" s="246" t="s">
        <v>2923</v>
      </c>
      <c r="O2943" s="94" t="s">
        <v>73</v>
      </c>
      <c r="P2943" s="30" t="s">
        <v>73</v>
      </c>
      <c r="Q2943" s="20" t="s">
        <v>73</v>
      </c>
      <c r="R2943" s="23" t="s">
        <v>73</v>
      </c>
      <c r="S2943" s="21">
        <v>45926</v>
      </c>
      <c r="T2943" s="20" t="s">
        <v>73</v>
      </c>
      <c r="U2943" s="21">
        <v>45929</v>
      </c>
      <c r="V2943" s="29" t="s">
        <v>240</v>
      </c>
      <c r="W2943" s="23"/>
      <c r="X2943" s="27" t="s">
        <v>45</v>
      </c>
      <c r="Y2943" s="13" t="s">
        <v>409</v>
      </c>
    </row>
    <row r="2944" spans="1:25" ht="25.5">
      <c r="A2944" s="24">
        <v>45962</v>
      </c>
      <c r="B2944" s="25" t="s">
        <v>3779</v>
      </c>
      <c r="C2944" s="26">
        <v>131366</v>
      </c>
      <c r="D2944" s="27" t="s">
        <v>28</v>
      </c>
      <c r="E2944" s="27" t="s">
        <v>255</v>
      </c>
      <c r="F2944" s="27" t="s">
        <v>256</v>
      </c>
      <c r="G2944" s="27" t="s">
        <v>31</v>
      </c>
      <c r="H2944" s="27" t="s">
        <v>32</v>
      </c>
      <c r="I2944" s="27" t="s">
        <v>33</v>
      </c>
      <c r="J2944" s="28">
        <v>45930</v>
      </c>
      <c r="K2944" s="28">
        <v>46082</v>
      </c>
      <c r="L2944" s="121" t="s">
        <v>124</v>
      </c>
      <c r="M2944" s="94" t="s">
        <v>1765</v>
      </c>
      <c r="N2944" s="246" t="s">
        <v>2923</v>
      </c>
      <c r="O2944" s="94" t="s">
        <v>73</v>
      </c>
      <c r="P2944" s="30" t="s">
        <v>73</v>
      </c>
      <c r="Q2944" s="20" t="s">
        <v>73</v>
      </c>
      <c r="R2944" s="23" t="s">
        <v>73</v>
      </c>
      <c r="S2944" s="21">
        <v>45926</v>
      </c>
      <c r="T2944" s="20" t="s">
        <v>73</v>
      </c>
      <c r="U2944" s="21">
        <v>45929</v>
      </c>
      <c r="V2944" s="29" t="s">
        <v>240</v>
      </c>
      <c r="W2944" s="23"/>
      <c r="X2944" s="27" t="s">
        <v>45</v>
      </c>
      <c r="Y2944" s="13" t="s">
        <v>409</v>
      </c>
    </row>
    <row r="2945" spans="1:25" ht="25.5">
      <c r="A2945" s="24">
        <v>45962</v>
      </c>
      <c r="B2945" s="25" t="s">
        <v>3780</v>
      </c>
      <c r="C2945" s="26">
        <v>131382</v>
      </c>
      <c r="D2945" s="27" t="s">
        <v>28</v>
      </c>
      <c r="E2945" s="27" t="s">
        <v>255</v>
      </c>
      <c r="F2945" s="27" t="s">
        <v>256</v>
      </c>
      <c r="G2945" s="27" t="s">
        <v>31</v>
      </c>
      <c r="H2945" s="27" t="s">
        <v>32</v>
      </c>
      <c r="I2945" s="27" t="s">
        <v>33</v>
      </c>
      <c r="J2945" s="28">
        <v>45930</v>
      </c>
      <c r="K2945" s="28">
        <v>46082</v>
      </c>
      <c r="L2945" s="121" t="s">
        <v>124</v>
      </c>
      <c r="M2945" s="94" t="s">
        <v>1765</v>
      </c>
      <c r="N2945" s="246" t="s">
        <v>2923</v>
      </c>
      <c r="O2945" s="94" t="s">
        <v>73</v>
      </c>
      <c r="P2945" s="30" t="s">
        <v>73</v>
      </c>
      <c r="Q2945" s="20" t="s">
        <v>73</v>
      </c>
      <c r="R2945" s="23" t="s">
        <v>73</v>
      </c>
      <c r="S2945" s="21">
        <v>45926</v>
      </c>
      <c r="T2945" s="20" t="s">
        <v>73</v>
      </c>
      <c r="U2945" s="21">
        <v>45929</v>
      </c>
      <c r="V2945" s="29" t="s">
        <v>240</v>
      </c>
      <c r="W2945" s="23"/>
      <c r="X2945" s="27" t="s">
        <v>45</v>
      </c>
      <c r="Y2945" s="13" t="s">
        <v>409</v>
      </c>
    </row>
    <row r="2946" spans="1:25">
      <c r="A2946" s="24">
        <v>45962</v>
      </c>
      <c r="B2946" s="25" t="s">
        <v>3034</v>
      </c>
      <c r="C2946" s="26">
        <v>131567</v>
      </c>
      <c r="D2946" s="27" t="s">
        <v>28</v>
      </c>
      <c r="E2946" s="27" t="s">
        <v>255</v>
      </c>
      <c r="F2946" s="27" t="s">
        <v>256</v>
      </c>
      <c r="G2946" s="27" t="s">
        <v>31</v>
      </c>
      <c r="H2946" s="27" t="s">
        <v>32</v>
      </c>
      <c r="I2946" s="27" t="s">
        <v>33</v>
      </c>
      <c r="J2946" s="28">
        <v>45930</v>
      </c>
      <c r="K2946" s="28">
        <v>46082</v>
      </c>
      <c r="L2946" s="121" t="s">
        <v>124</v>
      </c>
      <c r="M2946" s="94" t="s">
        <v>1765</v>
      </c>
      <c r="N2946" s="246" t="s">
        <v>2923</v>
      </c>
      <c r="O2946" s="94" t="s">
        <v>73</v>
      </c>
      <c r="P2946" s="30" t="s">
        <v>73</v>
      </c>
      <c r="Q2946" s="20" t="s">
        <v>73</v>
      </c>
      <c r="R2946" s="23" t="s">
        <v>73</v>
      </c>
      <c r="S2946" s="21">
        <v>45926</v>
      </c>
      <c r="T2946" s="20" t="s">
        <v>73</v>
      </c>
      <c r="U2946" s="21">
        <v>45929</v>
      </c>
      <c r="V2946" s="29" t="s">
        <v>240</v>
      </c>
      <c r="W2946" s="23"/>
      <c r="X2946" s="27" t="s">
        <v>45</v>
      </c>
      <c r="Y2946" s="13" t="s">
        <v>409</v>
      </c>
    </row>
    <row r="2947" spans="1:25">
      <c r="A2947" s="24">
        <v>45962</v>
      </c>
      <c r="B2947" s="25" t="s">
        <v>2260</v>
      </c>
      <c r="C2947" s="26">
        <v>136725</v>
      </c>
      <c r="D2947" s="27" t="s">
        <v>28</v>
      </c>
      <c r="E2947" s="27" t="s">
        <v>255</v>
      </c>
      <c r="F2947" s="27" t="s">
        <v>256</v>
      </c>
      <c r="G2947" s="27" t="s">
        <v>31</v>
      </c>
      <c r="H2947" s="27" t="s">
        <v>32</v>
      </c>
      <c r="I2947" s="27" t="s">
        <v>33</v>
      </c>
      <c r="J2947" s="28">
        <v>45930</v>
      </c>
      <c r="K2947" s="28">
        <v>46082</v>
      </c>
      <c r="L2947" s="121" t="s">
        <v>124</v>
      </c>
      <c r="M2947" s="94" t="s">
        <v>1765</v>
      </c>
      <c r="N2947" s="246" t="s">
        <v>2923</v>
      </c>
      <c r="O2947" s="94" t="s">
        <v>73</v>
      </c>
      <c r="P2947" s="30" t="s">
        <v>73</v>
      </c>
      <c r="Q2947" s="20" t="s">
        <v>73</v>
      </c>
      <c r="R2947" s="23" t="s">
        <v>73</v>
      </c>
      <c r="S2947" s="21">
        <v>45926</v>
      </c>
      <c r="T2947" s="20" t="s">
        <v>73</v>
      </c>
      <c r="U2947" s="21">
        <v>45929</v>
      </c>
      <c r="V2947" s="29" t="s">
        <v>240</v>
      </c>
      <c r="W2947" s="23"/>
      <c r="X2947" s="27" t="s">
        <v>45</v>
      </c>
      <c r="Y2947" s="13" t="s">
        <v>409</v>
      </c>
    </row>
    <row r="2948" spans="1:25">
      <c r="A2948" s="24">
        <v>45962</v>
      </c>
      <c r="B2948" s="25" t="s">
        <v>3046</v>
      </c>
      <c r="C2948" s="26">
        <v>144758</v>
      </c>
      <c r="D2948" s="27" t="s">
        <v>28</v>
      </c>
      <c r="E2948" s="27" t="s">
        <v>255</v>
      </c>
      <c r="F2948" s="27" t="s">
        <v>256</v>
      </c>
      <c r="G2948" s="27" t="s">
        <v>31</v>
      </c>
      <c r="H2948" s="27" t="s">
        <v>32</v>
      </c>
      <c r="I2948" s="27" t="s">
        <v>33</v>
      </c>
      <c r="J2948" s="28">
        <v>45930</v>
      </c>
      <c r="K2948" s="28">
        <v>46082</v>
      </c>
      <c r="L2948" s="121" t="s">
        <v>124</v>
      </c>
      <c r="M2948" s="94" t="s">
        <v>1765</v>
      </c>
      <c r="N2948" s="246" t="s">
        <v>2923</v>
      </c>
      <c r="O2948" s="94" t="s">
        <v>73</v>
      </c>
      <c r="P2948" s="30" t="s">
        <v>73</v>
      </c>
      <c r="Q2948" s="20" t="s">
        <v>73</v>
      </c>
      <c r="R2948" s="23" t="s">
        <v>73</v>
      </c>
      <c r="S2948" s="21">
        <v>45926</v>
      </c>
      <c r="T2948" s="20" t="s">
        <v>73</v>
      </c>
      <c r="U2948" s="21">
        <v>45929</v>
      </c>
      <c r="V2948" s="29" t="s">
        <v>240</v>
      </c>
      <c r="W2948" s="23"/>
      <c r="X2948" s="27" t="s">
        <v>45</v>
      </c>
      <c r="Y2948" s="13" t="s">
        <v>409</v>
      </c>
    </row>
    <row r="2949" spans="1:25" ht="25.5">
      <c r="A2949" s="24">
        <v>45962</v>
      </c>
      <c r="B2949" s="109" t="s">
        <v>2239</v>
      </c>
      <c r="C2949" s="26">
        <v>138887</v>
      </c>
      <c r="D2949" s="27" t="s">
        <v>28</v>
      </c>
      <c r="E2949" s="27" t="s">
        <v>413</v>
      </c>
      <c r="F2949" s="27" t="s">
        <v>256</v>
      </c>
      <c r="G2949" s="27" t="s">
        <v>31</v>
      </c>
      <c r="H2949" s="27" t="s">
        <v>32</v>
      </c>
      <c r="I2949" s="27" t="s">
        <v>33</v>
      </c>
      <c r="J2949" s="28">
        <v>45930</v>
      </c>
      <c r="K2949" s="28">
        <v>46082</v>
      </c>
      <c r="L2949" s="121" t="s">
        <v>124</v>
      </c>
      <c r="M2949" s="94" t="s">
        <v>415</v>
      </c>
      <c r="N2949" s="246" t="s">
        <v>43</v>
      </c>
      <c r="O2949" s="94" t="s">
        <v>73</v>
      </c>
      <c r="P2949" s="30" t="s">
        <v>73</v>
      </c>
      <c r="Q2949" s="20" t="s">
        <v>73</v>
      </c>
      <c r="R2949" s="23" t="s">
        <v>73</v>
      </c>
      <c r="S2949" s="21">
        <v>45926</v>
      </c>
      <c r="T2949" s="20" t="s">
        <v>73</v>
      </c>
      <c r="U2949" s="21">
        <v>45932</v>
      </c>
      <c r="V2949" s="29" t="s">
        <v>240</v>
      </c>
      <c r="W2949" s="23"/>
      <c r="X2949" s="27" t="s">
        <v>45</v>
      </c>
      <c r="Y2949" s="13" t="s">
        <v>1290</v>
      </c>
    </row>
    <row r="2950" spans="1:25" ht="25.5">
      <c r="A2950" s="24">
        <v>45962</v>
      </c>
      <c r="B2950" s="25" t="s">
        <v>3056</v>
      </c>
      <c r="C2950" s="26">
        <v>145040</v>
      </c>
      <c r="D2950" s="27" t="s">
        <v>28</v>
      </c>
      <c r="E2950" s="27" t="s">
        <v>413</v>
      </c>
      <c r="F2950" s="27" t="s">
        <v>256</v>
      </c>
      <c r="G2950" s="27" t="s">
        <v>31</v>
      </c>
      <c r="H2950" s="27" t="s">
        <v>32</v>
      </c>
      <c r="I2950" s="27" t="s">
        <v>33</v>
      </c>
      <c r="J2950" s="28">
        <v>45930</v>
      </c>
      <c r="K2950" s="28">
        <v>46082</v>
      </c>
      <c r="L2950" s="121" t="s">
        <v>124</v>
      </c>
      <c r="M2950" s="94" t="s">
        <v>415</v>
      </c>
      <c r="N2950" s="246" t="s">
        <v>43</v>
      </c>
      <c r="O2950" s="94" t="s">
        <v>73</v>
      </c>
      <c r="P2950" s="30" t="s">
        <v>73</v>
      </c>
      <c r="Q2950" s="20" t="s">
        <v>73</v>
      </c>
      <c r="R2950" s="23" t="s">
        <v>73</v>
      </c>
      <c r="S2950" s="21">
        <v>45926</v>
      </c>
      <c r="T2950" s="20" t="s">
        <v>73</v>
      </c>
      <c r="U2950" s="21">
        <v>45932</v>
      </c>
      <c r="V2950" s="29" t="s">
        <v>240</v>
      </c>
      <c r="W2950" s="23"/>
      <c r="X2950" s="27" t="s">
        <v>45</v>
      </c>
      <c r="Y2950" s="13" t="s">
        <v>1290</v>
      </c>
    </row>
    <row r="2951" spans="1:25" ht="25.5">
      <c r="A2951" s="24">
        <v>45962</v>
      </c>
      <c r="B2951" s="25" t="s">
        <v>3052</v>
      </c>
      <c r="C2951" s="26">
        <v>144956</v>
      </c>
      <c r="D2951" s="27" t="s">
        <v>28</v>
      </c>
      <c r="E2951" s="27" t="s">
        <v>413</v>
      </c>
      <c r="F2951" s="27" t="s">
        <v>256</v>
      </c>
      <c r="G2951" s="27" t="s">
        <v>31</v>
      </c>
      <c r="H2951" s="27" t="s">
        <v>32</v>
      </c>
      <c r="I2951" s="27" t="s">
        <v>33</v>
      </c>
      <c r="J2951" s="28">
        <v>45930</v>
      </c>
      <c r="K2951" s="28">
        <v>46082</v>
      </c>
      <c r="L2951" s="121" t="s">
        <v>124</v>
      </c>
      <c r="M2951" s="94" t="s">
        <v>415</v>
      </c>
      <c r="N2951" s="246" t="s">
        <v>43</v>
      </c>
      <c r="O2951" s="94" t="s">
        <v>73</v>
      </c>
      <c r="P2951" s="30" t="s">
        <v>73</v>
      </c>
      <c r="Q2951" s="20" t="s">
        <v>73</v>
      </c>
      <c r="R2951" s="23" t="s">
        <v>73</v>
      </c>
      <c r="S2951" s="21">
        <v>45926</v>
      </c>
      <c r="T2951" s="20" t="s">
        <v>73</v>
      </c>
      <c r="U2951" s="21">
        <v>45932</v>
      </c>
      <c r="V2951" s="29" t="s">
        <v>240</v>
      </c>
      <c r="W2951" s="23"/>
      <c r="X2951" s="27" t="s">
        <v>45</v>
      </c>
      <c r="Y2951" s="13" t="s">
        <v>1290</v>
      </c>
    </row>
    <row r="2952" spans="1:25">
      <c r="A2952" s="24">
        <v>45962</v>
      </c>
      <c r="B2952" s="25" t="s">
        <v>3781</v>
      </c>
      <c r="C2952" s="26">
        <v>150929</v>
      </c>
      <c r="D2952" s="27" t="s">
        <v>28</v>
      </c>
      <c r="E2952" s="27" t="s">
        <v>1068</v>
      </c>
      <c r="F2952" s="27" t="s">
        <v>2943</v>
      </c>
      <c r="G2952" s="27" t="s">
        <v>31</v>
      </c>
      <c r="H2952" s="27" t="s">
        <v>32</v>
      </c>
      <c r="I2952" s="27" t="s">
        <v>33</v>
      </c>
      <c r="J2952" s="28">
        <v>45930</v>
      </c>
      <c r="K2952" s="28">
        <v>46113</v>
      </c>
      <c r="L2952" s="121" t="s">
        <v>124</v>
      </c>
      <c r="M2952" s="94" t="s">
        <v>304</v>
      </c>
      <c r="N2952" s="246" t="s">
        <v>149</v>
      </c>
      <c r="O2952" s="94" t="s">
        <v>73</v>
      </c>
      <c r="P2952" s="21">
        <v>45926</v>
      </c>
      <c r="Q2952" s="20" t="s">
        <v>73</v>
      </c>
      <c r="R2952" s="23" t="s">
        <v>73</v>
      </c>
      <c r="S2952" s="21">
        <v>45929</v>
      </c>
      <c r="T2952" s="20" t="s">
        <v>73</v>
      </c>
      <c r="U2952" s="21">
        <v>45932</v>
      </c>
      <c r="V2952" s="29" t="s">
        <v>240</v>
      </c>
      <c r="W2952" s="23"/>
      <c r="X2952" s="27" t="s">
        <v>45</v>
      </c>
      <c r="Y2952" s="13" t="s">
        <v>3782</v>
      </c>
    </row>
    <row r="2953" spans="1:25">
      <c r="A2953" s="24">
        <v>45962</v>
      </c>
      <c r="B2953" s="25" t="s">
        <v>2267</v>
      </c>
      <c r="C2953" s="26">
        <v>42961</v>
      </c>
      <c r="D2953" s="27" t="s">
        <v>28</v>
      </c>
      <c r="E2953" s="27" t="s">
        <v>463</v>
      </c>
      <c r="F2953" s="27" t="s">
        <v>2943</v>
      </c>
      <c r="G2953" s="27" t="s">
        <v>31</v>
      </c>
      <c r="H2953" s="27" t="s">
        <v>32</v>
      </c>
      <c r="I2953" s="27" t="s">
        <v>33</v>
      </c>
      <c r="J2953" s="28">
        <v>45930</v>
      </c>
      <c r="K2953" s="28">
        <v>46113</v>
      </c>
      <c r="L2953" s="121" t="s">
        <v>124</v>
      </c>
      <c r="N2953" s="246" t="s">
        <v>464</v>
      </c>
      <c r="O2953" s="94" t="s">
        <v>73</v>
      </c>
      <c r="P2953" s="30" t="s">
        <v>73</v>
      </c>
      <c r="Q2953" s="20" t="s">
        <v>73</v>
      </c>
      <c r="R2953" s="23" t="s">
        <v>73</v>
      </c>
      <c r="S2953" s="21">
        <v>45926</v>
      </c>
      <c r="T2953" s="20" t="s">
        <v>73</v>
      </c>
      <c r="U2953" s="21">
        <v>45932</v>
      </c>
      <c r="V2953" s="29" t="s">
        <v>240</v>
      </c>
      <c r="W2953" s="23"/>
      <c r="X2953" s="27" t="s">
        <v>45</v>
      </c>
      <c r="Y2953" s="13" t="s">
        <v>835</v>
      </c>
    </row>
    <row r="2954" spans="1:25">
      <c r="A2954" s="24">
        <v>45962</v>
      </c>
      <c r="B2954" s="25" t="s">
        <v>1224</v>
      </c>
      <c r="C2954" s="26">
        <v>118317</v>
      </c>
      <c r="D2954" s="27" t="s">
        <v>28</v>
      </c>
      <c r="E2954" s="27" t="s">
        <v>77</v>
      </c>
      <c r="F2954" s="27" t="s">
        <v>78</v>
      </c>
      <c r="G2954" s="27" t="s">
        <v>31</v>
      </c>
      <c r="H2954" s="27" t="s">
        <v>32</v>
      </c>
      <c r="I2954" s="27" t="s">
        <v>33</v>
      </c>
      <c r="J2954" s="28">
        <v>45930</v>
      </c>
      <c r="K2954" s="28">
        <v>46113</v>
      </c>
      <c r="L2954" s="121" t="s">
        <v>124</v>
      </c>
      <c r="M2954" s="94" t="s">
        <v>250</v>
      </c>
      <c r="N2954" s="246" t="s">
        <v>98</v>
      </c>
      <c r="O2954" s="94" t="s">
        <v>73</v>
      </c>
      <c r="P2954" s="30" t="s">
        <v>73</v>
      </c>
      <c r="Q2954" s="20" t="s">
        <v>73</v>
      </c>
      <c r="R2954" s="23" t="s">
        <v>73</v>
      </c>
      <c r="S2954" s="21">
        <v>45926</v>
      </c>
      <c r="T2954" s="20" t="s">
        <v>73</v>
      </c>
      <c r="U2954" s="21">
        <v>45932</v>
      </c>
      <c r="V2954" s="29" t="s">
        <v>240</v>
      </c>
      <c r="W2954" s="23"/>
      <c r="X2954" s="27" t="s">
        <v>39</v>
      </c>
      <c r="Y2954" s="13" t="s">
        <v>582</v>
      </c>
    </row>
    <row r="2955" spans="1:25" ht="25.5">
      <c r="A2955" s="24">
        <v>45962</v>
      </c>
      <c r="B2955" s="25" t="s">
        <v>3050</v>
      </c>
      <c r="C2955" s="26">
        <v>144941</v>
      </c>
      <c r="D2955" s="27" t="s">
        <v>28</v>
      </c>
      <c r="E2955" s="27" t="s">
        <v>413</v>
      </c>
      <c r="F2955" s="27" t="s">
        <v>256</v>
      </c>
      <c r="G2955" s="27" t="s">
        <v>31</v>
      </c>
      <c r="H2955" s="27" t="s">
        <v>32</v>
      </c>
      <c r="I2955" s="27" t="s">
        <v>33</v>
      </c>
      <c r="J2955" s="28">
        <v>45930</v>
      </c>
      <c r="K2955" s="28">
        <v>46082</v>
      </c>
      <c r="L2955" s="121" t="s">
        <v>124</v>
      </c>
      <c r="M2955" s="94" t="s">
        <v>415</v>
      </c>
      <c r="N2955" s="246" t="s">
        <v>43</v>
      </c>
      <c r="O2955" s="94" t="s">
        <v>73</v>
      </c>
      <c r="P2955" s="30" t="s">
        <v>73</v>
      </c>
      <c r="Q2955" s="20" t="s">
        <v>73</v>
      </c>
      <c r="R2955" s="23" t="s">
        <v>73</v>
      </c>
      <c r="S2955" s="21">
        <v>45926</v>
      </c>
      <c r="T2955" s="20" t="s">
        <v>73</v>
      </c>
      <c r="U2955" s="21">
        <v>45932</v>
      </c>
      <c r="V2955" s="29" t="s">
        <v>240</v>
      </c>
      <c r="W2955" s="23"/>
      <c r="X2955" s="27" t="s">
        <v>45</v>
      </c>
      <c r="Y2955" s="13" t="s">
        <v>1290</v>
      </c>
    </row>
    <row r="2956" spans="1:25" ht="25.5">
      <c r="A2956" s="24">
        <v>45962</v>
      </c>
      <c r="B2956" s="25" t="s">
        <v>3048</v>
      </c>
      <c r="C2956" s="26">
        <v>144907</v>
      </c>
      <c r="D2956" s="27" t="s">
        <v>28</v>
      </c>
      <c r="E2956" s="27" t="s">
        <v>413</v>
      </c>
      <c r="F2956" s="27" t="s">
        <v>256</v>
      </c>
      <c r="G2956" s="27" t="s">
        <v>31</v>
      </c>
      <c r="H2956" s="27" t="s">
        <v>32</v>
      </c>
      <c r="I2956" s="27" t="s">
        <v>33</v>
      </c>
      <c r="J2956" s="28">
        <v>45930</v>
      </c>
      <c r="K2956" s="28">
        <v>46082</v>
      </c>
      <c r="L2956" s="121" t="s">
        <v>124</v>
      </c>
      <c r="M2956" s="94" t="s">
        <v>415</v>
      </c>
      <c r="N2956" s="246" t="s">
        <v>43</v>
      </c>
      <c r="O2956" s="94" t="s">
        <v>73</v>
      </c>
      <c r="P2956" s="30" t="s">
        <v>73</v>
      </c>
      <c r="Q2956" s="20" t="s">
        <v>73</v>
      </c>
      <c r="R2956" s="23" t="s">
        <v>73</v>
      </c>
      <c r="S2956" s="21">
        <v>45926</v>
      </c>
      <c r="T2956" s="20" t="s">
        <v>73</v>
      </c>
      <c r="U2956" s="21">
        <v>45932</v>
      </c>
      <c r="V2956" s="29" t="s">
        <v>240</v>
      </c>
      <c r="W2956" s="23"/>
      <c r="X2956" s="27" t="s">
        <v>45</v>
      </c>
      <c r="Y2956" s="13" t="s">
        <v>1290</v>
      </c>
    </row>
    <row r="2957" spans="1:25" ht="25.5">
      <c r="A2957" s="24">
        <v>45962</v>
      </c>
      <c r="B2957" s="25" t="s">
        <v>1260</v>
      </c>
      <c r="C2957" s="26">
        <v>109531</v>
      </c>
      <c r="D2957" s="27" t="s">
        <v>28</v>
      </c>
      <c r="E2957" s="27" t="s">
        <v>413</v>
      </c>
      <c r="F2957" s="27" t="s">
        <v>256</v>
      </c>
      <c r="G2957" s="27" t="s">
        <v>31</v>
      </c>
      <c r="H2957" s="27" t="s">
        <v>32</v>
      </c>
      <c r="I2957" s="27" t="s">
        <v>33</v>
      </c>
      <c r="J2957" s="28">
        <v>45930</v>
      </c>
      <c r="K2957" s="28">
        <v>46082</v>
      </c>
      <c r="L2957" s="121" t="s">
        <v>124</v>
      </c>
      <c r="M2957" s="94" t="s">
        <v>415</v>
      </c>
      <c r="N2957" s="246" t="s">
        <v>43</v>
      </c>
      <c r="O2957" s="94" t="s">
        <v>73</v>
      </c>
      <c r="P2957" s="30" t="s">
        <v>73</v>
      </c>
      <c r="Q2957" s="20" t="s">
        <v>73</v>
      </c>
      <c r="R2957" s="23" t="s">
        <v>73</v>
      </c>
      <c r="S2957" s="21">
        <v>45926</v>
      </c>
      <c r="T2957" s="20" t="s">
        <v>73</v>
      </c>
      <c r="U2957" s="21">
        <v>45932</v>
      </c>
      <c r="V2957" s="29" t="s">
        <v>240</v>
      </c>
      <c r="W2957" s="23"/>
      <c r="X2957" s="27" t="s">
        <v>45</v>
      </c>
      <c r="Y2957" s="13" t="s">
        <v>1290</v>
      </c>
    </row>
    <row r="2958" spans="1:25">
      <c r="A2958" s="24">
        <v>45962</v>
      </c>
      <c r="B2958" s="25" t="s">
        <v>1268</v>
      </c>
      <c r="C2958" s="26">
        <v>57098</v>
      </c>
      <c r="D2958" s="27" t="s">
        <v>28</v>
      </c>
      <c r="E2958" s="27" t="s">
        <v>494</v>
      </c>
      <c r="F2958" s="27" t="s">
        <v>2943</v>
      </c>
      <c r="G2958" s="27" t="s">
        <v>31</v>
      </c>
      <c r="H2958" s="27" t="s">
        <v>32</v>
      </c>
      <c r="I2958" s="27" t="s">
        <v>33</v>
      </c>
      <c r="J2958" s="28">
        <v>45930</v>
      </c>
      <c r="K2958" s="28">
        <v>46113</v>
      </c>
      <c r="L2958" s="121" t="s">
        <v>124</v>
      </c>
      <c r="N2958" s="246" t="s">
        <v>464</v>
      </c>
      <c r="O2958" s="94" t="s">
        <v>73</v>
      </c>
      <c r="P2958" s="30" t="s">
        <v>73</v>
      </c>
      <c r="Q2958" s="20" t="s">
        <v>73</v>
      </c>
      <c r="R2958" s="23" t="s">
        <v>73</v>
      </c>
      <c r="S2958" s="21">
        <v>45926</v>
      </c>
      <c r="T2958" s="20" t="s">
        <v>73</v>
      </c>
      <c r="U2958" s="21">
        <v>45932</v>
      </c>
      <c r="V2958" s="29" t="s">
        <v>240</v>
      </c>
      <c r="W2958" s="23"/>
      <c r="X2958" s="27" t="s">
        <v>45</v>
      </c>
      <c r="Y2958" s="13"/>
    </row>
    <row r="2959" spans="1:25">
      <c r="A2959" s="24">
        <v>45962</v>
      </c>
      <c r="B2959" s="25" t="s">
        <v>1339</v>
      </c>
      <c r="C2959" s="26">
        <v>102280</v>
      </c>
      <c r="D2959" s="27" t="s">
        <v>28</v>
      </c>
      <c r="E2959" s="27" t="s">
        <v>215</v>
      </c>
      <c r="F2959" s="27" t="s">
        <v>3568</v>
      </c>
      <c r="G2959" s="27" t="s">
        <v>31</v>
      </c>
      <c r="H2959" s="27" t="s">
        <v>32</v>
      </c>
      <c r="I2959" s="27" t="s">
        <v>23</v>
      </c>
      <c r="J2959" s="28">
        <v>45930</v>
      </c>
      <c r="K2959" s="28">
        <v>46113</v>
      </c>
      <c r="L2959" s="121" t="s">
        <v>124</v>
      </c>
      <c r="M2959" s="94" t="s">
        <v>1310</v>
      </c>
      <c r="N2959" s="246" t="s">
        <v>1311</v>
      </c>
      <c r="O2959" s="94" t="s">
        <v>73</v>
      </c>
      <c r="P2959" s="21">
        <v>45926</v>
      </c>
      <c r="Q2959" s="20" t="s">
        <v>73</v>
      </c>
      <c r="R2959" s="23" t="s">
        <v>73</v>
      </c>
      <c r="S2959" s="21">
        <v>45929</v>
      </c>
      <c r="T2959" s="20" t="s">
        <v>73</v>
      </c>
      <c r="U2959" s="21">
        <v>45932</v>
      </c>
      <c r="V2959" s="29" t="s">
        <v>240</v>
      </c>
      <c r="W2959" s="23"/>
      <c r="X2959" s="27"/>
      <c r="Y2959" s="13" t="s">
        <v>3572</v>
      </c>
    </row>
    <row r="2960" spans="1:25">
      <c r="A2960" s="24">
        <v>45962</v>
      </c>
      <c r="B2960" s="25" t="s">
        <v>3081</v>
      </c>
      <c r="C2960" s="26">
        <v>22866</v>
      </c>
      <c r="D2960" s="27" t="s">
        <v>28</v>
      </c>
      <c r="E2960" s="27" t="s">
        <v>215</v>
      </c>
      <c r="F2960" s="27" t="s">
        <v>440</v>
      </c>
      <c r="G2960" s="27" t="s">
        <v>31</v>
      </c>
      <c r="H2960" s="27" t="s">
        <v>32</v>
      </c>
      <c r="I2960" s="27" t="s">
        <v>33</v>
      </c>
      <c r="J2960" s="28">
        <v>45930</v>
      </c>
      <c r="K2960" s="28">
        <v>46082</v>
      </c>
      <c r="L2960" s="121" t="s">
        <v>124</v>
      </c>
      <c r="M2960" s="94" t="s">
        <v>1310</v>
      </c>
      <c r="N2960" s="246" t="s">
        <v>1311</v>
      </c>
      <c r="O2960" s="94" t="s">
        <v>73</v>
      </c>
      <c r="P2960" s="30">
        <v>45902</v>
      </c>
      <c r="Q2960" s="20">
        <v>45903</v>
      </c>
      <c r="R2960" s="23" t="s">
        <v>73</v>
      </c>
      <c r="S2960" s="21">
        <v>45926</v>
      </c>
      <c r="T2960" s="20" t="s">
        <v>73</v>
      </c>
      <c r="U2960" s="21">
        <v>45932</v>
      </c>
      <c r="V2960" s="29" t="s">
        <v>240</v>
      </c>
      <c r="W2960" s="23"/>
      <c r="X2960" s="27" t="s">
        <v>39</v>
      </c>
      <c r="Y2960" s="13" t="s">
        <v>3572</v>
      </c>
    </row>
    <row r="2961" spans="1:25">
      <c r="A2961" s="24">
        <v>45962</v>
      </c>
      <c r="B2961" s="25" t="s">
        <v>1356</v>
      </c>
      <c r="C2961" s="26">
        <v>632439</v>
      </c>
      <c r="D2961" s="27" t="s">
        <v>28</v>
      </c>
      <c r="E2961" s="27" t="s">
        <v>1068</v>
      </c>
      <c r="F2961" s="27" t="s">
        <v>2943</v>
      </c>
      <c r="G2961" s="27" t="s">
        <v>31</v>
      </c>
      <c r="H2961" s="27" t="s">
        <v>32</v>
      </c>
      <c r="I2961" s="27" t="s">
        <v>33</v>
      </c>
      <c r="J2961" s="28">
        <v>45930</v>
      </c>
      <c r="K2961" s="28">
        <v>46082</v>
      </c>
      <c r="L2961" s="121" t="s">
        <v>124</v>
      </c>
      <c r="M2961" s="94" t="s">
        <v>304</v>
      </c>
      <c r="N2961" s="246" t="s">
        <v>149</v>
      </c>
      <c r="O2961" s="94" t="s">
        <v>73</v>
      </c>
      <c r="P2961" s="30" t="s">
        <v>73</v>
      </c>
      <c r="Q2961" s="20" t="s">
        <v>73</v>
      </c>
      <c r="R2961" s="23" t="s">
        <v>73</v>
      </c>
      <c r="S2961" s="21">
        <v>45926</v>
      </c>
      <c r="T2961" s="20" t="s">
        <v>73</v>
      </c>
      <c r="U2961" s="21">
        <v>45933</v>
      </c>
      <c r="V2961" s="29" t="s">
        <v>240</v>
      </c>
      <c r="W2961" s="23"/>
      <c r="X2961" s="27" t="s">
        <v>45</v>
      </c>
      <c r="Y2961" s="13" t="s">
        <v>467</v>
      </c>
    </row>
    <row r="2962" spans="1:25">
      <c r="A2962" s="24">
        <v>45962</v>
      </c>
      <c r="B2962" s="109" t="s">
        <v>2296</v>
      </c>
      <c r="C2962" s="26">
        <v>135559</v>
      </c>
      <c r="D2962" s="27" t="s">
        <v>28</v>
      </c>
      <c r="E2962" s="27" t="s">
        <v>1576</v>
      </c>
      <c r="F2962" s="27" t="s">
        <v>1582</v>
      </c>
      <c r="G2962" s="27" t="s">
        <v>31</v>
      </c>
      <c r="H2962" s="27" t="s">
        <v>32</v>
      </c>
      <c r="I2962" s="27" t="s">
        <v>33</v>
      </c>
      <c r="J2962" s="28">
        <v>45930</v>
      </c>
      <c r="K2962" s="28">
        <v>46082</v>
      </c>
      <c r="L2962" s="121" t="s">
        <v>124</v>
      </c>
      <c r="N2962" s="246" t="s">
        <v>2500</v>
      </c>
      <c r="O2962" s="94" t="s">
        <v>73</v>
      </c>
      <c r="P2962" s="30" t="s">
        <v>73</v>
      </c>
      <c r="Q2962" s="20" t="s">
        <v>73</v>
      </c>
      <c r="R2962" s="23" t="s">
        <v>73</v>
      </c>
      <c r="S2962" s="21">
        <v>45926</v>
      </c>
      <c r="T2962" s="20" t="s">
        <v>73</v>
      </c>
      <c r="U2962" s="21">
        <v>45936</v>
      </c>
      <c r="V2962" s="29" t="s">
        <v>240</v>
      </c>
      <c r="W2962" s="23"/>
      <c r="X2962" s="27" t="s">
        <v>39</v>
      </c>
      <c r="Y2962" s="13" t="s">
        <v>3572</v>
      </c>
    </row>
    <row r="2963" spans="1:25">
      <c r="A2963" s="24">
        <v>45962</v>
      </c>
      <c r="B2963" s="25" t="s">
        <v>1243</v>
      </c>
      <c r="C2963" s="26">
        <v>109732</v>
      </c>
      <c r="D2963" s="27" t="s">
        <v>28</v>
      </c>
      <c r="E2963" s="27" t="s">
        <v>377</v>
      </c>
      <c r="F2963" s="27" t="s">
        <v>662</v>
      </c>
      <c r="G2963" s="27" t="s">
        <v>31</v>
      </c>
      <c r="H2963" s="27" t="s">
        <v>32</v>
      </c>
      <c r="I2963" s="27" t="s">
        <v>33</v>
      </c>
      <c r="J2963" s="28">
        <v>45930</v>
      </c>
      <c r="K2963" s="28">
        <v>46082</v>
      </c>
      <c r="L2963" s="121" t="s">
        <v>124</v>
      </c>
      <c r="N2963" s="246" t="s">
        <v>91</v>
      </c>
      <c r="O2963" s="94" t="s">
        <v>73</v>
      </c>
      <c r="P2963" s="30" t="s">
        <v>73</v>
      </c>
      <c r="Q2963" s="20" t="s">
        <v>73</v>
      </c>
      <c r="R2963" s="23" t="s">
        <v>73</v>
      </c>
      <c r="S2963" s="21">
        <v>45926</v>
      </c>
      <c r="T2963" s="20" t="s">
        <v>73</v>
      </c>
      <c r="U2963" s="21">
        <v>45936</v>
      </c>
      <c r="V2963" s="29" t="s">
        <v>240</v>
      </c>
      <c r="W2963" s="23"/>
      <c r="X2963" s="27" t="s">
        <v>45</v>
      </c>
      <c r="Y2963" s="13" t="s">
        <v>506</v>
      </c>
    </row>
    <row r="2964" spans="1:25">
      <c r="A2964" s="24">
        <v>45962</v>
      </c>
      <c r="B2964" s="25" t="s">
        <v>3128</v>
      </c>
      <c r="C2964" s="26">
        <v>104630</v>
      </c>
      <c r="D2964" s="27" t="s">
        <v>28</v>
      </c>
      <c r="E2964" s="27" t="s">
        <v>377</v>
      </c>
      <c r="F2964" s="27" t="s">
        <v>662</v>
      </c>
      <c r="G2964" s="27" t="s">
        <v>31</v>
      </c>
      <c r="H2964" s="27" t="s">
        <v>32</v>
      </c>
      <c r="I2964" s="27" t="s">
        <v>33</v>
      </c>
      <c r="J2964" s="28">
        <v>45930</v>
      </c>
      <c r="K2964" s="28">
        <v>46082</v>
      </c>
      <c r="L2964" s="121" t="s">
        <v>124</v>
      </c>
      <c r="N2964" s="246" t="s">
        <v>91</v>
      </c>
      <c r="O2964" s="94" t="s">
        <v>73</v>
      </c>
      <c r="P2964" s="30" t="s">
        <v>73</v>
      </c>
      <c r="Q2964" s="20" t="s">
        <v>73</v>
      </c>
      <c r="R2964" s="23" t="s">
        <v>73</v>
      </c>
      <c r="S2964" s="21">
        <v>45926</v>
      </c>
      <c r="T2964" s="20" t="s">
        <v>73</v>
      </c>
      <c r="U2964" s="21">
        <v>45936</v>
      </c>
      <c r="V2964" s="29" t="s">
        <v>240</v>
      </c>
      <c r="W2964" s="23"/>
      <c r="X2964" s="27" t="s">
        <v>45</v>
      </c>
      <c r="Y2964" s="13"/>
    </row>
    <row r="2965" spans="1:25" ht="25.5">
      <c r="A2965" s="24">
        <v>45962</v>
      </c>
      <c r="B2965" s="25" t="s">
        <v>3783</v>
      </c>
      <c r="C2965" s="26">
        <v>150724</v>
      </c>
      <c r="D2965" s="27" t="s">
        <v>28</v>
      </c>
      <c r="E2965" s="27" t="s">
        <v>255</v>
      </c>
      <c r="F2965" s="27" t="s">
        <v>1021</v>
      </c>
      <c r="G2965" s="27" t="s">
        <v>31</v>
      </c>
      <c r="H2965" s="27" t="s">
        <v>32</v>
      </c>
      <c r="I2965" s="27" t="s">
        <v>33</v>
      </c>
      <c r="J2965" s="28">
        <v>45930</v>
      </c>
      <c r="K2965" s="28">
        <v>46082</v>
      </c>
      <c r="L2965" s="121" t="s">
        <v>124</v>
      </c>
      <c r="N2965" s="246" t="s">
        <v>72</v>
      </c>
      <c r="O2965" s="94" t="s">
        <v>73</v>
      </c>
      <c r="P2965" s="30" t="s">
        <v>73</v>
      </c>
      <c r="Q2965" s="20" t="s">
        <v>73</v>
      </c>
      <c r="R2965" s="23" t="s">
        <v>73</v>
      </c>
      <c r="S2965" s="21">
        <v>45926</v>
      </c>
      <c r="T2965" s="20" t="s">
        <v>73</v>
      </c>
      <c r="U2965" s="21">
        <v>45936</v>
      </c>
      <c r="V2965" s="29" t="s">
        <v>240</v>
      </c>
      <c r="W2965" s="23"/>
      <c r="X2965" s="27" t="s">
        <v>45</v>
      </c>
      <c r="Y2965" s="13" t="s">
        <v>409</v>
      </c>
    </row>
    <row r="2966" spans="1:25" ht="25.5">
      <c r="A2966" s="24">
        <v>45962</v>
      </c>
      <c r="B2966" s="25" t="s">
        <v>3784</v>
      </c>
      <c r="C2966" s="26">
        <v>150521</v>
      </c>
      <c r="D2966" s="27" t="s">
        <v>28</v>
      </c>
      <c r="E2966" s="27" t="s">
        <v>255</v>
      </c>
      <c r="F2966" s="27" t="s">
        <v>256</v>
      </c>
      <c r="G2966" s="27" t="s">
        <v>31</v>
      </c>
      <c r="H2966" s="27" t="s">
        <v>32</v>
      </c>
      <c r="I2966" s="27" t="s">
        <v>33</v>
      </c>
      <c r="J2966" s="28">
        <v>45930</v>
      </c>
      <c r="K2966" s="28">
        <v>46082</v>
      </c>
      <c r="L2966" s="121" t="s">
        <v>124</v>
      </c>
      <c r="N2966" s="246" t="s">
        <v>72</v>
      </c>
      <c r="O2966" s="94" t="s">
        <v>73</v>
      </c>
      <c r="P2966" s="30" t="s">
        <v>73</v>
      </c>
      <c r="Q2966" s="20" t="s">
        <v>73</v>
      </c>
      <c r="R2966" s="23" t="s">
        <v>73</v>
      </c>
      <c r="S2966" s="21">
        <v>45926</v>
      </c>
      <c r="T2966" s="20" t="s">
        <v>73</v>
      </c>
      <c r="U2966" s="21">
        <v>45936</v>
      </c>
      <c r="V2966" s="29" t="s">
        <v>240</v>
      </c>
      <c r="W2966" s="23"/>
      <c r="X2966" s="27" t="s">
        <v>45</v>
      </c>
      <c r="Y2966" s="13" t="s">
        <v>409</v>
      </c>
    </row>
    <row r="2967" spans="1:25" ht="25.5">
      <c r="A2967" s="24">
        <v>45962</v>
      </c>
      <c r="B2967" s="25" t="s">
        <v>1395</v>
      </c>
      <c r="C2967" s="26">
        <v>30813</v>
      </c>
      <c r="D2967" s="27" t="s">
        <v>28</v>
      </c>
      <c r="E2967" s="27" t="s">
        <v>978</v>
      </c>
      <c r="F2967" s="27" t="s">
        <v>3785</v>
      </c>
      <c r="G2967" s="27" t="s">
        <v>31</v>
      </c>
      <c r="H2967" s="27" t="s">
        <v>32</v>
      </c>
      <c r="I2967" s="27" t="s">
        <v>33</v>
      </c>
      <c r="J2967" s="28">
        <v>45930</v>
      </c>
      <c r="K2967" s="28">
        <v>46113</v>
      </c>
      <c r="L2967" s="121" t="s">
        <v>124</v>
      </c>
      <c r="M2967" s="94" t="s">
        <v>3786</v>
      </c>
      <c r="N2967" s="246" t="s">
        <v>3787</v>
      </c>
      <c r="O2967" s="94" t="s">
        <v>73</v>
      </c>
      <c r="P2967" s="21">
        <v>45926</v>
      </c>
      <c r="Q2967" s="20" t="s">
        <v>73</v>
      </c>
      <c r="R2967" s="23" t="s">
        <v>73</v>
      </c>
      <c r="S2967" s="21">
        <v>45929</v>
      </c>
      <c r="T2967" s="20" t="s">
        <v>73</v>
      </c>
      <c r="U2967" s="21">
        <v>45938</v>
      </c>
      <c r="V2967" s="29" t="s">
        <v>240</v>
      </c>
      <c r="W2967" s="23"/>
      <c r="X2967" s="27"/>
      <c r="Y2967" s="13"/>
    </row>
    <row r="2968" spans="1:25" ht="25.5">
      <c r="A2968" s="24">
        <v>45962</v>
      </c>
      <c r="B2968" s="25" t="s">
        <v>2232</v>
      </c>
      <c r="C2968" s="26">
        <v>137075</v>
      </c>
      <c r="D2968" s="27" t="s">
        <v>28</v>
      </c>
      <c r="E2968" s="27" t="s">
        <v>255</v>
      </c>
      <c r="F2968" s="27" t="s">
        <v>1021</v>
      </c>
      <c r="G2968" s="27" t="s">
        <v>31</v>
      </c>
      <c r="H2968" s="27" t="s">
        <v>32</v>
      </c>
      <c r="I2968" s="27" t="s">
        <v>33</v>
      </c>
      <c r="J2968" s="28">
        <v>45930</v>
      </c>
      <c r="K2968" s="28">
        <v>46082</v>
      </c>
      <c r="L2968" s="121" t="s">
        <v>124</v>
      </c>
      <c r="N2968" s="246" t="s">
        <v>72</v>
      </c>
      <c r="O2968" s="94" t="s">
        <v>73</v>
      </c>
      <c r="P2968" s="30" t="s">
        <v>73</v>
      </c>
      <c r="Q2968" s="20" t="s">
        <v>73</v>
      </c>
      <c r="R2968" s="23" t="s">
        <v>73</v>
      </c>
      <c r="S2968" s="21">
        <v>45926</v>
      </c>
      <c r="T2968" s="20" t="s">
        <v>73</v>
      </c>
      <c r="U2968" s="21">
        <v>45936</v>
      </c>
      <c r="V2968" s="29" t="s">
        <v>240</v>
      </c>
      <c r="W2968" s="23"/>
      <c r="X2968" s="27" t="s">
        <v>45</v>
      </c>
      <c r="Y2968" s="13" t="s">
        <v>409</v>
      </c>
    </row>
    <row r="2969" spans="1:25" ht="25.5">
      <c r="A2969" s="24">
        <v>45962</v>
      </c>
      <c r="B2969" s="25" t="s">
        <v>2814</v>
      </c>
      <c r="C2969" s="26">
        <v>129687</v>
      </c>
      <c r="D2969" s="27" t="s">
        <v>28</v>
      </c>
      <c r="E2969" s="27" t="s">
        <v>255</v>
      </c>
      <c r="F2969" s="27" t="s">
        <v>1021</v>
      </c>
      <c r="G2969" s="27" t="s">
        <v>31</v>
      </c>
      <c r="H2969" s="27" t="s">
        <v>32</v>
      </c>
      <c r="I2969" s="27" t="s">
        <v>33</v>
      </c>
      <c r="J2969" s="28">
        <v>45930</v>
      </c>
      <c r="K2969" s="28">
        <v>46082</v>
      </c>
      <c r="L2969" s="121" t="s">
        <v>124</v>
      </c>
      <c r="N2969" s="246" t="s">
        <v>72</v>
      </c>
      <c r="O2969" s="94" t="s">
        <v>73</v>
      </c>
      <c r="P2969" s="30" t="s">
        <v>73</v>
      </c>
      <c r="Q2969" s="20" t="s">
        <v>73</v>
      </c>
      <c r="R2969" s="23" t="s">
        <v>73</v>
      </c>
      <c r="S2969" s="21">
        <v>45926</v>
      </c>
      <c r="T2969" s="20" t="s">
        <v>73</v>
      </c>
      <c r="U2969" s="21">
        <v>45936</v>
      </c>
      <c r="V2969" s="29" t="s">
        <v>240</v>
      </c>
      <c r="W2969" s="23"/>
      <c r="X2969" s="27" t="s">
        <v>45</v>
      </c>
      <c r="Y2969" s="13" t="s">
        <v>3489</v>
      </c>
    </row>
    <row r="2970" spans="1:25" ht="25.5">
      <c r="A2970" s="24">
        <v>45962</v>
      </c>
      <c r="B2970" s="25" t="s">
        <v>3105</v>
      </c>
      <c r="C2970" s="26">
        <v>126524</v>
      </c>
      <c r="D2970" s="27" t="s">
        <v>28</v>
      </c>
      <c r="E2970" s="27" t="s">
        <v>255</v>
      </c>
      <c r="F2970" s="27" t="s">
        <v>1021</v>
      </c>
      <c r="G2970" s="27" t="s">
        <v>31</v>
      </c>
      <c r="H2970" s="27" t="s">
        <v>32</v>
      </c>
      <c r="I2970" s="27" t="s">
        <v>33</v>
      </c>
      <c r="J2970" s="28">
        <v>45930</v>
      </c>
      <c r="K2970" s="28">
        <v>46082</v>
      </c>
      <c r="L2970" s="121" t="s">
        <v>124</v>
      </c>
      <c r="N2970" s="246" t="s">
        <v>72</v>
      </c>
      <c r="O2970" s="94" t="s">
        <v>73</v>
      </c>
      <c r="P2970" s="30" t="s">
        <v>73</v>
      </c>
      <c r="Q2970" s="20" t="s">
        <v>73</v>
      </c>
      <c r="R2970" s="23" t="s">
        <v>73</v>
      </c>
      <c r="S2970" s="21">
        <v>45926</v>
      </c>
      <c r="T2970" s="20" t="s">
        <v>73</v>
      </c>
      <c r="U2970" s="21">
        <v>45936</v>
      </c>
      <c r="V2970" s="29" t="s">
        <v>240</v>
      </c>
      <c r="W2970" s="23"/>
      <c r="X2970" s="27" t="s">
        <v>45</v>
      </c>
      <c r="Y2970" s="13" t="s">
        <v>3489</v>
      </c>
    </row>
    <row r="2971" spans="1:25" ht="25.5">
      <c r="A2971" s="24">
        <v>45962</v>
      </c>
      <c r="B2971" s="25" t="s">
        <v>796</v>
      </c>
      <c r="C2971" s="26">
        <v>73481</v>
      </c>
      <c r="D2971" s="27" t="s">
        <v>28</v>
      </c>
      <c r="E2971" s="27" t="s">
        <v>1966</v>
      </c>
      <c r="F2971" s="27" t="s">
        <v>387</v>
      </c>
      <c r="G2971" s="27" t="s">
        <v>31</v>
      </c>
      <c r="H2971" s="27" t="s">
        <v>32</v>
      </c>
      <c r="I2971" s="27" t="s">
        <v>33</v>
      </c>
      <c r="J2971" s="28">
        <v>45930</v>
      </c>
      <c r="K2971" s="28">
        <v>46082</v>
      </c>
      <c r="L2971" s="121" t="s">
        <v>124</v>
      </c>
      <c r="N2971" s="246" t="s">
        <v>72</v>
      </c>
      <c r="O2971" s="94" t="s">
        <v>73</v>
      </c>
      <c r="P2971" s="30" t="s">
        <v>73</v>
      </c>
      <c r="Q2971" s="20" t="s">
        <v>73</v>
      </c>
      <c r="R2971" s="23" t="s">
        <v>73</v>
      </c>
      <c r="S2971" s="21">
        <v>45926</v>
      </c>
      <c r="T2971" s="20" t="s">
        <v>73</v>
      </c>
      <c r="U2971" s="21">
        <v>45936</v>
      </c>
      <c r="V2971" s="29" t="s">
        <v>240</v>
      </c>
      <c r="W2971" s="23"/>
      <c r="X2971" s="27" t="s">
        <v>39</v>
      </c>
      <c r="Y2971" s="13"/>
    </row>
    <row r="2972" spans="1:25" ht="25.5">
      <c r="A2972" s="24">
        <v>45962</v>
      </c>
      <c r="B2972" s="25" t="s">
        <v>395</v>
      </c>
      <c r="C2972" s="26">
        <v>109673</v>
      </c>
      <c r="D2972" s="27" t="s">
        <v>28</v>
      </c>
      <c r="E2972" s="27" t="s">
        <v>255</v>
      </c>
      <c r="F2972" s="27" t="s">
        <v>1021</v>
      </c>
      <c r="G2972" s="27" t="s">
        <v>31</v>
      </c>
      <c r="H2972" s="27" t="s">
        <v>32</v>
      </c>
      <c r="I2972" s="27" t="s">
        <v>33</v>
      </c>
      <c r="J2972" s="28">
        <v>45930</v>
      </c>
      <c r="K2972" s="28">
        <v>46082</v>
      </c>
      <c r="L2972" s="121" t="s">
        <v>124</v>
      </c>
      <c r="N2972" s="246" t="s">
        <v>72</v>
      </c>
      <c r="O2972" s="94" t="s">
        <v>73</v>
      </c>
      <c r="P2972" s="30" t="s">
        <v>73</v>
      </c>
      <c r="Q2972" s="20" t="s">
        <v>73</v>
      </c>
      <c r="R2972" s="23" t="s">
        <v>73</v>
      </c>
      <c r="S2972" s="21">
        <v>45926</v>
      </c>
      <c r="T2972" s="20" t="s">
        <v>73</v>
      </c>
      <c r="U2972" s="21">
        <v>45936</v>
      </c>
      <c r="V2972" s="29" t="s">
        <v>240</v>
      </c>
      <c r="W2972" s="23"/>
      <c r="X2972" s="27" t="s">
        <v>45</v>
      </c>
      <c r="Y2972" s="13" t="s">
        <v>3489</v>
      </c>
    </row>
    <row r="2973" spans="1:25" ht="25.5">
      <c r="A2973" s="24">
        <v>45962</v>
      </c>
      <c r="B2973" s="25" t="s">
        <v>1288</v>
      </c>
      <c r="C2973" s="26">
        <v>105875</v>
      </c>
      <c r="D2973" s="27" t="s">
        <v>28</v>
      </c>
      <c r="E2973" s="27" t="s">
        <v>255</v>
      </c>
      <c r="F2973" s="27" t="s">
        <v>1021</v>
      </c>
      <c r="G2973" s="27" t="s">
        <v>31</v>
      </c>
      <c r="H2973" s="27" t="s">
        <v>32</v>
      </c>
      <c r="I2973" s="27" t="s">
        <v>33</v>
      </c>
      <c r="J2973" s="28">
        <v>45930</v>
      </c>
      <c r="K2973" s="28">
        <v>46082</v>
      </c>
      <c r="L2973" s="121" t="s">
        <v>124</v>
      </c>
      <c r="N2973" s="246" t="s">
        <v>72</v>
      </c>
      <c r="O2973" s="94" t="s">
        <v>73</v>
      </c>
      <c r="P2973" s="30" t="s">
        <v>73</v>
      </c>
      <c r="Q2973" s="20" t="s">
        <v>73</v>
      </c>
      <c r="R2973" s="23" t="s">
        <v>73</v>
      </c>
      <c r="S2973" s="21">
        <v>45926</v>
      </c>
      <c r="T2973" s="20" t="s">
        <v>73</v>
      </c>
      <c r="U2973" s="21">
        <v>45936</v>
      </c>
      <c r="V2973" s="29" t="s">
        <v>240</v>
      </c>
      <c r="W2973" s="23"/>
      <c r="X2973" s="27" t="s">
        <v>45</v>
      </c>
      <c r="Y2973" s="13" t="s">
        <v>3489</v>
      </c>
    </row>
    <row r="2974" spans="1:25" ht="25.5">
      <c r="A2974" s="24">
        <v>45962</v>
      </c>
      <c r="B2974" s="25" t="s">
        <v>1287</v>
      </c>
      <c r="C2974" s="26">
        <v>105841</v>
      </c>
      <c r="D2974" s="27" t="s">
        <v>28</v>
      </c>
      <c r="E2974" s="27" t="s">
        <v>255</v>
      </c>
      <c r="F2974" s="27" t="s">
        <v>1021</v>
      </c>
      <c r="G2974" s="27" t="s">
        <v>31</v>
      </c>
      <c r="H2974" s="27" t="s">
        <v>32</v>
      </c>
      <c r="I2974" s="27" t="s">
        <v>33</v>
      </c>
      <c r="J2974" s="28">
        <v>45930</v>
      </c>
      <c r="K2974" s="28">
        <v>46082</v>
      </c>
      <c r="L2974" s="121" t="s">
        <v>124</v>
      </c>
      <c r="N2974" s="246" t="s">
        <v>72</v>
      </c>
      <c r="O2974" s="94" t="s">
        <v>73</v>
      </c>
      <c r="P2974" s="30" t="s">
        <v>73</v>
      </c>
      <c r="Q2974" s="20" t="s">
        <v>73</v>
      </c>
      <c r="R2974" s="23" t="s">
        <v>73</v>
      </c>
      <c r="S2974" s="21">
        <v>45926</v>
      </c>
      <c r="T2974" s="20" t="s">
        <v>73</v>
      </c>
      <c r="U2974" s="21">
        <v>45936</v>
      </c>
      <c r="V2974" s="29" t="s">
        <v>240</v>
      </c>
      <c r="W2974" s="23"/>
      <c r="X2974" s="27" t="s">
        <v>45</v>
      </c>
      <c r="Y2974" s="13" t="s">
        <v>3489</v>
      </c>
    </row>
    <row r="2975" spans="1:25" ht="25.5">
      <c r="A2975" s="24">
        <v>45962</v>
      </c>
      <c r="B2975" s="25" t="s">
        <v>1249</v>
      </c>
      <c r="C2975" s="26">
        <v>104501</v>
      </c>
      <c r="D2975" s="27" t="s">
        <v>28</v>
      </c>
      <c r="E2975" s="27" t="s">
        <v>1966</v>
      </c>
      <c r="F2975" s="27" t="s">
        <v>387</v>
      </c>
      <c r="G2975" s="27" t="s">
        <v>31</v>
      </c>
      <c r="H2975" s="27" t="s">
        <v>32</v>
      </c>
      <c r="I2975" s="27" t="s">
        <v>33</v>
      </c>
      <c r="J2975" s="28">
        <v>45930</v>
      </c>
      <c r="K2975" s="28">
        <v>46082</v>
      </c>
      <c r="L2975" s="121" t="s">
        <v>124</v>
      </c>
      <c r="N2975" s="246" t="s">
        <v>72</v>
      </c>
      <c r="O2975" s="94" t="s">
        <v>73</v>
      </c>
      <c r="P2975" s="30" t="s">
        <v>73</v>
      </c>
      <c r="Q2975" s="20" t="s">
        <v>73</v>
      </c>
      <c r="R2975" s="23" t="s">
        <v>73</v>
      </c>
      <c r="S2975" s="21">
        <v>45926</v>
      </c>
      <c r="T2975" s="20" t="s">
        <v>73</v>
      </c>
      <c r="U2975" s="21">
        <v>45936</v>
      </c>
      <c r="V2975" s="29" t="s">
        <v>240</v>
      </c>
      <c r="W2975" s="23"/>
      <c r="X2975" s="27" t="s">
        <v>39</v>
      </c>
      <c r="Y2975" s="13" t="s">
        <v>3489</v>
      </c>
    </row>
    <row r="2976" spans="1:25" ht="25.5">
      <c r="A2976" s="24">
        <v>45962</v>
      </c>
      <c r="B2976" s="25" t="s">
        <v>812</v>
      </c>
      <c r="C2976" s="26">
        <v>104650</v>
      </c>
      <c r="D2976" s="27" t="s">
        <v>28</v>
      </c>
      <c r="E2976" s="27" t="s">
        <v>255</v>
      </c>
      <c r="F2976" s="27" t="s">
        <v>1021</v>
      </c>
      <c r="G2976" s="27" t="s">
        <v>31</v>
      </c>
      <c r="H2976" s="27" t="s">
        <v>32</v>
      </c>
      <c r="I2976" s="27" t="s">
        <v>33</v>
      </c>
      <c r="J2976" s="28">
        <v>45930</v>
      </c>
      <c r="K2976" s="28">
        <v>46082</v>
      </c>
      <c r="L2976" s="121" t="s">
        <v>124</v>
      </c>
      <c r="N2976" s="246" t="s">
        <v>72</v>
      </c>
      <c r="O2976" s="94" t="s">
        <v>73</v>
      </c>
      <c r="P2976" s="30" t="s">
        <v>73</v>
      </c>
      <c r="Q2976" s="20" t="s">
        <v>73</v>
      </c>
      <c r="R2976" s="23" t="s">
        <v>73</v>
      </c>
      <c r="S2976" s="21">
        <v>45926</v>
      </c>
      <c r="T2976" s="20" t="s">
        <v>73</v>
      </c>
      <c r="U2976" s="21">
        <v>45936</v>
      </c>
      <c r="V2976" s="29" t="s">
        <v>240</v>
      </c>
      <c r="W2976" s="27" t="s">
        <v>39</v>
      </c>
      <c r="X2976" s="27" t="s">
        <v>39</v>
      </c>
      <c r="Y2976" s="13" t="s">
        <v>3489</v>
      </c>
    </row>
    <row r="2977" spans="1:25" ht="25.5">
      <c r="A2977" s="24">
        <v>45962</v>
      </c>
      <c r="B2977" s="25" t="s">
        <v>1281</v>
      </c>
      <c r="C2977" s="26">
        <v>82113</v>
      </c>
      <c r="D2977" s="27" t="s">
        <v>28</v>
      </c>
      <c r="E2977" s="27" t="s">
        <v>255</v>
      </c>
      <c r="F2977" s="27" t="s">
        <v>1021</v>
      </c>
      <c r="G2977" s="27" t="s">
        <v>31</v>
      </c>
      <c r="H2977" s="27" t="s">
        <v>32</v>
      </c>
      <c r="I2977" s="27" t="s">
        <v>33</v>
      </c>
      <c r="J2977" s="28">
        <v>45930</v>
      </c>
      <c r="K2977" s="28">
        <v>46082</v>
      </c>
      <c r="L2977" s="121" t="s">
        <v>124</v>
      </c>
      <c r="N2977" s="246" t="s">
        <v>72</v>
      </c>
      <c r="O2977" s="94" t="s">
        <v>73</v>
      </c>
      <c r="P2977" s="30" t="s">
        <v>73</v>
      </c>
      <c r="Q2977" s="20" t="s">
        <v>73</v>
      </c>
      <c r="R2977" s="23" t="s">
        <v>73</v>
      </c>
      <c r="S2977" s="21">
        <v>45926</v>
      </c>
      <c r="T2977" s="20" t="s">
        <v>73</v>
      </c>
      <c r="U2977" s="21">
        <v>45936</v>
      </c>
      <c r="V2977" s="29" t="s">
        <v>240</v>
      </c>
      <c r="W2977" s="23"/>
      <c r="X2977" s="27" t="s">
        <v>45</v>
      </c>
      <c r="Y2977" s="13" t="s">
        <v>3489</v>
      </c>
    </row>
    <row r="2978" spans="1:25">
      <c r="A2978" s="24">
        <v>45962</v>
      </c>
      <c r="B2978" s="25" t="s">
        <v>1335</v>
      </c>
      <c r="C2978" s="26">
        <v>113998</v>
      </c>
      <c r="D2978" s="27" t="s">
        <v>28</v>
      </c>
      <c r="E2978" s="27" t="s">
        <v>2580</v>
      </c>
      <c r="F2978" s="27" t="s">
        <v>256</v>
      </c>
      <c r="G2978" s="27" t="s">
        <v>31</v>
      </c>
      <c r="H2978" s="27" t="s">
        <v>32</v>
      </c>
      <c r="I2978" s="27" t="s">
        <v>33</v>
      </c>
      <c r="J2978" s="28">
        <v>45930</v>
      </c>
      <c r="K2978" s="28">
        <v>46082</v>
      </c>
      <c r="L2978" s="121" t="s">
        <v>124</v>
      </c>
      <c r="M2978" s="94" t="s">
        <v>250</v>
      </c>
      <c r="N2978" s="246" t="s">
        <v>98</v>
      </c>
      <c r="O2978" s="94" t="s">
        <v>73</v>
      </c>
      <c r="P2978" s="30" t="s">
        <v>73</v>
      </c>
      <c r="Q2978" s="20" t="s">
        <v>73</v>
      </c>
      <c r="R2978" s="23" t="s">
        <v>73</v>
      </c>
      <c r="S2978" s="21">
        <v>45926</v>
      </c>
      <c r="T2978" s="20" t="s">
        <v>73</v>
      </c>
      <c r="U2978" s="21">
        <v>45931</v>
      </c>
      <c r="V2978" s="29" t="s">
        <v>240</v>
      </c>
      <c r="W2978" s="23"/>
      <c r="X2978" s="27" t="s">
        <v>45</v>
      </c>
      <c r="Y2978" s="13" t="s">
        <v>3788</v>
      </c>
    </row>
    <row r="2979" spans="1:25">
      <c r="A2979" s="24">
        <v>45962</v>
      </c>
      <c r="B2979" s="25" t="s">
        <v>2411</v>
      </c>
      <c r="C2979" s="26">
        <v>135552</v>
      </c>
      <c r="D2979" s="27" t="s">
        <v>28</v>
      </c>
      <c r="E2979" s="27" t="s">
        <v>1576</v>
      </c>
      <c r="F2979" s="27" t="s">
        <v>387</v>
      </c>
      <c r="G2979" s="27" t="s">
        <v>31</v>
      </c>
      <c r="H2979" s="27" t="s">
        <v>32</v>
      </c>
      <c r="I2979" s="27" t="s">
        <v>33</v>
      </c>
      <c r="J2979" s="28">
        <v>45930</v>
      </c>
      <c r="K2979" s="28">
        <v>46113</v>
      </c>
      <c r="L2979" s="121" t="s">
        <v>124</v>
      </c>
      <c r="N2979" s="246" t="s">
        <v>388</v>
      </c>
      <c r="O2979" s="94" t="s">
        <v>73</v>
      </c>
      <c r="P2979" s="30" t="s">
        <v>73</v>
      </c>
      <c r="Q2979" s="20" t="s">
        <v>73</v>
      </c>
      <c r="R2979" s="23" t="s">
        <v>73</v>
      </c>
      <c r="S2979" s="21">
        <v>45926</v>
      </c>
      <c r="T2979" s="20" t="s">
        <v>73</v>
      </c>
      <c r="U2979" s="21">
        <v>45938</v>
      </c>
      <c r="V2979" s="29" t="s">
        <v>240</v>
      </c>
      <c r="W2979" s="23"/>
      <c r="X2979" s="27" t="s">
        <v>39</v>
      </c>
      <c r="Y2979" s="13" t="s">
        <v>3572</v>
      </c>
    </row>
    <row r="2980" spans="1:25" ht="25.5">
      <c r="A2980" s="24">
        <v>45962</v>
      </c>
      <c r="B2980" s="25" t="s">
        <v>1298</v>
      </c>
      <c r="C2980" s="26">
        <v>112490</v>
      </c>
      <c r="D2980" s="27" t="s">
        <v>28</v>
      </c>
      <c r="E2980" s="27" t="s">
        <v>77</v>
      </c>
      <c r="F2980" s="27" t="s">
        <v>78</v>
      </c>
      <c r="G2980" s="27" t="s">
        <v>31</v>
      </c>
      <c r="H2980" s="27" t="s">
        <v>32</v>
      </c>
      <c r="I2980" s="27" t="s">
        <v>23</v>
      </c>
      <c r="J2980" s="28">
        <v>45930</v>
      </c>
      <c r="K2980" s="28">
        <v>46113</v>
      </c>
      <c r="L2980" s="121" t="s">
        <v>124</v>
      </c>
      <c r="M2980" s="94" t="s">
        <v>250</v>
      </c>
      <c r="N2980" s="246" t="s">
        <v>98</v>
      </c>
      <c r="O2980" s="94" t="s">
        <v>73</v>
      </c>
      <c r="P2980" s="30" t="s">
        <v>73</v>
      </c>
      <c r="Q2980" s="30" t="s">
        <v>73</v>
      </c>
      <c r="R2980" s="30" t="s">
        <v>73</v>
      </c>
      <c r="S2980" s="21">
        <v>45926</v>
      </c>
      <c r="T2980" s="20" t="s">
        <v>73</v>
      </c>
      <c r="U2980" s="20">
        <v>45939</v>
      </c>
      <c r="V2980" s="29" t="s">
        <v>240</v>
      </c>
      <c r="W2980" s="23"/>
      <c r="X2980" s="27"/>
      <c r="Y2980" s="13" t="s">
        <v>3572</v>
      </c>
    </row>
    <row r="2981" spans="1:25">
      <c r="A2981" s="24">
        <v>45962</v>
      </c>
      <c r="B2981" s="25" t="s">
        <v>1331</v>
      </c>
      <c r="C2981" s="26">
        <v>614686</v>
      </c>
      <c r="D2981" s="27" t="s">
        <v>28</v>
      </c>
      <c r="E2981" s="27" t="s">
        <v>3789</v>
      </c>
      <c r="F2981" s="27" t="s">
        <v>3568</v>
      </c>
      <c r="G2981" s="27" t="s">
        <v>31</v>
      </c>
      <c r="H2981" s="27" t="s">
        <v>32</v>
      </c>
      <c r="I2981" s="27" t="s">
        <v>33</v>
      </c>
      <c r="J2981" s="28">
        <v>45930</v>
      </c>
      <c r="K2981" s="28">
        <v>46113</v>
      </c>
      <c r="L2981" s="121" t="s">
        <v>124</v>
      </c>
      <c r="P2981" s="21">
        <v>45926</v>
      </c>
      <c r="Q2981" s="20" t="s">
        <v>73</v>
      </c>
      <c r="R2981" s="23" t="s">
        <v>73</v>
      </c>
      <c r="S2981" s="21">
        <v>45932</v>
      </c>
      <c r="T2981" s="20" t="s">
        <v>73</v>
      </c>
      <c r="U2981" s="21">
        <v>45939</v>
      </c>
      <c r="V2981" s="29" t="s">
        <v>240</v>
      </c>
      <c r="W2981" s="23"/>
      <c r="X2981" s="27"/>
      <c r="Y2981" s="13" t="s">
        <v>3782</v>
      </c>
    </row>
    <row r="2982" spans="1:25" ht="25.5">
      <c r="A2982" s="24">
        <v>45962</v>
      </c>
      <c r="B2982" s="25" t="s">
        <v>1282</v>
      </c>
      <c r="C2982" s="26">
        <v>82369</v>
      </c>
      <c r="D2982" s="27" t="s">
        <v>28</v>
      </c>
      <c r="E2982" s="27" t="s">
        <v>413</v>
      </c>
      <c r="F2982" s="27" t="s">
        <v>2926</v>
      </c>
      <c r="G2982" s="27" t="s">
        <v>31</v>
      </c>
      <c r="H2982" s="27" t="s">
        <v>32</v>
      </c>
      <c r="I2982" s="27" t="s">
        <v>33</v>
      </c>
      <c r="J2982" s="28">
        <v>45930</v>
      </c>
      <c r="K2982" s="28">
        <v>46082</v>
      </c>
      <c r="L2982" s="121" t="s">
        <v>124</v>
      </c>
      <c r="M2982" s="94" t="s">
        <v>415</v>
      </c>
      <c r="N2982" s="246" t="s">
        <v>43</v>
      </c>
      <c r="O2982" s="94" t="s">
        <v>73</v>
      </c>
      <c r="P2982" s="30" t="s">
        <v>73</v>
      </c>
      <c r="Q2982" s="20" t="s">
        <v>73</v>
      </c>
      <c r="R2982" s="23" t="s">
        <v>73</v>
      </c>
      <c r="S2982" s="21">
        <v>45945</v>
      </c>
      <c r="T2982" s="20" t="s">
        <v>73</v>
      </c>
      <c r="U2982" s="21">
        <v>45947</v>
      </c>
      <c r="V2982" s="29" t="s">
        <v>240</v>
      </c>
      <c r="W2982" s="23"/>
      <c r="X2982" s="27" t="s">
        <v>45</v>
      </c>
      <c r="Y2982" s="13" t="s">
        <v>1290</v>
      </c>
    </row>
    <row r="2983" spans="1:25" ht="25.5">
      <c r="A2983" s="24">
        <v>45962</v>
      </c>
      <c r="B2983" s="25" t="s">
        <v>2298</v>
      </c>
      <c r="C2983" s="26">
        <v>134597</v>
      </c>
      <c r="D2983" s="27" t="s">
        <v>28</v>
      </c>
      <c r="E2983" s="27" t="s">
        <v>215</v>
      </c>
      <c r="F2983" s="27" t="s">
        <v>3568</v>
      </c>
      <c r="G2983" s="27" t="s">
        <v>31</v>
      </c>
      <c r="H2983" s="27" t="s">
        <v>32</v>
      </c>
      <c r="I2983" s="27" t="s">
        <v>33</v>
      </c>
      <c r="J2983" s="28">
        <v>45930</v>
      </c>
      <c r="K2983" s="28">
        <v>46082</v>
      </c>
      <c r="L2983" s="121" t="s">
        <v>124</v>
      </c>
      <c r="M2983" s="94" t="s">
        <v>3790</v>
      </c>
      <c r="N2983" s="94" t="s">
        <v>3791</v>
      </c>
      <c r="P2983" s="30">
        <v>45924</v>
      </c>
      <c r="Q2983" s="20">
        <v>45925</v>
      </c>
      <c r="R2983" s="23" t="s">
        <v>73</v>
      </c>
      <c r="S2983" s="21">
        <v>45926</v>
      </c>
      <c r="T2983" s="21">
        <v>45945</v>
      </c>
      <c r="U2983" s="21">
        <v>45951</v>
      </c>
      <c r="V2983" s="29" t="s">
        <v>240</v>
      </c>
      <c r="W2983" s="23"/>
      <c r="X2983" s="27" t="s">
        <v>39</v>
      </c>
      <c r="Y2983" s="13" t="s">
        <v>3572</v>
      </c>
    </row>
    <row r="2984" spans="1:25">
      <c r="A2984" s="24">
        <v>45962</v>
      </c>
      <c r="B2984" s="25" t="s">
        <v>3165</v>
      </c>
      <c r="C2984" s="26">
        <v>144865</v>
      </c>
      <c r="D2984" s="27" t="s">
        <v>28</v>
      </c>
      <c r="E2984" s="27" t="s">
        <v>858</v>
      </c>
      <c r="F2984" s="27" t="s">
        <v>3792</v>
      </c>
      <c r="G2984" s="27" t="s">
        <v>31</v>
      </c>
      <c r="H2984" s="27" t="s">
        <v>32</v>
      </c>
      <c r="I2984" s="27" t="s">
        <v>33</v>
      </c>
      <c r="J2984" s="28">
        <v>45930</v>
      </c>
      <c r="K2984" s="28">
        <v>46082</v>
      </c>
      <c r="L2984" s="121" t="s">
        <v>124</v>
      </c>
      <c r="N2984" s="246" t="s">
        <v>3168</v>
      </c>
      <c r="P2984" s="30">
        <v>45924</v>
      </c>
      <c r="Q2984" s="20">
        <v>45930</v>
      </c>
      <c r="R2984" s="23" t="s">
        <v>73</v>
      </c>
      <c r="S2984" s="21">
        <v>45932</v>
      </c>
      <c r="T2984" s="20">
        <v>45947</v>
      </c>
      <c r="U2984" s="21">
        <v>45951</v>
      </c>
      <c r="V2984" s="29" t="s">
        <v>240</v>
      </c>
      <c r="W2984" s="23"/>
      <c r="X2984" s="27" t="s">
        <v>45</v>
      </c>
      <c r="Y2984" s="13" t="s">
        <v>3793</v>
      </c>
    </row>
    <row r="2985" spans="1:25" ht="25.5">
      <c r="A2985" s="24">
        <v>45962</v>
      </c>
      <c r="B2985" s="25" t="s">
        <v>3058</v>
      </c>
      <c r="C2985" s="26">
        <v>145135</v>
      </c>
      <c r="D2985" s="27" t="s">
        <v>28</v>
      </c>
      <c r="E2985" s="27" t="s">
        <v>255</v>
      </c>
      <c r="F2985" s="27" t="s">
        <v>1021</v>
      </c>
      <c r="G2985" s="27" t="s">
        <v>31</v>
      </c>
      <c r="H2985" s="27" t="s">
        <v>32</v>
      </c>
      <c r="I2985" s="27" t="s">
        <v>33</v>
      </c>
      <c r="J2985" s="28">
        <v>45930</v>
      </c>
      <c r="K2985" s="28">
        <v>46082</v>
      </c>
      <c r="L2985" s="121" t="s">
        <v>124</v>
      </c>
      <c r="N2985" s="246" t="s">
        <v>72</v>
      </c>
      <c r="O2985" s="94" t="s">
        <v>73</v>
      </c>
      <c r="P2985" s="30" t="s">
        <v>73</v>
      </c>
      <c r="Q2985" s="20" t="s">
        <v>73</v>
      </c>
      <c r="R2985" s="23" t="s">
        <v>73</v>
      </c>
      <c r="S2985" s="21">
        <v>45926</v>
      </c>
      <c r="T2985" s="21" t="s">
        <v>73</v>
      </c>
      <c r="U2985" s="21">
        <v>45937</v>
      </c>
      <c r="V2985" s="29" t="s">
        <v>240</v>
      </c>
      <c r="W2985" s="23"/>
      <c r="X2985" s="27" t="s">
        <v>45</v>
      </c>
      <c r="Y2985" s="13" t="s">
        <v>409</v>
      </c>
    </row>
    <row r="2986" spans="1:25" ht="25.5">
      <c r="A2986" s="24">
        <v>45992</v>
      </c>
      <c r="B2986" s="25" t="s">
        <v>912</v>
      </c>
      <c r="C2986" s="26">
        <v>6516</v>
      </c>
      <c r="D2986" s="27" t="s">
        <v>28</v>
      </c>
      <c r="E2986" s="27" t="s">
        <v>3794</v>
      </c>
      <c r="F2986" s="27" t="s">
        <v>3795</v>
      </c>
      <c r="G2986" s="27" t="s">
        <v>31</v>
      </c>
      <c r="H2986" s="27" t="s">
        <v>32</v>
      </c>
      <c r="I2986" s="27" t="s">
        <v>33</v>
      </c>
      <c r="J2986" s="28">
        <v>45961</v>
      </c>
      <c r="K2986" s="28">
        <v>46113</v>
      </c>
      <c r="L2986" s="121" t="s">
        <v>124</v>
      </c>
      <c r="N2986" s="246" t="s">
        <v>2569</v>
      </c>
      <c r="O2986" s="94" t="s">
        <v>73</v>
      </c>
      <c r="P2986" s="30" t="s">
        <v>73</v>
      </c>
      <c r="Q2986" s="30" t="s">
        <v>73</v>
      </c>
      <c r="R2986" s="30" t="s">
        <v>73</v>
      </c>
      <c r="S2986" s="21">
        <v>45831</v>
      </c>
      <c r="T2986" s="20" t="s">
        <v>73</v>
      </c>
      <c r="U2986" s="21">
        <v>45840</v>
      </c>
      <c r="V2986" s="29" t="s">
        <v>240</v>
      </c>
      <c r="W2986" s="23"/>
      <c r="X2986" s="27" t="s">
        <v>45</v>
      </c>
      <c r="Y2986" s="13" t="s">
        <v>3796</v>
      </c>
    </row>
    <row r="2987" spans="1:25" ht="25.5">
      <c r="A2987" s="24">
        <v>45992</v>
      </c>
      <c r="B2987" s="25" t="s">
        <v>1586</v>
      </c>
      <c r="C2987" s="26">
        <v>91512</v>
      </c>
      <c r="D2987" s="27" t="s">
        <v>28</v>
      </c>
      <c r="E2987" s="27"/>
      <c r="F2987" s="27"/>
      <c r="G2987" s="27" t="s">
        <v>31</v>
      </c>
      <c r="H2987" s="27" t="s">
        <v>32</v>
      </c>
      <c r="I2987" s="27" t="s">
        <v>33</v>
      </c>
      <c r="J2987" s="28">
        <v>45961</v>
      </c>
      <c r="K2987" s="28">
        <v>46113</v>
      </c>
      <c r="L2987" s="121" t="s">
        <v>124</v>
      </c>
      <c r="O2987" s="94" t="s">
        <v>73</v>
      </c>
      <c r="P2987" s="30" t="s">
        <v>73</v>
      </c>
      <c r="Q2987" s="30" t="s">
        <v>73</v>
      </c>
      <c r="R2987" s="30" t="s">
        <v>73</v>
      </c>
      <c r="S2987" s="21" t="s">
        <v>73</v>
      </c>
      <c r="T2987" s="20"/>
      <c r="U2987" s="21"/>
      <c r="V2987" s="29" t="s">
        <v>235</v>
      </c>
      <c r="W2987" s="23"/>
      <c r="X2987" s="27" t="s">
        <v>39</v>
      </c>
      <c r="Y2987" s="13" t="s">
        <v>3797</v>
      </c>
    </row>
    <row r="2988" spans="1:25" ht="25.5">
      <c r="A2988" s="24">
        <v>45992</v>
      </c>
      <c r="B2988" s="25" t="s">
        <v>1345</v>
      </c>
      <c r="C2988" s="26">
        <v>26815</v>
      </c>
      <c r="D2988" s="27" t="s">
        <v>28</v>
      </c>
      <c r="E2988" s="27"/>
      <c r="F2988" s="27"/>
      <c r="G2988" s="27" t="s">
        <v>31</v>
      </c>
      <c r="H2988" s="27" t="s">
        <v>32</v>
      </c>
      <c r="I2988" s="27" t="s">
        <v>33</v>
      </c>
      <c r="J2988" s="28">
        <v>45961</v>
      </c>
      <c r="K2988" s="28">
        <v>46113</v>
      </c>
      <c r="L2988" s="121" t="s">
        <v>124</v>
      </c>
      <c r="O2988" s="94" t="s">
        <v>73</v>
      </c>
      <c r="P2988" s="30" t="s">
        <v>73</v>
      </c>
      <c r="Q2988" s="30" t="s">
        <v>73</v>
      </c>
      <c r="R2988" s="30" t="s">
        <v>73</v>
      </c>
      <c r="S2988" s="21" t="s">
        <v>73</v>
      </c>
      <c r="T2988" s="20"/>
      <c r="U2988" s="21"/>
      <c r="V2988" s="29" t="s">
        <v>235</v>
      </c>
      <c r="W2988" s="23"/>
      <c r="X2988" s="27" t="s">
        <v>39</v>
      </c>
      <c r="Y2988" s="13" t="s">
        <v>3798</v>
      </c>
    </row>
    <row r="2989" spans="1:25">
      <c r="A2989" s="24">
        <v>45992</v>
      </c>
      <c r="B2989" s="25" t="s">
        <v>3799</v>
      </c>
      <c r="C2989" s="26">
        <v>147241</v>
      </c>
      <c r="D2989" s="27" t="s">
        <v>28</v>
      </c>
      <c r="E2989" s="27"/>
      <c r="F2989" s="27"/>
      <c r="G2989" s="27" t="s">
        <v>31</v>
      </c>
      <c r="H2989" s="27" t="s">
        <v>32</v>
      </c>
      <c r="I2989" s="27" t="s">
        <v>33</v>
      </c>
      <c r="J2989" s="28">
        <v>45961</v>
      </c>
      <c r="K2989" s="28">
        <v>46113</v>
      </c>
      <c r="L2989" s="121" t="s">
        <v>124</v>
      </c>
      <c r="O2989" s="94" t="s">
        <v>73</v>
      </c>
      <c r="P2989" s="30" t="s">
        <v>73</v>
      </c>
      <c r="Q2989" s="30" t="s">
        <v>73</v>
      </c>
      <c r="R2989" s="30" t="s">
        <v>73</v>
      </c>
      <c r="S2989" s="21">
        <v>45960</v>
      </c>
      <c r="T2989" s="20" t="s">
        <v>73</v>
      </c>
      <c r="U2989" s="21">
        <v>45961</v>
      </c>
      <c r="V2989" s="29" t="s">
        <v>240</v>
      </c>
      <c r="W2989" s="23"/>
      <c r="X2989" s="27" t="s">
        <v>39</v>
      </c>
      <c r="Y2989" s="13" t="s">
        <v>61</v>
      </c>
    </row>
    <row r="2990" spans="1:25">
      <c r="A2990" s="24">
        <v>45992</v>
      </c>
      <c r="B2990" s="25" t="s">
        <v>3800</v>
      </c>
      <c r="C2990" s="26">
        <v>149123</v>
      </c>
      <c r="D2990" s="27" t="s">
        <v>28</v>
      </c>
      <c r="E2990" s="27"/>
      <c r="F2990" s="27"/>
      <c r="G2990" s="27" t="s">
        <v>31</v>
      </c>
      <c r="H2990" s="27" t="s">
        <v>32</v>
      </c>
      <c r="I2990" s="27" t="s">
        <v>33</v>
      </c>
      <c r="J2990" s="28">
        <v>45961</v>
      </c>
      <c r="K2990" s="28">
        <v>46113</v>
      </c>
      <c r="L2990" s="121" t="s">
        <v>124</v>
      </c>
      <c r="O2990" s="94" t="s">
        <v>73</v>
      </c>
      <c r="P2990" s="30" t="s">
        <v>73</v>
      </c>
      <c r="Q2990" s="30" t="s">
        <v>73</v>
      </c>
      <c r="R2990" s="30" t="s">
        <v>73</v>
      </c>
      <c r="S2990" s="21">
        <v>45960</v>
      </c>
      <c r="T2990" s="20"/>
      <c r="U2990" s="21">
        <v>45961</v>
      </c>
      <c r="V2990" s="29" t="s">
        <v>240</v>
      </c>
      <c r="W2990" s="23"/>
      <c r="X2990" s="27" t="s">
        <v>45</v>
      </c>
      <c r="Y2990" s="13" t="s">
        <v>61</v>
      </c>
    </row>
    <row r="2991" spans="1:25">
      <c r="A2991" s="24">
        <v>45992</v>
      </c>
      <c r="B2991" s="25" t="s">
        <v>3801</v>
      </c>
      <c r="C2991" s="26">
        <v>151169</v>
      </c>
      <c r="D2991" s="27" t="s">
        <v>28</v>
      </c>
      <c r="E2991" s="27"/>
      <c r="F2991" s="27"/>
      <c r="G2991" s="27" t="s">
        <v>31</v>
      </c>
      <c r="H2991" s="27" t="s">
        <v>32</v>
      </c>
      <c r="I2991" s="27" t="s">
        <v>33</v>
      </c>
      <c r="J2991" s="28">
        <v>45961</v>
      </c>
      <c r="K2991" s="28">
        <v>46113</v>
      </c>
      <c r="L2991" s="121" t="s">
        <v>124</v>
      </c>
      <c r="O2991" s="94" t="s">
        <v>73</v>
      </c>
      <c r="P2991" s="30" t="s">
        <v>73</v>
      </c>
      <c r="Q2991" s="30" t="s">
        <v>73</v>
      </c>
      <c r="R2991" s="30" t="s">
        <v>73</v>
      </c>
      <c r="S2991" s="21">
        <v>45960</v>
      </c>
      <c r="T2991" s="20" t="s">
        <v>73</v>
      </c>
      <c r="U2991" s="21">
        <v>45961</v>
      </c>
      <c r="V2991" s="29" t="s">
        <v>240</v>
      </c>
      <c r="W2991" s="23"/>
      <c r="X2991" s="27" t="s">
        <v>45</v>
      </c>
      <c r="Y2991" s="13" t="s">
        <v>61</v>
      </c>
    </row>
    <row r="2992" spans="1:25">
      <c r="A2992" s="24">
        <v>45992</v>
      </c>
      <c r="B2992" s="25" t="s">
        <v>1485</v>
      </c>
      <c r="C2992" s="26">
        <v>116732</v>
      </c>
      <c r="D2992" s="27" t="s">
        <v>28</v>
      </c>
      <c r="E2992" s="27"/>
      <c r="F2992" s="27"/>
      <c r="G2992" s="27" t="s">
        <v>31</v>
      </c>
      <c r="H2992" s="27" t="s">
        <v>32</v>
      </c>
      <c r="I2992" s="27" t="s">
        <v>33</v>
      </c>
      <c r="J2992" s="28">
        <v>45961</v>
      </c>
      <c r="K2992" s="28">
        <v>46143</v>
      </c>
      <c r="L2992" s="121" t="s">
        <v>124</v>
      </c>
      <c r="O2992" s="94" t="s">
        <v>73</v>
      </c>
      <c r="P2992" s="30" t="s">
        <v>73</v>
      </c>
      <c r="Q2992" s="30" t="s">
        <v>73</v>
      </c>
      <c r="R2992" s="30" t="s">
        <v>73</v>
      </c>
      <c r="S2992" s="21">
        <v>45960</v>
      </c>
      <c r="T2992" s="20" t="s">
        <v>73</v>
      </c>
      <c r="U2992" s="21">
        <v>45961</v>
      </c>
      <c r="V2992" s="29" t="s">
        <v>240</v>
      </c>
      <c r="W2992" s="23"/>
      <c r="X2992" s="27" t="s">
        <v>45</v>
      </c>
      <c r="Y2992" s="13"/>
    </row>
    <row r="2993" spans="1:25">
      <c r="A2993" s="24">
        <v>45992</v>
      </c>
      <c r="B2993" s="25" t="s">
        <v>2347</v>
      </c>
      <c r="C2993" s="26">
        <v>138319</v>
      </c>
      <c r="D2993" s="27" t="s">
        <v>28</v>
      </c>
      <c r="E2993" s="27"/>
      <c r="F2993" s="27"/>
      <c r="G2993" s="27" t="s">
        <v>31</v>
      </c>
      <c r="H2993" s="27" t="s">
        <v>32</v>
      </c>
      <c r="I2993" s="27" t="s">
        <v>33</v>
      </c>
      <c r="J2993" s="28">
        <v>45961</v>
      </c>
      <c r="K2993" s="28">
        <v>46143</v>
      </c>
      <c r="L2993" s="121" t="s">
        <v>124</v>
      </c>
      <c r="O2993" s="94" t="s">
        <v>73</v>
      </c>
      <c r="P2993" s="30" t="s">
        <v>73</v>
      </c>
      <c r="Q2993" s="30" t="s">
        <v>73</v>
      </c>
      <c r="R2993" s="30" t="s">
        <v>73</v>
      </c>
      <c r="S2993" s="21">
        <v>45960</v>
      </c>
      <c r="T2993" s="20" t="s">
        <v>73</v>
      </c>
      <c r="U2993" s="21">
        <v>45961</v>
      </c>
      <c r="V2993" s="29" t="s">
        <v>240</v>
      </c>
      <c r="W2993" s="23"/>
      <c r="X2993" s="27" t="s">
        <v>45</v>
      </c>
      <c r="Y2993" s="13"/>
    </row>
    <row r="2994" spans="1:25">
      <c r="A2994" s="24">
        <v>45992</v>
      </c>
      <c r="B2994" s="25" t="s">
        <v>3256</v>
      </c>
      <c r="C2994" s="26">
        <v>144051</v>
      </c>
      <c r="D2994" s="27" t="s">
        <v>28</v>
      </c>
      <c r="E2994" s="27"/>
      <c r="F2994" s="27"/>
      <c r="G2994" s="27" t="s">
        <v>31</v>
      </c>
      <c r="H2994" s="27" t="s">
        <v>32</v>
      </c>
      <c r="I2994" s="27" t="s">
        <v>33</v>
      </c>
      <c r="J2994" s="28">
        <v>45961</v>
      </c>
      <c r="K2994" s="28">
        <v>46143</v>
      </c>
      <c r="L2994" s="121" t="s">
        <v>124</v>
      </c>
      <c r="O2994" s="94" t="s">
        <v>73</v>
      </c>
      <c r="P2994" s="30" t="s">
        <v>73</v>
      </c>
      <c r="Q2994" s="30" t="s">
        <v>73</v>
      </c>
      <c r="R2994" s="30" t="s">
        <v>73</v>
      </c>
      <c r="S2994" s="21">
        <v>45960</v>
      </c>
      <c r="T2994" s="20" t="s">
        <v>73</v>
      </c>
      <c r="U2994" s="21">
        <v>45961</v>
      </c>
      <c r="V2994" s="29" t="s">
        <v>240</v>
      </c>
      <c r="W2994" s="23"/>
      <c r="X2994" s="27" t="s">
        <v>39</v>
      </c>
      <c r="Y2994" s="13"/>
    </row>
    <row r="2995" spans="1:25">
      <c r="A2995" s="24">
        <v>45992</v>
      </c>
      <c r="B2995" s="25" t="s">
        <v>2388</v>
      </c>
      <c r="C2995" s="26">
        <v>120154</v>
      </c>
      <c r="D2995" s="27" t="s">
        <v>28</v>
      </c>
      <c r="E2995" s="27"/>
      <c r="F2995" s="27"/>
      <c r="G2995" s="27" t="s">
        <v>31</v>
      </c>
      <c r="H2995" s="27" t="s">
        <v>32</v>
      </c>
      <c r="I2995" s="27" t="s">
        <v>33</v>
      </c>
      <c r="J2995" s="28">
        <v>45961</v>
      </c>
      <c r="K2995" s="28">
        <v>46113</v>
      </c>
      <c r="L2995" s="121" t="s">
        <v>124</v>
      </c>
      <c r="O2995" s="94" t="s">
        <v>73</v>
      </c>
      <c r="P2995" s="30" t="s">
        <v>73</v>
      </c>
      <c r="Q2995" s="30" t="s">
        <v>73</v>
      </c>
      <c r="R2995" s="30" t="s">
        <v>73</v>
      </c>
      <c r="S2995" s="21">
        <v>45960</v>
      </c>
      <c r="T2995" s="20" t="s">
        <v>73</v>
      </c>
      <c r="U2995" s="21">
        <v>45961</v>
      </c>
      <c r="V2995" s="29" t="s">
        <v>240</v>
      </c>
      <c r="W2995" s="23"/>
      <c r="X2995" s="27" t="s">
        <v>39</v>
      </c>
      <c r="Y2995" s="13"/>
    </row>
    <row r="2996" spans="1:25">
      <c r="A2996" s="24">
        <v>45992</v>
      </c>
      <c r="B2996" s="25" t="s">
        <v>1358</v>
      </c>
      <c r="C2996" s="26">
        <v>107347</v>
      </c>
      <c r="D2996" s="27" t="s">
        <v>28</v>
      </c>
      <c r="E2996" s="27"/>
      <c r="F2996" s="27"/>
      <c r="G2996" s="27" t="s">
        <v>31</v>
      </c>
      <c r="H2996" s="27" t="s">
        <v>32</v>
      </c>
      <c r="I2996" s="27" t="s">
        <v>33</v>
      </c>
      <c r="J2996" s="28">
        <v>45961</v>
      </c>
      <c r="K2996" s="28">
        <v>46113</v>
      </c>
      <c r="L2996" s="121" t="s">
        <v>124</v>
      </c>
      <c r="O2996" s="94" t="s">
        <v>73</v>
      </c>
      <c r="P2996" s="30" t="s">
        <v>73</v>
      </c>
      <c r="Q2996" s="30" t="s">
        <v>73</v>
      </c>
      <c r="R2996" s="30" t="s">
        <v>73</v>
      </c>
      <c r="S2996" s="21">
        <v>45960</v>
      </c>
      <c r="T2996" s="20" t="s">
        <v>73</v>
      </c>
      <c r="U2996" s="21">
        <v>45961</v>
      </c>
      <c r="V2996" s="29" t="s">
        <v>240</v>
      </c>
      <c r="W2996" s="23"/>
      <c r="X2996" s="27" t="s">
        <v>39</v>
      </c>
      <c r="Y2996" s="13" t="s">
        <v>582</v>
      </c>
    </row>
    <row r="2997" spans="1:25">
      <c r="A2997" s="24">
        <v>45992</v>
      </c>
      <c r="B2997" s="25" t="s">
        <v>1411</v>
      </c>
      <c r="C2997" s="26">
        <v>113888</v>
      </c>
      <c r="D2997" s="27" t="s">
        <v>28</v>
      </c>
      <c r="E2997" s="27"/>
      <c r="F2997" s="27"/>
      <c r="G2997" s="27" t="s">
        <v>31</v>
      </c>
      <c r="H2997" s="27" t="s">
        <v>32</v>
      </c>
      <c r="I2997" s="27" t="s">
        <v>33</v>
      </c>
      <c r="J2997" s="28">
        <v>45961</v>
      </c>
      <c r="K2997" s="28">
        <v>46113</v>
      </c>
      <c r="L2997" s="121" t="s">
        <v>124</v>
      </c>
      <c r="O2997" s="94" t="s">
        <v>73</v>
      </c>
      <c r="P2997" s="30" t="s">
        <v>73</v>
      </c>
      <c r="Q2997" s="30" t="s">
        <v>73</v>
      </c>
      <c r="R2997" s="30" t="s">
        <v>73</v>
      </c>
      <c r="S2997" s="21">
        <v>45960</v>
      </c>
      <c r="T2997" s="20" t="s">
        <v>73</v>
      </c>
      <c r="U2997" s="21">
        <v>45961</v>
      </c>
      <c r="V2997" s="29" t="s">
        <v>240</v>
      </c>
      <c r="W2997" s="23"/>
      <c r="X2997" s="27" t="s">
        <v>45</v>
      </c>
      <c r="Y2997" s="13"/>
    </row>
    <row r="2998" spans="1:25" ht="25.5">
      <c r="A2998" s="24">
        <v>45992</v>
      </c>
      <c r="B2998" s="25" t="s">
        <v>1370</v>
      </c>
      <c r="C2998" s="26">
        <v>7330</v>
      </c>
      <c r="D2998" s="27" t="s">
        <v>28</v>
      </c>
      <c r="E2998" s="27" t="s">
        <v>3325</v>
      </c>
      <c r="F2998" s="27" t="s">
        <v>262</v>
      </c>
      <c r="G2998" s="27" t="s">
        <v>31</v>
      </c>
      <c r="H2998" s="27" t="s">
        <v>32</v>
      </c>
      <c r="I2998" s="27" t="s">
        <v>33</v>
      </c>
      <c r="J2998" s="28">
        <v>45961</v>
      </c>
      <c r="K2998" s="28">
        <v>46113</v>
      </c>
      <c r="L2998" s="121" t="s">
        <v>124</v>
      </c>
      <c r="N2998" s="246" t="s">
        <v>2995</v>
      </c>
      <c r="O2998" s="94" t="s">
        <v>73</v>
      </c>
      <c r="P2998" s="30" t="s">
        <v>73</v>
      </c>
      <c r="Q2998" s="30" t="s">
        <v>73</v>
      </c>
      <c r="R2998" s="30" t="s">
        <v>73</v>
      </c>
      <c r="S2998" s="21">
        <v>45960</v>
      </c>
      <c r="T2998" s="20" t="s">
        <v>73</v>
      </c>
      <c r="U2998" s="21">
        <v>45961</v>
      </c>
      <c r="V2998" s="29" t="s">
        <v>240</v>
      </c>
      <c r="W2998" s="23"/>
      <c r="X2998" s="27" t="s">
        <v>45</v>
      </c>
      <c r="Y2998" s="13"/>
    </row>
    <row r="2999" spans="1:25">
      <c r="A2999" s="24">
        <v>45992</v>
      </c>
      <c r="B2999" s="25" t="s">
        <v>1258</v>
      </c>
      <c r="C2999" s="26">
        <v>131383</v>
      </c>
      <c r="D2999" s="27" t="s">
        <v>28</v>
      </c>
      <c r="E2999" s="27"/>
      <c r="F2999" s="27"/>
      <c r="G2999" s="27" t="s">
        <v>31</v>
      </c>
      <c r="H2999" s="27" t="s">
        <v>32</v>
      </c>
      <c r="I2999" s="27" t="s">
        <v>33</v>
      </c>
      <c r="J2999" s="28">
        <v>45961</v>
      </c>
      <c r="K2999" s="28">
        <v>46113</v>
      </c>
      <c r="L2999" s="121" t="s">
        <v>124</v>
      </c>
      <c r="O2999" s="94" t="s">
        <v>73</v>
      </c>
      <c r="P2999" s="30" t="s">
        <v>73</v>
      </c>
      <c r="Q2999" s="30" t="s">
        <v>73</v>
      </c>
      <c r="R2999" s="30" t="s">
        <v>73</v>
      </c>
      <c r="S2999" s="21">
        <v>45960</v>
      </c>
      <c r="T2999" s="20" t="s">
        <v>73</v>
      </c>
      <c r="U2999" s="21">
        <v>45961</v>
      </c>
      <c r="V2999" s="29" t="s">
        <v>240</v>
      </c>
      <c r="W2999" s="23"/>
      <c r="X2999" s="27" t="s">
        <v>45</v>
      </c>
      <c r="Y2999" s="13"/>
    </row>
    <row r="3000" spans="1:25">
      <c r="A3000" s="24">
        <v>45992</v>
      </c>
      <c r="B3000" s="25" t="s">
        <v>1420</v>
      </c>
      <c r="C3000" s="26">
        <v>105648</v>
      </c>
      <c r="D3000" s="27" t="s">
        <v>28</v>
      </c>
      <c r="E3000" s="27"/>
      <c r="F3000" s="27"/>
      <c r="G3000" s="27" t="s">
        <v>31</v>
      </c>
      <c r="H3000" s="27" t="s">
        <v>32</v>
      </c>
      <c r="I3000" s="27" t="s">
        <v>33</v>
      </c>
      <c r="J3000" s="28">
        <v>45961</v>
      </c>
      <c r="K3000" s="28">
        <v>46113</v>
      </c>
      <c r="L3000" s="121" t="s">
        <v>124</v>
      </c>
      <c r="N3000" s="246" t="s">
        <v>157</v>
      </c>
      <c r="O3000" s="94" t="s">
        <v>73</v>
      </c>
      <c r="P3000" s="30" t="s">
        <v>73</v>
      </c>
      <c r="Q3000" s="30" t="s">
        <v>73</v>
      </c>
      <c r="R3000" s="30" t="s">
        <v>73</v>
      </c>
      <c r="S3000" s="21">
        <v>45960</v>
      </c>
      <c r="T3000" s="20" t="s">
        <v>73</v>
      </c>
      <c r="U3000" s="21">
        <v>45964</v>
      </c>
      <c r="V3000" s="29" t="s">
        <v>240</v>
      </c>
      <c r="W3000" s="23"/>
      <c r="X3000" s="27" t="s">
        <v>39</v>
      </c>
      <c r="Y3000" s="13"/>
    </row>
    <row r="3001" spans="1:25">
      <c r="A3001" s="24">
        <v>45992</v>
      </c>
      <c r="B3001" s="25" t="s">
        <v>1381</v>
      </c>
      <c r="C3001" s="26">
        <v>120025</v>
      </c>
      <c r="D3001" s="27" t="s">
        <v>28</v>
      </c>
      <c r="E3001" s="27"/>
      <c r="F3001" s="27"/>
      <c r="G3001" s="27" t="s">
        <v>31</v>
      </c>
      <c r="H3001" s="27" t="s">
        <v>32</v>
      </c>
      <c r="I3001" s="27" t="s">
        <v>33</v>
      </c>
      <c r="J3001" s="28">
        <v>45961</v>
      </c>
      <c r="K3001" s="28">
        <v>46113</v>
      </c>
      <c r="L3001" s="121" t="s">
        <v>124</v>
      </c>
      <c r="O3001" s="94" t="s">
        <v>73</v>
      </c>
      <c r="P3001" s="30" t="s">
        <v>73</v>
      </c>
      <c r="Q3001" s="30" t="s">
        <v>73</v>
      </c>
      <c r="R3001" s="30" t="s">
        <v>73</v>
      </c>
      <c r="S3001" s="21">
        <v>45960</v>
      </c>
      <c r="T3001" s="20" t="s">
        <v>73</v>
      </c>
      <c r="U3001" s="21">
        <v>45964</v>
      </c>
      <c r="V3001" s="29" t="s">
        <v>240</v>
      </c>
      <c r="W3001" s="23"/>
      <c r="X3001" s="27" t="s">
        <v>45</v>
      </c>
      <c r="Y3001" s="13"/>
    </row>
    <row r="3002" spans="1:25">
      <c r="A3002" s="24">
        <v>45992</v>
      </c>
      <c r="B3002" s="25" t="s">
        <v>3186</v>
      </c>
      <c r="C3002" s="26">
        <v>145640</v>
      </c>
      <c r="D3002" s="27" t="s">
        <v>28</v>
      </c>
      <c r="E3002" s="27"/>
      <c r="F3002" s="27"/>
      <c r="G3002" s="27" t="s">
        <v>31</v>
      </c>
      <c r="H3002" s="27" t="s">
        <v>32</v>
      </c>
      <c r="I3002" s="27" t="s">
        <v>33</v>
      </c>
      <c r="J3002" s="28">
        <v>45961</v>
      </c>
      <c r="K3002" s="28">
        <v>46113</v>
      </c>
      <c r="L3002" s="121" t="s">
        <v>124</v>
      </c>
      <c r="O3002" s="94" t="s">
        <v>73</v>
      </c>
      <c r="P3002" s="30" t="s">
        <v>73</v>
      </c>
      <c r="Q3002" s="30" t="s">
        <v>73</v>
      </c>
      <c r="R3002" s="30" t="s">
        <v>73</v>
      </c>
      <c r="S3002" s="21">
        <v>45960</v>
      </c>
      <c r="T3002" s="20" t="s">
        <v>73</v>
      </c>
      <c r="U3002" s="21">
        <v>45964</v>
      </c>
      <c r="V3002" s="29" t="s">
        <v>240</v>
      </c>
      <c r="W3002" s="23"/>
      <c r="X3002" s="27" t="s">
        <v>45</v>
      </c>
      <c r="Y3002" s="13"/>
    </row>
    <row r="3003" spans="1:25">
      <c r="A3003" s="24">
        <v>45992</v>
      </c>
      <c r="B3003" s="25" t="s">
        <v>3210</v>
      </c>
      <c r="C3003" s="26">
        <v>145529</v>
      </c>
      <c r="D3003" s="27" t="s">
        <v>28</v>
      </c>
      <c r="E3003" s="27"/>
      <c r="F3003" s="27"/>
      <c r="G3003" s="27" t="s">
        <v>31</v>
      </c>
      <c r="H3003" s="27" t="s">
        <v>32</v>
      </c>
      <c r="I3003" s="27" t="s">
        <v>33</v>
      </c>
      <c r="J3003" s="28">
        <v>45961</v>
      </c>
      <c r="K3003" s="28">
        <v>46113</v>
      </c>
      <c r="L3003" s="121" t="s">
        <v>124</v>
      </c>
      <c r="O3003" s="94" t="s">
        <v>73</v>
      </c>
      <c r="P3003" s="30" t="s">
        <v>73</v>
      </c>
      <c r="Q3003" s="30" t="s">
        <v>73</v>
      </c>
      <c r="R3003" s="30" t="s">
        <v>73</v>
      </c>
      <c r="S3003" s="21">
        <v>45960</v>
      </c>
      <c r="T3003" s="20" t="s">
        <v>73</v>
      </c>
      <c r="U3003" s="21">
        <v>45964</v>
      </c>
      <c r="V3003" s="29" t="s">
        <v>240</v>
      </c>
      <c r="W3003" s="23"/>
      <c r="X3003" s="27" t="s">
        <v>39</v>
      </c>
      <c r="Y3003" s="13"/>
    </row>
    <row r="3004" spans="1:25">
      <c r="A3004" s="24">
        <v>45992</v>
      </c>
      <c r="B3004" s="25" t="s">
        <v>3150</v>
      </c>
      <c r="C3004" s="26">
        <v>145258</v>
      </c>
      <c r="D3004" s="27" t="s">
        <v>28</v>
      </c>
      <c r="E3004" s="27"/>
      <c r="F3004" s="27"/>
      <c r="G3004" s="27" t="s">
        <v>31</v>
      </c>
      <c r="H3004" s="27" t="s">
        <v>32</v>
      </c>
      <c r="I3004" s="27" t="s">
        <v>33</v>
      </c>
      <c r="J3004" s="28">
        <v>45961</v>
      </c>
      <c r="K3004" s="28">
        <v>46113</v>
      </c>
      <c r="L3004" s="121" t="s">
        <v>124</v>
      </c>
      <c r="O3004" s="94" t="s">
        <v>73</v>
      </c>
      <c r="P3004" s="30" t="s">
        <v>73</v>
      </c>
      <c r="Q3004" s="30" t="s">
        <v>73</v>
      </c>
      <c r="R3004" s="30" t="s">
        <v>73</v>
      </c>
      <c r="S3004" s="21">
        <v>45960</v>
      </c>
      <c r="T3004" s="20" t="s">
        <v>73</v>
      </c>
      <c r="U3004" s="21">
        <v>45964</v>
      </c>
      <c r="V3004" s="29" t="s">
        <v>240</v>
      </c>
      <c r="W3004" s="23"/>
      <c r="X3004" s="27" t="s">
        <v>45</v>
      </c>
      <c r="Y3004" s="13"/>
    </row>
    <row r="3005" spans="1:25">
      <c r="A3005" s="24">
        <v>45992</v>
      </c>
      <c r="B3005" s="25" t="s">
        <v>3222</v>
      </c>
      <c r="C3005" s="26">
        <v>145489</v>
      </c>
      <c r="D3005" s="27" t="s">
        <v>28</v>
      </c>
      <c r="E3005" s="27"/>
      <c r="F3005" s="27"/>
      <c r="G3005" s="27" t="s">
        <v>31</v>
      </c>
      <c r="H3005" s="27" t="s">
        <v>32</v>
      </c>
      <c r="I3005" s="27" t="s">
        <v>33</v>
      </c>
      <c r="J3005" s="28">
        <v>45961</v>
      </c>
      <c r="K3005" s="28">
        <v>46113</v>
      </c>
      <c r="L3005" s="121" t="s">
        <v>124</v>
      </c>
      <c r="O3005" s="94" t="s">
        <v>73</v>
      </c>
      <c r="P3005" s="30" t="s">
        <v>73</v>
      </c>
      <c r="Q3005" s="30" t="s">
        <v>73</v>
      </c>
      <c r="R3005" s="30" t="s">
        <v>73</v>
      </c>
      <c r="S3005" s="21">
        <v>45960</v>
      </c>
      <c r="T3005" s="20" t="s">
        <v>73</v>
      </c>
      <c r="U3005" s="21">
        <v>45964</v>
      </c>
      <c r="V3005" s="29" t="s">
        <v>240</v>
      </c>
      <c r="W3005" s="23"/>
      <c r="X3005" s="27" t="s">
        <v>45</v>
      </c>
      <c r="Y3005" s="13"/>
    </row>
    <row r="3006" spans="1:25">
      <c r="A3006" s="24">
        <v>45992</v>
      </c>
      <c r="B3006" s="25" t="s">
        <v>3181</v>
      </c>
      <c r="C3006" s="26">
        <v>145309</v>
      </c>
      <c r="D3006" s="27" t="s">
        <v>28</v>
      </c>
      <c r="E3006" s="27"/>
      <c r="F3006" s="27"/>
      <c r="G3006" s="27" t="s">
        <v>31</v>
      </c>
      <c r="H3006" s="27" t="s">
        <v>32</v>
      </c>
      <c r="I3006" s="27" t="s">
        <v>33</v>
      </c>
      <c r="J3006" s="28">
        <v>45961</v>
      </c>
      <c r="K3006" s="28">
        <v>46113</v>
      </c>
      <c r="L3006" s="121" t="s">
        <v>124</v>
      </c>
      <c r="O3006" s="94" t="s">
        <v>73</v>
      </c>
      <c r="P3006" s="30" t="s">
        <v>73</v>
      </c>
      <c r="Q3006" s="30" t="s">
        <v>73</v>
      </c>
      <c r="R3006" s="30" t="s">
        <v>73</v>
      </c>
      <c r="S3006" s="21">
        <v>45960</v>
      </c>
      <c r="T3006" s="20" t="s">
        <v>73</v>
      </c>
      <c r="U3006" s="21">
        <v>45964</v>
      </c>
      <c r="V3006" s="29" t="s">
        <v>240</v>
      </c>
      <c r="W3006" s="23"/>
      <c r="X3006" s="27" t="s">
        <v>45</v>
      </c>
      <c r="Y3006" s="13"/>
    </row>
    <row r="3007" spans="1:25">
      <c r="A3007" s="24">
        <v>45992</v>
      </c>
      <c r="B3007" s="25" t="s">
        <v>3135</v>
      </c>
      <c r="C3007" s="26">
        <v>145245</v>
      </c>
      <c r="D3007" s="27" t="s">
        <v>28</v>
      </c>
      <c r="E3007" s="27"/>
      <c r="F3007" s="27"/>
      <c r="G3007" s="27" t="s">
        <v>31</v>
      </c>
      <c r="H3007" s="27" t="s">
        <v>32</v>
      </c>
      <c r="I3007" s="27" t="s">
        <v>33</v>
      </c>
      <c r="J3007" s="28">
        <v>45961</v>
      </c>
      <c r="K3007" s="28">
        <v>46113</v>
      </c>
      <c r="L3007" s="121" t="s">
        <v>124</v>
      </c>
      <c r="O3007" s="94" t="s">
        <v>73</v>
      </c>
      <c r="P3007" s="30" t="s">
        <v>73</v>
      </c>
      <c r="Q3007" s="30" t="s">
        <v>73</v>
      </c>
      <c r="R3007" s="30" t="s">
        <v>73</v>
      </c>
      <c r="S3007" s="21">
        <v>45960</v>
      </c>
      <c r="T3007" s="20" t="s">
        <v>73</v>
      </c>
      <c r="U3007" s="21">
        <v>45964</v>
      </c>
      <c r="V3007" s="29" t="s">
        <v>240</v>
      </c>
      <c r="W3007" s="23"/>
      <c r="X3007" s="27" t="s">
        <v>45</v>
      </c>
      <c r="Y3007" s="13"/>
    </row>
    <row r="3008" spans="1:25">
      <c r="A3008" s="24">
        <v>45992</v>
      </c>
      <c r="B3008" s="25" t="s">
        <v>2359</v>
      </c>
      <c r="C3008" s="26">
        <v>135553</v>
      </c>
      <c r="D3008" s="27" t="s">
        <v>28</v>
      </c>
      <c r="E3008" s="27"/>
      <c r="F3008" s="27"/>
      <c r="G3008" s="27" t="s">
        <v>31</v>
      </c>
      <c r="H3008" s="27" t="s">
        <v>32</v>
      </c>
      <c r="I3008" s="27" t="s">
        <v>33</v>
      </c>
      <c r="J3008" s="28">
        <v>45961</v>
      </c>
      <c r="K3008" s="28">
        <v>46113</v>
      </c>
      <c r="L3008" s="121" t="s">
        <v>124</v>
      </c>
      <c r="O3008" s="94" t="s">
        <v>73</v>
      </c>
      <c r="P3008" s="30" t="s">
        <v>73</v>
      </c>
      <c r="Q3008" s="30" t="s">
        <v>73</v>
      </c>
      <c r="R3008" s="30" t="s">
        <v>73</v>
      </c>
      <c r="S3008" s="21">
        <v>45960</v>
      </c>
      <c r="T3008" s="20" t="s">
        <v>73</v>
      </c>
      <c r="U3008" s="21">
        <v>45964</v>
      </c>
      <c r="V3008" s="29" t="s">
        <v>240</v>
      </c>
      <c r="W3008" s="23"/>
      <c r="X3008" s="27" t="s">
        <v>39</v>
      </c>
      <c r="Y3008" s="13"/>
    </row>
    <row r="3009" spans="1:25">
      <c r="A3009" s="24">
        <v>45992</v>
      </c>
      <c r="B3009" s="25" t="s">
        <v>2384</v>
      </c>
      <c r="C3009" s="26">
        <v>137282</v>
      </c>
      <c r="D3009" s="27" t="s">
        <v>28</v>
      </c>
      <c r="E3009" s="27"/>
      <c r="F3009" s="27"/>
      <c r="G3009" s="27" t="s">
        <v>31</v>
      </c>
      <c r="H3009" s="27" t="s">
        <v>32</v>
      </c>
      <c r="I3009" s="27" t="s">
        <v>33</v>
      </c>
      <c r="J3009" s="28">
        <v>45961</v>
      </c>
      <c r="K3009" s="28">
        <v>46113</v>
      </c>
      <c r="L3009" s="121" t="s">
        <v>124</v>
      </c>
      <c r="O3009" s="94" t="s">
        <v>73</v>
      </c>
      <c r="P3009" s="30" t="s">
        <v>73</v>
      </c>
      <c r="Q3009" s="30" t="s">
        <v>73</v>
      </c>
      <c r="R3009" s="30" t="s">
        <v>73</v>
      </c>
      <c r="S3009" s="21">
        <v>45960</v>
      </c>
      <c r="T3009" s="20" t="s">
        <v>73</v>
      </c>
      <c r="U3009" s="21">
        <v>45964</v>
      </c>
      <c r="V3009" s="29" t="s">
        <v>240</v>
      </c>
      <c r="W3009" s="23"/>
      <c r="X3009" s="27" t="s">
        <v>45</v>
      </c>
      <c r="Y3009" s="13"/>
    </row>
    <row r="3010" spans="1:25">
      <c r="A3010" s="24">
        <v>45992</v>
      </c>
      <c r="B3010" s="25" t="s">
        <v>1416</v>
      </c>
      <c r="C3010" s="26">
        <v>126841</v>
      </c>
      <c r="D3010" s="27" t="s">
        <v>28</v>
      </c>
      <c r="E3010" s="27"/>
      <c r="F3010" s="27"/>
      <c r="G3010" s="27" t="s">
        <v>31</v>
      </c>
      <c r="H3010" s="27" t="s">
        <v>32</v>
      </c>
      <c r="I3010" s="27" t="s">
        <v>33</v>
      </c>
      <c r="J3010" s="28">
        <v>45961</v>
      </c>
      <c r="K3010" s="28">
        <v>46113</v>
      </c>
      <c r="L3010" s="121" t="s">
        <v>124</v>
      </c>
      <c r="O3010" s="94" t="s">
        <v>73</v>
      </c>
      <c r="P3010" s="30" t="s">
        <v>73</v>
      </c>
      <c r="Q3010" s="30" t="s">
        <v>73</v>
      </c>
      <c r="R3010" s="30" t="s">
        <v>73</v>
      </c>
      <c r="S3010" s="21">
        <v>45960</v>
      </c>
      <c r="T3010" s="20" t="s">
        <v>73</v>
      </c>
      <c r="U3010" s="21">
        <v>45964</v>
      </c>
      <c r="V3010" s="29" t="s">
        <v>240</v>
      </c>
      <c r="W3010" s="23"/>
      <c r="X3010" s="27" t="s">
        <v>45</v>
      </c>
      <c r="Y3010" s="13"/>
    </row>
    <row r="3011" spans="1:25">
      <c r="A3011" s="24">
        <v>45992</v>
      </c>
      <c r="B3011" s="25" t="s">
        <v>895</v>
      </c>
      <c r="C3011" s="26">
        <v>113112</v>
      </c>
      <c r="D3011" s="27" t="s">
        <v>28</v>
      </c>
      <c r="E3011" s="27"/>
      <c r="F3011" s="27"/>
      <c r="G3011" s="27" t="s">
        <v>31</v>
      </c>
      <c r="H3011" s="27" t="s">
        <v>32</v>
      </c>
      <c r="I3011" s="27" t="s">
        <v>33</v>
      </c>
      <c r="J3011" s="28">
        <v>45961</v>
      </c>
      <c r="K3011" s="28">
        <v>46113</v>
      </c>
      <c r="L3011" s="121" t="s">
        <v>124</v>
      </c>
      <c r="O3011" s="94" t="s">
        <v>73</v>
      </c>
      <c r="P3011" s="30" t="s">
        <v>73</v>
      </c>
      <c r="Q3011" s="30" t="s">
        <v>73</v>
      </c>
      <c r="R3011" s="30" t="s">
        <v>73</v>
      </c>
      <c r="S3011" s="21">
        <v>45960</v>
      </c>
      <c r="T3011" s="20" t="s">
        <v>73</v>
      </c>
      <c r="U3011" s="21">
        <v>45964</v>
      </c>
      <c r="V3011" s="29" t="s">
        <v>240</v>
      </c>
      <c r="W3011" s="23"/>
      <c r="X3011" s="27" t="s">
        <v>45</v>
      </c>
      <c r="Y3011" s="13"/>
    </row>
    <row r="3012" spans="1:25">
      <c r="A3012" s="24">
        <v>45992</v>
      </c>
      <c r="B3012" s="25" t="s">
        <v>1422</v>
      </c>
      <c r="C3012" s="26">
        <v>114623</v>
      </c>
      <c r="D3012" s="27" t="s">
        <v>28</v>
      </c>
      <c r="E3012" s="27"/>
      <c r="F3012" s="27"/>
      <c r="G3012" s="27" t="s">
        <v>31</v>
      </c>
      <c r="H3012" s="27" t="s">
        <v>32</v>
      </c>
      <c r="I3012" s="27" t="s">
        <v>33</v>
      </c>
      <c r="J3012" s="28">
        <v>45961</v>
      </c>
      <c r="K3012" s="28">
        <v>46113</v>
      </c>
      <c r="L3012" s="121" t="s">
        <v>124</v>
      </c>
      <c r="O3012" s="94" t="s">
        <v>73</v>
      </c>
      <c r="P3012" s="30" t="s">
        <v>73</v>
      </c>
      <c r="Q3012" s="30" t="s">
        <v>73</v>
      </c>
      <c r="R3012" s="30" t="s">
        <v>73</v>
      </c>
      <c r="S3012" s="21">
        <v>45960</v>
      </c>
      <c r="T3012" s="20" t="s">
        <v>73</v>
      </c>
      <c r="U3012" s="21">
        <v>45964</v>
      </c>
      <c r="V3012" s="29" t="s">
        <v>240</v>
      </c>
      <c r="W3012" s="23"/>
      <c r="X3012" s="27" t="s">
        <v>45</v>
      </c>
      <c r="Y3012" s="13"/>
    </row>
    <row r="3013" spans="1:25">
      <c r="A3013" s="24">
        <v>45992</v>
      </c>
      <c r="B3013" s="25" t="s">
        <v>3144</v>
      </c>
      <c r="C3013" s="41">
        <v>145398</v>
      </c>
      <c r="D3013" s="27" t="s">
        <v>28</v>
      </c>
      <c r="E3013" s="27"/>
      <c r="F3013" s="27"/>
      <c r="G3013" s="27" t="s">
        <v>31</v>
      </c>
      <c r="H3013" s="27" t="s">
        <v>32</v>
      </c>
      <c r="I3013" s="27" t="s">
        <v>33</v>
      </c>
      <c r="J3013" s="28">
        <v>45961</v>
      </c>
      <c r="K3013" s="28">
        <v>46113</v>
      </c>
      <c r="L3013" s="121" t="s">
        <v>124</v>
      </c>
      <c r="O3013" s="94" t="s">
        <v>73</v>
      </c>
      <c r="P3013" s="30" t="s">
        <v>73</v>
      </c>
      <c r="Q3013" s="30" t="s">
        <v>73</v>
      </c>
      <c r="R3013" s="30" t="s">
        <v>73</v>
      </c>
      <c r="S3013" s="21">
        <v>45960</v>
      </c>
      <c r="T3013" s="20" t="s">
        <v>73</v>
      </c>
      <c r="U3013" s="21">
        <v>45966</v>
      </c>
      <c r="V3013" s="29" t="s">
        <v>240</v>
      </c>
      <c r="W3013" s="23"/>
      <c r="X3013" s="27" t="s">
        <v>45</v>
      </c>
      <c r="Y3013" s="13"/>
    </row>
    <row r="3014" spans="1:25">
      <c r="A3014" s="24">
        <v>45992</v>
      </c>
      <c r="B3014" s="25" t="s">
        <v>3242</v>
      </c>
      <c r="C3014" s="26">
        <v>145347</v>
      </c>
      <c r="D3014" s="27" t="s">
        <v>28</v>
      </c>
      <c r="E3014" s="27"/>
      <c r="F3014" s="27"/>
      <c r="G3014" s="27" t="s">
        <v>31</v>
      </c>
      <c r="H3014" s="27" t="s">
        <v>32</v>
      </c>
      <c r="I3014" s="27" t="s">
        <v>33</v>
      </c>
      <c r="J3014" s="28">
        <v>45961</v>
      </c>
      <c r="K3014" s="28">
        <v>46113</v>
      </c>
      <c r="L3014" s="121" t="s">
        <v>124</v>
      </c>
      <c r="O3014" s="94" t="s">
        <v>73</v>
      </c>
      <c r="P3014" s="30" t="s">
        <v>73</v>
      </c>
      <c r="Q3014" s="30" t="s">
        <v>73</v>
      </c>
      <c r="R3014" s="30" t="s">
        <v>73</v>
      </c>
      <c r="S3014" s="21">
        <v>45960</v>
      </c>
      <c r="T3014" s="20" t="s">
        <v>73</v>
      </c>
      <c r="U3014" s="21">
        <v>45966</v>
      </c>
      <c r="V3014" s="29" t="s">
        <v>240</v>
      </c>
      <c r="W3014" s="23"/>
      <c r="X3014" s="27" t="s">
        <v>45</v>
      </c>
      <c r="Y3014" s="13"/>
    </row>
    <row r="3015" spans="1:25">
      <c r="A3015" s="24">
        <v>45992</v>
      </c>
      <c r="B3015" s="25" t="s">
        <v>3201</v>
      </c>
      <c r="C3015" s="26">
        <v>145106</v>
      </c>
      <c r="D3015" s="27" t="s">
        <v>28</v>
      </c>
      <c r="E3015" s="27"/>
      <c r="F3015" s="27"/>
      <c r="G3015" s="27" t="s">
        <v>31</v>
      </c>
      <c r="H3015" s="27" t="s">
        <v>32</v>
      </c>
      <c r="I3015" s="27" t="s">
        <v>33</v>
      </c>
      <c r="J3015" s="28">
        <v>45961</v>
      </c>
      <c r="K3015" s="28">
        <v>46113</v>
      </c>
      <c r="L3015" s="121" t="s">
        <v>124</v>
      </c>
      <c r="O3015" s="94" t="s">
        <v>73</v>
      </c>
      <c r="P3015" s="30" t="s">
        <v>73</v>
      </c>
      <c r="Q3015" s="30" t="s">
        <v>73</v>
      </c>
      <c r="R3015" s="30" t="s">
        <v>73</v>
      </c>
      <c r="S3015" s="21">
        <v>45960</v>
      </c>
      <c r="T3015" s="20" t="s">
        <v>73</v>
      </c>
      <c r="U3015" s="21">
        <v>45966</v>
      </c>
      <c r="V3015" s="29" t="s">
        <v>240</v>
      </c>
      <c r="W3015" s="23"/>
      <c r="X3015" s="27" t="s">
        <v>45</v>
      </c>
      <c r="Y3015" s="13"/>
    </row>
    <row r="3016" spans="1:25">
      <c r="A3016" s="24">
        <v>45992</v>
      </c>
      <c r="B3016" s="25" t="s">
        <v>3802</v>
      </c>
      <c r="C3016" s="26">
        <v>147254</v>
      </c>
      <c r="D3016" s="27" t="s">
        <v>28</v>
      </c>
      <c r="E3016" s="27"/>
      <c r="F3016" s="27"/>
      <c r="G3016" s="27" t="s">
        <v>31</v>
      </c>
      <c r="H3016" s="27" t="s">
        <v>32</v>
      </c>
      <c r="I3016" s="27" t="s">
        <v>33</v>
      </c>
      <c r="J3016" s="28">
        <v>45961</v>
      </c>
      <c r="K3016" s="28">
        <v>46113</v>
      </c>
      <c r="L3016" s="121" t="s">
        <v>124</v>
      </c>
      <c r="O3016" s="94" t="s">
        <v>73</v>
      </c>
      <c r="P3016" s="30" t="s">
        <v>73</v>
      </c>
      <c r="Q3016" s="30" t="s">
        <v>73</v>
      </c>
      <c r="R3016" s="30" t="s">
        <v>73</v>
      </c>
      <c r="S3016" s="21">
        <v>45960</v>
      </c>
      <c r="T3016" s="20" t="s">
        <v>73</v>
      </c>
      <c r="U3016" s="21">
        <v>45966</v>
      </c>
      <c r="V3016" s="29" t="s">
        <v>240</v>
      </c>
      <c r="W3016" s="23"/>
      <c r="X3016" s="27" t="s">
        <v>39</v>
      </c>
      <c r="Y3016" s="13"/>
    </row>
    <row r="3017" spans="1:25">
      <c r="A3017" s="24">
        <v>45992</v>
      </c>
      <c r="B3017" s="25" t="s">
        <v>2052</v>
      </c>
      <c r="C3017" s="26">
        <v>137385</v>
      </c>
      <c r="D3017" s="27" t="s">
        <v>28</v>
      </c>
      <c r="E3017" s="27"/>
      <c r="F3017" s="27"/>
      <c r="G3017" s="27" t="s">
        <v>31</v>
      </c>
      <c r="H3017" s="27" t="s">
        <v>32</v>
      </c>
      <c r="I3017" s="27" t="s">
        <v>33</v>
      </c>
      <c r="J3017" s="28">
        <v>45961</v>
      </c>
      <c r="K3017" s="28">
        <v>46113</v>
      </c>
      <c r="L3017" s="121" t="s">
        <v>124</v>
      </c>
      <c r="O3017" s="94" t="s">
        <v>73</v>
      </c>
      <c r="P3017" s="30" t="s">
        <v>73</v>
      </c>
      <c r="Q3017" s="30" t="s">
        <v>73</v>
      </c>
      <c r="R3017" s="30" t="s">
        <v>73</v>
      </c>
      <c r="S3017" s="21">
        <v>45960</v>
      </c>
      <c r="T3017" s="20" t="s">
        <v>73</v>
      </c>
      <c r="U3017" s="21">
        <v>45966</v>
      </c>
      <c r="V3017" s="29" t="s">
        <v>240</v>
      </c>
      <c r="W3017" s="23"/>
      <c r="X3017" s="27" t="s">
        <v>45</v>
      </c>
      <c r="Y3017" s="13"/>
    </row>
    <row r="3018" spans="1:25">
      <c r="A3018" s="24">
        <v>45992</v>
      </c>
      <c r="B3018" s="25" t="s">
        <v>3238</v>
      </c>
      <c r="C3018" s="26">
        <v>145089</v>
      </c>
      <c r="D3018" s="27" t="s">
        <v>28</v>
      </c>
      <c r="E3018" s="27"/>
      <c r="F3018" s="27"/>
      <c r="G3018" s="27" t="s">
        <v>31</v>
      </c>
      <c r="H3018" s="27" t="s">
        <v>32</v>
      </c>
      <c r="I3018" s="27" t="s">
        <v>33</v>
      </c>
      <c r="J3018" s="28">
        <v>45961</v>
      </c>
      <c r="K3018" s="28">
        <v>46113</v>
      </c>
      <c r="L3018" s="121" t="s">
        <v>124</v>
      </c>
      <c r="O3018" s="94" t="s">
        <v>73</v>
      </c>
      <c r="P3018" s="30" t="s">
        <v>73</v>
      </c>
      <c r="Q3018" s="30" t="s">
        <v>73</v>
      </c>
      <c r="R3018" s="30" t="s">
        <v>73</v>
      </c>
      <c r="S3018" s="21">
        <v>45960</v>
      </c>
      <c r="T3018" s="20" t="s">
        <v>73</v>
      </c>
      <c r="U3018" s="21">
        <v>45966</v>
      </c>
      <c r="V3018" s="29" t="s">
        <v>240</v>
      </c>
      <c r="W3018" s="23"/>
      <c r="X3018" s="27" t="s">
        <v>45</v>
      </c>
      <c r="Y3018" s="13"/>
    </row>
    <row r="3019" spans="1:25">
      <c r="A3019" s="24">
        <v>45992</v>
      </c>
      <c r="B3019" s="25" t="s">
        <v>1372</v>
      </c>
      <c r="C3019" s="26">
        <v>131931</v>
      </c>
      <c r="D3019" s="27" t="s">
        <v>28</v>
      </c>
      <c r="E3019" s="27"/>
      <c r="F3019" s="27"/>
      <c r="G3019" s="27" t="s">
        <v>31</v>
      </c>
      <c r="H3019" s="27" t="s">
        <v>32</v>
      </c>
      <c r="I3019" s="27" t="s">
        <v>33</v>
      </c>
      <c r="J3019" s="28">
        <v>45961</v>
      </c>
      <c r="K3019" s="28">
        <v>46113</v>
      </c>
      <c r="L3019" s="121" t="s">
        <v>124</v>
      </c>
      <c r="O3019" s="94" t="s">
        <v>73</v>
      </c>
      <c r="P3019" s="30" t="s">
        <v>73</v>
      </c>
      <c r="Q3019" s="30" t="s">
        <v>73</v>
      </c>
      <c r="R3019" s="30" t="s">
        <v>73</v>
      </c>
      <c r="S3019" s="21">
        <v>45960</v>
      </c>
      <c r="T3019" s="20" t="s">
        <v>73</v>
      </c>
      <c r="U3019" s="21">
        <v>45966</v>
      </c>
      <c r="V3019" s="29" t="s">
        <v>240</v>
      </c>
      <c r="W3019" s="23"/>
      <c r="X3019" s="27" t="s">
        <v>45</v>
      </c>
      <c r="Y3019" s="13"/>
    </row>
    <row r="3020" spans="1:25">
      <c r="A3020" s="24">
        <v>45992</v>
      </c>
      <c r="B3020" s="25" t="s">
        <v>1284</v>
      </c>
      <c r="C3020" s="26">
        <v>106976</v>
      </c>
      <c r="D3020" s="27" t="s">
        <v>28</v>
      </c>
      <c r="E3020" s="27"/>
      <c r="F3020" s="27"/>
      <c r="G3020" s="27" t="s">
        <v>31</v>
      </c>
      <c r="H3020" s="27" t="s">
        <v>32</v>
      </c>
      <c r="I3020" s="27" t="s">
        <v>33</v>
      </c>
      <c r="J3020" s="28">
        <v>45961</v>
      </c>
      <c r="K3020" s="28">
        <v>46113</v>
      </c>
      <c r="L3020" s="121" t="s">
        <v>124</v>
      </c>
      <c r="O3020" s="94" t="s">
        <v>73</v>
      </c>
      <c r="P3020" s="30">
        <v>45957</v>
      </c>
      <c r="Q3020" s="30" t="s">
        <v>73</v>
      </c>
      <c r="R3020" s="30" t="s">
        <v>73</v>
      </c>
      <c r="S3020" s="21">
        <v>45960</v>
      </c>
      <c r="T3020" s="20" t="s">
        <v>73</v>
      </c>
      <c r="U3020" s="21">
        <v>45966</v>
      </c>
      <c r="V3020" s="29" t="s">
        <v>240</v>
      </c>
      <c r="W3020" s="23"/>
      <c r="X3020" s="27" t="s">
        <v>45</v>
      </c>
      <c r="Y3020" s="13"/>
    </row>
    <row r="3021" spans="1:25">
      <c r="A3021" s="24">
        <v>45992</v>
      </c>
      <c r="B3021" s="25" t="s">
        <v>41</v>
      </c>
      <c r="C3021" s="26">
        <v>114597</v>
      </c>
      <c r="D3021" s="27" t="s">
        <v>28</v>
      </c>
      <c r="E3021" s="27"/>
      <c r="F3021" s="27"/>
      <c r="G3021" s="27" t="s">
        <v>31</v>
      </c>
      <c r="H3021" s="27" t="s">
        <v>32</v>
      </c>
      <c r="I3021" s="27" t="s">
        <v>33</v>
      </c>
      <c r="J3021" s="28">
        <v>45961</v>
      </c>
      <c r="K3021" s="28">
        <v>46113</v>
      </c>
      <c r="L3021" s="121" t="s">
        <v>124</v>
      </c>
      <c r="O3021" s="94" t="s">
        <v>73</v>
      </c>
      <c r="P3021" s="30" t="s">
        <v>73</v>
      </c>
      <c r="Q3021" s="30" t="s">
        <v>73</v>
      </c>
      <c r="R3021" s="30" t="s">
        <v>73</v>
      </c>
      <c r="S3021" s="21">
        <v>45960</v>
      </c>
      <c r="T3021" s="20" t="s">
        <v>73</v>
      </c>
      <c r="U3021" s="21">
        <v>45966</v>
      </c>
      <c r="V3021" s="29" t="s">
        <v>240</v>
      </c>
      <c r="W3021" s="23"/>
      <c r="X3021" s="27" t="s">
        <v>45</v>
      </c>
      <c r="Y3021" s="13"/>
    </row>
    <row r="3022" spans="1:25">
      <c r="A3022" s="24">
        <v>45992</v>
      </c>
      <c r="B3022" s="25" t="s">
        <v>888</v>
      </c>
      <c r="C3022" s="26">
        <v>118106</v>
      </c>
      <c r="D3022" s="27" t="s">
        <v>28</v>
      </c>
      <c r="E3022" s="27"/>
      <c r="F3022" s="27"/>
      <c r="G3022" s="27" t="s">
        <v>31</v>
      </c>
      <c r="H3022" s="27" t="s">
        <v>32</v>
      </c>
      <c r="I3022" s="27" t="s">
        <v>33</v>
      </c>
      <c r="J3022" s="28">
        <v>45961</v>
      </c>
      <c r="K3022" s="28">
        <v>46113</v>
      </c>
      <c r="L3022" s="121" t="s">
        <v>124</v>
      </c>
      <c r="O3022" s="94" t="s">
        <v>73</v>
      </c>
      <c r="P3022" s="30" t="s">
        <v>73</v>
      </c>
      <c r="Q3022" s="30" t="s">
        <v>73</v>
      </c>
      <c r="R3022" s="30" t="s">
        <v>73</v>
      </c>
      <c r="S3022" s="21">
        <v>45960</v>
      </c>
      <c r="T3022" s="20" t="s">
        <v>73</v>
      </c>
      <c r="U3022" s="21">
        <v>45966</v>
      </c>
      <c r="V3022" s="29" t="s">
        <v>240</v>
      </c>
      <c r="W3022" s="23"/>
      <c r="X3022" s="27" t="s">
        <v>45</v>
      </c>
      <c r="Y3022" s="13"/>
    </row>
    <row r="3023" spans="1:25">
      <c r="A3023" s="24">
        <v>45992</v>
      </c>
      <c r="B3023" s="25" t="s">
        <v>889</v>
      </c>
      <c r="C3023" s="26">
        <v>118107</v>
      </c>
      <c r="D3023" s="27" t="s">
        <v>28</v>
      </c>
      <c r="E3023" s="27"/>
      <c r="F3023" s="27"/>
      <c r="G3023" s="27" t="s">
        <v>31</v>
      </c>
      <c r="H3023" s="27" t="s">
        <v>32</v>
      </c>
      <c r="I3023" s="27" t="s">
        <v>33</v>
      </c>
      <c r="J3023" s="28">
        <v>45961</v>
      </c>
      <c r="K3023" s="28">
        <v>46113</v>
      </c>
      <c r="L3023" s="121" t="s">
        <v>124</v>
      </c>
      <c r="O3023" s="94" t="s">
        <v>73</v>
      </c>
      <c r="P3023" s="30" t="s">
        <v>73</v>
      </c>
      <c r="Q3023" s="30" t="s">
        <v>73</v>
      </c>
      <c r="R3023" s="30" t="s">
        <v>73</v>
      </c>
      <c r="S3023" s="21">
        <v>45960</v>
      </c>
      <c r="T3023" s="20" t="s">
        <v>73</v>
      </c>
      <c r="U3023" s="21">
        <v>45966</v>
      </c>
      <c r="V3023" s="29" t="s">
        <v>240</v>
      </c>
      <c r="W3023" s="23"/>
      <c r="X3023" s="27" t="s">
        <v>45</v>
      </c>
      <c r="Y3023" s="13"/>
    </row>
    <row r="3024" spans="1:25">
      <c r="A3024" s="24">
        <v>45992</v>
      </c>
      <c r="B3024" s="25" t="s">
        <v>677</v>
      </c>
      <c r="C3024" s="26">
        <v>108425</v>
      </c>
      <c r="D3024" s="27" t="s">
        <v>28</v>
      </c>
      <c r="E3024" s="27"/>
      <c r="F3024" s="27"/>
      <c r="G3024" s="27" t="s">
        <v>31</v>
      </c>
      <c r="H3024" s="27" t="s">
        <v>32</v>
      </c>
      <c r="I3024" s="27" t="s">
        <v>33</v>
      </c>
      <c r="J3024" s="28">
        <v>45961</v>
      </c>
      <c r="K3024" s="28">
        <v>46113</v>
      </c>
      <c r="L3024" s="121" t="s">
        <v>124</v>
      </c>
      <c r="O3024" s="94" t="s">
        <v>73</v>
      </c>
      <c r="P3024" s="30" t="s">
        <v>73</v>
      </c>
      <c r="Q3024" s="30" t="s">
        <v>73</v>
      </c>
      <c r="R3024" s="30" t="s">
        <v>73</v>
      </c>
      <c r="S3024" s="21">
        <v>45960</v>
      </c>
      <c r="T3024" s="20" t="s">
        <v>73</v>
      </c>
      <c r="U3024" s="21">
        <v>45966</v>
      </c>
      <c r="V3024" s="29" t="s">
        <v>240</v>
      </c>
      <c r="W3024" s="23"/>
      <c r="X3024" s="27" t="s">
        <v>45</v>
      </c>
      <c r="Y3024" s="13"/>
    </row>
    <row r="3025" spans="1:25" ht="25.5">
      <c r="A3025" s="24">
        <v>46023</v>
      </c>
      <c r="B3025" s="25" t="s">
        <v>836</v>
      </c>
      <c r="C3025" s="26">
        <v>78849</v>
      </c>
      <c r="D3025" s="27" t="s">
        <v>28</v>
      </c>
      <c r="E3025" s="27"/>
      <c r="F3025" s="27"/>
      <c r="G3025" s="27" t="s">
        <v>31</v>
      </c>
      <c r="H3025" s="27" t="s">
        <v>32</v>
      </c>
      <c r="I3025" s="27" t="s">
        <v>33</v>
      </c>
      <c r="J3025" s="28">
        <v>45989</v>
      </c>
      <c r="K3025" s="28">
        <v>46508</v>
      </c>
      <c r="L3025" s="121" t="s">
        <v>124</v>
      </c>
      <c r="O3025" s="94" t="s">
        <v>73</v>
      </c>
      <c r="P3025" s="30" t="s">
        <v>73</v>
      </c>
      <c r="Q3025" s="35" t="s">
        <v>73</v>
      </c>
      <c r="R3025" s="35" t="s">
        <v>73</v>
      </c>
      <c r="S3025" s="21"/>
      <c r="T3025" s="20"/>
      <c r="U3025" s="21"/>
      <c r="V3025" s="29" t="s">
        <v>240</v>
      </c>
      <c r="W3025" s="23"/>
      <c r="X3025" s="27" t="s">
        <v>39</v>
      </c>
      <c r="Y3025" s="13" t="s">
        <v>3803</v>
      </c>
    </row>
    <row r="3026" spans="1:25" ht="191.25">
      <c r="A3026" s="24">
        <v>45962</v>
      </c>
      <c r="B3026" s="25" t="s">
        <v>2234</v>
      </c>
      <c r="C3026" s="26">
        <v>134592</v>
      </c>
      <c r="D3026" s="27" t="s">
        <v>28</v>
      </c>
      <c r="E3026" s="27" t="s">
        <v>858</v>
      </c>
      <c r="F3026" s="27" t="s">
        <v>3568</v>
      </c>
      <c r="G3026" s="27" t="s">
        <v>31</v>
      </c>
      <c r="H3026" s="27" t="s">
        <v>32</v>
      </c>
      <c r="I3026" s="27" t="s">
        <v>33</v>
      </c>
      <c r="J3026" s="28">
        <v>45930</v>
      </c>
      <c r="K3026" s="28">
        <v>46113</v>
      </c>
      <c r="L3026" s="121" t="s">
        <v>124</v>
      </c>
      <c r="M3026" s="94" t="s">
        <v>3804</v>
      </c>
      <c r="N3026" s="246" t="s">
        <v>3805</v>
      </c>
      <c r="P3026" s="30">
        <v>45924</v>
      </c>
      <c r="Q3026" s="21">
        <v>45926</v>
      </c>
      <c r="R3026" s="29" t="s">
        <v>73</v>
      </c>
      <c r="S3026" s="21">
        <v>45926</v>
      </c>
      <c r="T3026" s="20" t="s">
        <v>3806</v>
      </c>
      <c r="U3026" s="21">
        <v>45965</v>
      </c>
      <c r="V3026" s="29" t="s">
        <v>240</v>
      </c>
      <c r="W3026" s="23"/>
      <c r="X3026" s="27" t="s">
        <v>39</v>
      </c>
      <c r="Y3026" s="230" t="s">
        <v>3807</v>
      </c>
    </row>
    <row r="3027" spans="1:25">
      <c r="A3027" s="24">
        <v>45992</v>
      </c>
      <c r="B3027" s="25" t="s">
        <v>3808</v>
      </c>
      <c r="C3027" s="41">
        <v>151297</v>
      </c>
      <c r="D3027" s="27" t="s">
        <v>28</v>
      </c>
      <c r="E3027" s="27"/>
      <c r="F3027" s="27"/>
      <c r="G3027" s="27" t="s">
        <v>31</v>
      </c>
      <c r="H3027" s="27" t="s">
        <v>32</v>
      </c>
      <c r="I3027" s="27" t="s">
        <v>33</v>
      </c>
      <c r="J3027" s="28">
        <v>45961</v>
      </c>
      <c r="K3027" s="28">
        <v>46113</v>
      </c>
      <c r="L3027" s="121" t="s">
        <v>124</v>
      </c>
      <c r="O3027" s="94" t="s">
        <v>73</v>
      </c>
      <c r="P3027" s="30" t="s">
        <v>73</v>
      </c>
      <c r="Q3027" s="30" t="s">
        <v>73</v>
      </c>
      <c r="R3027" s="30" t="s">
        <v>73</v>
      </c>
      <c r="S3027" s="21">
        <v>45960</v>
      </c>
      <c r="T3027" s="20" t="s">
        <v>73</v>
      </c>
      <c r="U3027" s="21">
        <v>45968</v>
      </c>
      <c r="V3027" s="29" t="s">
        <v>240</v>
      </c>
      <c r="W3027" s="23"/>
      <c r="X3027" s="27" t="s">
        <v>45</v>
      </c>
      <c r="Y3027" s="13"/>
    </row>
    <row r="3028" spans="1:25">
      <c r="A3028" s="24">
        <v>45992</v>
      </c>
      <c r="B3028" s="25" t="s">
        <v>3199</v>
      </c>
      <c r="C3028" s="26">
        <v>145370</v>
      </c>
      <c r="D3028" s="27" t="s">
        <v>28</v>
      </c>
      <c r="E3028" s="27"/>
      <c r="F3028" s="27"/>
      <c r="G3028" s="27" t="s">
        <v>31</v>
      </c>
      <c r="H3028" s="27" t="s">
        <v>32</v>
      </c>
      <c r="I3028" s="27" t="s">
        <v>33</v>
      </c>
      <c r="J3028" s="28">
        <v>45961</v>
      </c>
      <c r="K3028" s="28">
        <v>46113</v>
      </c>
      <c r="L3028" s="121" t="s">
        <v>124</v>
      </c>
      <c r="O3028" s="94" t="s">
        <v>73</v>
      </c>
      <c r="P3028" s="30" t="s">
        <v>73</v>
      </c>
      <c r="Q3028" s="30" t="s">
        <v>73</v>
      </c>
      <c r="R3028" s="30" t="s">
        <v>73</v>
      </c>
      <c r="S3028" s="21">
        <v>45960</v>
      </c>
      <c r="T3028" s="20" t="s">
        <v>73</v>
      </c>
      <c r="U3028" s="21">
        <v>45968</v>
      </c>
      <c r="V3028" s="29" t="s">
        <v>240</v>
      </c>
      <c r="W3028" s="23"/>
      <c r="X3028" s="27" t="s">
        <v>45</v>
      </c>
      <c r="Y3028" s="13"/>
    </row>
    <row r="3029" spans="1:25">
      <c r="A3029" s="24">
        <v>45992</v>
      </c>
      <c r="B3029" s="25" t="s">
        <v>3809</v>
      </c>
      <c r="C3029" s="26">
        <v>151022</v>
      </c>
      <c r="D3029" s="27" t="s">
        <v>28</v>
      </c>
      <c r="E3029" s="27"/>
      <c r="F3029" s="27"/>
      <c r="G3029" s="27" t="s">
        <v>31</v>
      </c>
      <c r="H3029" s="27" t="s">
        <v>32</v>
      </c>
      <c r="I3029" s="27" t="s">
        <v>33</v>
      </c>
      <c r="J3029" s="28">
        <v>45961</v>
      </c>
      <c r="K3029" s="28">
        <v>46113</v>
      </c>
      <c r="L3029" s="121" t="s">
        <v>124</v>
      </c>
      <c r="O3029" s="94" t="s">
        <v>73</v>
      </c>
      <c r="P3029" s="30" t="s">
        <v>73</v>
      </c>
      <c r="Q3029" s="30" t="s">
        <v>73</v>
      </c>
      <c r="R3029" s="30" t="s">
        <v>73</v>
      </c>
      <c r="S3029" s="21">
        <v>45960</v>
      </c>
      <c r="T3029" s="20" t="s">
        <v>73</v>
      </c>
      <c r="U3029" s="21">
        <v>45968</v>
      </c>
      <c r="V3029" s="29" t="s">
        <v>240</v>
      </c>
      <c r="W3029" s="23"/>
      <c r="X3029" s="27" t="s">
        <v>45</v>
      </c>
      <c r="Y3029" s="13"/>
    </row>
    <row r="3030" spans="1:25">
      <c r="A3030" s="24">
        <v>45992</v>
      </c>
      <c r="B3030" s="25" t="s">
        <v>3810</v>
      </c>
      <c r="C3030" s="26">
        <v>149218</v>
      </c>
      <c r="D3030" s="27" t="s">
        <v>28</v>
      </c>
      <c r="E3030" s="27"/>
      <c r="F3030" s="27"/>
      <c r="G3030" s="27" t="s">
        <v>31</v>
      </c>
      <c r="H3030" s="27" t="s">
        <v>32</v>
      </c>
      <c r="I3030" s="27" t="s">
        <v>33</v>
      </c>
      <c r="J3030" s="28">
        <v>45961</v>
      </c>
      <c r="K3030" s="28">
        <v>46113</v>
      </c>
      <c r="L3030" s="121" t="s">
        <v>124</v>
      </c>
      <c r="O3030" s="94" t="s">
        <v>73</v>
      </c>
      <c r="P3030" s="30" t="s">
        <v>73</v>
      </c>
      <c r="Q3030" s="30" t="s">
        <v>73</v>
      </c>
      <c r="R3030" s="30" t="s">
        <v>73</v>
      </c>
      <c r="S3030" s="21">
        <v>45960</v>
      </c>
      <c r="T3030" s="20" t="s">
        <v>73</v>
      </c>
      <c r="U3030" s="21">
        <v>45968</v>
      </c>
      <c r="V3030" s="29" t="s">
        <v>240</v>
      </c>
      <c r="W3030" s="23"/>
      <c r="X3030" s="27" t="s">
        <v>45</v>
      </c>
      <c r="Y3030" s="13"/>
    </row>
    <row r="3031" spans="1:25">
      <c r="A3031" s="24">
        <v>45992</v>
      </c>
      <c r="B3031" s="25" t="s">
        <v>3811</v>
      </c>
      <c r="C3031" s="26">
        <v>149216</v>
      </c>
      <c r="D3031" s="27" t="s">
        <v>28</v>
      </c>
      <c r="E3031" s="27"/>
      <c r="F3031" s="27"/>
      <c r="G3031" s="27" t="s">
        <v>31</v>
      </c>
      <c r="H3031" s="27" t="s">
        <v>32</v>
      </c>
      <c r="I3031" s="27" t="s">
        <v>33</v>
      </c>
      <c r="J3031" s="28">
        <v>45961</v>
      </c>
      <c r="K3031" s="28">
        <v>46113</v>
      </c>
      <c r="L3031" s="121" t="s">
        <v>124</v>
      </c>
      <c r="O3031" s="94" t="s">
        <v>73</v>
      </c>
      <c r="P3031" s="30" t="s">
        <v>73</v>
      </c>
      <c r="Q3031" s="30" t="s">
        <v>73</v>
      </c>
      <c r="R3031" s="30" t="s">
        <v>73</v>
      </c>
      <c r="S3031" s="21">
        <v>45960</v>
      </c>
      <c r="T3031" s="20" t="s">
        <v>73</v>
      </c>
      <c r="U3031" s="21">
        <v>45968</v>
      </c>
      <c r="V3031" s="29" t="s">
        <v>240</v>
      </c>
      <c r="W3031" s="23"/>
      <c r="X3031" s="27" t="s">
        <v>45</v>
      </c>
      <c r="Y3031" s="13"/>
    </row>
    <row r="3032" spans="1:25">
      <c r="A3032" s="24">
        <v>45992</v>
      </c>
      <c r="B3032" s="25" t="s">
        <v>3812</v>
      </c>
      <c r="C3032" s="26">
        <v>145629</v>
      </c>
      <c r="D3032" s="27" t="s">
        <v>28</v>
      </c>
      <c r="E3032" s="27"/>
      <c r="F3032" s="27"/>
      <c r="G3032" s="27" t="s">
        <v>31</v>
      </c>
      <c r="H3032" s="27" t="s">
        <v>32</v>
      </c>
      <c r="I3032" s="27" t="s">
        <v>33</v>
      </c>
      <c r="J3032" s="28">
        <v>45961</v>
      </c>
      <c r="K3032" s="28">
        <v>46113</v>
      </c>
      <c r="L3032" s="121" t="s">
        <v>124</v>
      </c>
      <c r="O3032" s="94" t="s">
        <v>73</v>
      </c>
      <c r="P3032" s="30" t="s">
        <v>73</v>
      </c>
      <c r="Q3032" s="30" t="s">
        <v>73</v>
      </c>
      <c r="R3032" s="30" t="s">
        <v>73</v>
      </c>
      <c r="S3032" s="21">
        <v>45960</v>
      </c>
      <c r="T3032" s="20" t="s">
        <v>73</v>
      </c>
      <c r="U3032" s="21">
        <v>45968</v>
      </c>
      <c r="V3032" s="29" t="s">
        <v>240</v>
      </c>
      <c r="W3032" s="23"/>
      <c r="X3032" s="27" t="s">
        <v>45</v>
      </c>
      <c r="Y3032" s="13"/>
    </row>
    <row r="3033" spans="1:25">
      <c r="A3033" s="24">
        <v>45992</v>
      </c>
      <c r="B3033" s="25" t="s">
        <v>3146</v>
      </c>
      <c r="C3033" s="26">
        <v>145636</v>
      </c>
      <c r="D3033" s="27" t="s">
        <v>28</v>
      </c>
      <c r="E3033" s="27"/>
      <c r="F3033" s="27"/>
      <c r="G3033" s="27" t="s">
        <v>31</v>
      </c>
      <c r="H3033" s="27" t="s">
        <v>32</v>
      </c>
      <c r="I3033" s="27" t="s">
        <v>33</v>
      </c>
      <c r="J3033" s="28">
        <v>45961</v>
      </c>
      <c r="K3033" s="28">
        <v>46113</v>
      </c>
      <c r="L3033" s="121" t="s">
        <v>124</v>
      </c>
      <c r="O3033" s="94" t="s">
        <v>73</v>
      </c>
      <c r="P3033" s="30" t="s">
        <v>73</v>
      </c>
      <c r="Q3033" s="30" t="s">
        <v>73</v>
      </c>
      <c r="R3033" s="30" t="s">
        <v>73</v>
      </c>
      <c r="S3033" s="21">
        <v>45960</v>
      </c>
      <c r="T3033" s="20" t="s">
        <v>73</v>
      </c>
      <c r="U3033" s="21">
        <v>45968</v>
      </c>
      <c r="V3033" s="29" t="s">
        <v>240</v>
      </c>
      <c r="W3033" s="23"/>
      <c r="X3033" s="27" t="s">
        <v>45</v>
      </c>
      <c r="Y3033" s="13"/>
    </row>
    <row r="3034" spans="1:25">
      <c r="A3034" s="24">
        <v>45992</v>
      </c>
      <c r="B3034" s="25" t="s">
        <v>3148</v>
      </c>
      <c r="C3034" s="26">
        <v>145496</v>
      </c>
      <c r="D3034" s="27" t="s">
        <v>28</v>
      </c>
      <c r="E3034" s="27"/>
      <c r="F3034" s="27"/>
      <c r="G3034" s="27" t="s">
        <v>31</v>
      </c>
      <c r="H3034" s="27" t="s">
        <v>32</v>
      </c>
      <c r="I3034" s="27" t="s">
        <v>33</v>
      </c>
      <c r="J3034" s="28">
        <v>45961</v>
      </c>
      <c r="K3034" s="28">
        <v>46113</v>
      </c>
      <c r="L3034" s="121" t="s">
        <v>124</v>
      </c>
      <c r="O3034" s="94" t="s">
        <v>73</v>
      </c>
      <c r="P3034" s="30" t="s">
        <v>73</v>
      </c>
      <c r="Q3034" s="30" t="s">
        <v>73</v>
      </c>
      <c r="R3034" s="30" t="s">
        <v>73</v>
      </c>
      <c r="S3034" s="21">
        <v>45960</v>
      </c>
      <c r="T3034" s="20" t="s">
        <v>73</v>
      </c>
      <c r="U3034" s="21">
        <v>45968</v>
      </c>
      <c r="V3034" s="29" t="s">
        <v>240</v>
      </c>
      <c r="W3034" s="23"/>
      <c r="X3034" s="27" t="s">
        <v>45</v>
      </c>
      <c r="Y3034" s="13"/>
    </row>
    <row r="3035" spans="1:25">
      <c r="A3035" s="24">
        <v>45992</v>
      </c>
      <c r="B3035" s="25" t="s">
        <v>3142</v>
      </c>
      <c r="C3035" s="26">
        <v>145133</v>
      </c>
      <c r="D3035" s="27" t="s">
        <v>28</v>
      </c>
      <c r="E3035" s="27"/>
      <c r="F3035" s="27"/>
      <c r="G3035" s="27" t="s">
        <v>31</v>
      </c>
      <c r="H3035" s="27" t="s">
        <v>32</v>
      </c>
      <c r="I3035" s="27" t="s">
        <v>33</v>
      </c>
      <c r="J3035" s="28">
        <v>45961</v>
      </c>
      <c r="K3035" s="28">
        <v>46113</v>
      </c>
      <c r="L3035" s="121" t="s">
        <v>124</v>
      </c>
      <c r="O3035" s="94" t="s">
        <v>73</v>
      </c>
      <c r="P3035" s="30" t="s">
        <v>73</v>
      </c>
      <c r="Q3035" s="30" t="s">
        <v>73</v>
      </c>
      <c r="R3035" s="30" t="s">
        <v>73</v>
      </c>
      <c r="S3035" s="21">
        <v>45960</v>
      </c>
      <c r="T3035" s="20" t="s">
        <v>73</v>
      </c>
      <c r="U3035" s="21">
        <v>45968</v>
      </c>
      <c r="V3035" s="29" t="s">
        <v>240</v>
      </c>
      <c r="W3035" s="23"/>
      <c r="X3035" s="27" t="s">
        <v>45</v>
      </c>
      <c r="Y3035" s="13"/>
    </row>
    <row r="3036" spans="1:25">
      <c r="A3036" s="24">
        <v>45992</v>
      </c>
      <c r="B3036" s="25" t="s">
        <v>3179</v>
      </c>
      <c r="C3036" s="26">
        <v>145137</v>
      </c>
      <c r="D3036" s="27" t="s">
        <v>28</v>
      </c>
      <c r="E3036" s="27"/>
      <c r="F3036" s="27"/>
      <c r="G3036" s="27" t="s">
        <v>31</v>
      </c>
      <c r="H3036" s="27" t="s">
        <v>32</v>
      </c>
      <c r="I3036" s="27" t="s">
        <v>33</v>
      </c>
      <c r="J3036" s="28">
        <v>45961</v>
      </c>
      <c r="K3036" s="28">
        <v>46113</v>
      </c>
      <c r="L3036" s="121" t="s">
        <v>124</v>
      </c>
      <c r="O3036" s="94" t="s">
        <v>73</v>
      </c>
      <c r="P3036" s="30" t="s">
        <v>73</v>
      </c>
      <c r="Q3036" s="30" t="s">
        <v>73</v>
      </c>
      <c r="R3036" s="30" t="s">
        <v>73</v>
      </c>
      <c r="S3036" s="21">
        <v>45960</v>
      </c>
      <c r="T3036" s="20" t="s">
        <v>73</v>
      </c>
      <c r="U3036" s="21">
        <v>45968</v>
      </c>
      <c r="V3036" s="29" t="s">
        <v>240</v>
      </c>
      <c r="W3036" s="23"/>
      <c r="X3036" s="27" t="s">
        <v>45</v>
      </c>
      <c r="Y3036" s="13"/>
    </row>
    <row r="3037" spans="1:25">
      <c r="A3037" s="24">
        <v>45992</v>
      </c>
      <c r="B3037" s="25" t="s">
        <v>3184</v>
      </c>
      <c r="C3037" s="26">
        <v>145459</v>
      </c>
      <c r="D3037" s="27" t="s">
        <v>28</v>
      </c>
      <c r="E3037" s="27"/>
      <c r="F3037" s="27"/>
      <c r="G3037" s="27" t="s">
        <v>31</v>
      </c>
      <c r="H3037" s="27" t="s">
        <v>32</v>
      </c>
      <c r="I3037" s="27" t="s">
        <v>33</v>
      </c>
      <c r="J3037" s="28">
        <v>45961</v>
      </c>
      <c r="K3037" s="28">
        <v>46113</v>
      </c>
      <c r="L3037" s="121" t="s">
        <v>124</v>
      </c>
      <c r="O3037" s="94" t="s">
        <v>73</v>
      </c>
      <c r="P3037" s="30" t="s">
        <v>73</v>
      </c>
      <c r="Q3037" s="30" t="s">
        <v>73</v>
      </c>
      <c r="R3037" s="30" t="s">
        <v>73</v>
      </c>
      <c r="S3037" s="21">
        <v>45960</v>
      </c>
      <c r="T3037" s="20" t="s">
        <v>73</v>
      </c>
      <c r="U3037" s="21">
        <v>45968</v>
      </c>
      <c r="V3037" s="29" t="s">
        <v>240</v>
      </c>
      <c r="W3037" s="23"/>
      <c r="X3037" s="27" t="s">
        <v>45</v>
      </c>
      <c r="Y3037" s="13"/>
    </row>
    <row r="3038" spans="1:25">
      <c r="A3038" s="24">
        <v>45992</v>
      </c>
      <c r="B3038" s="25" t="s">
        <v>3203</v>
      </c>
      <c r="C3038" s="26">
        <v>145495</v>
      </c>
      <c r="D3038" s="27" t="s">
        <v>28</v>
      </c>
      <c r="E3038" s="27"/>
      <c r="F3038" s="27"/>
      <c r="G3038" s="27" t="s">
        <v>31</v>
      </c>
      <c r="H3038" s="27" t="s">
        <v>32</v>
      </c>
      <c r="I3038" s="27" t="s">
        <v>33</v>
      </c>
      <c r="J3038" s="28">
        <v>45961</v>
      </c>
      <c r="K3038" s="28">
        <v>46113</v>
      </c>
      <c r="L3038" s="121" t="s">
        <v>124</v>
      </c>
      <c r="O3038" s="94" t="s">
        <v>73</v>
      </c>
      <c r="P3038" s="30" t="s">
        <v>73</v>
      </c>
      <c r="Q3038" s="30" t="s">
        <v>73</v>
      </c>
      <c r="R3038" s="30" t="s">
        <v>73</v>
      </c>
      <c r="S3038" s="21">
        <v>45960</v>
      </c>
      <c r="T3038" s="20" t="s">
        <v>73</v>
      </c>
      <c r="U3038" s="21">
        <v>45968</v>
      </c>
      <c r="V3038" s="29" t="s">
        <v>240</v>
      </c>
      <c r="W3038" s="23"/>
      <c r="X3038" s="27" t="s">
        <v>45</v>
      </c>
      <c r="Y3038" s="13"/>
    </row>
    <row r="3039" spans="1:25">
      <c r="A3039" s="24">
        <v>45992</v>
      </c>
      <c r="B3039" s="25" t="s">
        <v>1490</v>
      </c>
      <c r="C3039" s="41">
        <v>119079</v>
      </c>
      <c r="D3039" s="27" t="s">
        <v>28</v>
      </c>
      <c r="E3039" s="27"/>
      <c r="F3039" s="27"/>
      <c r="G3039" s="27" t="s">
        <v>31</v>
      </c>
      <c r="H3039" s="27" t="s">
        <v>32</v>
      </c>
      <c r="I3039" s="27" t="s">
        <v>33</v>
      </c>
      <c r="J3039" s="28">
        <v>45961</v>
      </c>
      <c r="K3039" s="28">
        <v>46113</v>
      </c>
      <c r="L3039" s="121" t="s">
        <v>124</v>
      </c>
      <c r="O3039" s="94" t="s">
        <v>73</v>
      </c>
      <c r="P3039" s="30" t="s">
        <v>73</v>
      </c>
      <c r="Q3039" s="30" t="s">
        <v>73</v>
      </c>
      <c r="R3039" s="30" t="s">
        <v>73</v>
      </c>
      <c r="S3039" s="21">
        <v>45960</v>
      </c>
      <c r="T3039" s="20" t="s">
        <v>73</v>
      </c>
      <c r="U3039" s="21">
        <v>45975</v>
      </c>
      <c r="V3039" s="29" t="s">
        <v>240</v>
      </c>
      <c r="W3039" s="23"/>
      <c r="X3039" s="27" t="s">
        <v>39</v>
      </c>
      <c r="Y3039" s="13"/>
    </row>
    <row r="3040" spans="1:25">
      <c r="A3040" s="24">
        <v>45992</v>
      </c>
      <c r="B3040" s="25" t="s">
        <v>2323</v>
      </c>
      <c r="C3040" s="26">
        <v>139390</v>
      </c>
      <c r="D3040" s="27" t="s">
        <v>28</v>
      </c>
      <c r="E3040" s="27"/>
      <c r="F3040" s="27"/>
      <c r="G3040" s="27" t="s">
        <v>31</v>
      </c>
      <c r="H3040" s="27" t="s">
        <v>32</v>
      </c>
      <c r="I3040" s="27" t="s">
        <v>33</v>
      </c>
      <c r="J3040" s="28">
        <v>45961</v>
      </c>
      <c r="K3040" s="28">
        <v>46113</v>
      </c>
      <c r="L3040" s="121" t="s">
        <v>124</v>
      </c>
      <c r="O3040" s="94" t="s">
        <v>73</v>
      </c>
      <c r="P3040" s="30" t="s">
        <v>73</v>
      </c>
      <c r="Q3040" s="30" t="s">
        <v>73</v>
      </c>
      <c r="R3040" s="30" t="s">
        <v>73</v>
      </c>
      <c r="S3040" s="21">
        <v>45960</v>
      </c>
      <c r="T3040" s="20" t="s">
        <v>73</v>
      </c>
      <c r="U3040" s="21">
        <v>45975</v>
      </c>
      <c r="V3040" s="29" t="s">
        <v>240</v>
      </c>
      <c r="W3040" s="23"/>
      <c r="X3040" s="27" t="s">
        <v>45</v>
      </c>
      <c r="Y3040" s="13"/>
    </row>
    <row r="3041" spans="1:25">
      <c r="A3041" s="24">
        <v>45992</v>
      </c>
      <c r="B3041" s="25" t="s">
        <v>1424</v>
      </c>
      <c r="C3041" s="26">
        <v>10811</v>
      </c>
      <c r="D3041" s="27" t="s">
        <v>28</v>
      </c>
      <c r="E3041" s="27"/>
      <c r="F3041" s="27"/>
      <c r="G3041" s="27" t="s">
        <v>31</v>
      </c>
      <c r="H3041" s="27" t="s">
        <v>32</v>
      </c>
      <c r="I3041" s="27" t="s">
        <v>23</v>
      </c>
      <c r="J3041" s="28">
        <v>45961</v>
      </c>
      <c r="K3041" s="28">
        <v>46113</v>
      </c>
      <c r="L3041" s="121" t="s">
        <v>124</v>
      </c>
      <c r="O3041" s="94" t="s">
        <v>73</v>
      </c>
      <c r="P3041" s="30">
        <v>45960</v>
      </c>
      <c r="Q3041" s="30" t="s">
        <v>73</v>
      </c>
      <c r="R3041" s="30" t="s">
        <v>73</v>
      </c>
      <c r="S3041" s="21">
        <v>45961</v>
      </c>
      <c r="T3041" s="20" t="s">
        <v>73</v>
      </c>
      <c r="U3041" s="21">
        <v>45975</v>
      </c>
      <c r="V3041" s="29" t="s">
        <v>240</v>
      </c>
      <c r="W3041" s="23"/>
      <c r="X3041" s="27" t="s">
        <v>39</v>
      </c>
      <c r="Y3041" s="13"/>
    </row>
    <row r="3042" spans="1:25">
      <c r="A3042" s="24">
        <v>45992</v>
      </c>
      <c r="B3042" s="25" t="s">
        <v>3813</v>
      </c>
      <c r="C3042" s="26">
        <v>147299</v>
      </c>
      <c r="D3042" s="27" t="s">
        <v>28</v>
      </c>
      <c r="E3042" s="27"/>
      <c r="F3042" s="27"/>
      <c r="G3042" s="27" t="s">
        <v>31</v>
      </c>
      <c r="H3042" s="27" t="s">
        <v>32</v>
      </c>
      <c r="I3042" s="27" t="s">
        <v>33</v>
      </c>
      <c r="J3042" s="28">
        <v>45961</v>
      </c>
      <c r="K3042" s="28">
        <v>46143</v>
      </c>
      <c r="L3042" s="121" t="s">
        <v>124</v>
      </c>
      <c r="O3042" s="94" t="s">
        <v>73</v>
      </c>
      <c r="P3042" s="30" t="s">
        <v>73</v>
      </c>
      <c r="Q3042" s="30" t="s">
        <v>73</v>
      </c>
      <c r="R3042" s="30" t="s">
        <v>73</v>
      </c>
      <c r="S3042" s="21">
        <v>45960</v>
      </c>
      <c r="T3042" s="20" t="s">
        <v>73</v>
      </c>
      <c r="U3042" s="21">
        <v>45975</v>
      </c>
      <c r="V3042" s="29" t="s">
        <v>240</v>
      </c>
      <c r="W3042" s="23"/>
      <c r="X3042" s="27" t="s">
        <v>39</v>
      </c>
      <c r="Y3042" s="13"/>
    </row>
    <row r="3043" spans="1:25">
      <c r="A3043" s="24">
        <v>45992</v>
      </c>
      <c r="B3043" s="25" t="s">
        <v>1376</v>
      </c>
      <c r="C3043" s="26">
        <v>30784</v>
      </c>
      <c r="D3043" s="27" t="s">
        <v>28</v>
      </c>
      <c r="E3043" s="27"/>
      <c r="F3043" s="27"/>
      <c r="G3043" s="27" t="s">
        <v>31</v>
      </c>
      <c r="H3043" s="27" t="s">
        <v>32</v>
      </c>
      <c r="I3043" s="27" t="s">
        <v>33</v>
      </c>
      <c r="J3043" s="28">
        <v>45961</v>
      </c>
      <c r="K3043" s="28">
        <v>46113</v>
      </c>
      <c r="L3043" s="121" t="s">
        <v>124</v>
      </c>
      <c r="O3043" s="94" t="s">
        <v>73</v>
      </c>
      <c r="P3043" s="30">
        <v>45960</v>
      </c>
      <c r="Q3043" s="30" t="s">
        <v>73</v>
      </c>
      <c r="R3043" s="30" t="s">
        <v>73</v>
      </c>
      <c r="S3043" s="21">
        <v>45961</v>
      </c>
      <c r="T3043" s="20" t="s">
        <v>73</v>
      </c>
      <c r="U3043" s="21">
        <v>45978</v>
      </c>
      <c r="V3043" s="29" t="s">
        <v>240</v>
      </c>
      <c r="W3043" s="23"/>
      <c r="X3043" s="27" t="s">
        <v>39</v>
      </c>
      <c r="Y3043" s="13"/>
    </row>
    <row r="3044" spans="1:25">
      <c r="A3044" s="24">
        <v>45992</v>
      </c>
      <c r="B3044" s="25" t="s">
        <v>3224</v>
      </c>
      <c r="C3044" s="26">
        <v>55681</v>
      </c>
      <c r="D3044" s="27" t="s">
        <v>28</v>
      </c>
      <c r="E3044" s="27"/>
      <c r="F3044" s="27"/>
      <c r="G3044" s="27" t="s">
        <v>31</v>
      </c>
      <c r="H3044" s="27" t="s">
        <v>32</v>
      </c>
      <c r="I3044" s="27" t="s">
        <v>33</v>
      </c>
      <c r="J3044" s="28">
        <v>45961</v>
      </c>
      <c r="K3044" s="28">
        <v>46113</v>
      </c>
      <c r="L3044" s="121" t="s">
        <v>124</v>
      </c>
      <c r="O3044" s="94" t="s">
        <v>73</v>
      </c>
      <c r="P3044" s="30" t="s">
        <v>73</v>
      </c>
      <c r="Q3044" s="30" t="s">
        <v>73</v>
      </c>
      <c r="R3044" s="30" t="s">
        <v>73</v>
      </c>
      <c r="S3044" s="21">
        <v>45960</v>
      </c>
      <c r="T3044" s="20" t="s">
        <v>73</v>
      </c>
      <c r="U3044" s="21">
        <v>45978</v>
      </c>
      <c r="V3044" s="29" t="s">
        <v>240</v>
      </c>
      <c r="W3044" s="23"/>
      <c r="X3044" s="27" t="s">
        <v>45</v>
      </c>
      <c r="Y3044" s="13"/>
    </row>
    <row r="3045" spans="1:25">
      <c r="A3045" s="24">
        <v>45992</v>
      </c>
      <c r="B3045" s="25" t="s">
        <v>1361</v>
      </c>
      <c r="C3045" s="26">
        <v>109999</v>
      </c>
      <c r="D3045" s="27" t="s">
        <v>28</v>
      </c>
      <c r="E3045" s="27"/>
      <c r="F3045" s="27"/>
      <c r="G3045" s="27" t="s">
        <v>31</v>
      </c>
      <c r="H3045" s="27" t="s">
        <v>32</v>
      </c>
      <c r="I3045" s="27" t="s">
        <v>33</v>
      </c>
      <c r="J3045" s="28">
        <v>45961</v>
      </c>
      <c r="K3045" s="28">
        <v>46113</v>
      </c>
      <c r="L3045" s="121" t="s">
        <v>124</v>
      </c>
      <c r="O3045" s="94" t="s">
        <v>73</v>
      </c>
      <c r="P3045" s="30" t="s">
        <v>73</v>
      </c>
      <c r="Q3045" s="30" t="s">
        <v>73</v>
      </c>
      <c r="R3045" s="30" t="s">
        <v>73</v>
      </c>
      <c r="S3045" s="21">
        <v>45960</v>
      </c>
      <c r="T3045" s="20" t="s">
        <v>73</v>
      </c>
      <c r="U3045" s="21">
        <v>45974</v>
      </c>
      <c r="V3045" s="29" t="s">
        <v>240</v>
      </c>
      <c r="W3045" s="23"/>
      <c r="X3045" s="27" t="s">
        <v>45</v>
      </c>
      <c r="Y3045" s="13"/>
    </row>
    <row r="3046" spans="1:25">
      <c r="A3046" s="24">
        <v>45992</v>
      </c>
      <c r="B3046" s="25" t="s">
        <v>2360</v>
      </c>
      <c r="C3046" s="26">
        <v>126768</v>
      </c>
      <c r="D3046" s="27" t="s">
        <v>28</v>
      </c>
      <c r="E3046" s="27"/>
      <c r="F3046" s="27"/>
      <c r="G3046" s="27" t="s">
        <v>31</v>
      </c>
      <c r="H3046" s="27" t="s">
        <v>32</v>
      </c>
      <c r="I3046" s="27" t="s">
        <v>33</v>
      </c>
      <c r="J3046" s="28">
        <v>45961</v>
      </c>
      <c r="K3046" s="28">
        <v>46113</v>
      </c>
      <c r="L3046" s="121" t="s">
        <v>124</v>
      </c>
      <c r="O3046" s="94" t="s">
        <v>73</v>
      </c>
      <c r="P3046" s="30" t="s">
        <v>73</v>
      </c>
      <c r="Q3046" s="30" t="s">
        <v>73</v>
      </c>
      <c r="R3046" s="30" t="s">
        <v>73</v>
      </c>
      <c r="S3046" s="21">
        <v>45960</v>
      </c>
      <c r="T3046" s="20">
        <v>45966</v>
      </c>
      <c r="U3046" s="21"/>
      <c r="V3046" s="29" t="s">
        <v>240</v>
      </c>
      <c r="W3046" s="23"/>
      <c r="X3046" s="27" t="s">
        <v>45</v>
      </c>
      <c r="Y3046" s="13"/>
    </row>
    <row r="3047" spans="1:25">
      <c r="A3047" s="24">
        <v>45992</v>
      </c>
      <c r="B3047" s="25" t="s">
        <v>2322</v>
      </c>
      <c r="C3047" s="26">
        <v>137473</v>
      </c>
      <c r="D3047" s="27" t="s">
        <v>28</v>
      </c>
      <c r="E3047" s="27"/>
      <c r="F3047" s="27"/>
      <c r="G3047" s="27" t="s">
        <v>31</v>
      </c>
      <c r="H3047" s="27" t="s">
        <v>32</v>
      </c>
      <c r="I3047" s="27" t="s">
        <v>33</v>
      </c>
      <c r="J3047" s="28">
        <v>45961</v>
      </c>
      <c r="K3047" s="28">
        <v>46113</v>
      </c>
      <c r="L3047" s="121" t="s">
        <v>124</v>
      </c>
      <c r="O3047" s="94" t="s">
        <v>73</v>
      </c>
      <c r="P3047" s="30" t="s">
        <v>73</v>
      </c>
      <c r="Q3047" s="30" t="s">
        <v>73</v>
      </c>
      <c r="R3047" s="30" t="s">
        <v>73</v>
      </c>
      <c r="S3047" s="21">
        <v>45960</v>
      </c>
      <c r="T3047" s="20" t="s">
        <v>73</v>
      </c>
      <c r="U3047" s="21">
        <v>45961</v>
      </c>
      <c r="V3047" s="29" t="s">
        <v>240</v>
      </c>
      <c r="W3047" s="23"/>
      <c r="X3047" s="27" t="s">
        <v>45</v>
      </c>
      <c r="Y3047" s="13"/>
    </row>
    <row r="3048" spans="1:25">
      <c r="A3048" s="24">
        <v>45992</v>
      </c>
      <c r="B3048" s="25" t="s">
        <v>1452</v>
      </c>
      <c r="C3048" s="26">
        <v>72706</v>
      </c>
      <c r="D3048" s="27" t="s">
        <v>28</v>
      </c>
      <c r="E3048" s="27"/>
      <c r="F3048" s="27"/>
      <c r="G3048" s="27" t="s">
        <v>31</v>
      </c>
      <c r="H3048" s="27" t="s">
        <v>32</v>
      </c>
      <c r="I3048" s="27" t="s">
        <v>33</v>
      </c>
      <c r="J3048" s="28">
        <v>45961</v>
      </c>
      <c r="K3048" s="28">
        <v>46113</v>
      </c>
      <c r="L3048" s="121" t="s">
        <v>124</v>
      </c>
      <c r="O3048" s="94" t="s">
        <v>73</v>
      </c>
      <c r="P3048" s="30">
        <v>45960</v>
      </c>
      <c r="Q3048" s="30" t="s">
        <v>73</v>
      </c>
      <c r="R3048" s="30" t="s">
        <v>73</v>
      </c>
      <c r="S3048" s="21">
        <v>45961</v>
      </c>
      <c r="T3048" s="20" t="s">
        <v>73</v>
      </c>
      <c r="U3048" s="21">
        <v>45978</v>
      </c>
      <c r="V3048" s="29" t="s">
        <v>240</v>
      </c>
      <c r="W3048" s="23"/>
      <c r="X3048" s="27" t="s">
        <v>39</v>
      </c>
      <c r="Y3048" s="13"/>
    </row>
    <row r="3049" spans="1:25" ht="38.25">
      <c r="A3049" s="24">
        <v>45992</v>
      </c>
      <c r="B3049" s="25" t="s">
        <v>336</v>
      </c>
      <c r="C3049" s="26">
        <v>38619</v>
      </c>
      <c r="D3049" s="27" t="s">
        <v>76</v>
      </c>
      <c r="E3049" s="27"/>
      <c r="F3049" s="27"/>
      <c r="G3049" s="27" t="s">
        <v>31</v>
      </c>
      <c r="H3049" s="27" t="s">
        <v>32</v>
      </c>
      <c r="I3049" s="27" t="s">
        <v>33</v>
      </c>
      <c r="J3049" s="28">
        <v>45961</v>
      </c>
      <c r="K3049" s="28">
        <v>46113</v>
      </c>
      <c r="L3049" s="121" t="s">
        <v>124</v>
      </c>
      <c r="O3049" s="94" t="s">
        <v>73</v>
      </c>
      <c r="P3049" s="30" t="s">
        <v>3814</v>
      </c>
      <c r="Q3049" s="30" t="s">
        <v>73</v>
      </c>
      <c r="R3049" s="30" t="s">
        <v>73</v>
      </c>
      <c r="S3049" s="20">
        <v>45978</v>
      </c>
      <c r="T3049" s="20" t="s">
        <v>73</v>
      </c>
      <c r="U3049" s="21">
        <v>45982</v>
      </c>
      <c r="V3049" s="29" t="s">
        <v>240</v>
      </c>
      <c r="W3049" s="23"/>
      <c r="X3049" s="27" t="s">
        <v>39</v>
      </c>
      <c r="Y3049" s="13"/>
    </row>
    <row r="3050" spans="1:25">
      <c r="A3050" s="24">
        <v>45992</v>
      </c>
      <c r="B3050" s="25" t="s">
        <v>1417</v>
      </c>
      <c r="C3050" s="26">
        <v>131374</v>
      </c>
      <c r="D3050" s="27" t="s">
        <v>28</v>
      </c>
      <c r="E3050" s="27"/>
      <c r="F3050" s="27"/>
      <c r="G3050" s="27" t="s">
        <v>31</v>
      </c>
      <c r="H3050" s="27" t="s">
        <v>32</v>
      </c>
      <c r="I3050" s="27" t="s">
        <v>33</v>
      </c>
      <c r="J3050" s="28">
        <v>45961</v>
      </c>
      <c r="K3050" s="28">
        <v>46113</v>
      </c>
      <c r="L3050" s="121" t="s">
        <v>124</v>
      </c>
      <c r="O3050" s="94" t="s">
        <v>73</v>
      </c>
      <c r="P3050" s="30" t="s">
        <v>73</v>
      </c>
      <c r="Q3050" s="30" t="s">
        <v>73</v>
      </c>
      <c r="R3050" s="30" t="s">
        <v>73</v>
      </c>
      <c r="S3050" s="21">
        <v>45960</v>
      </c>
      <c r="T3050" s="20">
        <v>45978</v>
      </c>
      <c r="U3050" s="21">
        <v>45979</v>
      </c>
      <c r="V3050" s="29" t="s">
        <v>240</v>
      </c>
      <c r="W3050" s="23"/>
      <c r="X3050" s="27" t="s">
        <v>45</v>
      </c>
      <c r="Y3050" s="13"/>
    </row>
    <row r="3051" spans="1:25" ht="25.5">
      <c r="A3051" s="24">
        <v>46023</v>
      </c>
      <c r="B3051" s="25" t="s">
        <v>3277</v>
      </c>
      <c r="C3051" s="26">
        <v>120272</v>
      </c>
      <c r="D3051" s="27" t="s">
        <v>28</v>
      </c>
      <c r="E3051" s="27" t="s">
        <v>2279</v>
      </c>
      <c r="F3051" s="27" t="s">
        <v>736</v>
      </c>
      <c r="G3051" s="27" t="s">
        <v>31</v>
      </c>
      <c r="H3051" s="27" t="s">
        <v>32</v>
      </c>
      <c r="I3051" s="27" t="s">
        <v>33</v>
      </c>
      <c r="J3051" s="28">
        <v>45989</v>
      </c>
      <c r="K3051" s="28">
        <v>46143</v>
      </c>
      <c r="L3051" s="121" t="s">
        <v>124</v>
      </c>
      <c r="O3051" s="94" t="s">
        <v>73</v>
      </c>
      <c r="P3051" s="30" t="s">
        <v>3815</v>
      </c>
      <c r="Q3051" s="35" t="s">
        <v>73</v>
      </c>
      <c r="R3051" s="35" t="s">
        <v>73</v>
      </c>
      <c r="S3051" s="21">
        <v>45987</v>
      </c>
      <c r="T3051" s="20"/>
      <c r="U3051" s="21"/>
      <c r="V3051" s="29" t="s">
        <v>38</v>
      </c>
      <c r="W3051" s="23"/>
      <c r="X3051" s="27" t="s">
        <v>39</v>
      </c>
      <c r="Y3051" s="13"/>
    </row>
    <row r="3052" spans="1:25" ht="25.5">
      <c r="A3052" s="24">
        <v>45992</v>
      </c>
      <c r="B3052" s="25" t="s">
        <v>3816</v>
      </c>
      <c r="C3052" s="26">
        <v>150517</v>
      </c>
      <c r="D3052" s="27" t="s">
        <v>28</v>
      </c>
      <c r="E3052" s="27"/>
      <c r="F3052" s="27"/>
      <c r="G3052" s="27" t="s">
        <v>31</v>
      </c>
      <c r="H3052" s="27" t="s">
        <v>32</v>
      </c>
      <c r="I3052" s="27" t="s">
        <v>33</v>
      </c>
      <c r="J3052" s="28">
        <v>45961</v>
      </c>
      <c r="K3052" s="28">
        <v>46113</v>
      </c>
      <c r="L3052" s="121" t="s">
        <v>124</v>
      </c>
      <c r="N3052" s="246" t="s">
        <v>3817</v>
      </c>
      <c r="O3052" s="94" t="s">
        <v>73</v>
      </c>
      <c r="P3052" s="30">
        <v>45959</v>
      </c>
      <c r="Q3052" s="30" t="s">
        <v>73</v>
      </c>
      <c r="R3052" s="30" t="s">
        <v>73</v>
      </c>
      <c r="S3052" s="20">
        <v>45978</v>
      </c>
      <c r="T3052" s="20" t="s">
        <v>73</v>
      </c>
      <c r="U3052" s="21">
        <v>45992</v>
      </c>
      <c r="V3052" s="29" t="s">
        <v>240</v>
      </c>
      <c r="W3052" s="23"/>
      <c r="X3052" s="27" t="s">
        <v>39</v>
      </c>
      <c r="Y3052" s="13"/>
    </row>
    <row r="3053" spans="1:25">
      <c r="A3053" s="24">
        <v>45992</v>
      </c>
      <c r="B3053" s="25" t="s">
        <v>1441</v>
      </c>
      <c r="C3053" s="26" t="s">
        <v>1442</v>
      </c>
      <c r="D3053" s="27" t="s">
        <v>28</v>
      </c>
      <c r="E3053" s="27"/>
      <c r="F3053" s="27"/>
      <c r="G3053" s="27" t="s">
        <v>31</v>
      </c>
      <c r="H3053" s="27" t="s">
        <v>32</v>
      </c>
      <c r="I3053" s="27" t="s">
        <v>33</v>
      </c>
      <c r="J3053" s="28">
        <v>45961</v>
      </c>
      <c r="K3053" s="28">
        <v>46113</v>
      </c>
      <c r="L3053" s="121" t="s">
        <v>124</v>
      </c>
      <c r="O3053" s="94" t="s">
        <v>73</v>
      </c>
      <c r="P3053" s="30">
        <v>45960</v>
      </c>
      <c r="Q3053" s="30" t="s">
        <v>73</v>
      </c>
      <c r="R3053" s="30" t="s">
        <v>73</v>
      </c>
      <c r="S3053" s="21">
        <v>45961</v>
      </c>
      <c r="T3053" s="20">
        <v>45979</v>
      </c>
      <c r="U3053" s="21">
        <v>45987</v>
      </c>
      <c r="V3053" s="29" t="s">
        <v>240</v>
      </c>
      <c r="W3053" s="23"/>
      <c r="X3053" s="27" t="s">
        <v>39</v>
      </c>
      <c r="Y3053" s="13"/>
    </row>
    <row r="3054" spans="1:25">
      <c r="A3054" s="24">
        <v>46023</v>
      </c>
      <c r="B3054" s="25" t="s">
        <v>1418</v>
      </c>
      <c r="C3054" s="26">
        <v>2477</v>
      </c>
      <c r="D3054" s="27" t="s">
        <v>28</v>
      </c>
      <c r="E3054" s="27" t="s">
        <v>463</v>
      </c>
      <c r="F3054" s="27" t="s">
        <v>2943</v>
      </c>
      <c r="G3054" s="27" t="s">
        <v>31</v>
      </c>
      <c r="H3054" s="27" t="s">
        <v>32</v>
      </c>
      <c r="I3054" s="27" t="s">
        <v>33</v>
      </c>
      <c r="J3054" s="28">
        <v>45989</v>
      </c>
      <c r="K3054" s="28">
        <v>46143</v>
      </c>
      <c r="L3054" s="121" t="s">
        <v>124</v>
      </c>
      <c r="N3054" s="246" t="s">
        <v>464</v>
      </c>
      <c r="O3054" s="94" t="s">
        <v>73</v>
      </c>
      <c r="P3054" s="30" t="s">
        <v>73</v>
      </c>
      <c r="Q3054" s="35" t="s">
        <v>73</v>
      </c>
      <c r="R3054" s="35" t="s">
        <v>73</v>
      </c>
      <c r="S3054" s="21">
        <v>45987</v>
      </c>
      <c r="T3054" s="21" t="s">
        <v>73</v>
      </c>
      <c r="U3054" s="21">
        <v>45992</v>
      </c>
      <c r="V3054" s="29" t="s">
        <v>240</v>
      </c>
      <c r="W3054" s="23"/>
      <c r="X3054" s="27" t="s">
        <v>45</v>
      </c>
      <c r="Y3054" s="13"/>
    </row>
    <row r="3055" spans="1:25" ht="25.5">
      <c r="A3055" s="24">
        <v>46023</v>
      </c>
      <c r="B3055" s="25" t="s">
        <v>615</v>
      </c>
      <c r="C3055" s="26">
        <v>633818</v>
      </c>
      <c r="D3055" s="27" t="s">
        <v>28</v>
      </c>
      <c r="E3055" s="27" t="s">
        <v>255</v>
      </c>
      <c r="F3055" s="27" t="s">
        <v>1021</v>
      </c>
      <c r="G3055" s="27" t="s">
        <v>31</v>
      </c>
      <c r="H3055" s="27" t="s">
        <v>32</v>
      </c>
      <c r="I3055" s="27" t="s">
        <v>33</v>
      </c>
      <c r="J3055" s="28">
        <v>45989</v>
      </c>
      <c r="K3055" s="28">
        <v>46143</v>
      </c>
      <c r="L3055" s="121" t="s">
        <v>124</v>
      </c>
      <c r="N3055" s="246" t="s">
        <v>72</v>
      </c>
      <c r="O3055" s="94" t="s">
        <v>73</v>
      </c>
      <c r="P3055" s="30" t="s">
        <v>73</v>
      </c>
      <c r="Q3055" s="35" t="s">
        <v>73</v>
      </c>
      <c r="R3055" s="35" t="s">
        <v>73</v>
      </c>
      <c r="S3055" s="21">
        <v>45987</v>
      </c>
      <c r="T3055" s="20" t="s">
        <v>73</v>
      </c>
      <c r="U3055" s="21">
        <v>45992</v>
      </c>
      <c r="V3055" s="29" t="s">
        <v>240</v>
      </c>
      <c r="W3055" s="23"/>
      <c r="X3055" s="27" t="s">
        <v>45</v>
      </c>
      <c r="Y3055" s="13"/>
    </row>
    <row r="3056" spans="1:25" ht="25.5">
      <c r="A3056" s="24">
        <v>46023</v>
      </c>
      <c r="B3056" s="25" t="s">
        <v>3818</v>
      </c>
      <c r="C3056" s="26">
        <v>150833</v>
      </c>
      <c r="D3056" s="27" t="s">
        <v>28</v>
      </c>
      <c r="E3056" s="27" t="s">
        <v>70</v>
      </c>
      <c r="F3056" s="27" t="s">
        <v>387</v>
      </c>
      <c r="G3056" s="27" t="s">
        <v>31</v>
      </c>
      <c r="H3056" s="27" t="s">
        <v>32</v>
      </c>
      <c r="I3056" s="27" t="s">
        <v>33</v>
      </c>
      <c r="J3056" s="28">
        <v>45989</v>
      </c>
      <c r="K3056" s="28">
        <v>46174</v>
      </c>
      <c r="L3056" s="121" t="s">
        <v>124</v>
      </c>
      <c r="N3056" s="246" t="s">
        <v>72</v>
      </c>
      <c r="O3056" s="94" t="s">
        <v>73</v>
      </c>
      <c r="P3056" s="30" t="s">
        <v>73</v>
      </c>
      <c r="Q3056" s="35" t="s">
        <v>73</v>
      </c>
      <c r="R3056" s="35" t="s">
        <v>73</v>
      </c>
      <c r="S3056" s="21">
        <v>45987</v>
      </c>
      <c r="T3056" s="20" t="s">
        <v>73</v>
      </c>
      <c r="U3056" s="21">
        <v>45992</v>
      </c>
      <c r="V3056" s="29" t="s">
        <v>240</v>
      </c>
      <c r="W3056" s="23"/>
      <c r="X3056" s="27" t="s">
        <v>39</v>
      </c>
      <c r="Y3056" s="13"/>
    </row>
    <row r="3057" spans="1:25" ht="25.5">
      <c r="A3057" s="24">
        <v>46023</v>
      </c>
      <c r="B3057" s="25" t="s">
        <v>3259</v>
      </c>
      <c r="C3057" s="26">
        <v>145956</v>
      </c>
      <c r="D3057" s="27" t="s">
        <v>28</v>
      </c>
      <c r="E3057" s="27" t="s">
        <v>255</v>
      </c>
      <c r="F3057" s="27" t="s">
        <v>1021</v>
      </c>
      <c r="G3057" s="27" t="s">
        <v>31</v>
      </c>
      <c r="H3057" s="27" t="s">
        <v>32</v>
      </c>
      <c r="I3057" s="27" t="s">
        <v>33</v>
      </c>
      <c r="J3057" s="28">
        <v>45989</v>
      </c>
      <c r="K3057" s="28">
        <v>46143</v>
      </c>
      <c r="L3057" s="121" t="s">
        <v>124</v>
      </c>
      <c r="N3057" s="246" t="s">
        <v>72</v>
      </c>
      <c r="O3057" s="94" t="s">
        <v>73</v>
      </c>
      <c r="P3057" s="30" t="s">
        <v>73</v>
      </c>
      <c r="Q3057" s="35" t="s">
        <v>73</v>
      </c>
      <c r="R3057" s="35" t="s">
        <v>73</v>
      </c>
      <c r="S3057" s="21">
        <v>45987</v>
      </c>
      <c r="T3057" s="20" t="s">
        <v>73</v>
      </c>
      <c r="U3057" s="21">
        <v>45992</v>
      </c>
      <c r="V3057" s="29" t="s">
        <v>240</v>
      </c>
      <c r="W3057" s="23"/>
      <c r="X3057" s="27" t="s">
        <v>45</v>
      </c>
      <c r="Y3057" s="13"/>
    </row>
    <row r="3058" spans="1:25" ht="25.5">
      <c r="A3058" s="24">
        <v>46023</v>
      </c>
      <c r="B3058" s="25" t="s">
        <v>1462</v>
      </c>
      <c r="C3058" s="26">
        <v>119080</v>
      </c>
      <c r="D3058" s="27" t="s">
        <v>28</v>
      </c>
      <c r="E3058" s="27" t="s">
        <v>255</v>
      </c>
      <c r="F3058" s="27" t="s">
        <v>1021</v>
      </c>
      <c r="G3058" s="27" t="s">
        <v>31</v>
      </c>
      <c r="H3058" s="27" t="s">
        <v>32</v>
      </c>
      <c r="I3058" s="27" t="s">
        <v>33</v>
      </c>
      <c r="J3058" s="28">
        <v>45989</v>
      </c>
      <c r="K3058" s="28">
        <v>46143</v>
      </c>
      <c r="L3058" s="121" t="s">
        <v>124</v>
      </c>
      <c r="N3058" s="246" t="s">
        <v>72</v>
      </c>
      <c r="O3058" s="94" t="s">
        <v>73</v>
      </c>
      <c r="P3058" s="30" t="s">
        <v>73</v>
      </c>
      <c r="Q3058" s="35" t="s">
        <v>73</v>
      </c>
      <c r="R3058" s="35" t="s">
        <v>73</v>
      </c>
      <c r="S3058" s="21">
        <v>45987</v>
      </c>
      <c r="T3058" s="20" t="s">
        <v>73</v>
      </c>
      <c r="U3058" s="21">
        <v>45992</v>
      </c>
      <c r="V3058" s="29" t="s">
        <v>240</v>
      </c>
      <c r="W3058" s="23"/>
      <c r="X3058" s="27" t="s">
        <v>39</v>
      </c>
      <c r="Y3058" s="13"/>
    </row>
    <row r="3059" spans="1:25">
      <c r="A3059" s="24">
        <v>46023</v>
      </c>
      <c r="B3059" s="25" t="s">
        <v>1521</v>
      </c>
      <c r="C3059" s="26">
        <v>89440</v>
      </c>
      <c r="D3059" s="27" t="s">
        <v>28</v>
      </c>
      <c r="E3059" s="27" t="s">
        <v>147</v>
      </c>
      <c r="F3059" s="27" t="s">
        <v>148</v>
      </c>
      <c r="G3059" s="27" t="s">
        <v>31</v>
      </c>
      <c r="H3059" s="27" t="s">
        <v>32</v>
      </c>
      <c r="I3059" s="27" t="s">
        <v>33</v>
      </c>
      <c r="J3059" s="28">
        <v>45989</v>
      </c>
      <c r="K3059" s="28">
        <v>46143</v>
      </c>
      <c r="L3059" s="121" t="s">
        <v>124</v>
      </c>
      <c r="N3059" s="246" t="s">
        <v>149</v>
      </c>
      <c r="O3059" s="94" t="s">
        <v>73</v>
      </c>
      <c r="P3059" s="30" t="s">
        <v>73</v>
      </c>
      <c r="Q3059" s="35" t="s">
        <v>73</v>
      </c>
      <c r="R3059" s="35" t="s">
        <v>73</v>
      </c>
      <c r="S3059" s="21">
        <v>45987</v>
      </c>
      <c r="T3059" s="20" t="s">
        <v>73</v>
      </c>
      <c r="U3059" s="21">
        <v>45992</v>
      </c>
      <c r="V3059" s="29" t="s">
        <v>240</v>
      </c>
      <c r="W3059" s="23"/>
      <c r="X3059" s="27" t="s">
        <v>39</v>
      </c>
      <c r="Y3059" s="13"/>
    </row>
    <row r="3060" spans="1:25" ht="25.5">
      <c r="A3060" s="24">
        <v>46023</v>
      </c>
      <c r="B3060" s="25" t="s">
        <v>1484</v>
      </c>
      <c r="C3060" s="26">
        <v>120710</v>
      </c>
      <c r="D3060" s="27" t="s">
        <v>28</v>
      </c>
      <c r="E3060" s="27" t="s">
        <v>413</v>
      </c>
      <c r="F3060" s="27" t="s">
        <v>256</v>
      </c>
      <c r="G3060" s="27" t="s">
        <v>31</v>
      </c>
      <c r="H3060" s="27" t="s">
        <v>32</v>
      </c>
      <c r="I3060" s="27" t="s">
        <v>33</v>
      </c>
      <c r="J3060" s="28">
        <v>45989</v>
      </c>
      <c r="K3060" s="28">
        <v>46143</v>
      </c>
      <c r="L3060" s="121" t="s">
        <v>124</v>
      </c>
      <c r="N3060" s="246" t="s">
        <v>43</v>
      </c>
      <c r="O3060" s="94" t="s">
        <v>73</v>
      </c>
      <c r="P3060" s="30" t="s">
        <v>73</v>
      </c>
      <c r="Q3060" s="35" t="s">
        <v>73</v>
      </c>
      <c r="R3060" s="35" t="s">
        <v>73</v>
      </c>
      <c r="S3060" s="21">
        <v>45987</v>
      </c>
      <c r="T3060" s="20" t="s">
        <v>73</v>
      </c>
      <c r="U3060" s="21">
        <v>45992</v>
      </c>
      <c r="V3060" s="29" t="s">
        <v>240</v>
      </c>
      <c r="W3060" s="23"/>
      <c r="X3060" s="27" t="s">
        <v>45</v>
      </c>
      <c r="Y3060" s="13"/>
    </row>
    <row r="3061" spans="1:25">
      <c r="A3061" s="24">
        <v>46023</v>
      </c>
      <c r="B3061" s="25" t="s">
        <v>302</v>
      </c>
      <c r="C3061" s="26">
        <v>115173</v>
      </c>
      <c r="D3061" s="27" t="s">
        <v>28</v>
      </c>
      <c r="E3061" s="27" t="s">
        <v>147</v>
      </c>
      <c r="F3061" s="27" t="s">
        <v>148</v>
      </c>
      <c r="G3061" s="27" t="s">
        <v>31</v>
      </c>
      <c r="H3061" s="27" t="s">
        <v>32</v>
      </c>
      <c r="I3061" s="27" t="s">
        <v>33</v>
      </c>
      <c r="J3061" s="28">
        <v>45989</v>
      </c>
      <c r="K3061" s="28">
        <v>46174</v>
      </c>
      <c r="L3061" s="121" t="s">
        <v>124</v>
      </c>
      <c r="N3061" s="246" t="s">
        <v>149</v>
      </c>
      <c r="O3061" s="94" t="s">
        <v>73</v>
      </c>
      <c r="P3061" s="30" t="s">
        <v>73</v>
      </c>
      <c r="Q3061" s="35" t="s">
        <v>73</v>
      </c>
      <c r="R3061" s="35" t="s">
        <v>73</v>
      </c>
      <c r="S3061" s="21">
        <v>45987</v>
      </c>
      <c r="T3061" s="20" t="s">
        <v>73</v>
      </c>
      <c r="U3061" s="21">
        <v>45992</v>
      </c>
      <c r="V3061" s="29" t="s">
        <v>240</v>
      </c>
      <c r="W3061" s="23"/>
      <c r="X3061" s="27" t="s">
        <v>39</v>
      </c>
      <c r="Y3061" s="13"/>
    </row>
    <row r="3062" spans="1:25">
      <c r="A3062" s="24">
        <v>46023</v>
      </c>
      <c r="B3062" s="25" t="s">
        <v>341</v>
      </c>
      <c r="C3062" s="26">
        <v>115459</v>
      </c>
      <c r="D3062" s="27" t="s">
        <v>28</v>
      </c>
      <c r="E3062" s="27" t="s">
        <v>147</v>
      </c>
      <c r="F3062" s="27" t="s">
        <v>148</v>
      </c>
      <c r="G3062" s="27" t="s">
        <v>31</v>
      </c>
      <c r="H3062" s="27" t="s">
        <v>32</v>
      </c>
      <c r="I3062" s="27" t="s">
        <v>33</v>
      </c>
      <c r="J3062" s="28">
        <v>45989</v>
      </c>
      <c r="K3062" s="28">
        <v>46174</v>
      </c>
      <c r="L3062" s="121" t="s">
        <v>124</v>
      </c>
      <c r="N3062" s="246" t="s">
        <v>149</v>
      </c>
      <c r="O3062" s="94" t="s">
        <v>73</v>
      </c>
      <c r="P3062" s="30" t="s">
        <v>73</v>
      </c>
      <c r="Q3062" s="35" t="s">
        <v>73</v>
      </c>
      <c r="R3062" s="35" t="s">
        <v>73</v>
      </c>
      <c r="S3062" s="21">
        <v>45987</v>
      </c>
      <c r="T3062" s="20" t="s">
        <v>73</v>
      </c>
      <c r="U3062" s="21">
        <v>45992</v>
      </c>
      <c r="V3062" s="29" t="s">
        <v>240</v>
      </c>
      <c r="W3062" s="23"/>
      <c r="X3062" s="27" t="s">
        <v>39</v>
      </c>
      <c r="Y3062" s="13"/>
    </row>
    <row r="3063" spans="1:25" ht="25.5">
      <c r="A3063" s="24">
        <v>46023</v>
      </c>
      <c r="B3063" s="25" t="s">
        <v>2462</v>
      </c>
      <c r="C3063" s="26">
        <v>137719</v>
      </c>
      <c r="D3063" s="27" t="s">
        <v>28</v>
      </c>
      <c r="E3063" s="27" t="s">
        <v>413</v>
      </c>
      <c r="F3063" s="27" t="s">
        <v>256</v>
      </c>
      <c r="G3063" s="27" t="s">
        <v>31</v>
      </c>
      <c r="H3063" s="27" t="s">
        <v>32</v>
      </c>
      <c r="I3063" s="27" t="s">
        <v>33</v>
      </c>
      <c r="J3063" s="28">
        <v>45989</v>
      </c>
      <c r="K3063" s="28">
        <v>46143</v>
      </c>
      <c r="L3063" s="121" t="s">
        <v>124</v>
      </c>
      <c r="N3063" s="246" t="s">
        <v>113</v>
      </c>
      <c r="O3063" s="94" t="s">
        <v>73</v>
      </c>
      <c r="P3063" s="30" t="s">
        <v>73</v>
      </c>
      <c r="Q3063" s="35" t="s">
        <v>73</v>
      </c>
      <c r="R3063" s="35" t="s">
        <v>73</v>
      </c>
      <c r="S3063" s="21">
        <v>45987</v>
      </c>
      <c r="T3063" s="20" t="s">
        <v>73</v>
      </c>
      <c r="U3063" s="21">
        <v>45992</v>
      </c>
      <c r="V3063" s="29" t="s">
        <v>240</v>
      </c>
      <c r="W3063" s="23"/>
      <c r="X3063" s="27" t="s">
        <v>45</v>
      </c>
      <c r="Y3063" s="13"/>
    </row>
    <row r="3064" spans="1:25">
      <c r="A3064" s="24">
        <v>46023</v>
      </c>
      <c r="B3064" s="250" t="s">
        <v>3819</v>
      </c>
      <c r="C3064" s="26">
        <v>151653</v>
      </c>
      <c r="D3064" s="27" t="s">
        <v>28</v>
      </c>
      <c r="E3064" s="27" t="s">
        <v>255</v>
      </c>
      <c r="F3064" s="27" t="s">
        <v>256</v>
      </c>
      <c r="G3064" s="27" t="s">
        <v>31</v>
      </c>
      <c r="H3064" s="27" t="s">
        <v>32</v>
      </c>
      <c r="I3064" s="27" t="s">
        <v>33</v>
      </c>
      <c r="J3064" s="28">
        <v>45989</v>
      </c>
      <c r="K3064" s="28">
        <v>46143</v>
      </c>
      <c r="L3064" s="121" t="s">
        <v>124</v>
      </c>
      <c r="M3064" s="94" t="s">
        <v>1765</v>
      </c>
      <c r="N3064" s="246" t="s">
        <v>2923</v>
      </c>
      <c r="O3064" s="94" t="s">
        <v>73</v>
      </c>
      <c r="P3064" s="30" t="s">
        <v>73</v>
      </c>
      <c r="Q3064" s="35" t="s">
        <v>73</v>
      </c>
      <c r="R3064" s="35" t="s">
        <v>73</v>
      </c>
      <c r="S3064" s="21">
        <v>45987</v>
      </c>
      <c r="T3064" s="20" t="s">
        <v>73</v>
      </c>
      <c r="U3064" s="21">
        <v>45992</v>
      </c>
      <c r="V3064" s="29" t="s">
        <v>240</v>
      </c>
      <c r="W3064" s="23"/>
      <c r="X3064" s="27" t="s">
        <v>45</v>
      </c>
      <c r="Y3064" s="13"/>
    </row>
    <row r="3065" spans="1:25">
      <c r="A3065" s="248">
        <v>46023</v>
      </c>
      <c r="B3065" s="25" t="s">
        <v>3274</v>
      </c>
      <c r="C3065" s="26">
        <v>114481</v>
      </c>
      <c r="D3065" s="27" t="s">
        <v>28</v>
      </c>
      <c r="E3065" s="27" t="s">
        <v>1576</v>
      </c>
      <c r="F3065" s="27" t="s">
        <v>1582</v>
      </c>
      <c r="G3065" s="27" t="s">
        <v>31</v>
      </c>
      <c r="H3065" s="27" t="s">
        <v>32</v>
      </c>
      <c r="I3065" s="27" t="s">
        <v>33</v>
      </c>
      <c r="J3065" s="247">
        <v>45991</v>
      </c>
      <c r="K3065" s="247">
        <v>46143</v>
      </c>
      <c r="L3065" s="121" t="s">
        <v>124</v>
      </c>
      <c r="N3065" s="246" t="s">
        <v>388</v>
      </c>
      <c r="O3065" s="94" t="s">
        <v>73</v>
      </c>
      <c r="P3065" s="30" t="s">
        <v>73</v>
      </c>
      <c r="Q3065" s="35" t="s">
        <v>73</v>
      </c>
      <c r="R3065" s="35" t="s">
        <v>73</v>
      </c>
      <c r="S3065" s="21">
        <v>45987</v>
      </c>
      <c r="T3065" s="20" t="s">
        <v>73</v>
      </c>
      <c r="U3065" s="21">
        <v>45993</v>
      </c>
      <c r="V3065" s="29" t="s">
        <v>240</v>
      </c>
      <c r="W3065" s="23"/>
      <c r="X3065" s="27" t="s">
        <v>39</v>
      </c>
      <c r="Y3065" s="13"/>
    </row>
    <row r="3066" spans="1:25" ht="51">
      <c r="A3066" s="24">
        <v>45992</v>
      </c>
      <c r="B3066" s="25" t="s">
        <v>1468</v>
      </c>
      <c r="C3066" s="26">
        <v>21700</v>
      </c>
      <c r="D3066" s="27" t="s">
        <v>28</v>
      </c>
      <c r="E3066" s="27"/>
      <c r="F3066" s="27"/>
      <c r="G3066" s="27" t="s">
        <v>31</v>
      </c>
      <c r="H3066" s="27" t="s">
        <v>32</v>
      </c>
      <c r="I3066" s="27" t="s">
        <v>33</v>
      </c>
      <c r="J3066" s="28">
        <v>45961</v>
      </c>
      <c r="K3066" s="28">
        <v>46113</v>
      </c>
      <c r="L3066" s="121" t="s">
        <v>124</v>
      </c>
      <c r="O3066" s="94" t="s">
        <v>73</v>
      </c>
      <c r="P3066" s="30" t="s">
        <v>73</v>
      </c>
      <c r="Q3066" s="30" t="s">
        <v>73</v>
      </c>
      <c r="R3066" s="30" t="s">
        <v>73</v>
      </c>
      <c r="S3066" s="21">
        <v>45960</v>
      </c>
      <c r="T3066" s="249">
        <v>45996</v>
      </c>
      <c r="U3066" s="21">
        <v>45995</v>
      </c>
      <c r="V3066" s="29" t="s">
        <v>240</v>
      </c>
      <c r="W3066" s="23"/>
      <c r="X3066" s="27" t="s">
        <v>39</v>
      </c>
      <c r="Y3066" s="230" t="s">
        <v>3820</v>
      </c>
    </row>
    <row r="3067" spans="1:25">
      <c r="A3067" s="24">
        <v>46023</v>
      </c>
      <c r="B3067" s="25" t="s">
        <v>273</v>
      </c>
      <c r="C3067" s="26">
        <v>634472</v>
      </c>
      <c r="D3067" s="27" t="s">
        <v>28</v>
      </c>
      <c r="E3067" s="27" t="s">
        <v>3821</v>
      </c>
      <c r="F3067" s="27" t="s">
        <v>3822</v>
      </c>
      <c r="G3067" s="27" t="s">
        <v>31</v>
      </c>
      <c r="H3067" s="27" t="s">
        <v>32</v>
      </c>
      <c r="I3067" s="27" t="s">
        <v>33</v>
      </c>
      <c r="J3067" s="28">
        <v>45989</v>
      </c>
      <c r="K3067" s="28">
        <v>46143</v>
      </c>
      <c r="L3067" s="121" t="s">
        <v>124</v>
      </c>
      <c r="M3067" s="94" t="s">
        <v>2464</v>
      </c>
      <c r="N3067" s="246" t="s">
        <v>2465</v>
      </c>
      <c r="O3067" s="94" t="s">
        <v>73</v>
      </c>
      <c r="P3067" s="30" t="s">
        <v>73</v>
      </c>
      <c r="Q3067" s="35" t="s">
        <v>73</v>
      </c>
      <c r="R3067" s="35" t="s">
        <v>73</v>
      </c>
      <c r="S3067" s="21">
        <v>45987</v>
      </c>
      <c r="T3067" s="20" t="s">
        <v>73</v>
      </c>
      <c r="U3067" s="21">
        <v>45994</v>
      </c>
      <c r="V3067" s="29" t="s">
        <v>240</v>
      </c>
      <c r="W3067" s="23"/>
      <c r="X3067" s="27" t="s">
        <v>45</v>
      </c>
      <c r="Y3067" s="13"/>
    </row>
    <row r="3068" spans="1:25" ht="25.5">
      <c r="A3068" s="24">
        <v>46023</v>
      </c>
      <c r="B3068" s="109" t="s">
        <v>3823</v>
      </c>
      <c r="C3068" s="41">
        <v>135882</v>
      </c>
      <c r="D3068" s="27" t="s">
        <v>28</v>
      </c>
      <c r="E3068" s="27" t="s">
        <v>2279</v>
      </c>
      <c r="F3068" s="27" t="s">
        <v>262</v>
      </c>
      <c r="G3068" s="27" t="s">
        <v>31</v>
      </c>
      <c r="H3068" s="27" t="s">
        <v>32</v>
      </c>
      <c r="I3068" s="27" t="s">
        <v>33</v>
      </c>
      <c r="J3068" s="28">
        <v>45989</v>
      </c>
      <c r="K3068" s="28">
        <v>46143</v>
      </c>
      <c r="L3068" s="121" t="s">
        <v>124</v>
      </c>
      <c r="N3068" s="246" t="s">
        <v>3254</v>
      </c>
      <c r="O3068" s="94" t="s">
        <v>73</v>
      </c>
      <c r="P3068" s="30" t="s">
        <v>73</v>
      </c>
      <c r="Q3068" s="35" t="s">
        <v>73</v>
      </c>
      <c r="R3068" s="35" t="s">
        <v>73</v>
      </c>
      <c r="S3068" s="21">
        <v>45987</v>
      </c>
      <c r="T3068" s="20"/>
      <c r="U3068" s="21">
        <v>45996</v>
      </c>
      <c r="V3068" s="29" t="s">
        <v>240</v>
      </c>
      <c r="W3068" s="23"/>
      <c r="X3068" s="27" t="s">
        <v>45</v>
      </c>
      <c r="Y3068" s="13"/>
    </row>
    <row r="3069" spans="1:25" ht="25.5">
      <c r="A3069" s="24">
        <v>46023</v>
      </c>
      <c r="B3069" s="109" t="s">
        <v>3824</v>
      </c>
      <c r="C3069" s="41">
        <v>135891</v>
      </c>
      <c r="D3069" s="27" t="s">
        <v>28</v>
      </c>
      <c r="E3069" s="27" t="s">
        <v>1301</v>
      </c>
      <c r="F3069" s="27" t="s">
        <v>1336</v>
      </c>
      <c r="G3069" s="27" t="s">
        <v>31</v>
      </c>
      <c r="H3069" s="27" t="s">
        <v>32</v>
      </c>
      <c r="I3069" s="27" t="s">
        <v>33</v>
      </c>
      <c r="J3069" s="28">
        <v>45989</v>
      </c>
      <c r="K3069" s="28">
        <v>46143</v>
      </c>
      <c r="L3069" s="121" t="s">
        <v>124</v>
      </c>
      <c r="N3069" s="246" t="s">
        <v>3254</v>
      </c>
      <c r="O3069" s="94" t="s">
        <v>73</v>
      </c>
      <c r="P3069" s="30" t="s">
        <v>73</v>
      </c>
      <c r="Q3069" s="35" t="s">
        <v>73</v>
      </c>
      <c r="R3069" s="35" t="s">
        <v>73</v>
      </c>
      <c r="S3069" s="21">
        <v>45987</v>
      </c>
      <c r="T3069" s="20"/>
      <c r="U3069" s="21">
        <v>45996</v>
      </c>
      <c r="V3069" s="29" t="s">
        <v>240</v>
      </c>
      <c r="W3069" s="23"/>
      <c r="X3069" s="27" t="s">
        <v>45</v>
      </c>
      <c r="Y3069" s="13"/>
    </row>
    <row r="3070" spans="1:25" ht="25.5">
      <c r="A3070" s="24">
        <v>46023</v>
      </c>
      <c r="B3070" s="109" t="s">
        <v>3825</v>
      </c>
      <c r="C3070" s="41">
        <v>135897</v>
      </c>
      <c r="D3070" s="27" t="s">
        <v>28</v>
      </c>
      <c r="E3070" s="27" t="s">
        <v>790</v>
      </c>
      <c r="F3070" s="27" t="s">
        <v>2316</v>
      </c>
      <c r="G3070" s="27" t="s">
        <v>31</v>
      </c>
      <c r="H3070" s="27" t="s">
        <v>32</v>
      </c>
      <c r="I3070" s="27" t="s">
        <v>33</v>
      </c>
      <c r="J3070" s="28">
        <v>45989</v>
      </c>
      <c r="K3070" s="28">
        <v>46143</v>
      </c>
      <c r="L3070" s="121" t="s">
        <v>124</v>
      </c>
      <c r="N3070" s="246" t="s">
        <v>3254</v>
      </c>
      <c r="O3070" s="94" t="s">
        <v>73</v>
      </c>
      <c r="P3070" s="30" t="s">
        <v>73</v>
      </c>
      <c r="Q3070" s="35" t="s">
        <v>73</v>
      </c>
      <c r="R3070" s="35" t="s">
        <v>73</v>
      </c>
      <c r="S3070" s="21">
        <v>45987</v>
      </c>
      <c r="T3070" s="20"/>
      <c r="U3070" s="21">
        <v>46000</v>
      </c>
      <c r="V3070" s="29" t="s">
        <v>240</v>
      </c>
      <c r="W3070" s="23"/>
      <c r="X3070" s="27" t="s">
        <v>45</v>
      </c>
      <c r="Y3070" s="13"/>
    </row>
    <row r="3071" spans="1:25" ht="25.5">
      <c r="A3071" s="24">
        <v>46023</v>
      </c>
      <c r="B3071" s="109" t="s">
        <v>3826</v>
      </c>
      <c r="C3071" s="41">
        <v>135901</v>
      </c>
      <c r="D3071" s="27" t="s">
        <v>28</v>
      </c>
      <c r="E3071" s="27" t="s">
        <v>2279</v>
      </c>
      <c r="F3071" s="27" t="s">
        <v>262</v>
      </c>
      <c r="G3071" s="27" t="s">
        <v>31</v>
      </c>
      <c r="H3071" s="27" t="s">
        <v>32</v>
      </c>
      <c r="I3071" s="27" t="s">
        <v>33</v>
      </c>
      <c r="J3071" s="28">
        <v>45989</v>
      </c>
      <c r="K3071" s="28">
        <v>46143</v>
      </c>
      <c r="L3071" s="121" t="s">
        <v>124</v>
      </c>
      <c r="N3071" s="246" t="s">
        <v>3254</v>
      </c>
      <c r="O3071" s="94" t="s">
        <v>73</v>
      </c>
      <c r="P3071" s="30" t="s">
        <v>73</v>
      </c>
      <c r="Q3071" s="35" t="s">
        <v>73</v>
      </c>
      <c r="R3071" s="35" t="s">
        <v>73</v>
      </c>
      <c r="S3071" s="21">
        <v>45987</v>
      </c>
      <c r="T3071" s="20"/>
      <c r="U3071" s="21">
        <v>45996</v>
      </c>
      <c r="V3071" s="29" t="s">
        <v>240</v>
      </c>
      <c r="W3071" s="23"/>
      <c r="X3071" s="27" t="s">
        <v>45</v>
      </c>
      <c r="Y3071" s="13"/>
    </row>
    <row r="3072" spans="1:25" ht="25.5">
      <c r="A3072" s="24">
        <v>46023</v>
      </c>
      <c r="B3072" s="109" t="s">
        <v>3827</v>
      </c>
      <c r="C3072" s="41">
        <v>135914</v>
      </c>
      <c r="D3072" s="27" t="s">
        <v>28</v>
      </c>
      <c r="E3072" s="27" t="s">
        <v>1743</v>
      </c>
      <c r="F3072" s="27" t="s">
        <v>2316</v>
      </c>
      <c r="G3072" s="27" t="s">
        <v>31</v>
      </c>
      <c r="H3072" s="27" t="s">
        <v>32</v>
      </c>
      <c r="I3072" s="27" t="s">
        <v>33</v>
      </c>
      <c r="J3072" s="28">
        <v>45989</v>
      </c>
      <c r="K3072" s="28">
        <v>46143</v>
      </c>
      <c r="L3072" s="121" t="s">
        <v>124</v>
      </c>
      <c r="N3072" s="246" t="s">
        <v>3254</v>
      </c>
      <c r="O3072" s="94" t="s">
        <v>73</v>
      </c>
      <c r="P3072" s="30" t="s">
        <v>73</v>
      </c>
      <c r="Q3072" s="35" t="s">
        <v>73</v>
      </c>
      <c r="R3072" s="35" t="s">
        <v>73</v>
      </c>
      <c r="S3072" s="21">
        <v>45987</v>
      </c>
      <c r="T3072" s="20"/>
      <c r="U3072" s="21">
        <v>45996</v>
      </c>
      <c r="V3072" s="29" t="s">
        <v>240</v>
      </c>
      <c r="W3072" s="23"/>
      <c r="X3072" s="27" t="s">
        <v>45</v>
      </c>
      <c r="Y3072" s="13"/>
    </row>
    <row r="3073" spans="1:25" ht="25.5">
      <c r="A3073" s="24">
        <v>46023</v>
      </c>
      <c r="B3073" s="109" t="s">
        <v>3828</v>
      </c>
      <c r="C3073" s="41">
        <v>135935</v>
      </c>
      <c r="D3073" s="27" t="s">
        <v>28</v>
      </c>
      <c r="E3073" s="27" t="s">
        <v>1743</v>
      </c>
      <c r="F3073" s="27" t="s">
        <v>2316</v>
      </c>
      <c r="G3073" s="27" t="s">
        <v>31</v>
      </c>
      <c r="H3073" s="27" t="s">
        <v>32</v>
      </c>
      <c r="I3073" s="27" t="s">
        <v>33</v>
      </c>
      <c r="J3073" s="28">
        <v>45989</v>
      </c>
      <c r="K3073" s="28">
        <v>46143</v>
      </c>
      <c r="L3073" s="121" t="s">
        <v>124</v>
      </c>
      <c r="N3073" s="246" t="s">
        <v>2357</v>
      </c>
      <c r="O3073" s="94" t="s">
        <v>73</v>
      </c>
      <c r="P3073" s="30" t="s">
        <v>73</v>
      </c>
      <c r="Q3073" s="35" t="s">
        <v>73</v>
      </c>
      <c r="R3073" s="35" t="s">
        <v>73</v>
      </c>
      <c r="S3073" s="21">
        <v>45987</v>
      </c>
      <c r="T3073" s="20"/>
      <c r="U3073" s="21">
        <v>45996</v>
      </c>
      <c r="V3073" s="29" t="s">
        <v>240</v>
      </c>
      <c r="W3073" s="23"/>
      <c r="X3073" s="27" t="s">
        <v>45</v>
      </c>
      <c r="Y3073" s="13"/>
    </row>
    <row r="3074" spans="1:25" ht="25.5">
      <c r="A3074" s="24">
        <v>46023</v>
      </c>
      <c r="B3074" s="109" t="s">
        <v>2424</v>
      </c>
      <c r="C3074" s="41">
        <v>135941</v>
      </c>
      <c r="D3074" s="27" t="s">
        <v>28</v>
      </c>
      <c r="E3074" s="27" t="s">
        <v>2279</v>
      </c>
      <c r="F3074" s="27" t="s">
        <v>262</v>
      </c>
      <c r="G3074" s="27" t="s">
        <v>31</v>
      </c>
      <c r="H3074" s="27" t="s">
        <v>32</v>
      </c>
      <c r="I3074" s="27" t="s">
        <v>33</v>
      </c>
      <c r="J3074" s="28">
        <v>45989</v>
      </c>
      <c r="K3074" s="28">
        <v>46143</v>
      </c>
      <c r="L3074" s="121" t="s">
        <v>124</v>
      </c>
      <c r="N3074" s="246" t="s">
        <v>3254</v>
      </c>
      <c r="O3074" s="94" t="s">
        <v>73</v>
      </c>
      <c r="P3074" s="30" t="s">
        <v>73</v>
      </c>
      <c r="Q3074" s="35" t="s">
        <v>73</v>
      </c>
      <c r="R3074" s="35" t="s">
        <v>73</v>
      </c>
      <c r="S3074" s="21">
        <v>45987</v>
      </c>
      <c r="T3074" s="20"/>
      <c r="U3074" s="21">
        <v>45996</v>
      </c>
      <c r="V3074" s="29" t="s">
        <v>240</v>
      </c>
      <c r="W3074" s="23"/>
      <c r="X3074" s="27" t="s">
        <v>45</v>
      </c>
      <c r="Y3074" s="13"/>
    </row>
    <row r="3075" spans="1:25" ht="25.5">
      <c r="A3075" s="24">
        <v>46023</v>
      </c>
      <c r="B3075" s="25" t="s">
        <v>3277</v>
      </c>
      <c r="C3075" s="26">
        <v>120272</v>
      </c>
      <c r="D3075" s="27" t="s">
        <v>28</v>
      </c>
      <c r="E3075" s="27" t="s">
        <v>2279</v>
      </c>
      <c r="F3075" s="27" t="s">
        <v>736</v>
      </c>
      <c r="G3075" s="27" t="s">
        <v>31</v>
      </c>
      <c r="H3075" s="27" t="s">
        <v>32</v>
      </c>
      <c r="I3075" s="27" t="s">
        <v>33</v>
      </c>
      <c r="J3075" s="28">
        <v>45989</v>
      </c>
      <c r="K3075" s="28">
        <v>46143</v>
      </c>
      <c r="L3075" s="121" t="s">
        <v>124</v>
      </c>
      <c r="O3075" s="94" t="s">
        <v>73</v>
      </c>
      <c r="P3075" s="30" t="s">
        <v>3815</v>
      </c>
      <c r="Q3075" s="35" t="s">
        <v>73</v>
      </c>
      <c r="R3075" s="35" t="s">
        <v>73</v>
      </c>
      <c r="S3075" s="21">
        <v>45987</v>
      </c>
      <c r="T3075" s="20">
        <v>45996</v>
      </c>
      <c r="U3075" s="21">
        <v>46000</v>
      </c>
      <c r="V3075" s="29" t="s">
        <v>240</v>
      </c>
      <c r="W3075" s="23"/>
      <c r="X3075" s="27" t="s">
        <v>39</v>
      </c>
      <c r="Y3075" s="13"/>
    </row>
    <row r="3076" spans="1:25" ht="25.5">
      <c r="A3076" s="24">
        <v>46023</v>
      </c>
      <c r="B3076" s="25" t="s">
        <v>3829</v>
      </c>
      <c r="C3076" s="26">
        <v>132268</v>
      </c>
      <c r="D3076" s="27" t="s">
        <v>28</v>
      </c>
      <c r="E3076" s="27" t="s">
        <v>413</v>
      </c>
      <c r="F3076" s="27" t="s">
        <v>256</v>
      </c>
      <c r="G3076" s="27" t="s">
        <v>31</v>
      </c>
      <c r="H3076" s="27" t="s">
        <v>32</v>
      </c>
      <c r="I3076" s="27" t="s">
        <v>33</v>
      </c>
      <c r="J3076" s="28">
        <v>45989</v>
      </c>
      <c r="K3076" s="28">
        <v>46143</v>
      </c>
      <c r="L3076" s="121" t="s">
        <v>124</v>
      </c>
      <c r="N3076" s="246" t="s">
        <v>43</v>
      </c>
      <c r="O3076" s="94" t="s">
        <v>73</v>
      </c>
      <c r="P3076" s="30" t="s">
        <v>73</v>
      </c>
      <c r="Q3076" s="35" t="s">
        <v>73</v>
      </c>
      <c r="R3076" s="35" t="s">
        <v>73</v>
      </c>
      <c r="S3076" s="21">
        <v>45987</v>
      </c>
      <c r="T3076" s="20" t="s">
        <v>73</v>
      </c>
      <c r="U3076" s="21">
        <v>45992</v>
      </c>
      <c r="V3076" s="29" t="s">
        <v>240</v>
      </c>
      <c r="W3076" s="23"/>
      <c r="X3076" s="27" t="s">
        <v>45</v>
      </c>
      <c r="Y3076" s="13"/>
    </row>
    <row r="3077" spans="1:25" ht="25.5">
      <c r="A3077" s="24">
        <v>45992</v>
      </c>
      <c r="B3077" s="25" t="s">
        <v>321</v>
      </c>
      <c r="C3077" s="26">
        <v>110462</v>
      </c>
      <c r="D3077" s="27" t="s">
        <v>42</v>
      </c>
      <c r="E3077" s="27" t="s">
        <v>790</v>
      </c>
      <c r="F3077" s="27" t="s">
        <v>662</v>
      </c>
      <c r="G3077" s="27" t="s">
        <v>31</v>
      </c>
      <c r="H3077" s="27" t="s">
        <v>32</v>
      </c>
      <c r="I3077" s="27" t="s">
        <v>33</v>
      </c>
      <c r="J3077" s="27" t="s">
        <v>85</v>
      </c>
      <c r="K3077" s="28">
        <v>46174</v>
      </c>
      <c r="L3077" s="121" t="s">
        <v>53</v>
      </c>
      <c r="N3077" s="94" t="s">
        <v>2995</v>
      </c>
      <c r="P3077" s="30"/>
      <c r="Q3077" s="20"/>
      <c r="R3077" s="23"/>
      <c r="S3077" s="21"/>
      <c r="T3077" s="20"/>
      <c r="U3077" s="21"/>
      <c r="V3077" s="29" t="s">
        <v>240</v>
      </c>
      <c r="W3077" s="23"/>
      <c r="X3077" s="27" t="s">
        <v>45</v>
      </c>
      <c r="Y3077" s="13"/>
    </row>
    <row r="3078" spans="1:25" ht="25.5">
      <c r="A3078" s="24">
        <v>46023</v>
      </c>
      <c r="B3078" s="25" t="s">
        <v>3830</v>
      </c>
      <c r="C3078" s="26">
        <v>120589</v>
      </c>
      <c r="D3078" s="27" t="s">
        <v>28</v>
      </c>
      <c r="E3078" s="27" t="s">
        <v>255</v>
      </c>
      <c r="F3078" s="27"/>
      <c r="G3078" s="27" t="s">
        <v>31</v>
      </c>
      <c r="H3078" s="27" t="s">
        <v>32</v>
      </c>
      <c r="I3078" s="27" t="s">
        <v>33</v>
      </c>
      <c r="J3078" s="28">
        <v>45989</v>
      </c>
      <c r="K3078" s="28">
        <v>46143</v>
      </c>
      <c r="L3078" s="121" t="s">
        <v>53</v>
      </c>
      <c r="N3078" s="94" t="s">
        <v>2327</v>
      </c>
      <c r="P3078" s="30"/>
      <c r="Q3078" s="20"/>
      <c r="R3078" s="23"/>
      <c r="S3078" s="21">
        <v>45987</v>
      </c>
      <c r="T3078" s="20"/>
      <c r="U3078" s="21">
        <v>45988</v>
      </c>
      <c r="V3078" s="29" t="s">
        <v>240</v>
      </c>
      <c r="W3078" s="23"/>
      <c r="X3078" s="27" t="s">
        <v>45</v>
      </c>
      <c r="Y3078" s="13"/>
    </row>
    <row r="3079" spans="1:25">
      <c r="A3079" s="24">
        <v>46023</v>
      </c>
      <c r="B3079" s="25" t="s">
        <v>3831</v>
      </c>
      <c r="C3079" s="26">
        <v>145507</v>
      </c>
      <c r="D3079" s="27" t="s">
        <v>28</v>
      </c>
      <c r="E3079" s="27" t="s">
        <v>255</v>
      </c>
      <c r="F3079" s="27"/>
      <c r="G3079" s="27" t="s">
        <v>31</v>
      </c>
      <c r="H3079" s="27" t="s">
        <v>32</v>
      </c>
      <c r="I3079" s="27" t="s">
        <v>33</v>
      </c>
      <c r="J3079" s="28">
        <v>45989</v>
      </c>
      <c r="K3079" s="28">
        <v>46143</v>
      </c>
      <c r="L3079" s="121" t="s">
        <v>53</v>
      </c>
      <c r="M3079" s="94" t="s">
        <v>1765</v>
      </c>
      <c r="N3079" s="94" t="s">
        <v>2923</v>
      </c>
      <c r="P3079" s="30"/>
      <c r="Q3079" s="20"/>
      <c r="R3079" s="23"/>
      <c r="S3079" s="21">
        <v>45987</v>
      </c>
      <c r="T3079" s="20"/>
      <c r="U3079" s="21">
        <v>45988</v>
      </c>
      <c r="V3079" s="29" t="s">
        <v>240</v>
      </c>
      <c r="W3079" s="23"/>
      <c r="X3079" s="27" t="s">
        <v>45</v>
      </c>
      <c r="Y3079" s="13"/>
    </row>
    <row r="3080" spans="1:25" ht="25.5">
      <c r="A3080" s="24">
        <v>46023</v>
      </c>
      <c r="B3080" s="25" t="s">
        <v>2538</v>
      </c>
      <c r="C3080" s="26">
        <v>114834</v>
      </c>
      <c r="D3080" s="27" t="s">
        <v>28</v>
      </c>
      <c r="E3080" s="27" t="s">
        <v>413</v>
      </c>
      <c r="F3080" s="27"/>
      <c r="G3080" s="27" t="s">
        <v>31</v>
      </c>
      <c r="H3080" s="27" t="s">
        <v>32</v>
      </c>
      <c r="I3080" s="27" t="s">
        <v>33</v>
      </c>
      <c r="J3080" s="28">
        <v>45989</v>
      </c>
      <c r="K3080" s="28">
        <v>46143</v>
      </c>
      <c r="L3080" s="121" t="s">
        <v>53</v>
      </c>
      <c r="N3080" s="94" t="s">
        <v>43</v>
      </c>
      <c r="P3080" s="30"/>
      <c r="Q3080" s="20"/>
      <c r="R3080" s="23"/>
      <c r="S3080" s="21">
        <v>45987</v>
      </c>
      <c r="T3080" s="20"/>
      <c r="U3080" s="21">
        <v>45989</v>
      </c>
      <c r="V3080" s="29" t="s">
        <v>240</v>
      </c>
      <c r="W3080" s="23"/>
      <c r="X3080" s="27" t="s">
        <v>45</v>
      </c>
      <c r="Y3080" s="13"/>
    </row>
    <row r="3081" spans="1:25" ht="25.5">
      <c r="A3081" s="24">
        <v>46023</v>
      </c>
      <c r="B3081" s="25" t="s">
        <v>2450</v>
      </c>
      <c r="C3081" s="26">
        <v>139749</v>
      </c>
      <c r="D3081" s="27" t="s">
        <v>28</v>
      </c>
      <c r="E3081" s="27" t="s">
        <v>413</v>
      </c>
      <c r="F3081" s="27"/>
      <c r="G3081" s="27" t="s">
        <v>31</v>
      </c>
      <c r="H3081" s="27" t="s">
        <v>32</v>
      </c>
      <c r="I3081" s="27" t="s">
        <v>33</v>
      </c>
      <c r="J3081" s="28">
        <v>45989</v>
      </c>
      <c r="K3081" s="28">
        <v>46143</v>
      </c>
      <c r="L3081" s="121" t="s">
        <v>53</v>
      </c>
      <c r="N3081" s="94" t="s">
        <v>43</v>
      </c>
      <c r="P3081" s="30"/>
      <c r="Q3081" s="20"/>
      <c r="R3081" s="23"/>
      <c r="S3081" s="21">
        <v>45987</v>
      </c>
      <c r="T3081" s="20"/>
      <c r="U3081" s="21">
        <v>45989</v>
      </c>
      <c r="V3081" s="29" t="s">
        <v>240</v>
      </c>
      <c r="W3081" s="23"/>
      <c r="X3081" s="27" t="s">
        <v>45</v>
      </c>
      <c r="Y3081" s="13"/>
    </row>
    <row r="3082" spans="1:25" ht="25.5">
      <c r="A3082" s="24">
        <v>45962</v>
      </c>
      <c r="B3082" s="25" t="s">
        <v>1633</v>
      </c>
      <c r="C3082" s="26">
        <v>106781</v>
      </c>
      <c r="D3082" s="27" t="s">
        <v>42</v>
      </c>
      <c r="E3082" s="27" t="s">
        <v>413</v>
      </c>
      <c r="F3082" s="27"/>
      <c r="G3082" s="27" t="s">
        <v>31</v>
      </c>
      <c r="H3082" s="27" t="s">
        <v>32</v>
      </c>
      <c r="I3082" s="27" t="s">
        <v>33</v>
      </c>
      <c r="J3082" s="27" t="s">
        <v>85</v>
      </c>
      <c r="K3082" s="28">
        <v>46174</v>
      </c>
      <c r="L3082" s="121" t="s">
        <v>53</v>
      </c>
      <c r="N3082" s="251" t="s">
        <v>43</v>
      </c>
      <c r="P3082" s="30"/>
      <c r="Q3082" s="20"/>
      <c r="R3082" s="23"/>
      <c r="S3082" s="21"/>
      <c r="T3082" s="20"/>
      <c r="U3082" s="21">
        <v>45989</v>
      </c>
      <c r="V3082" s="29" t="s">
        <v>240</v>
      </c>
      <c r="W3082" s="23"/>
      <c r="X3082" s="27" t="s">
        <v>45</v>
      </c>
      <c r="Y3082" s="13"/>
    </row>
    <row r="3083" spans="1:25" ht="25.5">
      <c r="A3083" s="24">
        <v>46023</v>
      </c>
      <c r="B3083" s="25" t="s">
        <v>3832</v>
      </c>
      <c r="C3083" s="26">
        <v>116674</v>
      </c>
      <c r="D3083" s="27" t="s">
        <v>28</v>
      </c>
      <c r="E3083" s="27" t="s">
        <v>255</v>
      </c>
      <c r="F3083" s="27"/>
      <c r="G3083" s="27" t="s">
        <v>31</v>
      </c>
      <c r="H3083" s="27" t="s">
        <v>32</v>
      </c>
      <c r="I3083" s="27" t="s">
        <v>33</v>
      </c>
      <c r="J3083" s="28">
        <v>45989</v>
      </c>
      <c r="K3083" s="28">
        <v>46143</v>
      </c>
      <c r="L3083" s="121" t="s">
        <v>53</v>
      </c>
      <c r="N3083" s="94" t="s">
        <v>72</v>
      </c>
      <c r="P3083" s="30"/>
      <c r="Q3083" s="20"/>
      <c r="R3083" s="23"/>
      <c r="S3083" s="21">
        <v>45987</v>
      </c>
      <c r="T3083" s="20">
        <v>45989</v>
      </c>
      <c r="U3083" s="21"/>
      <c r="V3083" s="29" t="s">
        <v>240</v>
      </c>
      <c r="W3083" s="23"/>
      <c r="X3083" s="27" t="s">
        <v>45</v>
      </c>
      <c r="Y3083" s="13" t="s">
        <v>89</v>
      </c>
    </row>
    <row r="3084" spans="1:25" ht="25.5">
      <c r="A3084" s="24">
        <v>46023</v>
      </c>
      <c r="B3084" s="25" t="s">
        <v>3833</v>
      </c>
      <c r="C3084" s="26">
        <v>137836</v>
      </c>
      <c r="D3084" s="27" t="s">
        <v>28</v>
      </c>
      <c r="E3084" s="27" t="s">
        <v>255</v>
      </c>
      <c r="F3084" s="27"/>
      <c r="G3084" s="27" t="s">
        <v>31</v>
      </c>
      <c r="H3084" s="27" t="s">
        <v>32</v>
      </c>
      <c r="I3084" s="27" t="s">
        <v>33</v>
      </c>
      <c r="J3084" s="28">
        <v>45989</v>
      </c>
      <c r="K3084" s="28">
        <v>46143</v>
      </c>
      <c r="L3084" s="121" t="s">
        <v>53</v>
      </c>
      <c r="N3084" s="94" t="s">
        <v>72</v>
      </c>
      <c r="P3084" s="30"/>
      <c r="Q3084" s="20"/>
      <c r="R3084" s="23"/>
      <c r="S3084" s="21">
        <v>45987</v>
      </c>
      <c r="T3084" s="20"/>
      <c r="U3084" s="20">
        <v>45989</v>
      </c>
      <c r="V3084" s="29" t="s">
        <v>240</v>
      </c>
      <c r="W3084" s="23"/>
      <c r="X3084" s="27" t="s">
        <v>45</v>
      </c>
      <c r="Y3084" s="13" t="s">
        <v>89</v>
      </c>
    </row>
    <row r="3085" spans="1:25" ht="38.25">
      <c r="A3085" s="24">
        <v>45962</v>
      </c>
      <c r="B3085" s="25" t="s">
        <v>1610</v>
      </c>
      <c r="C3085" s="26">
        <v>106688</v>
      </c>
      <c r="D3085" s="27" t="s">
        <v>28</v>
      </c>
      <c r="E3085" s="27" t="s">
        <v>255</v>
      </c>
      <c r="F3085" s="27"/>
      <c r="G3085" s="27" t="s">
        <v>31</v>
      </c>
      <c r="H3085" s="27" t="s">
        <v>32</v>
      </c>
      <c r="I3085" s="27" t="s">
        <v>33</v>
      </c>
      <c r="J3085" s="27" t="s">
        <v>85</v>
      </c>
      <c r="K3085" s="28">
        <v>46174</v>
      </c>
      <c r="L3085" s="121" t="s">
        <v>53</v>
      </c>
      <c r="N3085" s="94" t="s">
        <v>2080</v>
      </c>
      <c r="P3085" s="30"/>
      <c r="Q3085" s="20"/>
      <c r="R3085" s="23"/>
      <c r="S3085" s="21"/>
      <c r="T3085" s="20" t="s">
        <v>3834</v>
      </c>
      <c r="U3085" s="21">
        <v>45989</v>
      </c>
      <c r="V3085" s="29" t="s">
        <v>240</v>
      </c>
      <c r="W3085" s="23"/>
      <c r="X3085" s="27" t="s">
        <v>45</v>
      </c>
      <c r="Y3085" s="13" t="s">
        <v>162</v>
      </c>
    </row>
    <row r="3086" spans="1:25">
      <c r="A3086" s="24">
        <v>46023</v>
      </c>
      <c r="B3086" s="31" t="s">
        <v>3835</v>
      </c>
      <c r="C3086" s="26">
        <v>151423</v>
      </c>
      <c r="D3086" s="27" t="s">
        <v>28</v>
      </c>
      <c r="E3086" s="27" t="s">
        <v>2733</v>
      </c>
      <c r="F3086" s="27"/>
      <c r="G3086" s="27" t="s">
        <v>31</v>
      </c>
      <c r="H3086" s="27" t="s">
        <v>32</v>
      </c>
      <c r="I3086" s="27" t="s">
        <v>33</v>
      </c>
      <c r="J3086" s="28">
        <v>45989</v>
      </c>
      <c r="K3086" s="28">
        <v>46143</v>
      </c>
      <c r="L3086" s="121" t="s">
        <v>53</v>
      </c>
      <c r="N3086" s="94" t="s">
        <v>91</v>
      </c>
      <c r="P3086" s="30"/>
      <c r="Q3086" s="20"/>
      <c r="R3086" s="23"/>
      <c r="S3086" s="21">
        <v>45987</v>
      </c>
      <c r="T3086" s="20"/>
      <c r="U3086" s="21">
        <v>45993</v>
      </c>
      <c r="V3086" s="29" t="s">
        <v>240</v>
      </c>
      <c r="W3086" s="23"/>
      <c r="X3086" s="27" t="s">
        <v>45</v>
      </c>
      <c r="Y3086" s="13"/>
    </row>
    <row r="3087" spans="1:25">
      <c r="A3087" s="24">
        <v>46023</v>
      </c>
      <c r="B3087" s="25" t="s">
        <v>1534</v>
      </c>
      <c r="C3087" s="26">
        <v>634468</v>
      </c>
      <c r="D3087" s="27" t="s">
        <v>28</v>
      </c>
      <c r="E3087" s="27" t="s">
        <v>3821</v>
      </c>
      <c r="F3087" s="27"/>
      <c r="G3087" s="27" t="s">
        <v>31</v>
      </c>
      <c r="H3087" s="27" t="s">
        <v>32</v>
      </c>
      <c r="I3087" s="27" t="s">
        <v>33</v>
      </c>
      <c r="J3087" s="28">
        <v>45989</v>
      </c>
      <c r="K3087" s="28">
        <v>46143</v>
      </c>
      <c r="L3087" s="121" t="s">
        <v>53</v>
      </c>
      <c r="N3087" s="94" t="s">
        <v>2465</v>
      </c>
      <c r="P3087" s="30"/>
      <c r="Q3087" s="20"/>
      <c r="R3087" s="23"/>
      <c r="S3087" s="21">
        <v>45987</v>
      </c>
      <c r="T3087" s="20"/>
      <c r="U3087" s="21">
        <v>45994</v>
      </c>
      <c r="V3087" s="29" t="s">
        <v>240</v>
      </c>
      <c r="W3087" s="23"/>
      <c r="X3087" s="27" t="s">
        <v>45</v>
      </c>
      <c r="Y3087" s="13" t="s">
        <v>3836</v>
      </c>
    </row>
    <row r="3088" spans="1:25">
      <c r="A3088" s="24">
        <v>46023</v>
      </c>
      <c r="B3088" s="25" t="s">
        <v>1527</v>
      </c>
      <c r="C3088" s="26">
        <v>634473</v>
      </c>
      <c r="D3088" s="27" t="s">
        <v>28</v>
      </c>
      <c r="E3088" s="27" t="s">
        <v>3821</v>
      </c>
      <c r="F3088" s="27"/>
      <c r="G3088" s="27" t="s">
        <v>31</v>
      </c>
      <c r="H3088" s="27" t="s">
        <v>32</v>
      </c>
      <c r="I3088" s="27" t="s">
        <v>33</v>
      </c>
      <c r="J3088" s="28">
        <v>45989</v>
      </c>
      <c r="K3088" s="28">
        <v>46143</v>
      </c>
      <c r="L3088" s="121" t="s">
        <v>53</v>
      </c>
      <c r="N3088" s="94" t="s">
        <v>2465</v>
      </c>
      <c r="P3088" s="30"/>
      <c r="Q3088" s="20"/>
      <c r="R3088" s="23"/>
      <c r="S3088" s="21">
        <v>45987</v>
      </c>
      <c r="T3088" s="20"/>
      <c r="U3088" s="21">
        <v>45994</v>
      </c>
      <c r="V3088" s="29" t="s">
        <v>240</v>
      </c>
      <c r="W3088" s="23"/>
      <c r="X3088" s="27" t="s">
        <v>45</v>
      </c>
      <c r="Y3088" s="13" t="s">
        <v>3836</v>
      </c>
    </row>
    <row r="3089" spans="1:25" ht="38.25">
      <c r="A3089" s="24">
        <v>46023</v>
      </c>
      <c r="B3089" s="25" t="s">
        <v>3837</v>
      </c>
      <c r="C3089" s="26">
        <v>135894</v>
      </c>
      <c r="D3089" s="27" t="s">
        <v>28</v>
      </c>
      <c r="E3089" s="27" t="s">
        <v>1743</v>
      </c>
      <c r="F3089" s="27" t="s">
        <v>2316</v>
      </c>
      <c r="G3089" s="27" t="s">
        <v>31</v>
      </c>
      <c r="H3089" s="27" t="s">
        <v>32</v>
      </c>
      <c r="I3089" s="27" t="s">
        <v>33</v>
      </c>
      <c r="J3089" s="28">
        <v>45989</v>
      </c>
      <c r="K3089" s="28">
        <v>46143</v>
      </c>
      <c r="L3089" s="121" t="s">
        <v>34</v>
      </c>
      <c r="N3089" s="94" t="s">
        <v>3838</v>
      </c>
      <c r="P3089" s="30"/>
      <c r="Q3089" s="20"/>
      <c r="R3089" s="23"/>
      <c r="S3089" s="21">
        <v>45989</v>
      </c>
      <c r="T3089" s="22"/>
      <c r="U3089" s="21">
        <v>46000</v>
      </c>
      <c r="V3089" s="29" t="s">
        <v>240</v>
      </c>
      <c r="W3089" s="23"/>
      <c r="X3089" s="27" t="s">
        <v>45</v>
      </c>
      <c r="Y3089" s="13"/>
    </row>
    <row r="3090" spans="1:25" ht="25.5">
      <c r="A3090" s="24">
        <v>46023</v>
      </c>
      <c r="B3090" s="25" t="s">
        <v>3839</v>
      </c>
      <c r="C3090" s="41">
        <v>135876</v>
      </c>
      <c r="D3090" s="27" t="s">
        <v>28</v>
      </c>
      <c r="E3090" s="27" t="s">
        <v>2279</v>
      </c>
      <c r="F3090" s="27" t="s">
        <v>262</v>
      </c>
      <c r="G3090" s="27" t="s">
        <v>31</v>
      </c>
      <c r="H3090" s="27" t="s">
        <v>32</v>
      </c>
      <c r="I3090" s="27" t="s">
        <v>33</v>
      </c>
      <c r="J3090" s="28">
        <v>45989</v>
      </c>
      <c r="K3090" s="28">
        <v>46143</v>
      </c>
      <c r="L3090" s="121" t="s">
        <v>34</v>
      </c>
      <c r="N3090" s="94" t="s">
        <v>3838</v>
      </c>
      <c r="P3090" s="30"/>
      <c r="Q3090" s="20"/>
      <c r="R3090" s="23"/>
      <c r="S3090" s="21">
        <v>45989</v>
      </c>
      <c r="T3090" s="20"/>
      <c r="U3090" s="21">
        <v>46000</v>
      </c>
      <c r="V3090" s="29" t="s">
        <v>240</v>
      </c>
      <c r="W3090" s="23"/>
      <c r="X3090" s="27" t="s">
        <v>45</v>
      </c>
      <c r="Y3090" s="13"/>
    </row>
    <row r="3091" spans="1:25" ht="25.5">
      <c r="A3091" s="24">
        <v>46023</v>
      </c>
      <c r="B3091" s="25" t="s">
        <v>3840</v>
      </c>
      <c r="C3091" s="41">
        <v>135879</v>
      </c>
      <c r="D3091" s="27" t="s">
        <v>28</v>
      </c>
      <c r="E3091" s="27" t="s">
        <v>2279</v>
      </c>
      <c r="F3091" s="27" t="s">
        <v>262</v>
      </c>
      <c r="G3091" s="27" t="s">
        <v>31</v>
      </c>
      <c r="H3091" s="27" t="s">
        <v>32</v>
      </c>
      <c r="I3091" s="27" t="s">
        <v>33</v>
      </c>
      <c r="J3091" s="28">
        <v>45989</v>
      </c>
      <c r="K3091" s="28">
        <v>46143</v>
      </c>
      <c r="L3091" s="121" t="s">
        <v>34</v>
      </c>
      <c r="N3091" s="94" t="s">
        <v>3838</v>
      </c>
      <c r="P3091" s="30"/>
      <c r="Q3091" s="20"/>
      <c r="R3091" s="23"/>
      <c r="S3091" s="21">
        <v>45989</v>
      </c>
      <c r="T3091" s="20"/>
      <c r="U3091" s="21">
        <v>46000</v>
      </c>
      <c r="V3091" s="29" t="s">
        <v>240</v>
      </c>
      <c r="W3091" s="23"/>
      <c r="X3091" s="27" t="s">
        <v>45</v>
      </c>
      <c r="Y3091" s="13"/>
    </row>
    <row r="3092" spans="1:25" ht="25.5">
      <c r="A3092" s="24">
        <v>46023</v>
      </c>
      <c r="B3092" s="25" t="s">
        <v>3841</v>
      </c>
      <c r="C3092" s="41">
        <v>135890</v>
      </c>
      <c r="D3092" s="27" t="s">
        <v>28</v>
      </c>
      <c r="E3092" s="27" t="s">
        <v>1301</v>
      </c>
      <c r="F3092" s="27" t="s">
        <v>1336</v>
      </c>
      <c r="G3092" s="27" t="s">
        <v>31</v>
      </c>
      <c r="H3092" s="27" t="s">
        <v>32</v>
      </c>
      <c r="I3092" s="27" t="s">
        <v>33</v>
      </c>
      <c r="J3092" s="28">
        <v>45989</v>
      </c>
      <c r="K3092" s="28">
        <v>46143</v>
      </c>
      <c r="L3092" s="121" t="s">
        <v>34</v>
      </c>
      <c r="N3092" s="94" t="s">
        <v>3838</v>
      </c>
      <c r="P3092" s="30"/>
      <c r="Q3092" s="20"/>
      <c r="R3092" s="23"/>
      <c r="S3092" s="21">
        <v>45989</v>
      </c>
      <c r="T3092" s="20"/>
      <c r="U3092" s="21">
        <v>46000</v>
      </c>
      <c r="V3092" s="29" t="s">
        <v>240</v>
      </c>
      <c r="W3092" s="23"/>
      <c r="X3092" s="27" t="s">
        <v>45</v>
      </c>
      <c r="Y3092" s="13"/>
    </row>
    <row r="3093" spans="1:25" ht="38.25">
      <c r="A3093" s="24">
        <v>46023</v>
      </c>
      <c r="B3093" s="25" t="s">
        <v>3842</v>
      </c>
      <c r="C3093" s="54">
        <v>135898</v>
      </c>
      <c r="D3093" s="27" t="s">
        <v>28</v>
      </c>
      <c r="E3093" s="27" t="s">
        <v>3843</v>
      </c>
      <c r="F3093" s="27" t="s">
        <v>262</v>
      </c>
      <c r="G3093" s="27" t="s">
        <v>31</v>
      </c>
      <c r="H3093" s="27" t="s">
        <v>32</v>
      </c>
      <c r="I3093" s="27" t="s">
        <v>33</v>
      </c>
      <c r="J3093" s="28">
        <v>45989</v>
      </c>
      <c r="K3093" s="28">
        <v>46143</v>
      </c>
      <c r="L3093" s="121" t="s">
        <v>34</v>
      </c>
      <c r="N3093" s="94" t="s">
        <v>3838</v>
      </c>
      <c r="P3093" s="30"/>
      <c r="Q3093" s="20"/>
      <c r="R3093" s="23"/>
      <c r="S3093" s="21">
        <v>45989</v>
      </c>
      <c r="T3093" s="20"/>
      <c r="U3093" s="21">
        <v>46000</v>
      </c>
      <c r="V3093" s="29" t="s">
        <v>240</v>
      </c>
      <c r="W3093" s="23"/>
      <c r="X3093" s="27" t="s">
        <v>45</v>
      </c>
      <c r="Y3093" s="13"/>
    </row>
    <row r="3094" spans="1:25" ht="25.5">
      <c r="A3094" s="24">
        <v>46023</v>
      </c>
      <c r="B3094" s="25" t="s">
        <v>3844</v>
      </c>
      <c r="C3094" s="54">
        <v>135910</v>
      </c>
      <c r="D3094" s="27" t="s">
        <v>28</v>
      </c>
      <c r="E3094" s="27" t="s">
        <v>2671</v>
      </c>
      <c r="F3094" s="27" t="s">
        <v>2316</v>
      </c>
      <c r="G3094" s="27" t="s">
        <v>31</v>
      </c>
      <c r="H3094" s="27" t="s">
        <v>32</v>
      </c>
      <c r="I3094" s="27" t="s">
        <v>33</v>
      </c>
      <c r="J3094" s="28">
        <v>45989</v>
      </c>
      <c r="K3094" s="28">
        <v>46143</v>
      </c>
      <c r="L3094" s="121" t="s">
        <v>34</v>
      </c>
      <c r="N3094" s="94" t="s">
        <v>3838</v>
      </c>
      <c r="P3094" s="30"/>
      <c r="Q3094" s="20"/>
      <c r="R3094" s="23"/>
      <c r="S3094" s="21">
        <v>45989</v>
      </c>
      <c r="T3094" s="20"/>
      <c r="U3094" s="21">
        <v>46000</v>
      </c>
      <c r="V3094" s="29" t="s">
        <v>485</v>
      </c>
      <c r="W3094" s="23"/>
      <c r="X3094" s="27" t="s">
        <v>45</v>
      </c>
      <c r="Y3094" s="13"/>
    </row>
    <row r="3095" spans="1:25" ht="25.5">
      <c r="A3095" s="24">
        <v>46023</v>
      </c>
      <c r="B3095" s="25" t="s">
        <v>2315</v>
      </c>
      <c r="C3095" s="54">
        <v>135930</v>
      </c>
      <c r="D3095" s="27" t="s">
        <v>28</v>
      </c>
      <c r="E3095" s="27" t="s">
        <v>2671</v>
      </c>
      <c r="F3095" s="27" t="s">
        <v>2316</v>
      </c>
      <c r="G3095" s="27" t="s">
        <v>31</v>
      </c>
      <c r="H3095" s="27" t="s">
        <v>32</v>
      </c>
      <c r="I3095" s="27" t="s">
        <v>33</v>
      </c>
      <c r="J3095" s="28">
        <v>45989</v>
      </c>
      <c r="K3095" s="28">
        <v>46143</v>
      </c>
      <c r="L3095" s="121" t="s">
        <v>34</v>
      </c>
      <c r="N3095" s="94" t="s">
        <v>3838</v>
      </c>
      <c r="P3095" s="30"/>
      <c r="Q3095" s="20"/>
      <c r="R3095" s="23"/>
      <c r="S3095" s="21">
        <v>45989</v>
      </c>
      <c r="T3095" s="20"/>
      <c r="U3095" s="21">
        <v>46000</v>
      </c>
      <c r="V3095" s="29" t="s">
        <v>240</v>
      </c>
      <c r="W3095" s="23"/>
      <c r="X3095" s="27" t="s">
        <v>45</v>
      </c>
      <c r="Y3095" s="13"/>
    </row>
    <row r="3096" spans="1:25" ht="25.5">
      <c r="A3096" s="24">
        <v>46023</v>
      </c>
      <c r="B3096" s="25" t="s">
        <v>2343</v>
      </c>
      <c r="C3096" s="54">
        <v>135943</v>
      </c>
      <c r="D3096" s="27" t="s">
        <v>28</v>
      </c>
      <c r="E3096" s="27" t="s">
        <v>2671</v>
      </c>
      <c r="F3096" s="27" t="s">
        <v>2316</v>
      </c>
      <c r="G3096" s="27" t="s">
        <v>31</v>
      </c>
      <c r="H3096" s="27" t="s">
        <v>32</v>
      </c>
      <c r="I3096" s="27" t="s">
        <v>33</v>
      </c>
      <c r="J3096" s="28">
        <v>45989</v>
      </c>
      <c r="K3096" s="28">
        <v>46143</v>
      </c>
      <c r="L3096" s="121" t="s">
        <v>34</v>
      </c>
      <c r="N3096" s="94" t="s">
        <v>3838</v>
      </c>
      <c r="P3096" s="30"/>
      <c r="Q3096" s="20"/>
      <c r="R3096" s="23"/>
      <c r="S3096" s="21">
        <v>45989</v>
      </c>
      <c r="T3096" s="20"/>
      <c r="U3096" s="21">
        <v>46000</v>
      </c>
      <c r="V3096" s="29" t="s">
        <v>240</v>
      </c>
      <c r="W3096" s="23"/>
      <c r="X3096" s="27" t="s">
        <v>45</v>
      </c>
      <c r="Y3096" s="13"/>
    </row>
    <row r="3097" spans="1:25" ht="25.5">
      <c r="A3097" s="24">
        <v>46023</v>
      </c>
      <c r="B3097" s="25" t="s">
        <v>3845</v>
      </c>
      <c r="C3097" s="54">
        <v>135945</v>
      </c>
      <c r="D3097" s="27" t="s">
        <v>28</v>
      </c>
      <c r="E3097" s="27" t="s">
        <v>2279</v>
      </c>
      <c r="F3097" s="27" t="s">
        <v>262</v>
      </c>
      <c r="G3097" s="27" t="s">
        <v>31</v>
      </c>
      <c r="H3097" s="27" t="s">
        <v>32</v>
      </c>
      <c r="I3097" s="27" t="s">
        <v>33</v>
      </c>
      <c r="J3097" s="28">
        <v>45989</v>
      </c>
      <c r="K3097" s="28">
        <v>46143</v>
      </c>
      <c r="L3097" s="121" t="s">
        <v>34</v>
      </c>
      <c r="N3097" s="94" t="s">
        <v>3838</v>
      </c>
      <c r="P3097" s="30"/>
      <c r="Q3097" s="20"/>
      <c r="R3097" s="23"/>
      <c r="S3097" s="21">
        <v>45989</v>
      </c>
      <c r="T3097" s="20"/>
      <c r="U3097" s="21">
        <v>46000</v>
      </c>
      <c r="V3097" s="29" t="s">
        <v>240</v>
      </c>
      <c r="W3097" s="23"/>
      <c r="X3097" s="27" t="s">
        <v>45</v>
      </c>
      <c r="Y3097" s="13"/>
    </row>
    <row r="3098" spans="1:25" ht="25.5">
      <c r="A3098" s="24">
        <v>46023</v>
      </c>
      <c r="B3098" s="25" t="s">
        <v>2428</v>
      </c>
      <c r="C3098" s="26">
        <v>135951</v>
      </c>
      <c r="D3098" s="27" t="s">
        <v>28</v>
      </c>
      <c r="E3098" s="27" t="s">
        <v>2279</v>
      </c>
      <c r="F3098" s="27" t="s">
        <v>262</v>
      </c>
      <c r="G3098" s="27" t="s">
        <v>31</v>
      </c>
      <c r="H3098" s="27" t="s">
        <v>32</v>
      </c>
      <c r="I3098" s="27" t="s">
        <v>33</v>
      </c>
      <c r="J3098" s="28">
        <v>45989</v>
      </c>
      <c r="K3098" s="28">
        <v>46143</v>
      </c>
      <c r="L3098" s="121" t="s">
        <v>34</v>
      </c>
      <c r="N3098" s="246" t="s">
        <v>3838</v>
      </c>
      <c r="P3098" s="30"/>
      <c r="Q3098" s="20"/>
      <c r="R3098" s="23"/>
      <c r="S3098" s="21">
        <v>45989</v>
      </c>
      <c r="T3098" s="20"/>
      <c r="U3098" s="21">
        <v>46000</v>
      </c>
      <c r="V3098" s="11" t="s">
        <v>240</v>
      </c>
      <c r="W3098" s="23"/>
      <c r="X3098" s="27" t="s">
        <v>45</v>
      </c>
      <c r="Y3098" s="13"/>
    </row>
    <row r="3099" spans="1:25" ht="25.5">
      <c r="A3099" s="24">
        <v>46023</v>
      </c>
      <c r="B3099" s="25" t="s">
        <v>1498</v>
      </c>
      <c r="C3099" s="26">
        <v>110367</v>
      </c>
      <c r="D3099" s="27" t="s">
        <v>28</v>
      </c>
      <c r="E3099" s="27" t="s">
        <v>413</v>
      </c>
      <c r="F3099" s="27" t="s">
        <v>256</v>
      </c>
      <c r="G3099" s="27" t="s">
        <v>31</v>
      </c>
      <c r="H3099" s="27" t="s">
        <v>32</v>
      </c>
      <c r="I3099" s="27" t="s">
        <v>33</v>
      </c>
      <c r="J3099" s="28">
        <v>45989</v>
      </c>
      <c r="K3099" s="28">
        <v>46143</v>
      </c>
      <c r="L3099" s="121" t="s">
        <v>34</v>
      </c>
      <c r="N3099" s="94" t="s">
        <v>43</v>
      </c>
      <c r="P3099" s="30"/>
      <c r="Q3099" s="20"/>
      <c r="R3099" s="23"/>
      <c r="S3099" s="21">
        <v>45989</v>
      </c>
      <c r="T3099" s="20" t="s">
        <v>73</v>
      </c>
      <c r="U3099" s="21">
        <v>46000</v>
      </c>
      <c r="V3099" s="29" t="s">
        <v>240</v>
      </c>
      <c r="W3099" s="23"/>
      <c r="X3099" s="27" t="s">
        <v>45</v>
      </c>
      <c r="Y3099" s="13"/>
    </row>
    <row r="3100" spans="1:25" ht="25.5">
      <c r="A3100" s="24">
        <v>46023</v>
      </c>
      <c r="B3100" s="25" t="s">
        <v>1085</v>
      </c>
      <c r="C3100" s="26">
        <v>117977</v>
      </c>
      <c r="D3100" s="27" t="s">
        <v>28</v>
      </c>
      <c r="E3100" s="27" t="s">
        <v>413</v>
      </c>
      <c r="F3100" s="27" t="s">
        <v>256</v>
      </c>
      <c r="G3100" s="27" t="s">
        <v>31</v>
      </c>
      <c r="H3100" s="27" t="s">
        <v>32</v>
      </c>
      <c r="I3100" s="27" t="s">
        <v>33</v>
      </c>
      <c r="J3100" s="28">
        <v>45989</v>
      </c>
      <c r="K3100" s="28">
        <v>46143</v>
      </c>
      <c r="L3100" s="121" t="s">
        <v>34</v>
      </c>
      <c r="N3100" s="94" t="s">
        <v>43</v>
      </c>
      <c r="P3100" s="30"/>
      <c r="Q3100" s="20"/>
      <c r="R3100" s="23"/>
      <c r="S3100" s="21">
        <v>45989</v>
      </c>
      <c r="T3100" s="20" t="s">
        <v>235</v>
      </c>
      <c r="U3100" s="21">
        <v>46000</v>
      </c>
      <c r="V3100" s="29" t="s">
        <v>240</v>
      </c>
      <c r="W3100" s="23"/>
      <c r="X3100" s="27" t="s">
        <v>45</v>
      </c>
      <c r="Y3100" s="13"/>
    </row>
    <row r="3101" spans="1:25">
      <c r="A3101" s="24">
        <v>46023</v>
      </c>
      <c r="B3101" s="25" t="s">
        <v>1499</v>
      </c>
      <c r="C3101" s="26">
        <v>120592</v>
      </c>
      <c r="D3101" s="27" t="s">
        <v>28</v>
      </c>
      <c r="E3101" s="27" t="s">
        <v>1686</v>
      </c>
      <c r="F3101" s="27" t="s">
        <v>256</v>
      </c>
      <c r="G3101" s="27" t="s">
        <v>31</v>
      </c>
      <c r="H3101" s="27" t="s">
        <v>32</v>
      </c>
      <c r="I3101" s="27" t="s">
        <v>33</v>
      </c>
      <c r="J3101" s="28">
        <v>45989</v>
      </c>
      <c r="K3101" s="28">
        <v>46143</v>
      </c>
      <c r="L3101" s="121" t="s">
        <v>34</v>
      </c>
      <c r="N3101" s="94" t="s">
        <v>2327</v>
      </c>
      <c r="P3101" s="30"/>
      <c r="Q3101" s="20"/>
      <c r="R3101" s="23"/>
      <c r="S3101" s="21">
        <v>45989</v>
      </c>
      <c r="T3101" s="20" t="s">
        <v>235</v>
      </c>
      <c r="U3101" s="21">
        <v>45995</v>
      </c>
      <c r="V3101" s="29" t="s">
        <v>240</v>
      </c>
      <c r="W3101" s="23"/>
      <c r="X3101" s="27" t="s">
        <v>45</v>
      </c>
      <c r="Y3101" s="13"/>
    </row>
    <row r="3102" spans="1:25">
      <c r="A3102" s="24">
        <v>46023</v>
      </c>
      <c r="B3102" s="25" t="s">
        <v>1480</v>
      </c>
      <c r="C3102" s="26">
        <v>132706</v>
      </c>
      <c r="D3102" s="27" t="s">
        <v>28</v>
      </c>
      <c r="E3102" s="27" t="s">
        <v>147</v>
      </c>
      <c r="F3102" s="27" t="s">
        <v>1770</v>
      </c>
      <c r="G3102" s="27" t="s">
        <v>31</v>
      </c>
      <c r="H3102" s="27" t="s">
        <v>32</v>
      </c>
      <c r="I3102" s="27" t="s">
        <v>33</v>
      </c>
      <c r="J3102" s="28">
        <v>45989</v>
      </c>
      <c r="K3102" s="28">
        <v>46174</v>
      </c>
      <c r="L3102" s="121" t="s">
        <v>34</v>
      </c>
      <c r="N3102" s="94" t="s">
        <v>149</v>
      </c>
      <c r="P3102" s="30"/>
      <c r="Q3102" s="20"/>
      <c r="R3102" s="23"/>
      <c r="S3102" s="21">
        <v>45990</v>
      </c>
      <c r="T3102" s="20" t="s">
        <v>235</v>
      </c>
      <c r="U3102" s="21">
        <v>45993</v>
      </c>
      <c r="V3102" s="29" t="s">
        <v>240</v>
      </c>
      <c r="W3102" s="23"/>
      <c r="X3102" s="27" t="s">
        <v>45</v>
      </c>
      <c r="Y3102" s="13"/>
    </row>
    <row r="3103" spans="1:25">
      <c r="A3103" s="24">
        <v>46023</v>
      </c>
      <c r="B3103" s="25" t="s">
        <v>2448</v>
      </c>
      <c r="C3103" s="26">
        <v>136751</v>
      </c>
      <c r="D3103" s="27" t="s">
        <v>28</v>
      </c>
      <c r="E3103" s="27" t="s">
        <v>362</v>
      </c>
      <c r="F3103" s="27" t="s">
        <v>1021</v>
      </c>
      <c r="G3103" s="27" t="s">
        <v>31</v>
      </c>
      <c r="H3103" s="27" t="s">
        <v>32</v>
      </c>
      <c r="I3103" s="27" t="s">
        <v>33</v>
      </c>
      <c r="J3103" s="28">
        <v>45989</v>
      </c>
      <c r="K3103" s="28">
        <v>46143</v>
      </c>
      <c r="L3103" s="121" t="s">
        <v>34</v>
      </c>
      <c r="N3103" s="94" t="s">
        <v>2923</v>
      </c>
      <c r="P3103" s="30"/>
      <c r="Q3103" s="20"/>
      <c r="R3103" s="23"/>
      <c r="S3103" s="21">
        <v>45990</v>
      </c>
      <c r="T3103" s="20" t="s">
        <v>235</v>
      </c>
      <c r="U3103" s="21">
        <v>45992</v>
      </c>
      <c r="V3103" s="29" t="s">
        <v>240</v>
      </c>
      <c r="W3103" s="23"/>
      <c r="X3103" s="27" t="s">
        <v>39</v>
      </c>
      <c r="Y3103" s="13"/>
    </row>
    <row r="3104" spans="1:25" ht="25.5">
      <c r="A3104" s="24">
        <v>46023</v>
      </c>
      <c r="B3104" s="25" t="s">
        <v>3270</v>
      </c>
      <c r="C3104" s="26">
        <v>138033</v>
      </c>
      <c r="D3104" s="27" t="s">
        <v>28</v>
      </c>
      <c r="E3104" s="27" t="s">
        <v>413</v>
      </c>
      <c r="F3104" s="27" t="s">
        <v>256</v>
      </c>
      <c r="G3104" s="27" t="s">
        <v>31</v>
      </c>
      <c r="H3104" s="27" t="s">
        <v>32</v>
      </c>
      <c r="I3104" s="27" t="s">
        <v>33</v>
      </c>
      <c r="J3104" s="28">
        <v>45989</v>
      </c>
      <c r="K3104" s="28">
        <v>46143</v>
      </c>
      <c r="L3104" s="121" t="s">
        <v>34</v>
      </c>
      <c r="N3104" s="246" t="s">
        <v>43</v>
      </c>
      <c r="P3104" s="30"/>
      <c r="Q3104" s="20"/>
      <c r="R3104" s="23"/>
      <c r="S3104" s="21">
        <v>45989</v>
      </c>
      <c r="T3104" s="20" t="s">
        <v>235</v>
      </c>
      <c r="U3104" s="21">
        <v>46000</v>
      </c>
      <c r="V3104" s="29" t="s">
        <v>240</v>
      </c>
      <c r="W3104" s="23"/>
      <c r="X3104" s="27" t="s">
        <v>45</v>
      </c>
      <c r="Y3104" s="13"/>
    </row>
    <row r="3105" spans="1:25" ht="25.5">
      <c r="A3105" s="24">
        <v>46023</v>
      </c>
      <c r="B3105" s="25" t="s">
        <v>3258</v>
      </c>
      <c r="C3105" s="26">
        <v>143907</v>
      </c>
      <c r="D3105" s="27" t="s">
        <v>28</v>
      </c>
      <c r="E3105" s="27" t="s">
        <v>255</v>
      </c>
      <c r="F3105" s="27" t="s">
        <v>256</v>
      </c>
      <c r="G3105" s="27" t="s">
        <v>31</v>
      </c>
      <c r="H3105" s="27" t="s">
        <v>32</v>
      </c>
      <c r="I3105" s="27" t="s">
        <v>33</v>
      </c>
      <c r="J3105" s="28">
        <v>45989</v>
      </c>
      <c r="K3105" s="28">
        <v>46143</v>
      </c>
      <c r="L3105" s="121" t="s">
        <v>34</v>
      </c>
      <c r="N3105" s="94" t="s">
        <v>113</v>
      </c>
      <c r="P3105" s="30"/>
      <c r="Q3105" s="20"/>
      <c r="R3105" s="23"/>
      <c r="S3105" s="21">
        <v>45989</v>
      </c>
      <c r="T3105" s="20" t="s">
        <v>235</v>
      </c>
      <c r="U3105" s="21">
        <v>45994</v>
      </c>
      <c r="V3105" s="29" t="s">
        <v>240</v>
      </c>
      <c r="W3105" s="23"/>
      <c r="X3105" s="27" t="s">
        <v>45</v>
      </c>
      <c r="Y3105" s="13" t="s">
        <v>61</v>
      </c>
    </row>
    <row r="3106" spans="1:25" ht="25.5">
      <c r="A3106" s="24">
        <v>46023</v>
      </c>
      <c r="B3106" s="25" t="s">
        <v>2791</v>
      </c>
      <c r="C3106" s="26">
        <v>143979</v>
      </c>
      <c r="D3106" s="27" t="s">
        <v>28</v>
      </c>
      <c r="E3106" s="27" t="s">
        <v>413</v>
      </c>
      <c r="F3106" s="27" t="s">
        <v>256</v>
      </c>
      <c r="G3106" s="27" t="s">
        <v>31</v>
      </c>
      <c r="H3106" s="27" t="s">
        <v>32</v>
      </c>
      <c r="I3106" s="27" t="s">
        <v>33</v>
      </c>
      <c r="J3106" s="28">
        <v>45989</v>
      </c>
      <c r="K3106" s="28">
        <v>46143</v>
      </c>
      <c r="L3106" s="121" t="s">
        <v>34</v>
      </c>
      <c r="N3106" s="94" t="s">
        <v>43</v>
      </c>
      <c r="P3106" s="30"/>
      <c r="Q3106" s="20"/>
      <c r="R3106" s="23"/>
      <c r="S3106" s="21">
        <v>45989</v>
      </c>
      <c r="T3106" s="20" t="s">
        <v>235</v>
      </c>
      <c r="U3106" s="21">
        <v>46000</v>
      </c>
      <c r="V3106" s="29" t="s">
        <v>240</v>
      </c>
      <c r="W3106" s="23"/>
      <c r="X3106" s="27" t="s">
        <v>45</v>
      </c>
      <c r="Y3106" s="13"/>
    </row>
    <row r="3107" spans="1:25" ht="25.5">
      <c r="A3107" s="24">
        <v>46023</v>
      </c>
      <c r="B3107" s="25" t="s">
        <v>3846</v>
      </c>
      <c r="C3107" s="26">
        <v>151732</v>
      </c>
      <c r="D3107" s="27" t="s">
        <v>28</v>
      </c>
      <c r="E3107" s="27" t="s">
        <v>255</v>
      </c>
      <c r="F3107" s="27" t="s">
        <v>1021</v>
      </c>
      <c r="G3107" s="27" t="s">
        <v>31</v>
      </c>
      <c r="H3107" s="27" t="s">
        <v>32</v>
      </c>
      <c r="I3107" s="27" t="s">
        <v>33</v>
      </c>
      <c r="J3107" s="28">
        <v>45989</v>
      </c>
      <c r="K3107" s="28">
        <v>46143</v>
      </c>
      <c r="L3107" s="121" t="s">
        <v>34</v>
      </c>
      <c r="N3107" s="246" t="s">
        <v>72</v>
      </c>
      <c r="P3107" s="30"/>
      <c r="Q3107" s="20"/>
      <c r="R3107" s="23"/>
      <c r="S3107" s="21">
        <v>45989</v>
      </c>
      <c r="T3107" s="20" t="s">
        <v>235</v>
      </c>
      <c r="U3107" s="21">
        <v>46004</v>
      </c>
      <c r="V3107" s="29" t="s">
        <v>240</v>
      </c>
      <c r="W3107" s="23"/>
      <c r="X3107" s="27" t="s">
        <v>45</v>
      </c>
      <c r="Y3107" s="13" t="s">
        <v>3847</v>
      </c>
    </row>
    <row r="3108" spans="1:25">
      <c r="A3108" s="24">
        <v>46023</v>
      </c>
      <c r="B3108" s="25" t="s">
        <v>2909</v>
      </c>
      <c r="C3108" s="26">
        <v>65805</v>
      </c>
      <c r="D3108" s="27" t="s">
        <v>28</v>
      </c>
      <c r="E3108" s="27"/>
      <c r="F3108" s="27"/>
      <c r="G3108" s="27" t="s">
        <v>31</v>
      </c>
      <c r="H3108" s="27" t="s">
        <v>32</v>
      </c>
      <c r="I3108" s="27" t="s">
        <v>33</v>
      </c>
      <c r="J3108" s="28">
        <v>45989</v>
      </c>
      <c r="K3108" s="28">
        <v>46143</v>
      </c>
      <c r="L3108" s="121" t="s">
        <v>79</v>
      </c>
      <c r="P3108" s="30"/>
      <c r="Q3108" s="20"/>
      <c r="R3108" s="23"/>
      <c r="S3108" s="21">
        <v>45986</v>
      </c>
      <c r="T3108" s="20"/>
      <c r="U3108" s="21">
        <v>45987</v>
      </c>
      <c r="V3108" s="29" t="s">
        <v>240</v>
      </c>
      <c r="W3108" s="23"/>
      <c r="X3108" s="27" t="s">
        <v>45</v>
      </c>
      <c r="Y3108" s="13"/>
    </row>
    <row r="3109" spans="1:25">
      <c r="A3109" s="24">
        <v>46023</v>
      </c>
      <c r="B3109" s="25" t="s">
        <v>1464</v>
      </c>
      <c r="C3109" s="26">
        <v>76726</v>
      </c>
      <c r="D3109" s="27" t="s">
        <v>28</v>
      </c>
      <c r="E3109" s="27"/>
      <c r="F3109" s="27"/>
      <c r="G3109" s="27" t="s">
        <v>31</v>
      </c>
      <c r="H3109" s="27" t="s">
        <v>32</v>
      </c>
      <c r="I3109" s="27" t="s">
        <v>33</v>
      </c>
      <c r="J3109" s="28">
        <v>45989</v>
      </c>
      <c r="K3109" s="28">
        <v>46143</v>
      </c>
      <c r="L3109" s="121" t="s">
        <v>79</v>
      </c>
      <c r="N3109" s="246"/>
      <c r="P3109" s="30"/>
      <c r="Q3109" s="20"/>
      <c r="R3109" s="23"/>
      <c r="S3109" s="21">
        <v>45986</v>
      </c>
      <c r="T3109" s="20"/>
      <c r="U3109" s="21">
        <v>45989</v>
      </c>
      <c r="V3109" s="29" t="s">
        <v>240</v>
      </c>
      <c r="W3109" s="23"/>
      <c r="X3109" s="27" t="s">
        <v>45</v>
      </c>
      <c r="Y3109" s="13"/>
    </row>
    <row r="3110" spans="1:25">
      <c r="A3110" s="24">
        <v>46023</v>
      </c>
      <c r="B3110" s="25" t="s">
        <v>1043</v>
      </c>
      <c r="C3110" s="26">
        <v>109076</v>
      </c>
      <c r="D3110" s="27" t="s">
        <v>28</v>
      </c>
      <c r="E3110" s="27"/>
      <c r="F3110" s="27"/>
      <c r="G3110" s="27" t="s">
        <v>31</v>
      </c>
      <c r="H3110" s="27" t="s">
        <v>32</v>
      </c>
      <c r="I3110" s="27" t="s">
        <v>33</v>
      </c>
      <c r="J3110" s="28">
        <v>45989</v>
      </c>
      <c r="K3110" s="28">
        <v>46143</v>
      </c>
      <c r="L3110" s="121" t="s">
        <v>79</v>
      </c>
      <c r="N3110" s="246"/>
      <c r="P3110" s="30"/>
      <c r="Q3110" s="20"/>
      <c r="R3110" s="23"/>
      <c r="S3110" s="21">
        <v>45986</v>
      </c>
      <c r="T3110" s="20"/>
      <c r="U3110" s="21">
        <v>45993</v>
      </c>
      <c r="V3110" s="29" t="s">
        <v>240</v>
      </c>
      <c r="W3110" s="23"/>
      <c r="X3110" s="27" t="s">
        <v>45</v>
      </c>
      <c r="Y3110" s="13"/>
    </row>
    <row r="3111" spans="1:25">
      <c r="A3111" s="24">
        <v>46023</v>
      </c>
      <c r="B3111" s="25" t="s">
        <v>1483</v>
      </c>
      <c r="C3111" s="26">
        <v>110417</v>
      </c>
      <c r="D3111" s="27" t="s">
        <v>28</v>
      </c>
      <c r="E3111" s="27"/>
      <c r="F3111" s="27"/>
      <c r="G3111" s="27" t="s">
        <v>31</v>
      </c>
      <c r="H3111" s="27" t="s">
        <v>32</v>
      </c>
      <c r="I3111" s="27" t="s">
        <v>33</v>
      </c>
      <c r="J3111" s="28">
        <v>45989</v>
      </c>
      <c r="K3111" s="28">
        <v>46143</v>
      </c>
      <c r="L3111" s="121" t="s">
        <v>79</v>
      </c>
      <c r="N3111" s="246"/>
      <c r="P3111" s="30"/>
      <c r="Q3111" s="20"/>
      <c r="R3111" s="23"/>
      <c r="S3111" s="21">
        <v>45986</v>
      </c>
      <c r="T3111" s="20"/>
      <c r="U3111" s="21">
        <v>45989</v>
      </c>
      <c r="V3111" s="29" t="s">
        <v>240</v>
      </c>
      <c r="W3111" s="23"/>
      <c r="X3111" s="27" t="s">
        <v>45</v>
      </c>
      <c r="Y3111" s="13"/>
    </row>
    <row r="3112" spans="1:25">
      <c r="A3112" s="24">
        <v>46023</v>
      </c>
      <c r="B3112" s="25" t="s">
        <v>1039</v>
      </c>
      <c r="C3112" s="26">
        <v>118480</v>
      </c>
      <c r="D3112" s="27" t="s">
        <v>28</v>
      </c>
      <c r="E3112" s="27"/>
      <c r="F3112" s="27"/>
      <c r="G3112" s="27" t="s">
        <v>31</v>
      </c>
      <c r="H3112" s="27" t="s">
        <v>32</v>
      </c>
      <c r="I3112" s="27" t="s">
        <v>33</v>
      </c>
      <c r="J3112" s="28">
        <v>45989</v>
      </c>
      <c r="K3112" s="28">
        <v>46143</v>
      </c>
      <c r="L3112" s="121" t="s">
        <v>79</v>
      </c>
      <c r="N3112" s="246"/>
      <c r="P3112" s="30"/>
      <c r="Q3112" s="20"/>
      <c r="R3112" s="23"/>
      <c r="S3112" s="21">
        <v>45986</v>
      </c>
      <c r="T3112" s="20"/>
      <c r="U3112" s="21">
        <v>45989</v>
      </c>
      <c r="V3112" s="29" t="s">
        <v>240</v>
      </c>
      <c r="W3112" s="23"/>
      <c r="X3112" s="27" t="s">
        <v>45</v>
      </c>
      <c r="Y3112" s="13"/>
    </row>
    <row r="3113" spans="1:25">
      <c r="A3113" s="24">
        <v>46023</v>
      </c>
      <c r="B3113" s="25" t="s">
        <v>1479</v>
      </c>
      <c r="C3113" s="26">
        <v>120059</v>
      </c>
      <c r="D3113" s="27" t="s">
        <v>28</v>
      </c>
      <c r="E3113" s="27"/>
      <c r="F3113" s="27"/>
      <c r="G3113" s="27" t="s">
        <v>31</v>
      </c>
      <c r="H3113" s="27" t="s">
        <v>32</v>
      </c>
      <c r="I3113" s="27" t="s">
        <v>33</v>
      </c>
      <c r="J3113" s="28">
        <v>45989</v>
      </c>
      <c r="K3113" s="28">
        <v>46143</v>
      </c>
      <c r="L3113" s="121" t="s">
        <v>79</v>
      </c>
      <c r="N3113" s="246"/>
      <c r="P3113" s="30"/>
      <c r="Q3113" s="20"/>
      <c r="R3113" s="23"/>
      <c r="S3113" s="21">
        <v>45986</v>
      </c>
      <c r="T3113" s="20"/>
      <c r="U3113" s="21">
        <v>45987</v>
      </c>
      <c r="V3113" s="29" t="s">
        <v>240</v>
      </c>
      <c r="W3113" s="23"/>
      <c r="X3113" s="27" t="s">
        <v>45</v>
      </c>
      <c r="Y3113" s="13"/>
    </row>
    <row r="3114" spans="1:25">
      <c r="A3114" s="24">
        <v>46023</v>
      </c>
      <c r="B3114" s="25" t="s">
        <v>1456</v>
      </c>
      <c r="C3114" s="26">
        <v>120510</v>
      </c>
      <c r="D3114" s="27" t="s">
        <v>28</v>
      </c>
      <c r="E3114" s="27"/>
      <c r="F3114" s="27"/>
      <c r="G3114" s="27" t="s">
        <v>31</v>
      </c>
      <c r="H3114" s="27" t="s">
        <v>32</v>
      </c>
      <c r="I3114" s="27" t="s">
        <v>33</v>
      </c>
      <c r="J3114" s="28">
        <v>45989</v>
      </c>
      <c r="K3114" s="28">
        <v>46143</v>
      </c>
      <c r="L3114" s="121" t="s">
        <v>79</v>
      </c>
      <c r="P3114" s="30"/>
      <c r="Q3114" s="20"/>
      <c r="R3114" s="23"/>
      <c r="S3114" s="21">
        <v>45986</v>
      </c>
      <c r="T3114" s="20"/>
      <c r="U3114" s="21">
        <v>45989</v>
      </c>
      <c r="V3114" s="29" t="s">
        <v>240</v>
      </c>
      <c r="W3114" s="23"/>
      <c r="X3114" s="27" t="s">
        <v>45</v>
      </c>
      <c r="Y3114" s="13"/>
    </row>
    <row r="3115" spans="1:25">
      <c r="A3115" s="24">
        <v>46023</v>
      </c>
      <c r="B3115" s="25" t="s">
        <v>2502</v>
      </c>
      <c r="C3115" s="26">
        <v>126657</v>
      </c>
      <c r="D3115" s="27" t="s">
        <v>28</v>
      </c>
      <c r="E3115" s="27"/>
      <c r="F3115" s="27"/>
      <c r="G3115" s="27" t="s">
        <v>31</v>
      </c>
      <c r="H3115" s="27" t="s">
        <v>32</v>
      </c>
      <c r="I3115" s="27" t="s">
        <v>33</v>
      </c>
      <c r="J3115" s="28">
        <v>45989</v>
      </c>
      <c r="K3115" s="28">
        <v>46174</v>
      </c>
      <c r="L3115" s="121" t="s">
        <v>79</v>
      </c>
      <c r="P3115" s="30"/>
      <c r="Q3115" s="20"/>
      <c r="R3115" s="23"/>
      <c r="S3115" s="21">
        <v>45986</v>
      </c>
      <c r="T3115" s="20"/>
      <c r="U3115" s="21">
        <v>45989</v>
      </c>
      <c r="V3115" s="29" t="s">
        <v>240</v>
      </c>
      <c r="W3115" s="23"/>
      <c r="X3115" s="27" t="s">
        <v>39</v>
      </c>
      <c r="Y3115" s="13"/>
    </row>
    <row r="3116" spans="1:25">
      <c r="A3116" s="24">
        <v>46023</v>
      </c>
      <c r="B3116" s="25" t="s">
        <v>1167</v>
      </c>
      <c r="C3116" s="26">
        <v>129567</v>
      </c>
      <c r="D3116" s="27" t="s">
        <v>28</v>
      </c>
      <c r="E3116" s="27"/>
      <c r="F3116" s="27"/>
      <c r="G3116" s="27" t="s">
        <v>31</v>
      </c>
      <c r="H3116" s="27" t="s">
        <v>32</v>
      </c>
      <c r="I3116" s="27" t="s">
        <v>33</v>
      </c>
      <c r="J3116" s="28">
        <v>45989</v>
      </c>
      <c r="K3116" s="28">
        <v>46143</v>
      </c>
      <c r="L3116" s="121" t="s">
        <v>79</v>
      </c>
      <c r="P3116" s="30"/>
      <c r="Q3116" s="20"/>
      <c r="R3116" s="23"/>
      <c r="S3116" s="21">
        <v>45987</v>
      </c>
      <c r="T3116" s="20"/>
      <c r="U3116" s="21">
        <v>45993</v>
      </c>
      <c r="V3116" s="29" t="s">
        <v>240</v>
      </c>
      <c r="W3116" s="23"/>
      <c r="X3116" s="27" t="s">
        <v>39</v>
      </c>
      <c r="Y3116" s="13"/>
    </row>
    <row r="3117" spans="1:25">
      <c r="A3117" s="24">
        <v>46023</v>
      </c>
      <c r="B3117" s="25" t="s">
        <v>1648</v>
      </c>
      <c r="C3117" s="26">
        <v>132016</v>
      </c>
      <c r="D3117" s="27" t="s">
        <v>28</v>
      </c>
      <c r="E3117" s="27"/>
      <c r="F3117" s="27"/>
      <c r="G3117" s="27" t="s">
        <v>31</v>
      </c>
      <c r="H3117" s="27" t="s">
        <v>32</v>
      </c>
      <c r="I3117" s="27" t="s">
        <v>33</v>
      </c>
      <c r="J3117" s="28">
        <v>45989</v>
      </c>
      <c r="K3117" s="28">
        <v>46174</v>
      </c>
      <c r="L3117" s="121" t="s">
        <v>79</v>
      </c>
      <c r="P3117" s="30"/>
      <c r="Q3117" s="20"/>
      <c r="R3117" s="23"/>
      <c r="S3117" s="21">
        <v>45987</v>
      </c>
      <c r="T3117" s="20"/>
      <c r="U3117" s="21">
        <v>45988</v>
      </c>
      <c r="V3117" s="29" t="s">
        <v>240</v>
      </c>
      <c r="W3117" s="23"/>
      <c r="X3117" s="27" t="s">
        <v>39</v>
      </c>
      <c r="Y3117" s="13"/>
    </row>
    <row r="3118" spans="1:25">
      <c r="A3118" s="24">
        <v>46023</v>
      </c>
      <c r="B3118" s="25" t="s">
        <v>3257</v>
      </c>
      <c r="C3118" s="26">
        <v>145400</v>
      </c>
      <c r="D3118" s="27" t="s">
        <v>28</v>
      </c>
      <c r="E3118" s="27"/>
      <c r="F3118" s="27"/>
      <c r="G3118" s="27" t="s">
        <v>31</v>
      </c>
      <c r="H3118" s="27" t="s">
        <v>32</v>
      </c>
      <c r="I3118" s="27" t="s">
        <v>33</v>
      </c>
      <c r="J3118" s="28">
        <v>45989</v>
      </c>
      <c r="K3118" s="28">
        <v>46174</v>
      </c>
      <c r="L3118" s="121" t="s">
        <v>79</v>
      </c>
      <c r="P3118" s="30"/>
      <c r="Q3118" s="20"/>
      <c r="R3118" s="23"/>
      <c r="S3118" s="21">
        <v>45988</v>
      </c>
      <c r="T3118" s="20"/>
      <c r="U3118" s="21">
        <v>45989</v>
      </c>
      <c r="V3118" s="29" t="s">
        <v>240</v>
      </c>
      <c r="W3118" s="23"/>
      <c r="X3118" s="27" t="s">
        <v>45</v>
      </c>
      <c r="Y3118" s="13"/>
    </row>
    <row r="3119" spans="1:25">
      <c r="A3119" s="24">
        <v>46023</v>
      </c>
      <c r="B3119" s="25" t="s">
        <v>3260</v>
      </c>
      <c r="C3119" s="26">
        <v>146027</v>
      </c>
      <c r="D3119" s="27" t="s">
        <v>28</v>
      </c>
      <c r="E3119" s="27"/>
      <c r="F3119" s="27"/>
      <c r="G3119" s="27" t="s">
        <v>31</v>
      </c>
      <c r="H3119" s="27" t="s">
        <v>32</v>
      </c>
      <c r="I3119" s="27" t="s">
        <v>33</v>
      </c>
      <c r="J3119" s="28">
        <v>45989</v>
      </c>
      <c r="K3119" s="28">
        <v>46143</v>
      </c>
      <c r="L3119" s="121" t="s">
        <v>79</v>
      </c>
      <c r="P3119" s="30"/>
      <c r="Q3119" s="20"/>
      <c r="R3119" s="23"/>
      <c r="S3119" s="21">
        <v>45988</v>
      </c>
      <c r="T3119" s="20"/>
      <c r="U3119" s="21">
        <v>45989</v>
      </c>
      <c r="V3119" s="29" t="s">
        <v>240</v>
      </c>
      <c r="W3119" s="23"/>
      <c r="X3119" s="27" t="s">
        <v>45</v>
      </c>
      <c r="Y3119" s="13"/>
    </row>
    <row r="3120" spans="1:25">
      <c r="A3120" s="24">
        <v>46023</v>
      </c>
      <c r="B3120" s="25" t="s">
        <v>3848</v>
      </c>
      <c r="C3120" s="26">
        <v>149552</v>
      </c>
      <c r="D3120" s="27" t="s">
        <v>28</v>
      </c>
      <c r="E3120" s="27"/>
      <c r="F3120" s="27"/>
      <c r="G3120" s="27" t="s">
        <v>31</v>
      </c>
      <c r="H3120" s="27" t="s">
        <v>32</v>
      </c>
      <c r="I3120" s="27" t="s">
        <v>33</v>
      </c>
      <c r="J3120" s="28">
        <v>45989</v>
      </c>
      <c r="K3120" s="28">
        <v>46143</v>
      </c>
      <c r="L3120" s="121" t="s">
        <v>79</v>
      </c>
      <c r="P3120" s="30"/>
      <c r="Q3120" s="20"/>
      <c r="R3120" s="23"/>
      <c r="S3120" s="21">
        <v>45988</v>
      </c>
      <c r="T3120" s="20"/>
      <c r="U3120" s="21">
        <v>45988</v>
      </c>
      <c r="V3120" s="29" t="s">
        <v>240</v>
      </c>
      <c r="W3120" s="23"/>
      <c r="X3120" s="27" t="s">
        <v>45</v>
      </c>
      <c r="Y3120" s="13"/>
    </row>
    <row r="3121" spans="1:25">
      <c r="A3121" s="24">
        <v>46023</v>
      </c>
      <c r="B3121" s="25" t="s">
        <v>3849</v>
      </c>
      <c r="C3121" s="26">
        <v>151816</v>
      </c>
      <c r="D3121" s="27" t="s">
        <v>28</v>
      </c>
      <c r="E3121" s="27"/>
      <c r="F3121" s="27"/>
      <c r="G3121" s="27" t="s">
        <v>31</v>
      </c>
      <c r="H3121" s="27" t="s">
        <v>32</v>
      </c>
      <c r="I3121" s="27" t="s">
        <v>33</v>
      </c>
      <c r="J3121" s="28">
        <v>45989</v>
      </c>
      <c r="K3121" s="28">
        <v>46143</v>
      </c>
      <c r="L3121" s="121" t="s">
        <v>79</v>
      </c>
      <c r="P3121" s="30"/>
      <c r="Q3121" s="20"/>
      <c r="R3121" s="23"/>
      <c r="S3121" s="21">
        <v>45988</v>
      </c>
      <c r="T3121" s="20"/>
      <c r="U3121" s="21">
        <v>45989</v>
      </c>
      <c r="V3121" s="29" t="s">
        <v>240</v>
      </c>
      <c r="W3121" s="23"/>
      <c r="X3121" s="27" t="s">
        <v>45</v>
      </c>
      <c r="Y3121" s="13"/>
    </row>
    <row r="3122" spans="1:25">
      <c r="A3122" s="24">
        <v>46023</v>
      </c>
      <c r="B3122" s="25" t="s">
        <v>1537</v>
      </c>
      <c r="C3122" s="26">
        <v>634470</v>
      </c>
      <c r="D3122" s="27" t="s">
        <v>28</v>
      </c>
      <c r="E3122" s="27"/>
      <c r="F3122" s="27"/>
      <c r="G3122" s="27" t="s">
        <v>31</v>
      </c>
      <c r="H3122" s="27" t="s">
        <v>32</v>
      </c>
      <c r="I3122" s="27" t="s">
        <v>33</v>
      </c>
      <c r="J3122" s="28">
        <v>45989</v>
      </c>
      <c r="K3122" s="28">
        <v>46143</v>
      </c>
      <c r="L3122" s="121" t="s">
        <v>79</v>
      </c>
      <c r="P3122" s="30"/>
      <c r="Q3122" s="20"/>
      <c r="R3122" s="23"/>
      <c r="S3122" s="21">
        <v>45988</v>
      </c>
      <c r="T3122" s="20"/>
      <c r="U3122" s="21">
        <v>45994</v>
      </c>
      <c r="V3122" s="29" t="s">
        <v>240</v>
      </c>
      <c r="W3122" s="23"/>
      <c r="X3122" s="27" t="s">
        <v>45</v>
      </c>
      <c r="Y3122" s="13"/>
    </row>
    <row r="3123" spans="1:25" ht="25.5">
      <c r="A3123" s="24">
        <v>45992</v>
      </c>
      <c r="B3123" s="25" t="s">
        <v>278</v>
      </c>
      <c r="C3123" s="26" t="s">
        <v>279</v>
      </c>
      <c r="D3123" s="27" t="s">
        <v>76</v>
      </c>
      <c r="E3123" s="27"/>
      <c r="F3123" s="27"/>
      <c r="G3123" s="27" t="s">
        <v>31</v>
      </c>
      <c r="H3123" s="27" t="s">
        <v>32</v>
      </c>
      <c r="I3123" s="27" t="s">
        <v>281</v>
      </c>
      <c r="J3123" s="28">
        <v>45961</v>
      </c>
      <c r="K3123" s="28">
        <v>46113</v>
      </c>
      <c r="L3123" s="121" t="s">
        <v>124</v>
      </c>
      <c r="O3123" s="94" t="s">
        <v>73</v>
      </c>
      <c r="P3123" s="30">
        <v>45960</v>
      </c>
      <c r="Q3123" s="30" t="s">
        <v>73</v>
      </c>
      <c r="R3123" s="30" t="s">
        <v>73</v>
      </c>
      <c r="S3123" s="21">
        <v>45961</v>
      </c>
      <c r="T3123" s="20" t="s">
        <v>3850</v>
      </c>
      <c r="U3123" s="21">
        <v>46007</v>
      </c>
      <c r="V3123" s="29" t="s">
        <v>240</v>
      </c>
      <c r="W3123" s="23"/>
      <c r="X3123" s="27" t="s">
        <v>39</v>
      </c>
      <c r="Y3123" s="13"/>
    </row>
    <row r="3124" spans="1:25">
      <c r="A3124" s="24">
        <v>46023</v>
      </c>
      <c r="B3124" s="25" t="s">
        <v>1545</v>
      </c>
      <c r="C3124" s="26">
        <v>103175</v>
      </c>
      <c r="D3124" s="27" t="s">
        <v>42</v>
      </c>
      <c r="E3124" s="27" t="s">
        <v>3190</v>
      </c>
      <c r="F3124" s="27" t="s">
        <v>1582</v>
      </c>
      <c r="G3124" s="27" t="s">
        <v>31</v>
      </c>
      <c r="H3124" s="27" t="s">
        <v>32</v>
      </c>
      <c r="I3124" s="27" t="s">
        <v>33</v>
      </c>
      <c r="J3124" s="28">
        <v>45991</v>
      </c>
      <c r="K3124" s="28">
        <v>46174</v>
      </c>
      <c r="L3124" s="121" t="s">
        <v>124</v>
      </c>
      <c r="N3124" s="246" t="s">
        <v>1584</v>
      </c>
      <c r="O3124" s="94" t="s">
        <v>73</v>
      </c>
      <c r="P3124" s="30">
        <v>45972</v>
      </c>
      <c r="Q3124" s="35" t="s">
        <v>73</v>
      </c>
      <c r="R3124" s="35" t="s">
        <v>73</v>
      </c>
      <c r="S3124" s="21">
        <v>46005</v>
      </c>
      <c r="T3124" s="20" t="s">
        <v>73</v>
      </c>
      <c r="U3124" s="21">
        <v>46010</v>
      </c>
      <c r="V3124" s="29" t="s">
        <v>240</v>
      </c>
      <c r="W3124" s="23"/>
      <c r="X3124" s="27" t="s">
        <v>45</v>
      </c>
      <c r="Y3124" s="13" t="s">
        <v>162</v>
      </c>
    </row>
    <row r="3125" spans="1:25" ht="25.5">
      <c r="A3125" s="24">
        <v>46054</v>
      </c>
      <c r="B3125" s="25" t="s">
        <v>307</v>
      </c>
      <c r="C3125" s="26">
        <v>3083</v>
      </c>
      <c r="D3125" s="27" t="s">
        <v>42</v>
      </c>
      <c r="E3125" s="27" t="s">
        <v>3325</v>
      </c>
      <c r="F3125" s="27" t="s">
        <v>2993</v>
      </c>
      <c r="G3125" s="27" t="s">
        <v>31</v>
      </c>
      <c r="H3125" s="27" t="s">
        <v>32</v>
      </c>
      <c r="I3125" s="27" t="s">
        <v>33</v>
      </c>
      <c r="J3125" s="28">
        <v>46387</v>
      </c>
      <c r="K3125" s="28">
        <v>46174</v>
      </c>
      <c r="L3125" s="121" t="s">
        <v>124</v>
      </c>
      <c r="O3125" s="94" t="s">
        <v>73</v>
      </c>
      <c r="P3125" s="30" t="s">
        <v>73</v>
      </c>
      <c r="Q3125" s="35" t="s">
        <v>73</v>
      </c>
      <c r="R3125" s="35" t="s">
        <v>73</v>
      </c>
      <c r="S3125" s="21">
        <v>46012</v>
      </c>
      <c r="T3125" s="20"/>
      <c r="U3125" s="21"/>
      <c r="V3125" s="29" t="s">
        <v>235</v>
      </c>
      <c r="W3125" s="23"/>
      <c r="X3125" s="27" t="s">
        <v>45</v>
      </c>
      <c r="Y3125" s="13" t="s">
        <v>3851</v>
      </c>
    </row>
    <row r="3126" spans="1:25" ht="25.5">
      <c r="A3126" s="24">
        <v>46054</v>
      </c>
      <c r="B3126" s="25" t="s">
        <v>1160</v>
      </c>
      <c r="C3126" s="26">
        <v>9264</v>
      </c>
      <c r="D3126" s="27" t="s">
        <v>42</v>
      </c>
      <c r="E3126" s="27"/>
      <c r="F3126" s="27"/>
      <c r="G3126" s="27" t="s">
        <v>31</v>
      </c>
      <c r="H3126" s="27" t="s">
        <v>32</v>
      </c>
      <c r="I3126" s="27" t="s">
        <v>33</v>
      </c>
      <c r="J3126" s="28">
        <v>46387</v>
      </c>
      <c r="K3126" s="28">
        <v>46174</v>
      </c>
      <c r="L3126" s="121" t="s">
        <v>124</v>
      </c>
      <c r="M3126" s="94" t="s">
        <v>73</v>
      </c>
      <c r="N3126" s="94" t="s">
        <v>73</v>
      </c>
      <c r="O3126" s="94" t="s">
        <v>73</v>
      </c>
      <c r="P3126" s="30" t="s">
        <v>73</v>
      </c>
      <c r="Q3126" s="35" t="s">
        <v>73</v>
      </c>
      <c r="R3126" s="35" t="s">
        <v>73</v>
      </c>
      <c r="S3126" s="30" t="s">
        <v>73</v>
      </c>
      <c r="T3126" s="35" t="s">
        <v>73</v>
      </c>
      <c r="U3126" s="35" t="s">
        <v>73</v>
      </c>
      <c r="V3126" s="29" t="s">
        <v>235</v>
      </c>
      <c r="W3126" s="23"/>
      <c r="X3126" s="27" t="s">
        <v>45</v>
      </c>
      <c r="Y3126" s="13" t="s">
        <v>3852</v>
      </c>
    </row>
    <row r="3127" spans="1:25" ht="25.5">
      <c r="A3127" s="24">
        <v>46054</v>
      </c>
      <c r="B3127" s="25" t="s">
        <v>2173</v>
      </c>
      <c r="C3127" s="26">
        <v>126083</v>
      </c>
      <c r="D3127" s="27" t="s">
        <v>42</v>
      </c>
      <c r="E3127" s="27"/>
      <c r="F3127" s="27"/>
      <c r="G3127" s="27" t="s">
        <v>31</v>
      </c>
      <c r="H3127" s="27" t="s">
        <v>32</v>
      </c>
      <c r="I3127" s="27" t="s">
        <v>33</v>
      </c>
      <c r="J3127" s="28">
        <v>46387</v>
      </c>
      <c r="K3127" s="28">
        <v>46174</v>
      </c>
      <c r="L3127" s="121" t="s">
        <v>124</v>
      </c>
      <c r="M3127" s="94" t="s">
        <v>73</v>
      </c>
      <c r="N3127" s="94" t="s">
        <v>73</v>
      </c>
      <c r="O3127" s="94" t="s">
        <v>73</v>
      </c>
      <c r="P3127" s="30" t="s">
        <v>73</v>
      </c>
      <c r="Q3127" s="35" t="s">
        <v>73</v>
      </c>
      <c r="R3127" s="35" t="s">
        <v>73</v>
      </c>
      <c r="S3127" s="30" t="s">
        <v>73</v>
      </c>
      <c r="T3127" s="35" t="s">
        <v>73</v>
      </c>
      <c r="U3127" s="35" t="s">
        <v>73</v>
      </c>
      <c r="V3127" s="29" t="s">
        <v>235</v>
      </c>
      <c r="W3127" s="23"/>
      <c r="X3127" s="27" t="s">
        <v>45</v>
      </c>
      <c r="Y3127" s="13" t="s">
        <v>3853</v>
      </c>
    </row>
    <row r="3128" spans="1:25" ht="38.25">
      <c r="A3128" s="24">
        <v>46054</v>
      </c>
      <c r="B3128" s="25" t="s">
        <v>1558</v>
      </c>
      <c r="C3128" s="26">
        <v>28494</v>
      </c>
      <c r="D3128" s="27" t="s">
        <v>42</v>
      </c>
      <c r="E3128" s="27"/>
      <c r="F3128" s="27"/>
      <c r="G3128" s="27" t="s">
        <v>31</v>
      </c>
      <c r="H3128" s="27" t="s">
        <v>32</v>
      </c>
      <c r="I3128" s="27" t="s">
        <v>33</v>
      </c>
      <c r="J3128" s="28">
        <v>46387</v>
      </c>
      <c r="K3128" s="28">
        <v>46174</v>
      </c>
      <c r="L3128" s="121" t="s">
        <v>124</v>
      </c>
      <c r="M3128" s="94" t="s">
        <v>73</v>
      </c>
      <c r="N3128" s="94" t="s">
        <v>73</v>
      </c>
      <c r="O3128" s="94" t="s">
        <v>73</v>
      </c>
      <c r="P3128" s="30" t="s">
        <v>73</v>
      </c>
      <c r="Q3128" s="35" t="s">
        <v>73</v>
      </c>
      <c r="R3128" s="35" t="s">
        <v>73</v>
      </c>
      <c r="S3128" s="30" t="s">
        <v>73</v>
      </c>
      <c r="T3128" s="35" t="s">
        <v>73</v>
      </c>
      <c r="U3128" s="35" t="s">
        <v>73</v>
      </c>
      <c r="V3128" s="29" t="s">
        <v>235</v>
      </c>
      <c r="W3128" s="23"/>
      <c r="X3128" s="27" t="s">
        <v>45</v>
      </c>
      <c r="Y3128" s="13" t="s">
        <v>3854</v>
      </c>
    </row>
    <row r="3129" spans="1:25">
      <c r="A3129" s="24">
        <v>46054</v>
      </c>
      <c r="B3129" s="25" t="s">
        <v>322</v>
      </c>
      <c r="C3129" s="26">
        <v>115084</v>
      </c>
      <c r="D3129" s="27" t="s">
        <v>42</v>
      </c>
      <c r="E3129" s="27" t="s">
        <v>3325</v>
      </c>
      <c r="F3129" s="27" t="s">
        <v>262</v>
      </c>
      <c r="G3129" s="27" t="s">
        <v>31</v>
      </c>
      <c r="H3129" s="27" t="s">
        <v>32</v>
      </c>
      <c r="I3129" s="27" t="s">
        <v>33</v>
      </c>
      <c r="J3129" s="28">
        <v>46387</v>
      </c>
      <c r="K3129" s="28">
        <v>46174</v>
      </c>
      <c r="L3129" s="121" t="s">
        <v>124</v>
      </c>
      <c r="O3129" s="94" t="s">
        <v>73</v>
      </c>
      <c r="P3129" s="30" t="s">
        <v>73</v>
      </c>
      <c r="Q3129" s="35" t="s">
        <v>73</v>
      </c>
      <c r="R3129" s="35" t="s">
        <v>73</v>
      </c>
      <c r="S3129" s="21">
        <v>46012</v>
      </c>
      <c r="T3129" s="20" t="s">
        <v>73</v>
      </c>
      <c r="U3129" s="20">
        <v>46020</v>
      </c>
      <c r="V3129" s="29" t="s">
        <v>240</v>
      </c>
      <c r="W3129" s="23"/>
      <c r="X3129" s="27" t="s">
        <v>45</v>
      </c>
      <c r="Y3129" s="13"/>
    </row>
    <row r="3130" spans="1:25">
      <c r="A3130" s="24">
        <v>46054</v>
      </c>
      <c r="B3130" s="25" t="s">
        <v>2527</v>
      </c>
      <c r="C3130" s="26">
        <v>138249</v>
      </c>
      <c r="D3130" s="27" t="s">
        <v>42</v>
      </c>
      <c r="E3130" s="27" t="s">
        <v>255</v>
      </c>
      <c r="F3130" s="27" t="s">
        <v>256</v>
      </c>
      <c r="G3130" s="27" t="s">
        <v>31</v>
      </c>
      <c r="H3130" s="27" t="s">
        <v>32</v>
      </c>
      <c r="I3130" s="27" t="s">
        <v>33</v>
      </c>
      <c r="J3130" s="28">
        <v>46387</v>
      </c>
      <c r="K3130" s="28">
        <v>46174</v>
      </c>
      <c r="L3130" s="121" t="s">
        <v>124</v>
      </c>
      <c r="O3130" s="94" t="s">
        <v>73</v>
      </c>
      <c r="P3130" s="30" t="s">
        <v>73</v>
      </c>
      <c r="Q3130" s="35" t="s">
        <v>73</v>
      </c>
      <c r="R3130" s="35" t="s">
        <v>73</v>
      </c>
      <c r="S3130" s="21">
        <v>46012</v>
      </c>
      <c r="T3130" s="20" t="s">
        <v>73</v>
      </c>
      <c r="U3130" s="20">
        <v>46020</v>
      </c>
      <c r="V3130" s="29" t="s">
        <v>240</v>
      </c>
      <c r="W3130" s="23"/>
      <c r="X3130" s="27" t="s">
        <v>45</v>
      </c>
      <c r="Y3130" s="13" t="s">
        <v>61</v>
      </c>
    </row>
    <row r="3131" spans="1:25">
      <c r="A3131" s="24">
        <v>46054</v>
      </c>
      <c r="B3131" s="25" t="s">
        <v>3855</v>
      </c>
      <c r="C3131" s="26">
        <v>139270</v>
      </c>
      <c r="D3131" s="27" t="s">
        <v>42</v>
      </c>
      <c r="E3131" s="27" t="s">
        <v>70</v>
      </c>
      <c r="F3131" s="27" t="s">
        <v>387</v>
      </c>
      <c r="G3131" s="27" t="s">
        <v>31</v>
      </c>
      <c r="H3131" s="27" t="s">
        <v>32</v>
      </c>
      <c r="I3131" s="27" t="s">
        <v>33</v>
      </c>
      <c r="J3131" s="28">
        <v>46387</v>
      </c>
      <c r="K3131" s="28">
        <v>46174</v>
      </c>
      <c r="L3131" s="121" t="s">
        <v>124</v>
      </c>
      <c r="O3131" s="94" t="s">
        <v>73</v>
      </c>
      <c r="P3131" s="30" t="s">
        <v>73</v>
      </c>
      <c r="Q3131" s="35" t="s">
        <v>73</v>
      </c>
      <c r="R3131" s="35" t="s">
        <v>73</v>
      </c>
      <c r="S3131" s="21">
        <v>46012</v>
      </c>
      <c r="T3131" s="20" t="s">
        <v>73</v>
      </c>
      <c r="U3131" s="20">
        <v>46020</v>
      </c>
      <c r="V3131" s="29" t="s">
        <v>240</v>
      </c>
      <c r="W3131" s="23"/>
      <c r="X3131" s="27" t="s">
        <v>39</v>
      </c>
      <c r="Y3131" s="13" t="s">
        <v>162</v>
      </c>
    </row>
    <row r="3132" spans="1:25">
      <c r="A3132" s="24">
        <v>46054</v>
      </c>
      <c r="B3132" s="25" t="s">
        <v>3856</v>
      </c>
      <c r="C3132" s="26">
        <v>150015</v>
      </c>
      <c r="D3132" s="27" t="s">
        <v>42</v>
      </c>
      <c r="E3132" s="27" t="s">
        <v>255</v>
      </c>
      <c r="F3132" s="27" t="s">
        <v>1021</v>
      </c>
      <c r="G3132" s="27" t="s">
        <v>31</v>
      </c>
      <c r="H3132" s="27" t="s">
        <v>32</v>
      </c>
      <c r="I3132" s="27" t="s">
        <v>33</v>
      </c>
      <c r="J3132" s="28">
        <v>46387</v>
      </c>
      <c r="K3132" s="28">
        <v>46174</v>
      </c>
      <c r="L3132" s="121" t="s">
        <v>124</v>
      </c>
      <c r="O3132" s="94" t="s">
        <v>73</v>
      </c>
      <c r="P3132" s="30" t="s">
        <v>73</v>
      </c>
      <c r="Q3132" s="35" t="s">
        <v>73</v>
      </c>
      <c r="R3132" s="35" t="s">
        <v>73</v>
      </c>
      <c r="S3132" s="21">
        <v>46012</v>
      </c>
      <c r="T3132" s="20" t="s">
        <v>73</v>
      </c>
      <c r="U3132" s="20">
        <v>46020</v>
      </c>
      <c r="V3132" s="29" t="s">
        <v>240</v>
      </c>
      <c r="W3132" s="23"/>
      <c r="X3132" s="27" t="s">
        <v>45</v>
      </c>
      <c r="Y3132" s="13"/>
    </row>
    <row r="3133" spans="1:25">
      <c r="A3133" s="24">
        <v>46054</v>
      </c>
      <c r="B3133" s="25" t="s">
        <v>3857</v>
      </c>
      <c r="C3133" s="26">
        <v>150217</v>
      </c>
      <c r="D3133" s="27" t="s">
        <v>42</v>
      </c>
      <c r="E3133" s="27" t="s">
        <v>255</v>
      </c>
      <c r="F3133" s="27" t="s">
        <v>1021</v>
      </c>
      <c r="G3133" s="27" t="s">
        <v>31</v>
      </c>
      <c r="H3133" s="27" t="s">
        <v>32</v>
      </c>
      <c r="I3133" s="27" t="s">
        <v>33</v>
      </c>
      <c r="J3133" s="28">
        <v>46387</v>
      </c>
      <c r="K3133" s="28">
        <v>46174</v>
      </c>
      <c r="L3133" s="121" t="s">
        <v>124</v>
      </c>
      <c r="O3133" s="94" t="s">
        <v>73</v>
      </c>
      <c r="P3133" s="30" t="s">
        <v>73</v>
      </c>
      <c r="Q3133" s="35" t="s">
        <v>73</v>
      </c>
      <c r="R3133" s="35" t="s">
        <v>73</v>
      </c>
      <c r="S3133" s="21">
        <v>46012</v>
      </c>
      <c r="T3133" s="20" t="s">
        <v>73</v>
      </c>
      <c r="U3133" s="20">
        <v>46020</v>
      </c>
      <c r="V3133" s="29" t="s">
        <v>240</v>
      </c>
      <c r="W3133" s="23"/>
      <c r="X3133" s="27" t="s">
        <v>45</v>
      </c>
      <c r="Y3133" s="13" t="s">
        <v>162</v>
      </c>
    </row>
    <row r="3134" spans="1:25">
      <c r="A3134" s="24">
        <v>46054</v>
      </c>
      <c r="B3134" s="25" t="s">
        <v>421</v>
      </c>
      <c r="C3134" s="26">
        <v>632443</v>
      </c>
      <c r="D3134" s="27" t="s">
        <v>42</v>
      </c>
      <c r="E3134" s="27" t="s">
        <v>147</v>
      </c>
      <c r="F3134" s="27" t="s">
        <v>288</v>
      </c>
      <c r="G3134" s="27" t="s">
        <v>31</v>
      </c>
      <c r="H3134" s="27" t="s">
        <v>32</v>
      </c>
      <c r="I3134" s="27" t="s">
        <v>33</v>
      </c>
      <c r="J3134" s="28">
        <v>46387</v>
      </c>
      <c r="K3134" s="28">
        <v>46204</v>
      </c>
      <c r="L3134" s="121" t="s">
        <v>124</v>
      </c>
      <c r="O3134" s="94" t="s">
        <v>73</v>
      </c>
      <c r="P3134" s="30" t="s">
        <v>73</v>
      </c>
      <c r="Q3134" s="35" t="s">
        <v>73</v>
      </c>
      <c r="R3134" s="35" t="s">
        <v>73</v>
      </c>
      <c r="S3134" s="21">
        <v>46012</v>
      </c>
      <c r="T3134" s="20" t="s">
        <v>73</v>
      </c>
      <c r="U3134" s="20">
        <v>46020</v>
      </c>
      <c r="V3134" s="29" t="s">
        <v>240</v>
      </c>
      <c r="W3134" s="23"/>
      <c r="X3134" s="27" t="s">
        <v>39</v>
      </c>
      <c r="Y3134" s="13"/>
    </row>
    <row r="3135" spans="1:25">
      <c r="A3135" s="24">
        <v>46054</v>
      </c>
      <c r="B3135" s="25" t="s">
        <v>299</v>
      </c>
      <c r="C3135" s="26">
        <v>634478</v>
      </c>
      <c r="D3135" s="27" t="s">
        <v>42</v>
      </c>
      <c r="E3135" s="27" t="s">
        <v>274</v>
      </c>
      <c r="F3135" s="27" t="s">
        <v>3822</v>
      </c>
      <c r="G3135" s="27" t="s">
        <v>31</v>
      </c>
      <c r="H3135" s="27" t="s">
        <v>32</v>
      </c>
      <c r="I3135" s="27" t="s">
        <v>33</v>
      </c>
      <c r="J3135" s="28">
        <v>46387</v>
      </c>
      <c r="K3135" s="28">
        <v>46174</v>
      </c>
      <c r="L3135" s="121" t="s">
        <v>124</v>
      </c>
      <c r="O3135" s="94" t="s">
        <v>73</v>
      </c>
      <c r="P3135" s="30" t="s">
        <v>73</v>
      </c>
      <c r="Q3135" s="35" t="s">
        <v>73</v>
      </c>
      <c r="R3135" s="35" t="s">
        <v>73</v>
      </c>
      <c r="S3135" s="21">
        <v>46012</v>
      </c>
      <c r="T3135" s="20" t="s">
        <v>73</v>
      </c>
      <c r="U3135" s="20">
        <v>46020</v>
      </c>
      <c r="V3135" s="29" t="s">
        <v>240</v>
      </c>
      <c r="W3135" s="23"/>
      <c r="X3135" s="27" t="s">
        <v>45</v>
      </c>
      <c r="Y3135" s="13"/>
    </row>
    <row r="3136" spans="1:25">
      <c r="A3136" s="24">
        <v>46054</v>
      </c>
      <c r="B3136" s="25" t="s">
        <v>1545</v>
      </c>
      <c r="C3136" s="26">
        <v>103175</v>
      </c>
      <c r="D3136" s="27" t="s">
        <v>42</v>
      </c>
      <c r="E3136" s="27"/>
      <c r="F3136" s="27"/>
      <c r="G3136" s="27" t="s">
        <v>31</v>
      </c>
      <c r="H3136" s="27" t="s">
        <v>32</v>
      </c>
      <c r="I3136" s="27" t="s">
        <v>33</v>
      </c>
      <c r="J3136" s="28">
        <v>46387</v>
      </c>
      <c r="K3136" s="28">
        <v>46174</v>
      </c>
      <c r="L3136" s="121" t="s">
        <v>79</v>
      </c>
      <c r="P3136" s="30"/>
      <c r="Q3136" s="20"/>
      <c r="R3136" s="23"/>
      <c r="S3136" s="21"/>
      <c r="T3136" s="20"/>
      <c r="U3136" s="21"/>
      <c r="V3136" s="29" t="s">
        <v>240</v>
      </c>
      <c r="W3136" s="23"/>
      <c r="X3136" s="27" t="s">
        <v>45</v>
      </c>
      <c r="Y3136" s="13" t="s">
        <v>3858</v>
      </c>
    </row>
    <row r="3137" spans="1:25">
      <c r="A3137" s="24">
        <v>46054</v>
      </c>
      <c r="B3137" s="25" t="s">
        <v>1633</v>
      </c>
      <c r="C3137" s="26">
        <v>106781</v>
      </c>
      <c r="D3137" s="27" t="s">
        <v>42</v>
      </c>
      <c r="E3137" s="27"/>
      <c r="F3137" s="27"/>
      <c r="G3137" s="27" t="s">
        <v>31</v>
      </c>
      <c r="H3137" s="27" t="s">
        <v>32</v>
      </c>
      <c r="I3137" s="27" t="s">
        <v>33</v>
      </c>
      <c r="J3137" s="28">
        <v>46387</v>
      </c>
      <c r="K3137" s="28">
        <v>46174</v>
      </c>
      <c r="L3137" s="121" t="s">
        <v>79</v>
      </c>
      <c r="P3137" s="30"/>
      <c r="Q3137" s="20"/>
      <c r="R3137" s="23"/>
      <c r="S3137" s="21"/>
      <c r="T3137" s="20"/>
      <c r="U3137" s="21"/>
      <c r="V3137" s="29" t="s">
        <v>240</v>
      </c>
      <c r="W3137" s="23"/>
      <c r="X3137" s="27" t="s">
        <v>45</v>
      </c>
      <c r="Y3137" s="13" t="s">
        <v>3859</v>
      </c>
    </row>
    <row r="3138" spans="1:25">
      <c r="A3138" s="24">
        <v>46054</v>
      </c>
      <c r="B3138" s="25" t="s">
        <v>2796</v>
      </c>
      <c r="C3138" s="26">
        <v>136625</v>
      </c>
      <c r="D3138" s="27" t="s">
        <v>42</v>
      </c>
      <c r="E3138" s="27" t="s">
        <v>2010</v>
      </c>
      <c r="F3138" s="27" t="s">
        <v>256</v>
      </c>
      <c r="G3138" s="27" t="s">
        <v>31</v>
      </c>
      <c r="H3138" s="27" t="s">
        <v>32</v>
      </c>
      <c r="I3138" s="27" t="s">
        <v>33</v>
      </c>
      <c r="J3138" s="28">
        <v>46387</v>
      </c>
      <c r="K3138" s="28">
        <v>46174</v>
      </c>
      <c r="L3138" s="121" t="s">
        <v>124</v>
      </c>
      <c r="O3138" s="94" t="s">
        <v>73</v>
      </c>
      <c r="P3138" s="30" t="s">
        <v>73</v>
      </c>
      <c r="Q3138" s="35" t="s">
        <v>73</v>
      </c>
      <c r="R3138" s="35" t="s">
        <v>73</v>
      </c>
      <c r="S3138" s="21">
        <v>46014</v>
      </c>
      <c r="T3138" s="20" t="s">
        <v>73</v>
      </c>
      <c r="U3138" s="21">
        <v>46021</v>
      </c>
      <c r="V3138" s="29" t="s">
        <v>240</v>
      </c>
      <c r="W3138" s="23"/>
      <c r="X3138" s="27" t="s">
        <v>45</v>
      </c>
      <c r="Y3138" s="13"/>
    </row>
    <row r="3139" spans="1:25">
      <c r="A3139" s="24">
        <v>46023</v>
      </c>
      <c r="B3139" s="25" t="s">
        <v>1590</v>
      </c>
      <c r="C3139" s="26">
        <v>111551</v>
      </c>
      <c r="D3139" s="27" t="s">
        <v>28</v>
      </c>
      <c r="E3139" s="27" t="s">
        <v>354</v>
      </c>
      <c r="F3139" s="27"/>
      <c r="G3139" s="27" t="s">
        <v>31</v>
      </c>
      <c r="H3139" s="27" t="s">
        <v>32</v>
      </c>
      <c r="I3139" s="27" t="s">
        <v>33</v>
      </c>
      <c r="J3139" s="28">
        <v>45989</v>
      </c>
      <c r="K3139" s="28">
        <v>46143</v>
      </c>
      <c r="L3139" s="121" t="s">
        <v>53</v>
      </c>
      <c r="N3139" s="94" t="s">
        <v>2480</v>
      </c>
      <c r="P3139" s="30"/>
      <c r="Q3139" s="20"/>
      <c r="R3139" s="23"/>
      <c r="S3139" s="21">
        <v>45987</v>
      </c>
      <c r="T3139" s="20">
        <v>46006</v>
      </c>
      <c r="U3139" s="21">
        <v>46014</v>
      </c>
      <c r="V3139" s="29" t="s">
        <v>240</v>
      </c>
      <c r="W3139" s="23"/>
      <c r="X3139" s="27" t="s">
        <v>45</v>
      </c>
      <c r="Y3139" s="13"/>
    </row>
    <row r="3140" spans="1:25">
      <c r="A3140" s="24">
        <v>46023</v>
      </c>
      <c r="B3140" s="25" t="s">
        <v>3860</v>
      </c>
      <c r="C3140" s="26">
        <v>128511</v>
      </c>
      <c r="D3140" s="27" t="s">
        <v>28</v>
      </c>
      <c r="E3140" s="27" t="s">
        <v>354</v>
      </c>
      <c r="F3140" s="27"/>
      <c r="G3140" s="27" t="s">
        <v>31</v>
      </c>
      <c r="H3140" s="27" t="s">
        <v>32</v>
      </c>
      <c r="I3140" s="27" t="s">
        <v>33</v>
      </c>
      <c r="J3140" s="28">
        <v>45989</v>
      </c>
      <c r="K3140" s="28">
        <v>46143</v>
      </c>
      <c r="L3140" s="121" t="s">
        <v>53</v>
      </c>
      <c r="N3140" s="94" t="s">
        <v>2480</v>
      </c>
      <c r="P3140" s="30"/>
      <c r="Q3140" s="20"/>
      <c r="R3140" s="23"/>
      <c r="S3140" s="21">
        <v>45987</v>
      </c>
      <c r="T3140" s="20">
        <v>46006</v>
      </c>
      <c r="U3140" s="21">
        <v>46014</v>
      </c>
      <c r="V3140" s="29" t="s">
        <v>240</v>
      </c>
      <c r="W3140" s="23"/>
      <c r="X3140" s="27" t="s">
        <v>45</v>
      </c>
      <c r="Y3140" s="13"/>
    </row>
    <row r="3141" spans="1:25">
      <c r="A3141" s="24">
        <v>46023</v>
      </c>
      <c r="B3141" s="25" t="s">
        <v>1595</v>
      </c>
      <c r="C3141" s="26">
        <v>633327</v>
      </c>
      <c r="D3141" s="27" t="s">
        <v>28</v>
      </c>
      <c r="E3141" s="27" t="s">
        <v>354</v>
      </c>
      <c r="F3141" s="27"/>
      <c r="G3141" s="27" t="s">
        <v>31</v>
      </c>
      <c r="H3141" s="27" t="s">
        <v>32</v>
      </c>
      <c r="I3141" s="27" t="s">
        <v>33</v>
      </c>
      <c r="J3141" s="28">
        <v>45989</v>
      </c>
      <c r="K3141" s="28">
        <v>46143</v>
      </c>
      <c r="L3141" s="121" t="s">
        <v>53</v>
      </c>
      <c r="N3141" s="94" t="s">
        <v>2480</v>
      </c>
      <c r="P3141" s="30"/>
      <c r="Q3141" s="20"/>
      <c r="R3141" s="23"/>
      <c r="S3141" s="21">
        <v>45987</v>
      </c>
      <c r="T3141" s="20">
        <v>46006</v>
      </c>
      <c r="U3141" s="21">
        <v>46014</v>
      </c>
      <c r="V3141" s="29" t="s">
        <v>240</v>
      </c>
      <c r="W3141" s="23"/>
      <c r="X3141" s="27" t="s">
        <v>45</v>
      </c>
      <c r="Y3141" s="13"/>
    </row>
    <row r="3142" spans="1:25">
      <c r="A3142" s="24">
        <v>46023</v>
      </c>
      <c r="B3142" s="25" t="s">
        <v>2547</v>
      </c>
      <c r="C3142" s="26">
        <v>633344</v>
      </c>
      <c r="D3142" s="27" t="s">
        <v>28</v>
      </c>
      <c r="E3142" s="27" t="s">
        <v>354</v>
      </c>
      <c r="F3142" s="27"/>
      <c r="G3142" s="27" t="s">
        <v>31</v>
      </c>
      <c r="H3142" s="27" t="s">
        <v>32</v>
      </c>
      <c r="I3142" s="27" t="s">
        <v>33</v>
      </c>
      <c r="J3142" s="28">
        <v>45989</v>
      </c>
      <c r="K3142" s="28">
        <v>46143</v>
      </c>
      <c r="L3142" s="121" t="s">
        <v>53</v>
      </c>
      <c r="N3142" s="94" t="s">
        <v>2480</v>
      </c>
      <c r="P3142" s="30"/>
      <c r="Q3142" s="20"/>
      <c r="R3142" s="23"/>
      <c r="S3142" s="21">
        <v>45987</v>
      </c>
      <c r="T3142" s="20">
        <v>46006</v>
      </c>
      <c r="U3142" s="21">
        <v>46014</v>
      </c>
      <c r="V3142" s="29" t="s">
        <v>240</v>
      </c>
      <c r="W3142" s="23"/>
      <c r="X3142" s="27" t="s">
        <v>45</v>
      </c>
      <c r="Y3142" s="13"/>
    </row>
    <row r="3143" spans="1:25">
      <c r="A3143" s="24">
        <v>46023</v>
      </c>
      <c r="B3143" s="25" t="s">
        <v>1621</v>
      </c>
      <c r="C3143" s="26">
        <v>633402</v>
      </c>
      <c r="D3143" s="27" t="s">
        <v>28</v>
      </c>
      <c r="E3143" s="27" t="s">
        <v>354</v>
      </c>
      <c r="F3143" s="27"/>
      <c r="G3143" s="27" t="s">
        <v>31</v>
      </c>
      <c r="H3143" s="27" t="s">
        <v>32</v>
      </c>
      <c r="I3143" s="27" t="s">
        <v>33</v>
      </c>
      <c r="J3143" s="28">
        <v>45989</v>
      </c>
      <c r="K3143" s="28">
        <v>46143</v>
      </c>
      <c r="L3143" s="121" t="s">
        <v>53</v>
      </c>
      <c r="N3143" s="94" t="s">
        <v>2480</v>
      </c>
      <c r="P3143" s="30"/>
      <c r="Q3143" s="20"/>
      <c r="R3143" s="23"/>
      <c r="S3143" s="21">
        <v>45987</v>
      </c>
      <c r="T3143" s="20">
        <v>46006</v>
      </c>
      <c r="U3143" s="21">
        <v>46014</v>
      </c>
      <c r="V3143" s="29" t="s">
        <v>240</v>
      </c>
      <c r="W3143" s="23"/>
      <c r="X3143" s="27" t="s">
        <v>45</v>
      </c>
      <c r="Y3143" s="13"/>
    </row>
    <row r="3144" spans="1:25" ht="25.5">
      <c r="A3144" s="24">
        <v>46023</v>
      </c>
      <c r="B3144" s="25" t="s">
        <v>3861</v>
      </c>
      <c r="C3144" s="26">
        <v>135884</v>
      </c>
      <c r="D3144" s="27" t="s">
        <v>28</v>
      </c>
      <c r="E3144" s="27" t="s">
        <v>2279</v>
      </c>
      <c r="F3144" s="27" t="s">
        <v>736</v>
      </c>
      <c r="G3144" s="27" t="s">
        <v>31</v>
      </c>
      <c r="H3144" s="27" t="s">
        <v>32</v>
      </c>
      <c r="I3144" s="27" t="s">
        <v>33</v>
      </c>
      <c r="J3144" s="28">
        <v>45989</v>
      </c>
      <c r="K3144" s="28">
        <v>46143</v>
      </c>
      <c r="L3144" s="121" t="s">
        <v>53</v>
      </c>
      <c r="N3144" s="246" t="s">
        <v>3838</v>
      </c>
      <c r="P3144" s="30"/>
      <c r="Q3144" s="20"/>
      <c r="R3144" s="23"/>
      <c r="S3144" s="21">
        <v>45986</v>
      </c>
      <c r="T3144" s="20"/>
      <c r="U3144" s="21">
        <v>46000</v>
      </c>
      <c r="V3144" s="29" t="s">
        <v>240</v>
      </c>
      <c r="W3144" s="23"/>
      <c r="X3144" s="27" t="s">
        <v>39</v>
      </c>
      <c r="Y3144" s="13"/>
    </row>
    <row r="3145" spans="1:25" ht="25.5">
      <c r="A3145" s="24">
        <v>46023</v>
      </c>
      <c r="B3145" s="25" t="s">
        <v>3862</v>
      </c>
      <c r="C3145" s="26">
        <v>135886</v>
      </c>
      <c r="D3145" s="27" t="s">
        <v>28</v>
      </c>
      <c r="E3145" s="27" t="s">
        <v>2279</v>
      </c>
      <c r="F3145" s="27" t="s">
        <v>440</v>
      </c>
      <c r="G3145" s="27" t="s">
        <v>31</v>
      </c>
      <c r="H3145" s="27" t="s">
        <v>32</v>
      </c>
      <c r="I3145" s="27" t="s">
        <v>33</v>
      </c>
      <c r="J3145" s="28">
        <v>45989</v>
      </c>
      <c r="K3145" s="28">
        <v>46143</v>
      </c>
      <c r="L3145" s="121" t="s">
        <v>53</v>
      </c>
      <c r="N3145" s="246" t="s">
        <v>3838</v>
      </c>
      <c r="P3145" s="30"/>
      <c r="Q3145" s="20"/>
      <c r="R3145" s="23"/>
      <c r="S3145" s="21">
        <v>45986</v>
      </c>
      <c r="T3145" s="20"/>
      <c r="U3145" s="21">
        <v>46000</v>
      </c>
      <c r="V3145" s="29" t="s">
        <v>240</v>
      </c>
      <c r="W3145" s="23"/>
      <c r="X3145" s="27" t="s">
        <v>39</v>
      </c>
      <c r="Y3145" s="13"/>
    </row>
    <row r="3146" spans="1:25" ht="25.5">
      <c r="A3146" s="24">
        <v>46023</v>
      </c>
      <c r="B3146" s="25" t="s">
        <v>3863</v>
      </c>
      <c r="C3146" s="26">
        <v>135900</v>
      </c>
      <c r="D3146" s="27" t="s">
        <v>28</v>
      </c>
      <c r="E3146" s="27" t="s">
        <v>2279</v>
      </c>
      <c r="F3146" s="27" t="s">
        <v>736</v>
      </c>
      <c r="G3146" s="27" t="s">
        <v>31</v>
      </c>
      <c r="H3146" s="27" t="s">
        <v>32</v>
      </c>
      <c r="I3146" s="27" t="s">
        <v>33</v>
      </c>
      <c r="J3146" s="28">
        <v>45989</v>
      </c>
      <c r="K3146" s="28">
        <v>46143</v>
      </c>
      <c r="L3146" s="121" t="s">
        <v>53</v>
      </c>
      <c r="N3146" s="246" t="s">
        <v>3838</v>
      </c>
      <c r="P3146" s="30"/>
      <c r="Q3146" s="20"/>
      <c r="R3146" s="23"/>
      <c r="S3146" s="21">
        <v>45986</v>
      </c>
      <c r="T3146" s="20"/>
      <c r="U3146" s="21">
        <v>46000</v>
      </c>
      <c r="V3146" s="29" t="s">
        <v>240</v>
      </c>
      <c r="W3146" s="23"/>
      <c r="X3146" s="27" t="s">
        <v>39</v>
      </c>
      <c r="Y3146" s="13"/>
    </row>
    <row r="3147" spans="1:25" ht="25.5">
      <c r="A3147" s="24">
        <v>46023</v>
      </c>
      <c r="B3147" s="25" t="s">
        <v>3864</v>
      </c>
      <c r="C3147" s="26">
        <v>135902</v>
      </c>
      <c r="D3147" s="27" t="s">
        <v>28</v>
      </c>
      <c r="E3147" s="27" t="s">
        <v>2279</v>
      </c>
      <c r="F3147" s="27" t="s">
        <v>736</v>
      </c>
      <c r="G3147" s="27" t="s">
        <v>31</v>
      </c>
      <c r="H3147" s="27" t="s">
        <v>32</v>
      </c>
      <c r="I3147" s="27" t="s">
        <v>33</v>
      </c>
      <c r="J3147" s="28">
        <v>45989</v>
      </c>
      <c r="K3147" s="28">
        <v>46143</v>
      </c>
      <c r="L3147" s="121" t="s">
        <v>53</v>
      </c>
      <c r="N3147" s="246" t="s">
        <v>3838</v>
      </c>
      <c r="P3147" s="30"/>
      <c r="Q3147" s="20"/>
      <c r="R3147" s="23"/>
      <c r="S3147" s="21">
        <v>45986</v>
      </c>
      <c r="T3147" s="20"/>
      <c r="U3147" s="21">
        <v>45988</v>
      </c>
      <c r="V3147" s="29" t="s">
        <v>240</v>
      </c>
      <c r="W3147" s="23"/>
      <c r="X3147" s="27" t="s">
        <v>39</v>
      </c>
      <c r="Y3147" s="13"/>
    </row>
    <row r="3148" spans="1:25" ht="38.25">
      <c r="A3148" s="24">
        <v>46023</v>
      </c>
      <c r="B3148" s="25" t="s">
        <v>3865</v>
      </c>
      <c r="C3148" s="26">
        <v>135903</v>
      </c>
      <c r="D3148" s="27" t="s">
        <v>28</v>
      </c>
      <c r="E3148" s="27" t="s">
        <v>2279</v>
      </c>
      <c r="F3148" s="27" t="s">
        <v>736</v>
      </c>
      <c r="G3148" s="27" t="s">
        <v>31</v>
      </c>
      <c r="H3148" s="27" t="s">
        <v>32</v>
      </c>
      <c r="I3148" s="27" t="s">
        <v>33</v>
      </c>
      <c r="J3148" s="28">
        <v>45989</v>
      </c>
      <c r="K3148" s="28">
        <v>46143</v>
      </c>
      <c r="L3148" s="121" t="s">
        <v>53</v>
      </c>
      <c r="N3148" s="246" t="s">
        <v>3838</v>
      </c>
      <c r="P3148" s="30"/>
      <c r="Q3148" s="20"/>
      <c r="R3148" s="23"/>
      <c r="S3148" s="21">
        <v>45986</v>
      </c>
      <c r="T3148" s="20"/>
      <c r="U3148" s="21">
        <v>45988</v>
      </c>
      <c r="V3148" s="29" t="s">
        <v>240</v>
      </c>
      <c r="W3148" s="23"/>
      <c r="X3148" s="27" t="s">
        <v>39</v>
      </c>
      <c r="Y3148" s="13"/>
    </row>
    <row r="3149" spans="1:25" ht="25.5">
      <c r="A3149" s="24">
        <v>46023</v>
      </c>
      <c r="B3149" s="25" t="s">
        <v>3866</v>
      </c>
      <c r="C3149" s="26">
        <v>135885</v>
      </c>
      <c r="D3149" s="27" t="s">
        <v>28</v>
      </c>
      <c r="E3149" s="27" t="s">
        <v>1301</v>
      </c>
      <c r="F3149" s="27"/>
      <c r="G3149" s="27" t="s">
        <v>31</v>
      </c>
      <c r="H3149" s="27" t="s">
        <v>32</v>
      </c>
      <c r="I3149" s="27" t="s">
        <v>33</v>
      </c>
      <c r="J3149" s="28">
        <v>45989</v>
      </c>
      <c r="K3149" s="28">
        <v>46143</v>
      </c>
      <c r="L3149" s="121" t="s">
        <v>53</v>
      </c>
      <c r="N3149" s="246" t="s">
        <v>3838</v>
      </c>
      <c r="P3149" s="30"/>
      <c r="Q3149" s="20"/>
      <c r="R3149" s="23"/>
      <c r="S3149" s="21">
        <v>45987</v>
      </c>
      <c r="T3149" s="20"/>
      <c r="U3149" s="21">
        <v>45988</v>
      </c>
      <c r="V3149" s="29" t="s">
        <v>240</v>
      </c>
      <c r="W3149" s="23"/>
      <c r="X3149" s="27" t="s">
        <v>45</v>
      </c>
      <c r="Y3149" s="13"/>
    </row>
    <row r="3150" spans="1:25" ht="25.5">
      <c r="A3150" s="24">
        <v>46023</v>
      </c>
      <c r="B3150" s="25" t="s">
        <v>3867</v>
      </c>
      <c r="C3150" s="26">
        <v>135887</v>
      </c>
      <c r="D3150" s="27" t="s">
        <v>28</v>
      </c>
      <c r="E3150" s="27" t="s">
        <v>1301</v>
      </c>
      <c r="F3150" s="27"/>
      <c r="G3150" s="27" t="s">
        <v>31</v>
      </c>
      <c r="H3150" s="27" t="s">
        <v>32</v>
      </c>
      <c r="I3150" s="27" t="s">
        <v>33</v>
      </c>
      <c r="J3150" s="28">
        <v>45989</v>
      </c>
      <c r="K3150" s="28">
        <v>46143</v>
      </c>
      <c r="L3150" s="121" t="s">
        <v>53</v>
      </c>
      <c r="N3150" s="246" t="s">
        <v>3838</v>
      </c>
      <c r="P3150" s="30"/>
      <c r="Q3150" s="20"/>
      <c r="R3150" s="23"/>
      <c r="S3150" s="21">
        <v>45987</v>
      </c>
      <c r="T3150" s="20"/>
      <c r="U3150" s="21">
        <v>46018</v>
      </c>
      <c r="V3150" s="29" t="s">
        <v>240</v>
      </c>
      <c r="W3150" s="23"/>
      <c r="X3150" s="27" t="s">
        <v>45</v>
      </c>
      <c r="Y3150" s="13"/>
    </row>
    <row r="3151" spans="1:25" ht="25.5">
      <c r="A3151" s="24">
        <v>46023</v>
      </c>
      <c r="B3151" s="25" t="s">
        <v>3868</v>
      </c>
      <c r="C3151" s="26">
        <v>135896</v>
      </c>
      <c r="D3151" s="27" t="s">
        <v>28</v>
      </c>
      <c r="E3151" s="27" t="s">
        <v>2279</v>
      </c>
      <c r="F3151" s="27"/>
      <c r="G3151" s="27" t="s">
        <v>31</v>
      </c>
      <c r="H3151" s="27" t="s">
        <v>32</v>
      </c>
      <c r="I3151" s="27" t="s">
        <v>33</v>
      </c>
      <c r="J3151" s="28">
        <v>45989</v>
      </c>
      <c r="K3151" s="28">
        <v>46143</v>
      </c>
      <c r="L3151" s="121" t="s">
        <v>53</v>
      </c>
      <c r="N3151" s="246" t="s">
        <v>3838</v>
      </c>
      <c r="P3151" s="30"/>
      <c r="Q3151" s="20"/>
      <c r="R3151" s="23"/>
      <c r="S3151" s="21">
        <v>45987</v>
      </c>
      <c r="T3151" s="20"/>
      <c r="U3151" s="21">
        <v>46018</v>
      </c>
      <c r="V3151" s="29" t="s">
        <v>240</v>
      </c>
      <c r="W3151" s="23"/>
      <c r="X3151" s="27" t="s">
        <v>45</v>
      </c>
      <c r="Y3151" s="13"/>
    </row>
    <row r="3152" spans="1:25" ht="25.5">
      <c r="A3152" s="24">
        <v>46023</v>
      </c>
      <c r="B3152" s="25" t="s">
        <v>3283</v>
      </c>
      <c r="C3152" s="26">
        <v>135925</v>
      </c>
      <c r="D3152" s="27" t="s">
        <v>28</v>
      </c>
      <c r="E3152" s="27" t="s">
        <v>1301</v>
      </c>
      <c r="F3152" s="27"/>
      <c r="G3152" s="27" t="s">
        <v>31</v>
      </c>
      <c r="H3152" s="27" t="s">
        <v>32</v>
      </c>
      <c r="I3152" s="27" t="s">
        <v>33</v>
      </c>
      <c r="J3152" s="28">
        <v>45989</v>
      </c>
      <c r="K3152" s="28">
        <v>46143</v>
      </c>
      <c r="L3152" s="121" t="s">
        <v>53</v>
      </c>
      <c r="N3152" s="246" t="s">
        <v>3838</v>
      </c>
      <c r="P3152" s="30"/>
      <c r="Q3152" s="20"/>
      <c r="R3152" s="23"/>
      <c r="S3152" s="21">
        <v>45987</v>
      </c>
      <c r="T3152" s="20"/>
      <c r="U3152" s="21">
        <v>46018</v>
      </c>
      <c r="V3152" s="29" t="s">
        <v>240</v>
      </c>
      <c r="W3152" s="23"/>
      <c r="X3152" s="27" t="s">
        <v>45</v>
      </c>
      <c r="Y3152" s="13"/>
    </row>
    <row r="3153" spans="1:25" ht="25.5">
      <c r="A3153" s="24">
        <v>46023</v>
      </c>
      <c r="B3153" s="25" t="s">
        <v>3869</v>
      </c>
      <c r="C3153" s="26">
        <v>135939</v>
      </c>
      <c r="D3153" s="27" t="s">
        <v>28</v>
      </c>
      <c r="E3153" s="27" t="s">
        <v>2279</v>
      </c>
      <c r="F3153" s="27"/>
      <c r="G3153" s="27" t="s">
        <v>31</v>
      </c>
      <c r="H3153" s="27" t="s">
        <v>32</v>
      </c>
      <c r="I3153" s="27" t="s">
        <v>33</v>
      </c>
      <c r="J3153" s="28">
        <v>45989</v>
      </c>
      <c r="K3153" s="28">
        <v>46143</v>
      </c>
      <c r="L3153" s="121" t="s">
        <v>53</v>
      </c>
      <c r="N3153" s="246" t="s">
        <v>3838</v>
      </c>
      <c r="P3153" s="30"/>
      <c r="Q3153" s="20"/>
      <c r="R3153" s="23"/>
      <c r="S3153" s="21">
        <v>45987</v>
      </c>
      <c r="T3153" s="20"/>
      <c r="U3153" s="21">
        <v>46018</v>
      </c>
      <c r="V3153" s="29" t="s">
        <v>240</v>
      </c>
      <c r="W3153" s="23"/>
      <c r="X3153" s="27" t="s">
        <v>45</v>
      </c>
      <c r="Y3153" s="13"/>
    </row>
    <row r="3154" spans="1:25" ht="25.5">
      <c r="A3154" s="24">
        <v>46023</v>
      </c>
      <c r="B3154" s="25" t="s">
        <v>2319</v>
      </c>
      <c r="C3154" s="26">
        <v>135946</v>
      </c>
      <c r="D3154" s="27" t="s">
        <v>28</v>
      </c>
      <c r="E3154" s="27" t="s">
        <v>2279</v>
      </c>
      <c r="F3154" s="27"/>
      <c r="G3154" s="27" t="s">
        <v>31</v>
      </c>
      <c r="H3154" s="27" t="s">
        <v>32</v>
      </c>
      <c r="I3154" s="27" t="s">
        <v>33</v>
      </c>
      <c r="J3154" s="28">
        <v>45989</v>
      </c>
      <c r="K3154" s="28">
        <v>46143</v>
      </c>
      <c r="L3154" s="121" t="s">
        <v>53</v>
      </c>
      <c r="N3154" s="246" t="s">
        <v>3838</v>
      </c>
      <c r="P3154" s="30"/>
      <c r="Q3154" s="20"/>
      <c r="R3154" s="23"/>
      <c r="S3154" s="21">
        <v>45987</v>
      </c>
      <c r="T3154" s="20"/>
      <c r="U3154" s="21">
        <v>46018</v>
      </c>
      <c r="V3154" s="29" t="s">
        <v>240</v>
      </c>
      <c r="W3154" s="23"/>
      <c r="X3154" s="27" t="s">
        <v>45</v>
      </c>
      <c r="Y3154" s="13"/>
    </row>
    <row r="3155" spans="1:25" ht="25.5">
      <c r="A3155" s="24">
        <v>46023</v>
      </c>
      <c r="B3155" s="25" t="s">
        <v>3870</v>
      </c>
      <c r="C3155" s="26">
        <v>135950</v>
      </c>
      <c r="D3155" s="27" t="s">
        <v>28</v>
      </c>
      <c r="E3155" s="27" t="s">
        <v>2279</v>
      </c>
      <c r="F3155" s="27"/>
      <c r="G3155" s="27" t="s">
        <v>31</v>
      </c>
      <c r="H3155" s="27" t="s">
        <v>32</v>
      </c>
      <c r="I3155" s="27" t="s">
        <v>33</v>
      </c>
      <c r="J3155" s="28">
        <v>45989</v>
      </c>
      <c r="K3155" s="28">
        <v>46143</v>
      </c>
      <c r="L3155" s="121" t="s">
        <v>53</v>
      </c>
      <c r="N3155" s="246" t="s">
        <v>3838</v>
      </c>
      <c r="P3155" s="30"/>
      <c r="Q3155" s="20"/>
      <c r="R3155" s="23"/>
      <c r="S3155" s="21">
        <v>45987</v>
      </c>
      <c r="T3155" s="20"/>
      <c r="U3155" s="21">
        <v>46018</v>
      </c>
      <c r="V3155" s="29" t="s">
        <v>240</v>
      </c>
      <c r="W3155" s="23"/>
      <c r="X3155" s="27" t="s">
        <v>45</v>
      </c>
      <c r="Y3155" s="13"/>
    </row>
    <row r="3156" spans="1:25" ht="25.5">
      <c r="A3156" s="24">
        <v>46023</v>
      </c>
      <c r="B3156" s="25" t="s">
        <v>3871</v>
      </c>
      <c r="C3156" s="26">
        <v>135957</v>
      </c>
      <c r="D3156" s="27" t="s">
        <v>28</v>
      </c>
      <c r="E3156" s="27" t="s">
        <v>1743</v>
      </c>
      <c r="F3156" s="27"/>
      <c r="G3156" s="27" t="s">
        <v>31</v>
      </c>
      <c r="H3156" s="27" t="s">
        <v>32</v>
      </c>
      <c r="I3156" s="27" t="s">
        <v>33</v>
      </c>
      <c r="J3156" s="28">
        <v>45989</v>
      </c>
      <c r="K3156" s="28">
        <v>46143</v>
      </c>
      <c r="L3156" s="121" t="s">
        <v>53</v>
      </c>
      <c r="N3156" s="246" t="s">
        <v>3838</v>
      </c>
      <c r="P3156" s="30"/>
      <c r="Q3156" s="20"/>
      <c r="R3156" s="23"/>
      <c r="S3156" s="21">
        <v>45987</v>
      </c>
      <c r="T3156" s="20"/>
      <c r="U3156" s="21">
        <v>46018</v>
      </c>
      <c r="V3156" s="29" t="s">
        <v>240</v>
      </c>
      <c r="W3156" s="23"/>
      <c r="X3156" s="27" t="s">
        <v>45</v>
      </c>
      <c r="Y3156" s="13"/>
    </row>
    <row r="3157" spans="1:25" ht="102">
      <c r="A3157" s="24">
        <v>46023</v>
      </c>
      <c r="B3157" s="25" t="s">
        <v>3281</v>
      </c>
      <c r="C3157" s="26">
        <v>143227</v>
      </c>
      <c r="D3157" s="27" t="s">
        <v>28</v>
      </c>
      <c r="E3157" s="27" t="s">
        <v>354</v>
      </c>
      <c r="F3157" s="27" t="s">
        <v>1770</v>
      </c>
      <c r="G3157" s="27" t="s">
        <v>31</v>
      </c>
      <c r="H3157" s="27" t="s">
        <v>32</v>
      </c>
      <c r="I3157" s="27" t="s">
        <v>33</v>
      </c>
      <c r="J3157" s="28">
        <v>45989</v>
      </c>
      <c r="K3157" s="28">
        <v>46143</v>
      </c>
      <c r="L3157" s="121" t="s">
        <v>124</v>
      </c>
      <c r="N3157" s="94" t="s">
        <v>3872</v>
      </c>
      <c r="O3157" s="94" t="s">
        <v>73</v>
      </c>
      <c r="P3157" s="30" t="s">
        <v>73</v>
      </c>
      <c r="Q3157" s="35" t="s">
        <v>73</v>
      </c>
      <c r="R3157" s="35" t="s">
        <v>73</v>
      </c>
      <c r="S3157" s="21">
        <v>45987</v>
      </c>
      <c r="T3157" s="20">
        <v>42353</v>
      </c>
      <c r="U3157" s="21">
        <v>46028</v>
      </c>
      <c r="V3157" s="29" t="s">
        <v>240</v>
      </c>
      <c r="W3157" s="23"/>
      <c r="X3157" s="27" t="s">
        <v>45</v>
      </c>
      <c r="Y3157" s="13" t="s">
        <v>3873</v>
      </c>
    </row>
    <row r="3158" spans="1:25" ht="102">
      <c r="A3158" s="24">
        <v>46023</v>
      </c>
      <c r="B3158" s="25" t="s">
        <v>3293</v>
      </c>
      <c r="C3158" s="26">
        <v>144169</v>
      </c>
      <c r="D3158" s="27" t="s">
        <v>28</v>
      </c>
      <c r="E3158" s="27" t="s">
        <v>354</v>
      </c>
      <c r="F3158" s="27" t="s">
        <v>1770</v>
      </c>
      <c r="G3158" s="27" t="s">
        <v>31</v>
      </c>
      <c r="H3158" s="27" t="s">
        <v>32</v>
      </c>
      <c r="I3158" s="27" t="s">
        <v>33</v>
      </c>
      <c r="J3158" s="28">
        <v>45989</v>
      </c>
      <c r="K3158" s="28">
        <v>46143</v>
      </c>
      <c r="L3158" s="121" t="s">
        <v>124</v>
      </c>
      <c r="N3158" s="94" t="s">
        <v>3872</v>
      </c>
      <c r="O3158" s="94" t="s">
        <v>73</v>
      </c>
      <c r="P3158" s="30" t="s">
        <v>73</v>
      </c>
      <c r="Q3158" s="35" t="s">
        <v>73</v>
      </c>
      <c r="R3158" s="35" t="s">
        <v>73</v>
      </c>
      <c r="S3158" s="21">
        <v>45987</v>
      </c>
      <c r="T3158" s="20" t="s">
        <v>73</v>
      </c>
      <c r="U3158" s="21">
        <v>46028</v>
      </c>
      <c r="V3158" s="29" t="s">
        <v>240</v>
      </c>
      <c r="W3158" s="23"/>
      <c r="X3158" s="27" t="s">
        <v>45</v>
      </c>
      <c r="Y3158" s="13" t="s">
        <v>3873</v>
      </c>
    </row>
    <row r="3159" spans="1:25" ht="102">
      <c r="A3159" s="24">
        <v>46023</v>
      </c>
      <c r="B3159" s="25" t="s">
        <v>1618</v>
      </c>
      <c r="C3159" s="26">
        <v>115869</v>
      </c>
      <c r="D3159" s="27" t="s">
        <v>28</v>
      </c>
      <c r="E3159" s="27" t="s">
        <v>354</v>
      </c>
      <c r="F3159" s="27" t="s">
        <v>1770</v>
      </c>
      <c r="G3159" s="27" t="s">
        <v>31</v>
      </c>
      <c r="H3159" s="27" t="s">
        <v>32</v>
      </c>
      <c r="I3159" s="27" t="s">
        <v>33</v>
      </c>
      <c r="J3159" s="28">
        <v>45989</v>
      </c>
      <c r="K3159" s="28">
        <v>46143</v>
      </c>
      <c r="L3159" s="121" t="s">
        <v>124</v>
      </c>
      <c r="N3159" s="94" t="s">
        <v>3872</v>
      </c>
      <c r="O3159" s="94" t="s">
        <v>73</v>
      </c>
      <c r="P3159" s="30" t="s">
        <v>73</v>
      </c>
      <c r="Q3159" s="35" t="s">
        <v>73</v>
      </c>
      <c r="R3159" s="35" t="s">
        <v>73</v>
      </c>
      <c r="S3159" s="21">
        <v>45987</v>
      </c>
      <c r="T3159" s="20">
        <v>42353</v>
      </c>
      <c r="U3159" s="21">
        <v>46028</v>
      </c>
      <c r="V3159" s="29" t="s">
        <v>240</v>
      </c>
      <c r="W3159" s="23"/>
      <c r="X3159" s="27" t="s">
        <v>45</v>
      </c>
      <c r="Y3159" s="13" t="s">
        <v>3873</v>
      </c>
    </row>
    <row r="3160" spans="1:25" ht="102">
      <c r="A3160" s="24">
        <v>46023</v>
      </c>
      <c r="B3160" s="25" t="s">
        <v>3280</v>
      </c>
      <c r="C3160" s="26">
        <v>144406</v>
      </c>
      <c r="D3160" s="27" t="s">
        <v>28</v>
      </c>
      <c r="E3160" s="27" t="s">
        <v>354</v>
      </c>
      <c r="F3160" s="27" t="s">
        <v>1770</v>
      </c>
      <c r="G3160" s="27" t="s">
        <v>31</v>
      </c>
      <c r="H3160" s="27" t="s">
        <v>32</v>
      </c>
      <c r="I3160" s="27" t="s">
        <v>33</v>
      </c>
      <c r="J3160" s="28">
        <v>45989</v>
      </c>
      <c r="K3160" s="28">
        <v>46143</v>
      </c>
      <c r="L3160" s="121" t="s">
        <v>124</v>
      </c>
      <c r="N3160" s="94" t="s">
        <v>3872</v>
      </c>
      <c r="O3160" s="94" t="s">
        <v>73</v>
      </c>
      <c r="P3160" s="30" t="s">
        <v>73</v>
      </c>
      <c r="Q3160" s="35" t="s">
        <v>73</v>
      </c>
      <c r="R3160" s="35" t="s">
        <v>73</v>
      </c>
      <c r="S3160" s="21">
        <v>45987</v>
      </c>
      <c r="T3160" s="20" t="s">
        <v>73</v>
      </c>
      <c r="U3160" s="21">
        <v>46028</v>
      </c>
      <c r="V3160" s="29" t="s">
        <v>240</v>
      </c>
      <c r="W3160" s="23"/>
      <c r="X3160" s="27" t="s">
        <v>45</v>
      </c>
      <c r="Y3160" s="13" t="s">
        <v>3873</v>
      </c>
    </row>
    <row r="3161" spans="1:25" ht="102">
      <c r="A3161" s="24">
        <v>46023</v>
      </c>
      <c r="B3161" s="25" t="s">
        <v>1565</v>
      </c>
      <c r="C3161" s="26">
        <v>633329</v>
      </c>
      <c r="D3161" s="27" t="s">
        <v>28</v>
      </c>
      <c r="E3161" s="27" t="s">
        <v>354</v>
      </c>
      <c r="F3161" s="27" t="s">
        <v>1770</v>
      </c>
      <c r="G3161" s="27" t="s">
        <v>31</v>
      </c>
      <c r="H3161" s="27" t="s">
        <v>32</v>
      </c>
      <c r="I3161" s="27" t="s">
        <v>33</v>
      </c>
      <c r="J3161" s="28">
        <v>45989</v>
      </c>
      <c r="K3161" s="28">
        <v>46143</v>
      </c>
      <c r="L3161" s="121" t="s">
        <v>124</v>
      </c>
      <c r="N3161" s="94" t="s">
        <v>3872</v>
      </c>
      <c r="O3161" s="94" t="s">
        <v>73</v>
      </c>
      <c r="P3161" s="30" t="s">
        <v>73</v>
      </c>
      <c r="Q3161" s="35" t="s">
        <v>73</v>
      </c>
      <c r="R3161" s="35" t="s">
        <v>73</v>
      </c>
      <c r="S3161" s="21">
        <v>45987</v>
      </c>
      <c r="T3161" s="20" t="s">
        <v>73</v>
      </c>
      <c r="U3161" s="21">
        <v>46028</v>
      </c>
      <c r="V3161" s="29" t="s">
        <v>240</v>
      </c>
      <c r="W3161" s="23"/>
      <c r="X3161" s="27" t="s">
        <v>45</v>
      </c>
      <c r="Y3161" s="13" t="s">
        <v>3873</v>
      </c>
    </row>
    <row r="3162" spans="1:25" ht="102">
      <c r="A3162" s="24">
        <v>46023</v>
      </c>
      <c r="B3162" s="25" t="s">
        <v>958</v>
      </c>
      <c r="C3162" s="26">
        <v>633383</v>
      </c>
      <c r="D3162" s="27" t="s">
        <v>28</v>
      </c>
      <c r="E3162" s="27" t="s">
        <v>354</v>
      </c>
      <c r="F3162" s="27" t="s">
        <v>1770</v>
      </c>
      <c r="G3162" s="27" t="s">
        <v>31</v>
      </c>
      <c r="H3162" s="27" t="s">
        <v>32</v>
      </c>
      <c r="I3162" s="27" t="s">
        <v>33</v>
      </c>
      <c r="J3162" s="28">
        <v>45989</v>
      </c>
      <c r="K3162" s="28">
        <v>46143</v>
      </c>
      <c r="L3162" s="121" t="s">
        <v>124</v>
      </c>
      <c r="N3162" s="94" t="s">
        <v>3872</v>
      </c>
      <c r="O3162" s="94" t="s">
        <v>73</v>
      </c>
      <c r="P3162" s="30" t="s">
        <v>73</v>
      </c>
      <c r="Q3162" s="35" t="s">
        <v>73</v>
      </c>
      <c r="R3162" s="35" t="s">
        <v>73</v>
      </c>
      <c r="S3162" s="21">
        <v>45987</v>
      </c>
      <c r="T3162" s="20" t="s">
        <v>73</v>
      </c>
      <c r="U3162" s="21">
        <v>46028</v>
      </c>
      <c r="V3162" s="29" t="s">
        <v>240</v>
      </c>
      <c r="W3162" s="23"/>
      <c r="X3162" s="27" t="s">
        <v>45</v>
      </c>
      <c r="Y3162" s="13" t="s">
        <v>3873</v>
      </c>
    </row>
    <row r="3163" spans="1:25">
      <c r="A3163" s="24">
        <v>46023</v>
      </c>
      <c r="B3163" s="25" t="s">
        <v>307</v>
      </c>
      <c r="C3163" s="26">
        <v>3083</v>
      </c>
      <c r="D3163" s="27" t="s">
        <v>28</v>
      </c>
      <c r="E3163" s="27" t="s">
        <v>3325</v>
      </c>
      <c r="F3163" s="27" t="s">
        <v>2993</v>
      </c>
      <c r="G3163" s="27" t="s">
        <v>31</v>
      </c>
      <c r="H3163" s="27" t="s">
        <v>32</v>
      </c>
      <c r="I3163" s="27" t="s">
        <v>33</v>
      </c>
      <c r="J3163" s="28">
        <v>45989</v>
      </c>
      <c r="K3163" s="28">
        <v>46174</v>
      </c>
      <c r="L3163" s="121" t="s">
        <v>124</v>
      </c>
      <c r="M3163" s="94" t="s">
        <v>2464</v>
      </c>
      <c r="N3163" s="246" t="s">
        <v>2465</v>
      </c>
      <c r="O3163" s="94" t="s">
        <v>73</v>
      </c>
      <c r="P3163" s="30" t="s">
        <v>73</v>
      </c>
      <c r="Q3163" s="35" t="s">
        <v>73</v>
      </c>
      <c r="R3163" s="35" t="s">
        <v>73</v>
      </c>
      <c r="S3163" s="21">
        <v>46012</v>
      </c>
      <c r="T3163" s="20">
        <v>46028</v>
      </c>
      <c r="U3163" s="21">
        <v>46029</v>
      </c>
      <c r="V3163" s="29" t="s">
        <v>240</v>
      </c>
      <c r="W3163" s="23"/>
      <c r="X3163" s="27" t="s">
        <v>45</v>
      </c>
      <c r="Y3163" s="13"/>
    </row>
    <row r="3164" spans="1:25">
      <c r="A3164" s="24">
        <v>46023</v>
      </c>
      <c r="B3164" s="25" t="s">
        <v>3303</v>
      </c>
      <c r="C3164" s="26">
        <v>34096</v>
      </c>
      <c r="D3164" s="27" t="s">
        <v>28</v>
      </c>
      <c r="E3164" s="27" t="s">
        <v>494</v>
      </c>
      <c r="F3164" s="27" t="s">
        <v>225</v>
      </c>
      <c r="G3164" s="27" t="s">
        <v>31</v>
      </c>
      <c r="H3164" s="27" t="s">
        <v>32</v>
      </c>
      <c r="I3164" s="27" t="s">
        <v>33</v>
      </c>
      <c r="J3164" s="28">
        <v>45991</v>
      </c>
      <c r="K3164" s="28">
        <v>46174</v>
      </c>
      <c r="L3164" s="121" t="s">
        <v>124</v>
      </c>
      <c r="N3164" s="246" t="s">
        <v>464</v>
      </c>
      <c r="O3164" s="94" t="s">
        <v>73</v>
      </c>
      <c r="P3164" s="30" t="s">
        <v>73</v>
      </c>
      <c r="Q3164" s="35" t="s">
        <v>73</v>
      </c>
      <c r="R3164" s="35" t="s">
        <v>73</v>
      </c>
      <c r="S3164" s="21">
        <v>46005</v>
      </c>
      <c r="T3164" s="20" t="s">
        <v>73</v>
      </c>
      <c r="U3164" s="21">
        <v>46028</v>
      </c>
      <c r="V3164" s="29" t="s">
        <v>240</v>
      </c>
      <c r="W3164" s="23"/>
      <c r="X3164" s="27" t="s">
        <v>45</v>
      </c>
      <c r="Y3164" s="13"/>
    </row>
    <row r="3165" spans="1:25">
      <c r="A3165" s="24">
        <v>46023</v>
      </c>
      <c r="B3165" s="25" t="s">
        <v>1620</v>
      </c>
      <c r="C3165" s="26">
        <v>116227</v>
      </c>
      <c r="D3165" s="27" t="s">
        <v>28</v>
      </c>
      <c r="E3165" s="27" t="s">
        <v>354</v>
      </c>
      <c r="F3165" s="27" t="s">
        <v>1770</v>
      </c>
      <c r="G3165" s="27" t="s">
        <v>31</v>
      </c>
      <c r="H3165" s="27" t="s">
        <v>32</v>
      </c>
      <c r="I3165" s="27" t="s">
        <v>33</v>
      </c>
      <c r="J3165" s="28">
        <v>45989</v>
      </c>
      <c r="K3165" s="28">
        <v>46143</v>
      </c>
      <c r="L3165" s="121" t="s">
        <v>34</v>
      </c>
      <c r="N3165" s="94" t="s">
        <v>2480</v>
      </c>
      <c r="P3165" s="30"/>
      <c r="Q3165" s="20"/>
      <c r="R3165" s="23"/>
      <c r="S3165" s="21">
        <v>46024</v>
      </c>
      <c r="T3165" s="20"/>
      <c r="U3165" s="21">
        <v>46014</v>
      </c>
      <c r="V3165" s="29" t="s">
        <v>240</v>
      </c>
      <c r="W3165" s="23"/>
      <c r="X3165" s="27" t="s">
        <v>45</v>
      </c>
      <c r="Y3165" s="13"/>
    </row>
    <row r="3166" spans="1:25">
      <c r="A3166" s="24">
        <v>46023</v>
      </c>
      <c r="B3166" s="25" t="s">
        <v>1029</v>
      </c>
      <c r="C3166" s="26">
        <v>118725</v>
      </c>
      <c r="D3166" s="27" t="s">
        <v>28</v>
      </c>
      <c r="E3166" s="27" t="s">
        <v>377</v>
      </c>
      <c r="F3166" s="27" t="s">
        <v>3795</v>
      </c>
      <c r="G3166" s="27" t="s">
        <v>31</v>
      </c>
      <c r="H3166" s="27" t="s">
        <v>32</v>
      </c>
      <c r="I3166" s="27" t="s">
        <v>33</v>
      </c>
      <c r="J3166" s="28">
        <v>45989</v>
      </c>
      <c r="K3166" s="28">
        <v>46143</v>
      </c>
      <c r="L3166" s="121" t="s">
        <v>34</v>
      </c>
      <c r="N3166" s="246" t="s">
        <v>91</v>
      </c>
      <c r="P3166" s="30"/>
      <c r="Q3166" s="20"/>
      <c r="R3166" s="23"/>
      <c r="S3166" s="21">
        <v>45989</v>
      </c>
      <c r="T3166" s="20">
        <v>46006</v>
      </c>
      <c r="U3166" s="21">
        <v>46009</v>
      </c>
      <c r="V3166" s="29" t="s">
        <v>240</v>
      </c>
      <c r="W3166" s="23"/>
      <c r="X3166" s="27" t="s">
        <v>45</v>
      </c>
      <c r="Y3166" s="13"/>
    </row>
    <row r="3167" spans="1:25">
      <c r="A3167" s="24">
        <v>46023</v>
      </c>
      <c r="B3167" s="25" t="s">
        <v>2486</v>
      </c>
      <c r="C3167" s="26">
        <v>125855</v>
      </c>
      <c r="D3167" s="27" t="s">
        <v>28</v>
      </c>
      <c r="E3167" s="27" t="s">
        <v>354</v>
      </c>
      <c r="F3167" s="27" t="s">
        <v>3874</v>
      </c>
      <c r="G3167" s="27" t="s">
        <v>31</v>
      </c>
      <c r="H3167" s="27" t="s">
        <v>32</v>
      </c>
      <c r="I3167" s="27" t="s">
        <v>33</v>
      </c>
      <c r="J3167" s="28">
        <v>45989</v>
      </c>
      <c r="K3167" s="28">
        <v>46143</v>
      </c>
      <c r="L3167" s="121" t="s">
        <v>34</v>
      </c>
      <c r="N3167" s="94" t="s">
        <v>2480</v>
      </c>
      <c r="P3167" s="30"/>
      <c r="Q3167" s="20"/>
      <c r="R3167" s="23"/>
      <c r="S3167" s="21">
        <v>45989</v>
      </c>
      <c r="T3167" s="20">
        <v>46006</v>
      </c>
      <c r="U3167" s="21">
        <v>46014</v>
      </c>
      <c r="V3167" s="29" t="s">
        <v>240</v>
      </c>
      <c r="W3167" s="23"/>
      <c r="X3167" s="27" t="s">
        <v>45</v>
      </c>
      <c r="Y3167" s="13"/>
    </row>
    <row r="3168" spans="1:25">
      <c r="A3168" s="24">
        <v>46023</v>
      </c>
      <c r="B3168" s="25" t="s">
        <v>1599</v>
      </c>
      <c r="C3168" s="26">
        <v>633348</v>
      </c>
      <c r="D3168" s="27" t="s">
        <v>28</v>
      </c>
      <c r="E3168" s="27" t="s">
        <v>3279</v>
      </c>
      <c r="F3168" s="27" t="s">
        <v>1770</v>
      </c>
      <c r="G3168" s="27" t="s">
        <v>31</v>
      </c>
      <c r="H3168" s="27" t="s">
        <v>32</v>
      </c>
      <c r="I3168" s="27" t="s">
        <v>33</v>
      </c>
      <c r="J3168" s="28">
        <v>45989</v>
      </c>
      <c r="K3168" s="28">
        <v>46143</v>
      </c>
      <c r="L3168" s="121" t="s">
        <v>34</v>
      </c>
      <c r="N3168" s="94" t="s">
        <v>2480</v>
      </c>
      <c r="P3168" s="30"/>
      <c r="Q3168" s="20"/>
      <c r="R3168" s="23"/>
      <c r="S3168" s="21">
        <v>45989</v>
      </c>
      <c r="T3168" s="20">
        <v>46006</v>
      </c>
      <c r="U3168" s="21">
        <v>46014</v>
      </c>
      <c r="V3168" s="29" t="s">
        <v>240</v>
      </c>
      <c r="W3168" s="23"/>
      <c r="X3168" s="27" t="s">
        <v>45</v>
      </c>
      <c r="Y3168" s="13"/>
    </row>
    <row r="3169" spans="1:25">
      <c r="A3169" s="24">
        <v>46023</v>
      </c>
      <c r="B3169" s="25" t="s">
        <v>960</v>
      </c>
      <c r="C3169" s="26">
        <v>633363</v>
      </c>
      <c r="D3169" s="27" t="s">
        <v>28</v>
      </c>
      <c r="E3169" s="27" t="s">
        <v>354</v>
      </c>
      <c r="F3169" s="27" t="s">
        <v>1770</v>
      </c>
      <c r="G3169" s="27" t="s">
        <v>31</v>
      </c>
      <c r="H3169" s="27" t="s">
        <v>32</v>
      </c>
      <c r="I3169" s="27" t="s">
        <v>33</v>
      </c>
      <c r="J3169" s="28">
        <v>45989</v>
      </c>
      <c r="K3169" s="28">
        <v>46143</v>
      </c>
      <c r="L3169" s="121" t="s">
        <v>34</v>
      </c>
      <c r="N3169" s="94" t="s">
        <v>2480</v>
      </c>
      <c r="P3169" s="30"/>
      <c r="Q3169" s="20"/>
      <c r="R3169" s="23"/>
      <c r="S3169" s="21">
        <v>45989</v>
      </c>
      <c r="T3169" s="20">
        <v>46006</v>
      </c>
      <c r="U3169" s="21">
        <v>46014</v>
      </c>
      <c r="V3169" s="29" t="s">
        <v>240</v>
      </c>
      <c r="W3169" s="23"/>
      <c r="X3169" s="27" t="s">
        <v>45</v>
      </c>
      <c r="Y3169" s="13"/>
    </row>
    <row r="3170" spans="1:25">
      <c r="A3170" s="24">
        <v>46023</v>
      </c>
      <c r="B3170" s="25" t="s">
        <v>924</v>
      </c>
      <c r="C3170" s="26">
        <v>109793</v>
      </c>
      <c r="D3170" s="27" t="s">
        <v>28</v>
      </c>
      <c r="E3170" s="27" t="s">
        <v>354</v>
      </c>
      <c r="F3170" s="27" t="s">
        <v>1770</v>
      </c>
      <c r="G3170" s="27" t="s">
        <v>31</v>
      </c>
      <c r="H3170" s="27" t="s">
        <v>32</v>
      </c>
      <c r="I3170" s="27" t="s">
        <v>33</v>
      </c>
      <c r="J3170" s="28">
        <v>45989</v>
      </c>
      <c r="K3170" s="28">
        <v>46143</v>
      </c>
      <c r="L3170" s="121" t="s">
        <v>34</v>
      </c>
      <c r="N3170" s="94" t="s">
        <v>2480</v>
      </c>
      <c r="P3170" s="30"/>
      <c r="Q3170" s="20"/>
      <c r="R3170" s="23"/>
      <c r="S3170" s="21">
        <v>45989</v>
      </c>
      <c r="T3170" s="20">
        <v>46006</v>
      </c>
      <c r="U3170" s="21">
        <v>46014</v>
      </c>
      <c r="V3170" s="182" t="s">
        <v>240</v>
      </c>
      <c r="W3170" s="23"/>
      <c r="X3170" s="27" t="s">
        <v>45</v>
      </c>
      <c r="Y3170" s="13"/>
    </row>
    <row r="3171" spans="1:25">
      <c r="A3171" s="24">
        <v>46023</v>
      </c>
      <c r="B3171" s="25" t="s">
        <v>2479</v>
      </c>
      <c r="C3171" s="26">
        <v>139072</v>
      </c>
      <c r="D3171" s="27" t="s">
        <v>28</v>
      </c>
      <c r="E3171" s="27" t="s">
        <v>3279</v>
      </c>
      <c r="F3171" s="27" t="s">
        <v>736</v>
      </c>
      <c r="G3171" s="27" t="s">
        <v>31</v>
      </c>
      <c r="H3171" s="27" t="s">
        <v>32</v>
      </c>
      <c r="I3171" s="27" t="s">
        <v>33</v>
      </c>
      <c r="J3171" s="28">
        <v>45989</v>
      </c>
      <c r="K3171" s="28">
        <v>46143</v>
      </c>
      <c r="L3171" s="121" t="s">
        <v>34</v>
      </c>
      <c r="N3171" s="94" t="s">
        <v>2480</v>
      </c>
      <c r="P3171" s="30"/>
      <c r="Q3171" s="20"/>
      <c r="R3171" s="23"/>
      <c r="S3171" s="21">
        <v>45990</v>
      </c>
      <c r="T3171" s="20">
        <v>46006</v>
      </c>
      <c r="U3171" s="21">
        <v>46014</v>
      </c>
      <c r="V3171" s="29" t="s">
        <v>240</v>
      </c>
      <c r="W3171" s="23"/>
      <c r="X3171" s="27" t="s">
        <v>39</v>
      </c>
      <c r="Y3171" s="13"/>
    </row>
    <row r="3172" spans="1:25" ht="25.5">
      <c r="A3172" s="24">
        <v>46023</v>
      </c>
      <c r="B3172" s="25" t="s">
        <v>3875</v>
      </c>
      <c r="C3172" s="26">
        <v>143022</v>
      </c>
      <c r="D3172" s="27" t="s">
        <v>28</v>
      </c>
      <c r="E3172" s="27" t="s">
        <v>70</v>
      </c>
      <c r="F3172" s="27" t="s">
        <v>387</v>
      </c>
      <c r="G3172" s="27" t="s">
        <v>31</v>
      </c>
      <c r="H3172" s="27" t="s">
        <v>32</v>
      </c>
      <c r="I3172" s="27" t="s">
        <v>33</v>
      </c>
      <c r="J3172" s="28">
        <v>45989</v>
      </c>
      <c r="K3172" s="28">
        <v>46143</v>
      </c>
      <c r="L3172" s="121" t="s">
        <v>34</v>
      </c>
      <c r="N3172" s="94" t="s">
        <v>72</v>
      </c>
      <c r="P3172" s="30" t="s">
        <v>73</v>
      </c>
      <c r="Q3172" s="20"/>
      <c r="R3172" s="23"/>
      <c r="S3172" s="21">
        <v>46007</v>
      </c>
      <c r="T3172" s="20" t="s">
        <v>235</v>
      </c>
      <c r="U3172" s="21">
        <v>46010</v>
      </c>
      <c r="V3172" s="29" t="s">
        <v>240</v>
      </c>
      <c r="W3172" s="23"/>
      <c r="X3172" s="27" t="s">
        <v>39</v>
      </c>
      <c r="Y3172" s="13"/>
    </row>
    <row r="3173" spans="1:25">
      <c r="A3173" s="24">
        <v>46054</v>
      </c>
      <c r="B3173" s="25" t="s">
        <v>3328</v>
      </c>
      <c r="C3173" s="26">
        <v>146362</v>
      </c>
      <c r="D3173" s="27" t="s">
        <v>42</v>
      </c>
      <c r="E3173" s="27" t="s">
        <v>255</v>
      </c>
      <c r="F3173" s="27" t="s">
        <v>256</v>
      </c>
      <c r="G3173" s="27" t="s">
        <v>31</v>
      </c>
      <c r="H3173" s="27" t="s">
        <v>32</v>
      </c>
      <c r="I3173" s="27" t="s">
        <v>33</v>
      </c>
      <c r="J3173" s="28">
        <v>46387</v>
      </c>
      <c r="K3173" s="28">
        <v>46174</v>
      </c>
      <c r="L3173" s="121" t="s">
        <v>3876</v>
      </c>
      <c r="N3173" s="94" t="s">
        <v>2923</v>
      </c>
      <c r="P3173" s="30"/>
      <c r="Q3173" s="20"/>
      <c r="R3173" s="23"/>
      <c r="S3173" s="21">
        <v>46024</v>
      </c>
      <c r="T3173" s="20"/>
      <c r="U3173" s="21">
        <v>46027</v>
      </c>
      <c r="V3173" s="29" t="s">
        <v>240</v>
      </c>
      <c r="W3173" s="23"/>
      <c r="X3173" s="27" t="s">
        <v>45</v>
      </c>
      <c r="Y3173" s="13"/>
    </row>
    <row r="3174" spans="1:25">
      <c r="A3174" s="24">
        <v>46054</v>
      </c>
      <c r="B3174" s="25" t="s">
        <v>3302</v>
      </c>
      <c r="C3174" s="26">
        <v>146659</v>
      </c>
      <c r="D3174" s="27" t="s">
        <v>42</v>
      </c>
      <c r="E3174" s="27" t="s">
        <v>377</v>
      </c>
      <c r="F3174" s="27" t="s">
        <v>3795</v>
      </c>
      <c r="G3174" s="27" t="s">
        <v>31</v>
      </c>
      <c r="H3174" s="27" t="s">
        <v>32</v>
      </c>
      <c r="I3174" s="27" t="s">
        <v>33</v>
      </c>
      <c r="J3174" s="28">
        <v>46387</v>
      </c>
      <c r="K3174" s="28">
        <v>46174</v>
      </c>
      <c r="L3174" s="121" t="s">
        <v>3876</v>
      </c>
      <c r="N3174" s="94" t="s">
        <v>2569</v>
      </c>
      <c r="P3174" s="30"/>
      <c r="Q3174" s="20"/>
      <c r="R3174" s="23"/>
      <c r="S3174" s="21">
        <v>46024</v>
      </c>
      <c r="T3174" s="20"/>
      <c r="U3174" s="21">
        <v>46029</v>
      </c>
      <c r="V3174" s="29" t="s">
        <v>240</v>
      </c>
      <c r="W3174" s="23"/>
      <c r="X3174" s="27" t="s">
        <v>45</v>
      </c>
      <c r="Y3174" s="13"/>
    </row>
    <row r="3175" spans="1:25" ht="25.5">
      <c r="A3175" s="24">
        <v>46054</v>
      </c>
      <c r="B3175" s="25" t="s">
        <v>3877</v>
      </c>
      <c r="C3175" s="26">
        <v>150374</v>
      </c>
      <c r="D3175" s="27" t="s">
        <v>42</v>
      </c>
      <c r="E3175" s="27" t="s">
        <v>3325</v>
      </c>
      <c r="F3175" s="27" t="s">
        <v>262</v>
      </c>
      <c r="G3175" s="27" t="s">
        <v>31</v>
      </c>
      <c r="H3175" s="27" t="s">
        <v>32</v>
      </c>
      <c r="I3175" s="27" t="s">
        <v>33</v>
      </c>
      <c r="J3175" s="28">
        <v>46387</v>
      </c>
      <c r="K3175" s="28">
        <v>46174</v>
      </c>
      <c r="L3175" s="121" t="s">
        <v>3876</v>
      </c>
      <c r="N3175" s="94" t="s">
        <v>2995</v>
      </c>
      <c r="P3175" s="30"/>
      <c r="Q3175" s="20"/>
      <c r="R3175" s="23"/>
      <c r="S3175" s="21">
        <v>46024</v>
      </c>
      <c r="T3175" s="20"/>
      <c r="U3175" s="21">
        <v>46028</v>
      </c>
      <c r="V3175" s="29" t="s">
        <v>240</v>
      </c>
      <c r="W3175" s="23"/>
      <c r="X3175" s="27" t="s">
        <v>45</v>
      </c>
      <c r="Y3175" s="13"/>
    </row>
    <row r="3176" spans="1:25">
      <c r="A3176" s="24">
        <v>46054</v>
      </c>
      <c r="B3176" s="25" t="s">
        <v>325</v>
      </c>
      <c r="C3176" s="26">
        <v>634475</v>
      </c>
      <c r="D3176" s="27" t="s">
        <v>42</v>
      </c>
      <c r="E3176" s="27" t="s">
        <v>274</v>
      </c>
      <c r="F3176" s="27" t="s">
        <v>3822</v>
      </c>
      <c r="G3176" s="27" t="s">
        <v>31</v>
      </c>
      <c r="H3176" s="27" t="s">
        <v>32</v>
      </c>
      <c r="I3176" s="27" t="s">
        <v>33</v>
      </c>
      <c r="J3176" s="28">
        <v>46387</v>
      </c>
      <c r="K3176" s="28">
        <v>46174</v>
      </c>
      <c r="L3176" s="121" t="s">
        <v>3876</v>
      </c>
      <c r="N3176" s="94" t="s">
        <v>2465</v>
      </c>
      <c r="P3176" s="30"/>
      <c r="Q3176" s="20"/>
      <c r="R3176" s="23"/>
      <c r="S3176" s="21">
        <v>46024</v>
      </c>
      <c r="T3176" s="20"/>
      <c r="U3176" s="21">
        <v>46029</v>
      </c>
      <c r="V3176" s="29" t="s">
        <v>240</v>
      </c>
      <c r="W3176" s="23"/>
      <c r="X3176" s="27" t="s">
        <v>45</v>
      </c>
      <c r="Y3176" s="13"/>
    </row>
    <row r="3177" spans="1:25">
      <c r="A3177" s="24">
        <v>46054</v>
      </c>
      <c r="B3177" s="25" t="s">
        <v>301</v>
      </c>
      <c r="C3177" s="26">
        <v>634481</v>
      </c>
      <c r="D3177" s="27" t="s">
        <v>42</v>
      </c>
      <c r="E3177" s="27" t="s">
        <v>1616</v>
      </c>
      <c r="F3177" s="27" t="s">
        <v>3878</v>
      </c>
      <c r="G3177" s="27" t="s">
        <v>31</v>
      </c>
      <c r="H3177" s="27" t="s">
        <v>32</v>
      </c>
      <c r="I3177" s="27" t="s">
        <v>33</v>
      </c>
      <c r="J3177" s="28">
        <v>46387</v>
      </c>
      <c r="K3177" s="28">
        <v>46174</v>
      </c>
      <c r="L3177" s="121" t="s">
        <v>3876</v>
      </c>
      <c r="N3177" s="94" t="s">
        <v>2465</v>
      </c>
      <c r="P3177" s="30"/>
      <c r="Q3177" s="20"/>
      <c r="R3177" s="23"/>
      <c r="S3177" s="21">
        <v>46024</v>
      </c>
      <c r="T3177" s="20"/>
      <c r="U3177" s="21">
        <v>46029</v>
      </c>
      <c r="V3177" s="29" t="s">
        <v>240</v>
      </c>
      <c r="W3177" s="23"/>
      <c r="X3177" s="27" t="s">
        <v>45</v>
      </c>
      <c r="Y3177" s="13"/>
    </row>
    <row r="3178" spans="1:25">
      <c r="A3178" s="24">
        <v>46054</v>
      </c>
      <c r="B3178" s="25" t="s">
        <v>1575</v>
      </c>
      <c r="C3178" s="26">
        <v>130657</v>
      </c>
      <c r="D3178" s="27" t="s">
        <v>42</v>
      </c>
      <c r="E3178" s="27" t="s">
        <v>255</v>
      </c>
      <c r="F3178" s="27" t="s">
        <v>2511</v>
      </c>
      <c r="G3178" s="27" t="s">
        <v>31</v>
      </c>
      <c r="H3178" s="27" t="s">
        <v>32</v>
      </c>
      <c r="I3178" s="27" t="s">
        <v>33</v>
      </c>
      <c r="J3178" s="28">
        <v>46387</v>
      </c>
      <c r="K3178" s="28">
        <v>46174</v>
      </c>
      <c r="L3178" s="121" t="s">
        <v>3876</v>
      </c>
      <c r="P3178" s="30"/>
      <c r="Q3178" s="20"/>
      <c r="R3178" s="23"/>
      <c r="S3178" s="21">
        <v>46024</v>
      </c>
      <c r="T3178" s="20"/>
      <c r="U3178" s="21">
        <v>46024</v>
      </c>
      <c r="V3178" s="29" t="s">
        <v>240</v>
      </c>
      <c r="W3178" s="23"/>
      <c r="X3178" s="27" t="s">
        <v>39</v>
      </c>
      <c r="Y3178" s="13" t="s">
        <v>3879</v>
      </c>
    </row>
    <row r="3179" spans="1:25">
      <c r="A3179" s="24">
        <v>46023</v>
      </c>
      <c r="B3179" s="25" t="s">
        <v>1558</v>
      </c>
      <c r="C3179" s="26">
        <v>28494</v>
      </c>
      <c r="D3179" s="27" t="s">
        <v>28</v>
      </c>
      <c r="E3179" s="27"/>
      <c r="F3179" s="27"/>
      <c r="G3179" s="27" t="s">
        <v>31</v>
      </c>
      <c r="H3179" s="27" t="s">
        <v>32</v>
      </c>
      <c r="I3179" s="27" t="s">
        <v>33</v>
      </c>
      <c r="J3179" s="28">
        <v>45989</v>
      </c>
      <c r="K3179" s="28">
        <v>46174</v>
      </c>
      <c r="L3179" s="121" t="s">
        <v>79</v>
      </c>
      <c r="P3179" s="30"/>
      <c r="Q3179" s="20"/>
      <c r="R3179" s="23"/>
      <c r="S3179" s="21">
        <v>45988</v>
      </c>
      <c r="T3179" s="20"/>
      <c r="U3179" s="21"/>
      <c r="V3179" s="29" t="s">
        <v>240</v>
      </c>
      <c r="W3179" s="23"/>
      <c r="X3179" s="27" t="s">
        <v>45</v>
      </c>
      <c r="Y3179" s="13"/>
    </row>
    <row r="3180" spans="1:25">
      <c r="A3180" s="24">
        <v>46023</v>
      </c>
      <c r="B3180" s="25" t="s">
        <v>1160</v>
      </c>
      <c r="C3180" s="26">
        <v>9264</v>
      </c>
      <c r="D3180" s="27" t="s">
        <v>28</v>
      </c>
      <c r="E3180" s="27"/>
      <c r="F3180" s="27"/>
      <c r="G3180" s="27" t="s">
        <v>31</v>
      </c>
      <c r="H3180" s="27" t="s">
        <v>32</v>
      </c>
      <c r="I3180" s="27" t="s">
        <v>33</v>
      </c>
      <c r="J3180" s="28">
        <v>45989</v>
      </c>
      <c r="K3180" s="28">
        <v>46174</v>
      </c>
      <c r="L3180" s="121" t="s">
        <v>79</v>
      </c>
      <c r="P3180" s="30"/>
      <c r="Q3180" s="20"/>
      <c r="R3180" s="23"/>
      <c r="S3180" s="21">
        <v>45988</v>
      </c>
      <c r="T3180" s="20"/>
      <c r="U3180" s="21"/>
      <c r="V3180" s="29" t="s">
        <v>240</v>
      </c>
      <c r="W3180" s="23"/>
      <c r="X3180" s="27" t="s">
        <v>45</v>
      </c>
      <c r="Y3180" s="13"/>
    </row>
    <row r="3181" spans="1:25">
      <c r="A3181" s="24">
        <v>46023</v>
      </c>
      <c r="B3181" s="25" t="s">
        <v>1466</v>
      </c>
      <c r="C3181" s="26">
        <v>108976</v>
      </c>
      <c r="D3181" s="27" t="s">
        <v>28</v>
      </c>
      <c r="E3181" s="27"/>
      <c r="F3181" s="27"/>
      <c r="G3181" s="27" t="s">
        <v>31</v>
      </c>
      <c r="H3181" s="27" t="s">
        <v>32</v>
      </c>
      <c r="I3181" s="27" t="s">
        <v>33</v>
      </c>
      <c r="J3181" s="28">
        <v>45989</v>
      </c>
      <c r="K3181" s="28">
        <v>46143</v>
      </c>
      <c r="L3181" s="121" t="s">
        <v>79</v>
      </c>
      <c r="N3181" s="246"/>
      <c r="P3181" s="30"/>
      <c r="Q3181" s="20"/>
      <c r="R3181" s="23"/>
      <c r="S3181" s="21">
        <v>45986</v>
      </c>
      <c r="T3181" s="20"/>
      <c r="U3181" s="21"/>
      <c r="V3181" s="29" t="s">
        <v>240</v>
      </c>
      <c r="W3181" s="23"/>
      <c r="X3181" s="27" t="s">
        <v>45</v>
      </c>
      <c r="Y3181" s="13"/>
    </row>
    <row r="3182" spans="1:25">
      <c r="A3182" s="24">
        <v>46023</v>
      </c>
      <c r="B3182" s="25" t="s">
        <v>1592</v>
      </c>
      <c r="C3182" s="26">
        <v>121117</v>
      </c>
      <c r="D3182" s="27" t="s">
        <v>28</v>
      </c>
      <c r="E3182" s="27"/>
      <c r="F3182" s="27"/>
      <c r="G3182" s="27" t="s">
        <v>31</v>
      </c>
      <c r="H3182" s="27" t="s">
        <v>32</v>
      </c>
      <c r="I3182" s="27" t="s">
        <v>33</v>
      </c>
      <c r="J3182" s="28">
        <v>45989</v>
      </c>
      <c r="K3182" s="28">
        <v>46143</v>
      </c>
      <c r="L3182" s="121" t="s">
        <v>79</v>
      </c>
      <c r="P3182" s="30"/>
      <c r="Q3182" s="20"/>
      <c r="R3182" s="23"/>
      <c r="S3182" s="21">
        <v>45986</v>
      </c>
      <c r="T3182" s="20"/>
      <c r="U3182" s="21"/>
      <c r="V3182" s="29" t="s">
        <v>240</v>
      </c>
      <c r="W3182" s="23"/>
      <c r="X3182" s="27" t="s">
        <v>45</v>
      </c>
      <c r="Y3182" s="13"/>
    </row>
    <row r="3183" spans="1:25">
      <c r="A3183" s="24">
        <v>46023</v>
      </c>
      <c r="B3183" s="25" t="s">
        <v>1030</v>
      </c>
      <c r="C3183" s="26">
        <v>130659</v>
      </c>
      <c r="D3183" s="27" t="s">
        <v>28</v>
      </c>
      <c r="E3183" s="27"/>
      <c r="F3183" s="27"/>
      <c r="G3183" s="27" t="s">
        <v>31</v>
      </c>
      <c r="H3183" s="27" t="s">
        <v>32</v>
      </c>
      <c r="I3183" s="27" t="s">
        <v>33</v>
      </c>
      <c r="J3183" s="28">
        <v>45989</v>
      </c>
      <c r="K3183" s="28">
        <v>46174</v>
      </c>
      <c r="L3183" s="121" t="s">
        <v>79</v>
      </c>
      <c r="P3183" s="30"/>
      <c r="Q3183" s="20"/>
      <c r="R3183" s="23"/>
      <c r="S3183" s="21">
        <v>45987</v>
      </c>
      <c r="T3183" s="20">
        <v>46007</v>
      </c>
      <c r="U3183" s="21"/>
      <c r="V3183" s="29" t="s">
        <v>240</v>
      </c>
      <c r="W3183" s="23"/>
      <c r="X3183" s="27" t="s">
        <v>39</v>
      </c>
      <c r="Y3183" s="13"/>
    </row>
    <row r="3184" spans="1:25">
      <c r="A3184" s="24">
        <v>46023</v>
      </c>
      <c r="B3184" s="25" t="s">
        <v>3275</v>
      </c>
      <c r="C3184" s="26">
        <v>134023</v>
      </c>
      <c r="D3184" s="27" t="s">
        <v>28</v>
      </c>
      <c r="E3184" s="27"/>
      <c r="F3184" s="27"/>
      <c r="G3184" s="27" t="s">
        <v>31</v>
      </c>
      <c r="H3184" s="27" t="s">
        <v>32</v>
      </c>
      <c r="I3184" s="27" t="s">
        <v>33</v>
      </c>
      <c r="J3184" s="28">
        <v>45989</v>
      </c>
      <c r="K3184" s="28">
        <v>46143</v>
      </c>
      <c r="L3184" s="121" t="s">
        <v>79</v>
      </c>
      <c r="P3184" s="30"/>
      <c r="Q3184" s="20"/>
      <c r="R3184" s="23"/>
      <c r="S3184" s="21">
        <v>45987</v>
      </c>
      <c r="T3184" s="20"/>
      <c r="U3184" s="21"/>
      <c r="V3184" s="29" t="s">
        <v>240</v>
      </c>
      <c r="W3184" s="23"/>
      <c r="X3184" s="27" t="s">
        <v>45</v>
      </c>
      <c r="Y3184" s="13"/>
    </row>
    <row r="3185" spans="1:25">
      <c r="A3185" s="24">
        <v>46023</v>
      </c>
      <c r="B3185" s="25" t="s">
        <v>2375</v>
      </c>
      <c r="C3185" s="26">
        <v>135933</v>
      </c>
      <c r="D3185" s="27" t="s">
        <v>28</v>
      </c>
      <c r="E3185" s="27"/>
      <c r="F3185" s="27"/>
      <c r="G3185" s="27" t="s">
        <v>31</v>
      </c>
      <c r="H3185" s="27" t="s">
        <v>32</v>
      </c>
      <c r="I3185" s="27" t="s">
        <v>33</v>
      </c>
      <c r="J3185" s="28">
        <v>45989</v>
      </c>
      <c r="K3185" s="28">
        <v>46143</v>
      </c>
      <c r="L3185" s="121" t="s">
        <v>79</v>
      </c>
      <c r="P3185" s="30"/>
      <c r="Q3185" s="20"/>
      <c r="R3185" s="23"/>
      <c r="S3185" s="21">
        <v>45988</v>
      </c>
      <c r="T3185" s="20"/>
      <c r="U3185" s="21"/>
      <c r="V3185" s="29" t="s">
        <v>240</v>
      </c>
      <c r="W3185" s="23"/>
      <c r="X3185" s="27" t="s">
        <v>45</v>
      </c>
      <c r="Y3185" s="13"/>
    </row>
    <row r="3186" spans="1:25">
      <c r="A3186" s="24">
        <v>46023</v>
      </c>
      <c r="B3186" s="25" t="s">
        <v>1597</v>
      </c>
      <c r="C3186" s="26">
        <v>633343</v>
      </c>
      <c r="D3186" s="27" t="s">
        <v>28</v>
      </c>
      <c r="E3186" s="27"/>
      <c r="F3186" s="27"/>
      <c r="G3186" s="27" t="s">
        <v>31</v>
      </c>
      <c r="H3186" s="27" t="s">
        <v>32</v>
      </c>
      <c r="I3186" s="27" t="s">
        <v>33</v>
      </c>
      <c r="J3186" s="28">
        <v>45989</v>
      </c>
      <c r="K3186" s="28">
        <v>46143</v>
      </c>
      <c r="L3186" s="121" t="s">
        <v>79</v>
      </c>
      <c r="P3186" s="30"/>
      <c r="Q3186" s="20"/>
      <c r="R3186" s="23"/>
      <c r="S3186" s="21">
        <v>45988</v>
      </c>
      <c r="T3186" s="20"/>
      <c r="U3186" s="21"/>
      <c r="V3186" s="29" t="s">
        <v>240</v>
      </c>
      <c r="W3186" s="23"/>
      <c r="X3186" s="27" t="s">
        <v>45</v>
      </c>
      <c r="Y3186" s="13"/>
    </row>
    <row r="3187" spans="1:25">
      <c r="A3187" s="24">
        <v>46023</v>
      </c>
      <c r="B3187" s="25" t="s">
        <v>3880</v>
      </c>
      <c r="C3187" s="26">
        <v>149665</v>
      </c>
      <c r="D3187" s="27" t="s">
        <v>28</v>
      </c>
      <c r="E3187" s="27"/>
      <c r="F3187" s="27"/>
      <c r="G3187" s="27" t="s">
        <v>31</v>
      </c>
      <c r="H3187" s="27" t="s">
        <v>32</v>
      </c>
      <c r="I3187" s="27" t="s">
        <v>33</v>
      </c>
      <c r="J3187" s="28">
        <v>45989</v>
      </c>
      <c r="K3187" s="28">
        <v>46143</v>
      </c>
      <c r="L3187" s="121" t="s">
        <v>79</v>
      </c>
      <c r="P3187" s="30"/>
      <c r="Q3187" s="20"/>
      <c r="R3187" s="23"/>
      <c r="S3187" s="21">
        <v>45988</v>
      </c>
      <c r="T3187" s="20"/>
      <c r="U3187" s="21"/>
      <c r="V3187" s="29" t="s">
        <v>240</v>
      </c>
      <c r="W3187" s="23"/>
      <c r="X3187" s="27" t="s">
        <v>45</v>
      </c>
      <c r="Y3187" s="13"/>
    </row>
    <row r="3188" spans="1:25" ht="25.5">
      <c r="A3188" s="24">
        <v>46023</v>
      </c>
      <c r="B3188" s="25" t="s">
        <v>2398</v>
      </c>
      <c r="C3188" s="26">
        <v>135940</v>
      </c>
      <c r="D3188" s="27" t="s">
        <v>28</v>
      </c>
      <c r="E3188" s="27"/>
      <c r="F3188" s="27"/>
      <c r="G3188" s="27" t="s">
        <v>31</v>
      </c>
      <c r="H3188" s="27" t="s">
        <v>32</v>
      </c>
      <c r="I3188" s="27" t="s">
        <v>33</v>
      </c>
      <c r="J3188" s="28">
        <v>45989</v>
      </c>
      <c r="K3188" s="28">
        <v>46143</v>
      </c>
      <c r="L3188" s="121" t="s">
        <v>79</v>
      </c>
      <c r="P3188" s="30"/>
      <c r="Q3188" s="20"/>
      <c r="R3188" s="23"/>
      <c r="S3188" s="21">
        <v>45988</v>
      </c>
      <c r="T3188" s="20"/>
      <c r="U3188" s="21"/>
      <c r="V3188" s="29" t="s">
        <v>240</v>
      </c>
      <c r="W3188" s="23"/>
      <c r="X3188" s="27" t="s">
        <v>45</v>
      </c>
      <c r="Y3188" s="13"/>
    </row>
    <row r="3189" spans="1:25" ht="25.5">
      <c r="A3189" s="24">
        <v>46023</v>
      </c>
      <c r="B3189" s="25" t="s">
        <v>2278</v>
      </c>
      <c r="C3189" s="26">
        <v>135874</v>
      </c>
      <c r="D3189" s="27" t="s">
        <v>28</v>
      </c>
      <c r="E3189" s="27"/>
      <c r="F3189" s="27"/>
      <c r="G3189" s="27" t="s">
        <v>31</v>
      </c>
      <c r="H3189" s="27" t="s">
        <v>32</v>
      </c>
      <c r="I3189" s="27" t="s">
        <v>33</v>
      </c>
      <c r="J3189" s="28">
        <v>45989</v>
      </c>
      <c r="K3189" s="28">
        <v>46143</v>
      </c>
      <c r="L3189" s="121" t="s">
        <v>79</v>
      </c>
      <c r="P3189" s="30"/>
      <c r="Q3189" s="20"/>
      <c r="R3189" s="23"/>
      <c r="S3189" s="21">
        <v>45988</v>
      </c>
      <c r="T3189" s="20"/>
      <c r="U3189" s="21"/>
      <c r="V3189" s="29" t="s">
        <v>240</v>
      </c>
      <c r="W3189" s="23"/>
      <c r="X3189" s="27" t="s">
        <v>45</v>
      </c>
      <c r="Y3189" s="13"/>
    </row>
    <row r="3190" spans="1:25">
      <c r="A3190" s="24">
        <v>46023</v>
      </c>
      <c r="B3190" s="25" t="s">
        <v>353</v>
      </c>
      <c r="C3190" s="26">
        <v>127642</v>
      </c>
      <c r="D3190" s="27" t="s">
        <v>28</v>
      </c>
      <c r="E3190" s="27"/>
      <c r="F3190" s="27"/>
      <c r="G3190" s="27" t="s">
        <v>31</v>
      </c>
      <c r="H3190" s="27" t="s">
        <v>32</v>
      </c>
      <c r="I3190" s="27" t="s">
        <v>33</v>
      </c>
      <c r="J3190" s="28">
        <v>45989</v>
      </c>
      <c r="K3190" s="28">
        <v>46143</v>
      </c>
      <c r="L3190" s="121" t="s">
        <v>79</v>
      </c>
      <c r="P3190" s="30"/>
      <c r="Q3190" s="20"/>
      <c r="R3190" s="23"/>
      <c r="S3190" s="21">
        <v>45986</v>
      </c>
      <c r="T3190" s="20"/>
      <c r="U3190" s="21"/>
      <c r="V3190" s="29" t="s">
        <v>240</v>
      </c>
      <c r="W3190" s="23"/>
      <c r="X3190" s="27" t="s">
        <v>45</v>
      </c>
      <c r="Y3190" s="13"/>
    </row>
    <row r="3191" spans="1:25">
      <c r="A3191" s="24">
        <v>45992</v>
      </c>
      <c r="B3191" s="25" t="s">
        <v>940</v>
      </c>
      <c r="C3191" s="26">
        <v>108655</v>
      </c>
      <c r="D3191" s="27" t="s">
        <v>28</v>
      </c>
      <c r="E3191" s="27" t="s">
        <v>255</v>
      </c>
      <c r="F3191" s="27" t="s">
        <v>358</v>
      </c>
      <c r="G3191" s="27" t="s">
        <v>31</v>
      </c>
      <c r="H3191" s="27" t="s">
        <v>32</v>
      </c>
      <c r="I3191" s="27" t="s">
        <v>33</v>
      </c>
      <c r="J3191" s="27" t="s">
        <v>85</v>
      </c>
      <c r="K3191" s="28">
        <v>46113</v>
      </c>
      <c r="L3191" s="121" t="s">
        <v>79</v>
      </c>
      <c r="P3191" s="30"/>
      <c r="Q3191" s="20"/>
      <c r="R3191" s="23"/>
      <c r="S3191" s="21">
        <v>45999</v>
      </c>
      <c r="T3191" s="20"/>
      <c r="U3191" s="21"/>
      <c r="V3191" s="29" t="s">
        <v>240</v>
      </c>
      <c r="W3191" s="23"/>
      <c r="X3191" s="27"/>
      <c r="Y3191" s="13"/>
    </row>
    <row r="3192" spans="1:25">
      <c r="A3192" s="24">
        <v>45992</v>
      </c>
      <c r="B3192" s="25" t="s">
        <v>893</v>
      </c>
      <c r="C3192" s="26">
        <v>113068</v>
      </c>
      <c r="D3192" s="27" t="s">
        <v>28</v>
      </c>
      <c r="E3192" s="27" t="s">
        <v>255</v>
      </c>
      <c r="F3192" s="27" t="s">
        <v>358</v>
      </c>
      <c r="G3192" s="27" t="s">
        <v>31</v>
      </c>
      <c r="H3192" s="27" t="s">
        <v>32</v>
      </c>
      <c r="I3192" s="27" t="s">
        <v>33</v>
      </c>
      <c r="J3192" s="27" t="s">
        <v>85</v>
      </c>
      <c r="K3192" s="28">
        <v>46113</v>
      </c>
      <c r="L3192" s="121" t="s">
        <v>79</v>
      </c>
      <c r="P3192" s="30"/>
      <c r="Q3192" s="20"/>
      <c r="R3192" s="23"/>
      <c r="S3192" s="21">
        <v>45999</v>
      </c>
      <c r="T3192" s="20"/>
      <c r="U3192" s="21"/>
      <c r="V3192" s="29" t="s">
        <v>240</v>
      </c>
      <c r="W3192" s="23"/>
      <c r="X3192" s="27"/>
      <c r="Y3192" s="13"/>
    </row>
    <row r="3193" spans="1:25">
      <c r="A3193" s="24">
        <v>45992</v>
      </c>
      <c r="B3193" s="25" t="s">
        <v>917</v>
      </c>
      <c r="C3193" s="26">
        <v>108783</v>
      </c>
      <c r="D3193" s="27" t="s">
        <v>28</v>
      </c>
      <c r="E3193" s="27" t="s">
        <v>255</v>
      </c>
      <c r="F3193" s="27" t="s">
        <v>358</v>
      </c>
      <c r="G3193" s="27" t="s">
        <v>31</v>
      </c>
      <c r="H3193" s="27" t="s">
        <v>32</v>
      </c>
      <c r="I3193" s="27" t="s">
        <v>33</v>
      </c>
      <c r="J3193" s="27" t="s">
        <v>85</v>
      </c>
      <c r="K3193" s="28">
        <v>46113</v>
      </c>
      <c r="L3193" s="121" t="s">
        <v>79</v>
      </c>
      <c r="P3193" s="30"/>
      <c r="Q3193" s="20"/>
      <c r="R3193" s="23"/>
      <c r="S3193" s="21">
        <v>45999</v>
      </c>
      <c r="T3193" s="20"/>
      <c r="U3193" s="21"/>
      <c r="V3193" s="29" t="s">
        <v>240</v>
      </c>
      <c r="W3193" s="23"/>
      <c r="X3193" s="27"/>
      <c r="Y3193" s="13"/>
    </row>
    <row r="3194" spans="1:25">
      <c r="A3194" s="24">
        <v>46054</v>
      </c>
      <c r="B3194" s="25" t="s">
        <v>321</v>
      </c>
      <c r="C3194" s="26">
        <v>110462</v>
      </c>
      <c r="D3194" s="27" t="s">
        <v>42</v>
      </c>
      <c r="E3194" s="27"/>
      <c r="F3194" s="27"/>
      <c r="G3194" s="27" t="s">
        <v>31</v>
      </c>
      <c r="H3194" s="27" t="s">
        <v>32</v>
      </c>
      <c r="I3194" s="27" t="s">
        <v>33</v>
      </c>
      <c r="J3194" s="28">
        <v>46387</v>
      </c>
      <c r="K3194" s="28">
        <v>46174</v>
      </c>
      <c r="L3194" s="121" t="s">
        <v>53</v>
      </c>
      <c r="P3194" s="30"/>
      <c r="Q3194" s="20"/>
      <c r="R3194" s="23"/>
      <c r="S3194" s="21"/>
      <c r="T3194" s="20"/>
      <c r="U3194" s="21"/>
      <c r="V3194" s="29" t="s">
        <v>240</v>
      </c>
      <c r="W3194" s="23"/>
      <c r="X3194" s="27" t="s">
        <v>45</v>
      </c>
      <c r="Y3194" s="13"/>
    </row>
    <row r="3195" spans="1:25">
      <c r="A3195" s="24">
        <v>46054</v>
      </c>
      <c r="B3195" s="25" t="s">
        <v>1610</v>
      </c>
      <c r="C3195" s="26">
        <v>106688</v>
      </c>
      <c r="D3195" s="27" t="s">
        <v>42</v>
      </c>
      <c r="E3195" s="27"/>
      <c r="F3195" s="27"/>
      <c r="G3195" s="27" t="s">
        <v>31</v>
      </c>
      <c r="H3195" s="27" t="s">
        <v>32</v>
      </c>
      <c r="I3195" s="27" t="s">
        <v>33</v>
      </c>
      <c r="J3195" s="28">
        <v>46387</v>
      </c>
      <c r="K3195" s="28">
        <v>46174</v>
      </c>
      <c r="L3195" s="121" t="s">
        <v>53</v>
      </c>
      <c r="P3195" s="30"/>
      <c r="Q3195" s="20"/>
      <c r="R3195" s="23"/>
      <c r="S3195" s="21"/>
      <c r="T3195" s="20"/>
      <c r="U3195" s="21"/>
      <c r="V3195" s="29" t="s">
        <v>240</v>
      </c>
      <c r="W3195" s="23"/>
      <c r="X3195" s="27" t="s">
        <v>45</v>
      </c>
      <c r="Y3195" s="13" t="s">
        <v>162</v>
      </c>
    </row>
    <row r="3196" spans="1:25">
      <c r="A3196" s="24">
        <v>46054</v>
      </c>
      <c r="B3196" s="25" t="s">
        <v>3303</v>
      </c>
      <c r="C3196" s="26">
        <v>34096</v>
      </c>
      <c r="D3196" s="27" t="s">
        <v>42</v>
      </c>
      <c r="E3196" s="27"/>
      <c r="F3196" s="27"/>
      <c r="G3196" s="27" t="s">
        <v>31</v>
      </c>
      <c r="H3196" s="27" t="s">
        <v>32</v>
      </c>
      <c r="I3196" s="27" t="s">
        <v>33</v>
      </c>
      <c r="J3196" s="28">
        <v>46387</v>
      </c>
      <c r="K3196" s="28">
        <v>46174</v>
      </c>
      <c r="L3196" s="121" t="s">
        <v>53</v>
      </c>
      <c r="P3196" s="30"/>
      <c r="Q3196" s="20"/>
      <c r="R3196" s="23"/>
      <c r="S3196" s="21"/>
      <c r="T3196" s="20"/>
      <c r="U3196" s="21"/>
      <c r="V3196" s="29" t="s">
        <v>240</v>
      </c>
      <c r="W3196" s="23"/>
      <c r="X3196" s="27" t="s">
        <v>45</v>
      </c>
      <c r="Y3196" s="13"/>
    </row>
    <row r="3197" spans="1:25" ht="25.5">
      <c r="A3197" s="24">
        <v>46023</v>
      </c>
      <c r="B3197" s="25" t="s">
        <v>3881</v>
      </c>
      <c r="C3197" s="26">
        <v>114416</v>
      </c>
      <c r="D3197" s="27" t="s">
        <v>28</v>
      </c>
      <c r="E3197" s="27" t="s">
        <v>215</v>
      </c>
      <c r="F3197" s="27" t="s">
        <v>3568</v>
      </c>
      <c r="G3197" s="27" t="s">
        <v>31</v>
      </c>
      <c r="H3197" s="27" t="s">
        <v>32</v>
      </c>
      <c r="I3197" s="27" t="s">
        <v>33</v>
      </c>
      <c r="J3197" s="28">
        <v>45989</v>
      </c>
      <c r="K3197" s="28">
        <v>46143</v>
      </c>
      <c r="L3197" s="121" t="s">
        <v>124</v>
      </c>
      <c r="N3197" s="94" t="s">
        <v>3882</v>
      </c>
      <c r="O3197" s="94" t="s">
        <v>73</v>
      </c>
      <c r="P3197" s="30" t="s">
        <v>73</v>
      </c>
      <c r="Q3197" s="35" t="s">
        <v>73</v>
      </c>
      <c r="R3197" s="35" t="s">
        <v>73</v>
      </c>
      <c r="S3197" s="21">
        <v>45987</v>
      </c>
      <c r="T3197" s="20" t="s">
        <v>3883</v>
      </c>
      <c r="U3197" s="21">
        <v>46031</v>
      </c>
      <c r="V3197" s="29" t="s">
        <v>240</v>
      </c>
      <c r="W3197" s="23"/>
      <c r="X3197" s="27" t="s">
        <v>39</v>
      </c>
      <c r="Y3197" s="13"/>
    </row>
    <row r="3198" spans="1:25">
      <c r="A3198" s="24">
        <v>46054</v>
      </c>
      <c r="B3198" s="25" t="s">
        <v>434</v>
      </c>
      <c r="C3198" s="26">
        <v>112865</v>
      </c>
      <c r="D3198" s="27" t="s">
        <v>42</v>
      </c>
      <c r="E3198" s="27" t="s">
        <v>3884</v>
      </c>
      <c r="F3198" s="27" t="s">
        <v>30</v>
      </c>
      <c r="G3198" s="27" t="s">
        <v>31</v>
      </c>
      <c r="H3198" s="27" t="s">
        <v>32</v>
      </c>
      <c r="I3198" s="27" t="s">
        <v>33</v>
      </c>
      <c r="J3198" s="28">
        <v>46387</v>
      </c>
      <c r="K3198" s="28">
        <v>46174</v>
      </c>
      <c r="L3198" s="121" t="s">
        <v>124</v>
      </c>
      <c r="O3198" s="94" t="s">
        <v>73</v>
      </c>
      <c r="P3198" s="30">
        <v>46012</v>
      </c>
      <c r="Q3198" s="35" t="s">
        <v>73</v>
      </c>
      <c r="R3198" s="35" t="s">
        <v>73</v>
      </c>
      <c r="S3198" s="21">
        <v>46015</v>
      </c>
      <c r="T3198" s="20" t="s">
        <v>73</v>
      </c>
      <c r="U3198" s="21">
        <v>46031</v>
      </c>
      <c r="V3198" s="29" t="s">
        <v>240</v>
      </c>
      <c r="W3198" s="23"/>
      <c r="X3198" s="27" t="s">
        <v>39</v>
      </c>
      <c r="Y3198" s="13"/>
    </row>
    <row r="3199" spans="1:25">
      <c r="A3199" s="24">
        <v>46054</v>
      </c>
      <c r="B3199" s="25" t="s">
        <v>2550</v>
      </c>
      <c r="C3199" s="26">
        <v>140711</v>
      </c>
      <c r="D3199" s="27" t="s">
        <v>42</v>
      </c>
      <c r="E3199" s="27" t="s">
        <v>413</v>
      </c>
      <c r="F3199" s="27" t="s">
        <v>3885</v>
      </c>
      <c r="G3199" s="27" t="s">
        <v>31</v>
      </c>
      <c r="H3199" s="27" t="s">
        <v>32</v>
      </c>
      <c r="I3199" s="27" t="s">
        <v>33</v>
      </c>
      <c r="J3199" s="28">
        <v>46387</v>
      </c>
      <c r="K3199" s="28">
        <v>46174</v>
      </c>
      <c r="L3199" s="121" t="s">
        <v>124</v>
      </c>
      <c r="O3199" s="94" t="s">
        <v>73</v>
      </c>
      <c r="P3199" s="30" t="s">
        <v>73</v>
      </c>
      <c r="Q3199" s="35" t="s">
        <v>73</v>
      </c>
      <c r="R3199" s="35" t="s">
        <v>73</v>
      </c>
      <c r="S3199" s="21">
        <v>46012</v>
      </c>
      <c r="T3199" s="20">
        <v>46029</v>
      </c>
      <c r="U3199" s="21">
        <v>46031</v>
      </c>
      <c r="V3199" s="29" t="s">
        <v>240</v>
      </c>
      <c r="W3199" s="23"/>
      <c r="X3199" s="27" t="s">
        <v>45</v>
      </c>
      <c r="Y3199" s="13"/>
    </row>
    <row r="3200" spans="1:25">
      <c r="A3200" s="24">
        <v>46054</v>
      </c>
      <c r="B3200" s="25" t="s">
        <v>474</v>
      </c>
      <c r="C3200" s="26">
        <v>126663</v>
      </c>
      <c r="D3200" s="27" t="s">
        <v>42</v>
      </c>
      <c r="E3200" s="27" t="s">
        <v>147</v>
      </c>
      <c r="F3200" s="27" t="s">
        <v>288</v>
      </c>
      <c r="G3200" s="27" t="s">
        <v>31</v>
      </c>
      <c r="H3200" s="27" t="s">
        <v>32</v>
      </c>
      <c r="I3200" s="27" t="s">
        <v>33</v>
      </c>
      <c r="J3200" s="28">
        <v>46387</v>
      </c>
      <c r="K3200" s="28">
        <v>46204</v>
      </c>
      <c r="L3200" s="121" t="s">
        <v>124</v>
      </c>
      <c r="O3200" s="94" t="s">
        <v>73</v>
      </c>
      <c r="P3200" s="30" t="s">
        <v>73</v>
      </c>
      <c r="Q3200" s="35" t="s">
        <v>73</v>
      </c>
      <c r="R3200" s="35" t="s">
        <v>73</v>
      </c>
      <c r="S3200" s="21">
        <v>46012</v>
      </c>
      <c r="T3200" s="20" t="s">
        <v>73</v>
      </c>
      <c r="U3200" s="21">
        <v>46029</v>
      </c>
      <c r="V3200" s="29" t="s">
        <v>240</v>
      </c>
      <c r="W3200" s="23"/>
      <c r="X3200" s="27" t="s">
        <v>39</v>
      </c>
      <c r="Y3200" s="13"/>
    </row>
    <row r="3201" spans="1:25" ht="25.5">
      <c r="A3201" s="24">
        <v>46054</v>
      </c>
      <c r="B3201" s="25" t="s">
        <v>3886</v>
      </c>
      <c r="C3201" s="26">
        <v>140556</v>
      </c>
      <c r="D3201" s="27" t="s">
        <v>42</v>
      </c>
      <c r="E3201" s="27" t="s">
        <v>255</v>
      </c>
      <c r="F3201" s="27" t="s">
        <v>1021</v>
      </c>
      <c r="G3201" s="27" t="s">
        <v>31</v>
      </c>
      <c r="H3201" s="27" t="s">
        <v>32</v>
      </c>
      <c r="I3201" s="27" t="s">
        <v>33</v>
      </c>
      <c r="J3201" s="28">
        <v>46387</v>
      </c>
      <c r="K3201" s="28">
        <v>46174</v>
      </c>
      <c r="L3201" s="121" t="s">
        <v>3876</v>
      </c>
      <c r="N3201" s="94" t="s">
        <v>72</v>
      </c>
      <c r="P3201" s="30"/>
      <c r="Q3201" s="20"/>
      <c r="R3201" s="23"/>
      <c r="S3201" s="21">
        <v>46024</v>
      </c>
      <c r="T3201" s="20"/>
      <c r="U3201" s="20">
        <v>46020</v>
      </c>
      <c r="V3201" s="29" t="s">
        <v>240</v>
      </c>
      <c r="W3201" s="23"/>
      <c r="X3201" s="27" t="s">
        <v>45</v>
      </c>
      <c r="Y3201" s="13"/>
    </row>
    <row r="3202" spans="1:25" ht="25.5">
      <c r="A3202" s="24">
        <v>46054</v>
      </c>
      <c r="B3202" s="25" t="s">
        <v>3887</v>
      </c>
      <c r="C3202" s="26">
        <v>125524</v>
      </c>
      <c r="D3202" s="27" t="s">
        <v>42</v>
      </c>
      <c r="E3202" s="27" t="s">
        <v>1686</v>
      </c>
      <c r="F3202" s="27" t="s">
        <v>1021</v>
      </c>
      <c r="G3202" s="27" t="s">
        <v>31</v>
      </c>
      <c r="H3202" s="27" t="s">
        <v>32</v>
      </c>
      <c r="I3202" s="27" t="s">
        <v>33</v>
      </c>
      <c r="J3202" s="28">
        <v>46387</v>
      </c>
      <c r="K3202" s="28">
        <v>46174</v>
      </c>
      <c r="L3202" s="121" t="s">
        <v>3876</v>
      </c>
      <c r="N3202" s="94" t="s">
        <v>72</v>
      </c>
      <c r="P3202" s="30"/>
      <c r="Q3202" s="20"/>
      <c r="R3202" s="23"/>
      <c r="S3202" s="21">
        <v>46024</v>
      </c>
      <c r="T3202" s="20"/>
      <c r="U3202" s="21">
        <v>46034</v>
      </c>
      <c r="V3202" s="29" t="s">
        <v>240</v>
      </c>
      <c r="W3202" s="23"/>
      <c r="X3202" s="27" t="s">
        <v>45</v>
      </c>
      <c r="Y3202" s="13" t="s">
        <v>3888</v>
      </c>
    </row>
    <row r="3203" spans="1:25" ht="25.5">
      <c r="A3203" s="24">
        <v>46054</v>
      </c>
      <c r="B3203" s="25" t="s">
        <v>1614</v>
      </c>
      <c r="C3203" s="26">
        <v>132561</v>
      </c>
      <c r="D3203" s="27" t="s">
        <v>42</v>
      </c>
      <c r="E3203" s="27" t="s">
        <v>255</v>
      </c>
      <c r="F3203" s="27" t="s">
        <v>1021</v>
      </c>
      <c r="G3203" s="27" t="s">
        <v>31</v>
      </c>
      <c r="H3203" s="27" t="s">
        <v>32</v>
      </c>
      <c r="I3203" s="27" t="s">
        <v>33</v>
      </c>
      <c r="J3203" s="28">
        <v>46387</v>
      </c>
      <c r="K3203" s="28">
        <v>46174</v>
      </c>
      <c r="L3203" s="121" t="s">
        <v>3876</v>
      </c>
      <c r="N3203" s="94" t="s">
        <v>72</v>
      </c>
      <c r="P3203" s="30"/>
      <c r="Q3203" s="20"/>
      <c r="R3203" s="23"/>
      <c r="S3203" s="21">
        <v>46024</v>
      </c>
      <c r="T3203" s="20"/>
      <c r="U3203" s="21">
        <v>46034</v>
      </c>
      <c r="V3203" s="29" t="s">
        <v>240</v>
      </c>
      <c r="W3203" s="23"/>
      <c r="X3203" s="27" t="s">
        <v>45</v>
      </c>
      <c r="Y3203" s="13"/>
    </row>
    <row r="3204" spans="1:25" ht="25.5">
      <c r="A3204" s="24">
        <v>46054</v>
      </c>
      <c r="B3204" s="25" t="s">
        <v>185</v>
      </c>
      <c r="C3204" s="26">
        <v>138509</v>
      </c>
      <c r="D3204" s="27" t="s">
        <v>42</v>
      </c>
      <c r="E3204" s="27" t="s">
        <v>1686</v>
      </c>
      <c r="F3204" s="27" t="s">
        <v>256</v>
      </c>
      <c r="G3204" s="27" t="s">
        <v>31</v>
      </c>
      <c r="H3204" s="27" t="s">
        <v>32</v>
      </c>
      <c r="I3204" s="27" t="s">
        <v>33</v>
      </c>
      <c r="J3204" s="28">
        <v>46387</v>
      </c>
      <c r="K3204" s="28">
        <v>46174</v>
      </c>
      <c r="L3204" s="121" t="s">
        <v>3876</v>
      </c>
      <c r="N3204" s="94" t="s">
        <v>113</v>
      </c>
      <c r="P3204" s="30"/>
      <c r="Q3204" s="20"/>
      <c r="R3204" s="23"/>
      <c r="S3204" s="21">
        <v>46024</v>
      </c>
      <c r="T3204" s="20"/>
      <c r="U3204" s="21">
        <v>46029</v>
      </c>
      <c r="V3204" s="29" t="s">
        <v>240</v>
      </c>
      <c r="W3204" s="23"/>
      <c r="X3204" s="27" t="s">
        <v>45</v>
      </c>
      <c r="Y3204" s="13" t="s">
        <v>61</v>
      </c>
    </row>
    <row r="3205" spans="1:25" ht="25.5">
      <c r="A3205" s="24">
        <v>46054</v>
      </c>
      <c r="B3205" s="25" t="s">
        <v>3889</v>
      </c>
      <c r="C3205" s="26">
        <v>144689</v>
      </c>
      <c r="D3205" s="27" t="s">
        <v>42</v>
      </c>
      <c r="E3205" s="27" t="s">
        <v>377</v>
      </c>
      <c r="F3205" s="27" t="s">
        <v>3795</v>
      </c>
      <c r="G3205" s="27" t="s">
        <v>31</v>
      </c>
      <c r="H3205" s="27" t="s">
        <v>32</v>
      </c>
      <c r="I3205" s="27" t="s">
        <v>33</v>
      </c>
      <c r="J3205" s="28">
        <v>46387</v>
      </c>
      <c r="K3205" s="28">
        <v>46174</v>
      </c>
      <c r="L3205" s="121" t="s">
        <v>3876</v>
      </c>
      <c r="N3205" s="94" t="s">
        <v>113</v>
      </c>
      <c r="P3205" s="30"/>
      <c r="Q3205" s="20"/>
      <c r="R3205" s="23"/>
      <c r="S3205" s="21">
        <v>46024</v>
      </c>
      <c r="T3205" s="20"/>
      <c r="U3205" s="21">
        <v>46029</v>
      </c>
      <c r="V3205" s="29" t="s">
        <v>240</v>
      </c>
      <c r="W3205" s="23"/>
      <c r="X3205" s="27" t="s">
        <v>45</v>
      </c>
      <c r="Y3205" s="13" t="s">
        <v>61</v>
      </c>
    </row>
    <row r="3206" spans="1:25" ht="51">
      <c r="A3206" s="24">
        <v>46054</v>
      </c>
      <c r="B3206" s="25" t="s">
        <v>3324</v>
      </c>
      <c r="C3206" s="26">
        <v>114684</v>
      </c>
      <c r="D3206" s="27" t="s">
        <v>42</v>
      </c>
      <c r="E3206" s="27" t="s">
        <v>754</v>
      </c>
      <c r="F3206" s="27" t="s">
        <v>1145</v>
      </c>
      <c r="G3206" s="27" t="s">
        <v>31</v>
      </c>
      <c r="H3206" s="27" t="s">
        <v>32</v>
      </c>
      <c r="I3206" s="27" t="s">
        <v>33</v>
      </c>
      <c r="J3206" s="28">
        <v>46387</v>
      </c>
      <c r="K3206" s="28">
        <v>46204</v>
      </c>
      <c r="L3206" s="121" t="s">
        <v>3876</v>
      </c>
      <c r="N3206" s="94" t="s">
        <v>72</v>
      </c>
      <c r="P3206" s="30"/>
      <c r="Q3206" s="20"/>
      <c r="R3206" s="23"/>
      <c r="S3206" s="21">
        <v>46024</v>
      </c>
      <c r="T3206" s="20"/>
      <c r="U3206" s="21">
        <v>46034</v>
      </c>
      <c r="V3206" s="29" t="s">
        <v>240</v>
      </c>
      <c r="W3206" s="23"/>
      <c r="X3206" s="27" t="s">
        <v>39</v>
      </c>
      <c r="Y3206" s="13" t="s">
        <v>3890</v>
      </c>
    </row>
    <row r="3207" spans="1:25">
      <c r="A3207" s="24">
        <v>46054</v>
      </c>
      <c r="B3207" s="25" t="s">
        <v>3891</v>
      </c>
      <c r="C3207" s="26">
        <v>632897</v>
      </c>
      <c r="D3207" s="27" t="s">
        <v>42</v>
      </c>
      <c r="E3207" s="27"/>
      <c r="F3207" s="27"/>
      <c r="G3207" s="27" t="s">
        <v>31</v>
      </c>
      <c r="H3207" s="27" t="s">
        <v>32</v>
      </c>
      <c r="I3207" s="27" t="s">
        <v>33</v>
      </c>
      <c r="J3207" s="28">
        <v>46387</v>
      </c>
      <c r="K3207" s="28">
        <v>46174</v>
      </c>
      <c r="L3207" s="121" t="s">
        <v>79</v>
      </c>
      <c r="P3207" s="30"/>
      <c r="Q3207" s="20"/>
      <c r="R3207" s="23"/>
      <c r="S3207" s="21"/>
      <c r="T3207" s="20"/>
      <c r="U3207" s="21"/>
      <c r="V3207" s="29" t="s">
        <v>235</v>
      </c>
      <c r="W3207" s="23"/>
      <c r="X3207" s="27" t="s">
        <v>39</v>
      </c>
      <c r="Y3207" s="13"/>
    </row>
    <row r="3208" spans="1:25">
      <c r="A3208" s="24">
        <v>46054</v>
      </c>
      <c r="B3208" s="25" t="s">
        <v>312</v>
      </c>
      <c r="C3208" s="26">
        <v>110852</v>
      </c>
      <c r="D3208" s="27" t="s">
        <v>42</v>
      </c>
      <c r="E3208" s="27"/>
      <c r="F3208" s="27"/>
      <c r="G3208" s="27" t="s">
        <v>31</v>
      </c>
      <c r="H3208" s="27" t="s">
        <v>32</v>
      </c>
      <c r="I3208" s="27" t="s">
        <v>33</v>
      </c>
      <c r="J3208" s="28">
        <v>46387</v>
      </c>
      <c r="K3208" s="28">
        <v>46174</v>
      </c>
      <c r="L3208" s="121" t="s">
        <v>79</v>
      </c>
      <c r="P3208" s="30"/>
      <c r="Q3208" s="20"/>
      <c r="R3208" s="23"/>
      <c r="S3208" s="21">
        <v>46021</v>
      </c>
      <c r="T3208" s="20"/>
      <c r="U3208" s="21">
        <v>46021</v>
      </c>
      <c r="V3208" s="29" t="s">
        <v>240</v>
      </c>
      <c r="W3208" s="23"/>
      <c r="X3208" s="27" t="s">
        <v>45</v>
      </c>
      <c r="Y3208" s="13" t="s">
        <v>162</v>
      </c>
    </row>
    <row r="3209" spans="1:25">
      <c r="A3209" s="24">
        <v>46054</v>
      </c>
      <c r="B3209" s="25" t="s">
        <v>1806</v>
      </c>
      <c r="C3209" s="26">
        <v>113233</v>
      </c>
      <c r="D3209" s="27" t="s">
        <v>42</v>
      </c>
      <c r="E3209" s="27"/>
      <c r="F3209" s="27"/>
      <c r="G3209" s="27" t="s">
        <v>31</v>
      </c>
      <c r="H3209" s="27" t="s">
        <v>32</v>
      </c>
      <c r="I3209" s="27" t="s">
        <v>33</v>
      </c>
      <c r="J3209" s="28">
        <v>46387</v>
      </c>
      <c r="K3209" s="28">
        <v>46174</v>
      </c>
      <c r="L3209" s="121" t="s">
        <v>79</v>
      </c>
      <c r="P3209" s="30"/>
      <c r="Q3209" s="20"/>
      <c r="R3209" s="23"/>
      <c r="S3209" s="21">
        <v>46021</v>
      </c>
      <c r="T3209" s="20"/>
      <c r="U3209" s="21">
        <v>46031</v>
      </c>
      <c r="V3209" s="29" t="s">
        <v>240</v>
      </c>
      <c r="W3209" s="23"/>
      <c r="X3209" s="27" t="s">
        <v>39</v>
      </c>
      <c r="Y3209" s="13"/>
    </row>
    <row r="3210" spans="1:25">
      <c r="A3210" s="24">
        <v>46054</v>
      </c>
      <c r="B3210" s="25" t="s">
        <v>3326</v>
      </c>
      <c r="C3210" s="26">
        <v>115403</v>
      </c>
      <c r="D3210" s="27" t="s">
        <v>42</v>
      </c>
      <c r="E3210" s="27"/>
      <c r="F3210" s="27"/>
      <c r="G3210" s="27" t="s">
        <v>31</v>
      </c>
      <c r="H3210" s="27" t="s">
        <v>32</v>
      </c>
      <c r="I3210" s="27" t="s">
        <v>33</v>
      </c>
      <c r="J3210" s="28">
        <v>46387</v>
      </c>
      <c r="K3210" s="28">
        <v>46174</v>
      </c>
      <c r="L3210" s="121" t="s">
        <v>79</v>
      </c>
      <c r="P3210" s="30"/>
      <c r="Q3210" s="20"/>
      <c r="R3210" s="23"/>
      <c r="S3210" s="21">
        <v>46021</v>
      </c>
      <c r="T3210" s="20"/>
      <c r="U3210" s="21">
        <v>46021</v>
      </c>
      <c r="V3210" s="29" t="s">
        <v>240</v>
      </c>
      <c r="W3210" s="23"/>
      <c r="X3210" s="27" t="s">
        <v>45</v>
      </c>
      <c r="Y3210" s="13"/>
    </row>
    <row r="3211" spans="1:25">
      <c r="A3211" s="24">
        <v>46054</v>
      </c>
      <c r="B3211" s="25" t="s">
        <v>2601</v>
      </c>
      <c r="C3211" s="26">
        <v>139943</v>
      </c>
      <c r="D3211" s="27" t="s">
        <v>42</v>
      </c>
      <c r="E3211" s="27"/>
      <c r="F3211" s="27"/>
      <c r="G3211" s="27" t="s">
        <v>31</v>
      </c>
      <c r="H3211" s="27" t="s">
        <v>32</v>
      </c>
      <c r="I3211" s="27" t="s">
        <v>33</v>
      </c>
      <c r="J3211" s="28">
        <v>46387</v>
      </c>
      <c r="K3211" s="28">
        <v>46174</v>
      </c>
      <c r="L3211" s="121" t="s">
        <v>79</v>
      </c>
      <c r="P3211" s="30"/>
      <c r="Q3211" s="20"/>
      <c r="R3211" s="23"/>
      <c r="S3211" s="21">
        <v>46026</v>
      </c>
      <c r="T3211" s="20"/>
      <c r="U3211" s="20">
        <v>46027</v>
      </c>
      <c r="V3211" s="29" t="s">
        <v>240</v>
      </c>
      <c r="W3211" s="23"/>
      <c r="X3211" s="27" t="s">
        <v>45</v>
      </c>
      <c r="Y3211" s="13"/>
    </row>
    <row r="3212" spans="1:25">
      <c r="A3212" s="24">
        <v>46054</v>
      </c>
      <c r="B3212" s="25" t="s">
        <v>3892</v>
      </c>
      <c r="C3212" s="26">
        <v>150044</v>
      </c>
      <c r="D3212" s="27" t="s">
        <v>42</v>
      </c>
      <c r="E3212" s="27"/>
      <c r="F3212" s="27"/>
      <c r="G3212" s="27" t="s">
        <v>31</v>
      </c>
      <c r="H3212" s="27" t="s">
        <v>32</v>
      </c>
      <c r="I3212" s="27" t="s">
        <v>33</v>
      </c>
      <c r="J3212" s="28">
        <v>46387</v>
      </c>
      <c r="K3212" s="28">
        <v>46174</v>
      </c>
      <c r="L3212" s="121" t="s">
        <v>79</v>
      </c>
      <c r="P3212" s="30"/>
      <c r="Q3212" s="20"/>
      <c r="R3212" s="23"/>
      <c r="S3212" s="21">
        <v>46034</v>
      </c>
      <c r="T3212" s="20"/>
      <c r="U3212" s="21">
        <v>46035</v>
      </c>
      <c r="V3212" s="29" t="s">
        <v>240</v>
      </c>
      <c r="W3212" s="23"/>
      <c r="X3212" s="27" t="s">
        <v>45</v>
      </c>
      <c r="Y3212" s="13"/>
    </row>
    <row r="3213" spans="1:25">
      <c r="A3213" s="24">
        <v>46054</v>
      </c>
      <c r="B3213" s="25" t="s">
        <v>3893</v>
      </c>
      <c r="C3213" s="26">
        <v>151994</v>
      </c>
      <c r="D3213" s="27" t="s">
        <v>42</v>
      </c>
      <c r="E3213" s="27"/>
      <c r="F3213" s="27"/>
      <c r="G3213" s="27" t="s">
        <v>31</v>
      </c>
      <c r="H3213" s="27" t="s">
        <v>32</v>
      </c>
      <c r="I3213" s="27" t="s">
        <v>33</v>
      </c>
      <c r="J3213" s="28">
        <v>46387</v>
      </c>
      <c r="K3213" s="28">
        <v>46174</v>
      </c>
      <c r="L3213" s="121" t="s">
        <v>79</v>
      </c>
      <c r="P3213" s="30"/>
      <c r="Q3213" s="20"/>
      <c r="R3213" s="23"/>
      <c r="S3213" s="21">
        <v>46026</v>
      </c>
      <c r="T3213" s="20"/>
      <c r="U3213" s="21">
        <v>46030</v>
      </c>
      <c r="V3213" s="29" t="s">
        <v>240</v>
      </c>
      <c r="W3213" s="23"/>
      <c r="X3213" s="27" t="s">
        <v>45</v>
      </c>
      <c r="Y3213" s="13"/>
    </row>
    <row r="3214" spans="1:25">
      <c r="A3214" s="24">
        <v>46054</v>
      </c>
      <c r="B3214" s="25" t="s">
        <v>1159</v>
      </c>
      <c r="C3214" s="26">
        <v>633880</v>
      </c>
      <c r="D3214" s="27" t="s">
        <v>42</v>
      </c>
      <c r="E3214" s="27"/>
      <c r="F3214" s="27"/>
      <c r="G3214" s="27" t="s">
        <v>31</v>
      </c>
      <c r="H3214" s="27" t="s">
        <v>32</v>
      </c>
      <c r="I3214" s="27" t="s">
        <v>33</v>
      </c>
      <c r="J3214" s="28">
        <v>46387</v>
      </c>
      <c r="K3214" s="28">
        <v>46174</v>
      </c>
      <c r="L3214" s="121" t="s">
        <v>79</v>
      </c>
      <c r="P3214" s="30"/>
      <c r="Q3214" s="20"/>
      <c r="R3214" s="23"/>
      <c r="S3214" s="21">
        <v>46026</v>
      </c>
      <c r="T3214" s="20"/>
      <c r="U3214" s="21">
        <v>46034</v>
      </c>
      <c r="V3214" s="29" t="s">
        <v>240</v>
      </c>
      <c r="W3214" s="23"/>
      <c r="X3214" s="27" t="s">
        <v>45</v>
      </c>
      <c r="Y3214" s="13"/>
    </row>
    <row r="3215" spans="1:25">
      <c r="A3215" s="24">
        <v>46054</v>
      </c>
      <c r="B3215" s="25" t="s">
        <v>294</v>
      </c>
      <c r="C3215" s="26">
        <v>634008</v>
      </c>
      <c r="D3215" s="27" t="s">
        <v>42</v>
      </c>
      <c r="E3215" s="27"/>
      <c r="F3215" s="27"/>
      <c r="G3215" s="27" t="s">
        <v>31</v>
      </c>
      <c r="H3215" s="27" t="s">
        <v>32</v>
      </c>
      <c r="I3215" s="27" t="s">
        <v>33</v>
      </c>
      <c r="J3215" s="28">
        <v>46387</v>
      </c>
      <c r="K3215" s="28">
        <v>46174</v>
      </c>
      <c r="L3215" s="121" t="s">
        <v>79</v>
      </c>
      <c r="P3215" s="30"/>
      <c r="Q3215" s="20"/>
      <c r="R3215" s="23"/>
      <c r="S3215" s="21">
        <v>46026</v>
      </c>
      <c r="T3215" s="20"/>
      <c r="U3215" s="21">
        <v>46029</v>
      </c>
      <c r="V3215" s="29" t="s">
        <v>240</v>
      </c>
      <c r="W3215" s="23"/>
      <c r="X3215" s="27" t="s">
        <v>45</v>
      </c>
      <c r="Y3215" s="13"/>
    </row>
    <row r="3216" spans="1:25">
      <c r="A3216" s="24">
        <v>46054</v>
      </c>
      <c r="B3216" s="25" t="s">
        <v>3894</v>
      </c>
      <c r="C3216" s="26">
        <v>150155</v>
      </c>
      <c r="D3216" s="27" t="s">
        <v>42</v>
      </c>
      <c r="E3216" s="27"/>
      <c r="F3216" s="27"/>
      <c r="G3216" s="27" t="s">
        <v>31</v>
      </c>
      <c r="H3216" s="27" t="s">
        <v>32</v>
      </c>
      <c r="I3216" s="27" t="s">
        <v>33</v>
      </c>
      <c r="J3216" s="28">
        <v>46387</v>
      </c>
      <c r="K3216" s="28">
        <v>46174</v>
      </c>
      <c r="L3216" s="121" t="s">
        <v>79</v>
      </c>
      <c r="P3216" s="30"/>
      <c r="Q3216" s="20"/>
      <c r="R3216" s="23"/>
      <c r="S3216" s="21">
        <v>46021</v>
      </c>
      <c r="T3216" s="20"/>
      <c r="U3216" s="21">
        <v>46021</v>
      </c>
      <c r="V3216" s="29" t="s">
        <v>240</v>
      </c>
      <c r="W3216" s="23"/>
      <c r="X3216" s="27" t="s">
        <v>45</v>
      </c>
      <c r="Y3216" s="13"/>
    </row>
    <row r="3217" spans="1:25">
      <c r="A3217" s="24">
        <v>46054</v>
      </c>
      <c r="B3217" s="25" t="s">
        <v>3416</v>
      </c>
      <c r="C3217" s="26">
        <v>143752</v>
      </c>
      <c r="D3217" s="27" t="s">
        <v>42</v>
      </c>
      <c r="E3217" s="27"/>
      <c r="F3217" s="27"/>
      <c r="G3217" s="27" t="s">
        <v>31</v>
      </c>
      <c r="H3217" s="27" t="s">
        <v>32</v>
      </c>
      <c r="I3217" s="27" t="s">
        <v>33</v>
      </c>
      <c r="J3217" s="28">
        <v>46387</v>
      </c>
      <c r="K3217" s="28">
        <v>46174</v>
      </c>
      <c r="L3217" s="121" t="s">
        <v>79</v>
      </c>
      <c r="P3217" s="30"/>
      <c r="Q3217" s="20"/>
      <c r="R3217" s="23"/>
      <c r="S3217" s="21">
        <v>46034</v>
      </c>
      <c r="T3217" s="20"/>
      <c r="U3217" s="21">
        <v>46038</v>
      </c>
      <c r="V3217" s="29" t="s">
        <v>240</v>
      </c>
      <c r="W3217" s="23"/>
      <c r="X3217" s="27" t="s">
        <v>39</v>
      </c>
      <c r="Y3217" s="13"/>
    </row>
    <row r="3218" spans="1:25">
      <c r="A3218" s="24">
        <v>46054</v>
      </c>
      <c r="B3218" s="25" t="s">
        <v>1431</v>
      </c>
      <c r="C3218" s="26">
        <v>119564</v>
      </c>
      <c r="D3218" s="27" t="s">
        <v>42</v>
      </c>
      <c r="E3218" s="27" t="s">
        <v>3895</v>
      </c>
      <c r="F3218" s="27" t="s">
        <v>3568</v>
      </c>
      <c r="G3218" s="27" t="s">
        <v>31</v>
      </c>
      <c r="H3218" s="27" t="s">
        <v>32</v>
      </c>
      <c r="I3218" s="27" t="s">
        <v>33</v>
      </c>
      <c r="J3218" s="28">
        <v>46387</v>
      </c>
      <c r="K3218" s="28">
        <v>46174</v>
      </c>
      <c r="L3218" s="121" t="s">
        <v>3876</v>
      </c>
      <c r="P3218" s="30">
        <v>46007</v>
      </c>
      <c r="Q3218" s="21">
        <v>46025</v>
      </c>
      <c r="R3218" s="23"/>
      <c r="S3218" s="21">
        <v>46035</v>
      </c>
      <c r="T3218" s="20"/>
      <c r="U3218" s="21">
        <v>46036</v>
      </c>
      <c r="V3218" s="29" t="s">
        <v>240</v>
      </c>
      <c r="W3218" s="23"/>
      <c r="X3218" s="27" t="s">
        <v>39</v>
      </c>
      <c r="Y3218" s="13"/>
    </row>
    <row r="3219" spans="1:25" ht="25.5">
      <c r="A3219" s="24">
        <v>46054</v>
      </c>
      <c r="B3219" s="25" t="s">
        <v>3896</v>
      </c>
      <c r="C3219" s="26">
        <v>152193</v>
      </c>
      <c r="D3219" s="27" t="s">
        <v>42</v>
      </c>
      <c r="E3219" s="27" t="s">
        <v>413</v>
      </c>
      <c r="F3219" s="27" t="s">
        <v>256</v>
      </c>
      <c r="G3219" s="27" t="s">
        <v>31</v>
      </c>
      <c r="H3219" s="27" t="s">
        <v>32</v>
      </c>
      <c r="I3219" s="27" t="s">
        <v>33</v>
      </c>
      <c r="J3219" s="28">
        <v>46387</v>
      </c>
      <c r="K3219" s="28">
        <v>46174</v>
      </c>
      <c r="L3219" s="121" t="s">
        <v>3876</v>
      </c>
      <c r="N3219" s="94" t="s">
        <v>3897</v>
      </c>
      <c r="P3219" s="30">
        <v>46024</v>
      </c>
      <c r="Q3219" s="21">
        <v>46029</v>
      </c>
      <c r="R3219" s="23"/>
      <c r="S3219" s="21">
        <v>46035</v>
      </c>
      <c r="T3219" s="20"/>
      <c r="U3219" s="21">
        <v>46035</v>
      </c>
      <c r="V3219" s="29" t="s">
        <v>240</v>
      </c>
      <c r="W3219" s="23"/>
      <c r="X3219" s="27" t="s">
        <v>45</v>
      </c>
      <c r="Y3219" s="13"/>
    </row>
    <row r="3220" spans="1:25">
      <c r="A3220" s="24">
        <v>46023</v>
      </c>
      <c r="B3220" s="25" t="s">
        <v>1969</v>
      </c>
      <c r="C3220" s="26" t="s">
        <v>1970</v>
      </c>
      <c r="D3220" s="27" t="s">
        <v>42</v>
      </c>
      <c r="E3220" s="27" t="s">
        <v>494</v>
      </c>
      <c r="F3220" s="27" t="s">
        <v>225</v>
      </c>
      <c r="G3220" s="27" t="s">
        <v>31</v>
      </c>
      <c r="H3220" s="27" t="s">
        <v>32</v>
      </c>
      <c r="I3220" s="27" t="s">
        <v>33</v>
      </c>
      <c r="J3220" s="27" t="s">
        <v>85</v>
      </c>
      <c r="K3220" s="28">
        <v>46143</v>
      </c>
      <c r="L3220" s="121" t="s">
        <v>34</v>
      </c>
      <c r="M3220" s="246" t="s">
        <v>73</v>
      </c>
      <c r="P3220" s="30" t="s">
        <v>73</v>
      </c>
      <c r="Q3220" s="30" t="s">
        <v>73</v>
      </c>
      <c r="R3220" s="30" t="s">
        <v>73</v>
      </c>
      <c r="S3220" s="21">
        <v>46030</v>
      </c>
      <c r="T3220" s="20" t="s">
        <v>73</v>
      </c>
      <c r="U3220" s="21">
        <v>46038</v>
      </c>
      <c r="V3220" s="29" t="s">
        <v>240</v>
      </c>
      <c r="W3220" s="23"/>
      <c r="X3220" s="27" t="s">
        <v>39</v>
      </c>
      <c r="Y3220" s="13" t="s">
        <v>3898</v>
      </c>
    </row>
    <row r="3221" spans="1:25">
      <c r="A3221" s="24">
        <v>46082</v>
      </c>
      <c r="B3221" s="25" t="s">
        <v>3899</v>
      </c>
      <c r="C3221" s="26" t="s">
        <v>3900</v>
      </c>
      <c r="D3221" s="27"/>
      <c r="E3221" s="27" t="s">
        <v>2730</v>
      </c>
      <c r="F3221" s="27" t="s">
        <v>387</v>
      </c>
      <c r="G3221" s="27" t="s">
        <v>31</v>
      </c>
      <c r="H3221" s="27" t="s">
        <v>32</v>
      </c>
      <c r="I3221" s="27" t="s">
        <v>33</v>
      </c>
      <c r="J3221" s="28">
        <v>46052</v>
      </c>
      <c r="K3221" s="28">
        <v>46204</v>
      </c>
      <c r="L3221" s="121" t="s">
        <v>124</v>
      </c>
      <c r="M3221" s="246" t="s">
        <v>73</v>
      </c>
      <c r="P3221" s="30" t="s">
        <v>73</v>
      </c>
      <c r="Q3221" s="30" t="s">
        <v>73</v>
      </c>
      <c r="R3221" s="30" t="s">
        <v>73</v>
      </c>
      <c r="S3221" s="21">
        <v>46044</v>
      </c>
      <c r="T3221" s="20" t="s">
        <v>73</v>
      </c>
      <c r="U3221" s="21">
        <v>46048</v>
      </c>
      <c r="V3221" s="29" t="s">
        <v>240</v>
      </c>
      <c r="W3221" s="23"/>
      <c r="X3221" s="27" t="s">
        <v>39</v>
      </c>
      <c r="Y3221" s="13" t="s">
        <v>61</v>
      </c>
    </row>
    <row r="3222" spans="1:25">
      <c r="A3222" s="24">
        <v>46082</v>
      </c>
      <c r="B3222" s="25" t="s">
        <v>2123</v>
      </c>
      <c r="C3222" s="26" t="s">
        <v>3439</v>
      </c>
      <c r="D3222" s="27"/>
      <c r="E3222" s="27" t="s">
        <v>1576</v>
      </c>
      <c r="F3222" s="27" t="s">
        <v>387</v>
      </c>
      <c r="G3222" s="27" t="s">
        <v>31</v>
      </c>
      <c r="H3222" s="27" t="s">
        <v>32</v>
      </c>
      <c r="I3222" s="27" t="s">
        <v>33</v>
      </c>
      <c r="J3222" s="28">
        <v>46052</v>
      </c>
      <c r="K3222" s="28">
        <v>46204</v>
      </c>
      <c r="L3222" s="121" t="s">
        <v>124</v>
      </c>
      <c r="M3222" s="246" t="s">
        <v>73</v>
      </c>
      <c r="P3222" s="30" t="s">
        <v>73</v>
      </c>
      <c r="Q3222" s="30" t="s">
        <v>73</v>
      </c>
      <c r="R3222" s="30" t="s">
        <v>73</v>
      </c>
      <c r="S3222" s="21">
        <v>46044</v>
      </c>
      <c r="T3222" s="20" t="s">
        <v>73</v>
      </c>
      <c r="U3222" s="21">
        <v>46048</v>
      </c>
      <c r="V3222" s="29" t="s">
        <v>240</v>
      </c>
      <c r="W3222" s="23"/>
      <c r="X3222" s="27" t="s">
        <v>39</v>
      </c>
      <c r="Y3222" s="13"/>
    </row>
    <row r="3223" spans="1:25">
      <c r="A3223" s="24">
        <v>46082</v>
      </c>
      <c r="B3223" s="25" t="s">
        <v>3377</v>
      </c>
      <c r="C3223" s="26" t="s">
        <v>3378</v>
      </c>
      <c r="D3223" s="27"/>
      <c r="E3223" s="27" t="s">
        <v>413</v>
      </c>
      <c r="F3223" s="27" t="s">
        <v>256</v>
      </c>
      <c r="G3223" s="27" t="s">
        <v>31</v>
      </c>
      <c r="H3223" s="27" t="s">
        <v>32</v>
      </c>
      <c r="I3223" s="27" t="s">
        <v>33</v>
      </c>
      <c r="J3223" s="28">
        <v>46052</v>
      </c>
      <c r="K3223" s="28">
        <v>46204</v>
      </c>
      <c r="L3223" s="121" t="s">
        <v>124</v>
      </c>
      <c r="M3223" s="246" t="s">
        <v>73</v>
      </c>
      <c r="P3223" s="30" t="s">
        <v>73</v>
      </c>
      <c r="Q3223" s="30" t="s">
        <v>73</v>
      </c>
      <c r="R3223" s="30" t="s">
        <v>73</v>
      </c>
      <c r="S3223" s="21">
        <v>46044</v>
      </c>
      <c r="T3223" s="20" t="s">
        <v>73</v>
      </c>
      <c r="U3223" s="21">
        <v>46048</v>
      </c>
      <c r="V3223" s="29" t="s">
        <v>240</v>
      </c>
      <c r="W3223" s="23"/>
      <c r="X3223" s="27" t="s">
        <v>45</v>
      </c>
      <c r="Y3223" s="13"/>
    </row>
    <row r="3224" spans="1:25">
      <c r="A3224" s="24">
        <v>46082</v>
      </c>
      <c r="B3224" s="25" t="s">
        <v>1729</v>
      </c>
      <c r="C3224" s="26" t="s">
        <v>3405</v>
      </c>
      <c r="D3224" s="27"/>
      <c r="E3224" s="27" t="s">
        <v>255</v>
      </c>
      <c r="F3224" s="27" t="s">
        <v>256</v>
      </c>
      <c r="G3224" s="27" t="s">
        <v>31</v>
      </c>
      <c r="H3224" s="27" t="s">
        <v>32</v>
      </c>
      <c r="I3224" s="27" t="s">
        <v>33</v>
      </c>
      <c r="J3224" s="28">
        <v>46052</v>
      </c>
      <c r="K3224" s="28">
        <v>46204</v>
      </c>
      <c r="L3224" s="121" t="s">
        <v>124</v>
      </c>
      <c r="M3224" s="246" t="s">
        <v>73</v>
      </c>
      <c r="P3224" s="30" t="s">
        <v>73</v>
      </c>
      <c r="Q3224" s="30" t="s">
        <v>73</v>
      </c>
      <c r="R3224" s="30" t="s">
        <v>73</v>
      </c>
      <c r="S3224" s="21">
        <v>46044</v>
      </c>
      <c r="T3224" s="20" t="s">
        <v>73</v>
      </c>
      <c r="U3224" s="21">
        <v>46048</v>
      </c>
      <c r="V3224" s="29" t="s">
        <v>240</v>
      </c>
      <c r="W3224" s="23"/>
      <c r="X3224" s="27" t="s">
        <v>45</v>
      </c>
      <c r="Y3224" s="13" t="s">
        <v>61</v>
      </c>
    </row>
    <row r="3225" spans="1:25">
      <c r="A3225" s="24">
        <v>46082</v>
      </c>
      <c r="B3225" s="25" t="s">
        <v>3901</v>
      </c>
      <c r="C3225" s="26" t="s">
        <v>3902</v>
      </c>
      <c r="D3225" s="27"/>
      <c r="E3225" s="27" t="s">
        <v>70</v>
      </c>
      <c r="F3225" s="27" t="s">
        <v>387</v>
      </c>
      <c r="G3225" s="27" t="s">
        <v>31</v>
      </c>
      <c r="H3225" s="27" t="s">
        <v>32</v>
      </c>
      <c r="I3225" s="27" t="s">
        <v>33</v>
      </c>
      <c r="J3225" s="28">
        <v>46052</v>
      </c>
      <c r="K3225" s="28">
        <v>46204</v>
      </c>
      <c r="L3225" s="121" t="s">
        <v>124</v>
      </c>
      <c r="M3225" s="246" t="s">
        <v>73</v>
      </c>
      <c r="P3225" s="30" t="s">
        <v>73</v>
      </c>
      <c r="Q3225" s="30" t="s">
        <v>73</v>
      </c>
      <c r="R3225" s="30" t="s">
        <v>73</v>
      </c>
      <c r="S3225" s="21">
        <v>46047</v>
      </c>
      <c r="T3225" s="20" t="s">
        <v>73</v>
      </c>
      <c r="U3225" s="21">
        <v>46048</v>
      </c>
      <c r="V3225" s="29" t="s">
        <v>240</v>
      </c>
      <c r="W3225" s="23"/>
      <c r="X3225" s="27" t="s">
        <v>39</v>
      </c>
      <c r="Y3225" s="13"/>
    </row>
    <row r="3226" spans="1:25">
      <c r="A3226" s="24">
        <v>46082</v>
      </c>
      <c r="B3226" s="25" t="s">
        <v>433</v>
      </c>
      <c r="C3226" s="26" t="s">
        <v>3395</v>
      </c>
      <c r="D3226" s="27"/>
      <c r="E3226" s="27" t="s">
        <v>255</v>
      </c>
      <c r="F3226" s="27" t="s">
        <v>1021</v>
      </c>
      <c r="G3226" s="27" t="s">
        <v>31</v>
      </c>
      <c r="H3226" s="27" t="s">
        <v>32</v>
      </c>
      <c r="I3226" s="27" t="s">
        <v>33</v>
      </c>
      <c r="J3226" s="28">
        <v>46052</v>
      </c>
      <c r="K3226" s="28">
        <v>46204</v>
      </c>
      <c r="L3226" s="121" t="s">
        <v>124</v>
      </c>
      <c r="M3226" s="246" t="s">
        <v>73</v>
      </c>
      <c r="P3226" s="30" t="s">
        <v>73</v>
      </c>
      <c r="Q3226" s="30" t="s">
        <v>73</v>
      </c>
      <c r="R3226" s="30" t="s">
        <v>73</v>
      </c>
      <c r="S3226" s="21">
        <v>46044</v>
      </c>
      <c r="T3226" s="20" t="s">
        <v>73</v>
      </c>
      <c r="U3226" s="21">
        <v>46048</v>
      </c>
      <c r="V3226" s="29" t="s">
        <v>240</v>
      </c>
      <c r="W3226" s="23"/>
      <c r="X3226" s="27" t="s">
        <v>45</v>
      </c>
      <c r="Y3226" s="13" t="s">
        <v>89</v>
      </c>
    </row>
    <row r="3227" spans="1:25">
      <c r="A3227" s="24">
        <v>46082</v>
      </c>
      <c r="B3227" s="25" t="s">
        <v>428</v>
      </c>
      <c r="C3227" s="26" t="s">
        <v>3408</v>
      </c>
      <c r="D3227" s="27"/>
      <c r="E3227" s="27" t="s">
        <v>255</v>
      </c>
      <c r="F3227" s="27" t="s">
        <v>1021</v>
      </c>
      <c r="G3227" s="27" t="s">
        <v>31</v>
      </c>
      <c r="H3227" s="27" t="s">
        <v>32</v>
      </c>
      <c r="I3227" s="27" t="s">
        <v>33</v>
      </c>
      <c r="J3227" s="28">
        <v>46052</v>
      </c>
      <c r="K3227" s="28">
        <v>46204</v>
      </c>
      <c r="L3227" s="121" t="s">
        <v>124</v>
      </c>
      <c r="M3227" s="246" t="s">
        <v>73</v>
      </c>
      <c r="P3227" s="30" t="s">
        <v>73</v>
      </c>
      <c r="Q3227" s="30" t="s">
        <v>73</v>
      </c>
      <c r="R3227" s="30" t="s">
        <v>73</v>
      </c>
      <c r="S3227" s="21">
        <v>46044</v>
      </c>
      <c r="T3227" s="20" t="s">
        <v>73</v>
      </c>
      <c r="U3227" s="21">
        <v>46048</v>
      </c>
      <c r="V3227" s="29" t="s">
        <v>240</v>
      </c>
      <c r="W3227" s="23"/>
      <c r="X3227" s="27" t="s">
        <v>45</v>
      </c>
      <c r="Y3227" s="13" t="s">
        <v>89</v>
      </c>
    </row>
    <row r="3228" spans="1:25">
      <c r="A3228" s="24">
        <v>46082</v>
      </c>
      <c r="B3228" s="25" t="s">
        <v>393</v>
      </c>
      <c r="C3228" s="26" t="s">
        <v>3346</v>
      </c>
      <c r="D3228" s="27"/>
      <c r="E3228" s="27" t="s">
        <v>255</v>
      </c>
      <c r="F3228" s="27" t="s">
        <v>1021</v>
      </c>
      <c r="G3228" s="27" t="s">
        <v>31</v>
      </c>
      <c r="H3228" s="27" t="s">
        <v>32</v>
      </c>
      <c r="I3228" s="27" t="s">
        <v>33</v>
      </c>
      <c r="J3228" s="28">
        <v>46052</v>
      </c>
      <c r="K3228" s="28">
        <v>46204</v>
      </c>
      <c r="L3228" s="121" t="s">
        <v>124</v>
      </c>
      <c r="M3228" s="246" t="s">
        <v>73</v>
      </c>
      <c r="P3228" s="30" t="s">
        <v>73</v>
      </c>
      <c r="Q3228" s="30" t="s">
        <v>73</v>
      </c>
      <c r="R3228" s="30" t="s">
        <v>73</v>
      </c>
      <c r="S3228" s="21">
        <v>46044</v>
      </c>
      <c r="T3228" s="20" t="s">
        <v>73</v>
      </c>
      <c r="U3228" s="21">
        <v>46048</v>
      </c>
      <c r="V3228" s="29" t="s">
        <v>240</v>
      </c>
      <c r="W3228" s="23"/>
      <c r="X3228" s="27" t="s">
        <v>45</v>
      </c>
      <c r="Y3228" s="13"/>
    </row>
    <row r="3229" spans="1:25">
      <c r="A3229" s="24">
        <v>46082</v>
      </c>
      <c r="B3229" s="25" t="s">
        <v>3903</v>
      </c>
      <c r="C3229" s="26" t="s">
        <v>3904</v>
      </c>
      <c r="D3229" s="27"/>
      <c r="E3229" s="27" t="s">
        <v>255</v>
      </c>
      <c r="F3229" s="27" t="s">
        <v>256</v>
      </c>
      <c r="G3229" s="27" t="s">
        <v>31</v>
      </c>
      <c r="H3229" s="27" t="s">
        <v>32</v>
      </c>
      <c r="I3229" s="27" t="s">
        <v>33</v>
      </c>
      <c r="J3229" s="28">
        <v>46052</v>
      </c>
      <c r="K3229" s="28">
        <v>46204</v>
      </c>
      <c r="L3229" s="121" t="s">
        <v>124</v>
      </c>
      <c r="M3229" s="246" t="s">
        <v>73</v>
      </c>
      <c r="P3229" s="30" t="s">
        <v>73</v>
      </c>
      <c r="Q3229" s="30" t="s">
        <v>73</v>
      </c>
      <c r="R3229" s="30" t="s">
        <v>73</v>
      </c>
      <c r="S3229" s="21">
        <v>46047</v>
      </c>
      <c r="T3229" s="20" t="s">
        <v>73</v>
      </c>
      <c r="U3229" s="21">
        <v>46048</v>
      </c>
      <c r="V3229" s="29" t="s">
        <v>240</v>
      </c>
      <c r="W3229" s="23"/>
      <c r="X3229" s="27" t="s">
        <v>45</v>
      </c>
      <c r="Y3229" s="13"/>
    </row>
    <row r="3230" spans="1:25">
      <c r="A3230" s="24">
        <v>46082</v>
      </c>
      <c r="B3230" s="25" t="s">
        <v>3905</v>
      </c>
      <c r="C3230" s="26" t="s">
        <v>3906</v>
      </c>
      <c r="D3230" s="27"/>
      <c r="E3230" s="27"/>
      <c r="F3230" s="27"/>
      <c r="G3230" s="27" t="s">
        <v>31</v>
      </c>
      <c r="H3230" s="27" t="s">
        <v>32</v>
      </c>
      <c r="I3230" s="27" t="s">
        <v>33</v>
      </c>
      <c r="J3230" s="28">
        <v>46052</v>
      </c>
      <c r="K3230" s="28">
        <v>46204</v>
      </c>
      <c r="L3230" s="121" t="s">
        <v>53</v>
      </c>
      <c r="P3230" s="30"/>
      <c r="Q3230" s="20"/>
      <c r="R3230" s="23"/>
      <c r="S3230" s="21"/>
      <c r="T3230" s="20"/>
      <c r="U3230" s="21"/>
      <c r="V3230" s="29" t="s">
        <v>240</v>
      </c>
      <c r="W3230" s="23"/>
      <c r="X3230" s="27" t="s">
        <v>39</v>
      </c>
      <c r="Y3230" s="13"/>
    </row>
    <row r="3231" spans="1:25">
      <c r="A3231" s="24">
        <v>46082</v>
      </c>
      <c r="B3231" s="25" t="s">
        <v>3907</v>
      </c>
      <c r="C3231" s="26" t="s">
        <v>3908</v>
      </c>
      <c r="D3231" s="27"/>
      <c r="E3231" s="27"/>
      <c r="F3231" s="27"/>
      <c r="G3231" s="27" t="s">
        <v>31</v>
      </c>
      <c r="H3231" s="27" t="s">
        <v>32</v>
      </c>
      <c r="I3231" s="27" t="s">
        <v>33</v>
      </c>
      <c r="J3231" s="28">
        <v>46052</v>
      </c>
      <c r="K3231" s="28">
        <v>46204</v>
      </c>
      <c r="L3231" s="121" t="s">
        <v>79</v>
      </c>
      <c r="P3231" s="30"/>
      <c r="Q3231" s="20"/>
      <c r="R3231" s="23"/>
      <c r="S3231" s="21"/>
      <c r="T3231" s="20"/>
      <c r="U3231" s="21"/>
      <c r="V3231" s="29" t="s">
        <v>235</v>
      </c>
      <c r="W3231" s="23"/>
      <c r="X3231" s="27" t="s">
        <v>45</v>
      </c>
      <c r="Y3231" s="13" t="s">
        <v>3909</v>
      </c>
    </row>
    <row r="3232" spans="1:25">
      <c r="A3232" s="24">
        <v>46082</v>
      </c>
      <c r="B3232" s="25" t="s">
        <v>1239</v>
      </c>
      <c r="C3232" s="26" t="s">
        <v>3032</v>
      </c>
      <c r="D3232" s="27"/>
      <c r="E3232" s="27"/>
      <c r="F3232" s="27"/>
      <c r="G3232" s="27" t="s">
        <v>31</v>
      </c>
      <c r="H3232" s="27" t="s">
        <v>32</v>
      </c>
      <c r="I3232" s="27" t="s">
        <v>33</v>
      </c>
      <c r="J3232" s="28">
        <v>46052</v>
      </c>
      <c r="K3232" s="28">
        <v>46204</v>
      </c>
      <c r="L3232" s="121" t="s">
        <v>79</v>
      </c>
      <c r="P3232" s="30"/>
      <c r="Q3232" s="20"/>
      <c r="R3232" s="23"/>
      <c r="S3232" s="21"/>
      <c r="T3232" s="20"/>
      <c r="U3232" s="21"/>
      <c r="V3232" s="29" t="s">
        <v>235</v>
      </c>
      <c r="W3232" s="23"/>
      <c r="X3232" s="27" t="s">
        <v>45</v>
      </c>
      <c r="Y3232" s="13" t="s">
        <v>3910</v>
      </c>
    </row>
    <row r="3233" spans="1:25">
      <c r="A3233" s="24">
        <v>46082</v>
      </c>
      <c r="B3233" s="25" t="s">
        <v>425</v>
      </c>
      <c r="C3233" s="26" t="s">
        <v>3402</v>
      </c>
      <c r="D3233" s="27"/>
      <c r="E3233" s="27"/>
      <c r="F3233" s="27"/>
      <c r="G3233" s="27" t="s">
        <v>31</v>
      </c>
      <c r="H3233" s="27" t="s">
        <v>32</v>
      </c>
      <c r="I3233" s="27" t="s">
        <v>33</v>
      </c>
      <c r="J3233" s="28">
        <v>46052</v>
      </c>
      <c r="K3233" s="28">
        <v>46204</v>
      </c>
      <c r="L3233" s="121" t="s">
        <v>79</v>
      </c>
      <c r="P3233" s="30"/>
      <c r="Q3233" s="20"/>
      <c r="R3233" s="23"/>
      <c r="S3233" s="21">
        <v>46047</v>
      </c>
      <c r="T3233" s="20"/>
      <c r="U3233" s="21">
        <v>46049</v>
      </c>
      <c r="V3233" s="29" t="s">
        <v>240</v>
      </c>
      <c r="W3233" s="23"/>
      <c r="X3233" s="27" t="s">
        <v>45</v>
      </c>
      <c r="Y3233" s="13"/>
    </row>
    <row r="3234" spans="1:25">
      <c r="A3234" s="24">
        <v>46082</v>
      </c>
      <c r="B3234" s="25" t="s">
        <v>1286</v>
      </c>
      <c r="C3234" s="26" t="s">
        <v>3101</v>
      </c>
      <c r="D3234" s="27"/>
      <c r="E3234" s="27"/>
      <c r="F3234" s="27"/>
      <c r="G3234" s="27" t="s">
        <v>31</v>
      </c>
      <c r="H3234" s="27" t="s">
        <v>32</v>
      </c>
      <c r="I3234" s="27" t="s">
        <v>33</v>
      </c>
      <c r="J3234" s="28">
        <v>46052</v>
      </c>
      <c r="K3234" s="28">
        <v>46204</v>
      </c>
      <c r="L3234" s="121" t="s">
        <v>79</v>
      </c>
      <c r="P3234" s="30"/>
      <c r="Q3234" s="20"/>
      <c r="R3234" s="23"/>
      <c r="S3234" s="21">
        <v>46047</v>
      </c>
      <c r="T3234" s="20"/>
      <c r="U3234" s="21">
        <v>46048</v>
      </c>
      <c r="V3234" s="29" t="s">
        <v>240</v>
      </c>
      <c r="W3234" s="23"/>
      <c r="X3234" s="27" t="s">
        <v>45</v>
      </c>
      <c r="Y3234" s="13"/>
    </row>
    <row r="3235" spans="1:25">
      <c r="A3235" s="24">
        <v>46082</v>
      </c>
      <c r="B3235" s="25" t="s">
        <v>3344</v>
      </c>
      <c r="C3235" s="26" t="s">
        <v>3345</v>
      </c>
      <c r="D3235" s="27"/>
      <c r="E3235" s="27"/>
      <c r="F3235" s="27"/>
      <c r="G3235" s="27" t="s">
        <v>31</v>
      </c>
      <c r="H3235" s="27" t="s">
        <v>32</v>
      </c>
      <c r="I3235" s="27" t="s">
        <v>33</v>
      </c>
      <c r="J3235" s="28">
        <v>46052</v>
      </c>
      <c r="K3235" s="28">
        <v>46204</v>
      </c>
      <c r="L3235" s="121" t="s">
        <v>79</v>
      </c>
      <c r="P3235" s="30"/>
      <c r="Q3235" s="20"/>
      <c r="R3235" s="23"/>
      <c r="S3235" s="21">
        <v>46047</v>
      </c>
      <c r="T3235" s="20"/>
      <c r="U3235" s="21">
        <v>46048</v>
      </c>
      <c r="V3235" s="29" t="s">
        <v>240</v>
      </c>
      <c r="W3235" s="23"/>
      <c r="X3235" s="27" t="s">
        <v>45</v>
      </c>
      <c r="Y3235" s="13" t="s">
        <v>89</v>
      </c>
    </row>
    <row r="3236" spans="1:25">
      <c r="A3236" s="24">
        <v>46082</v>
      </c>
      <c r="B3236" s="25" t="s">
        <v>3381</v>
      </c>
      <c r="C3236" s="26" t="s">
        <v>3382</v>
      </c>
      <c r="D3236" s="27"/>
      <c r="E3236" s="27"/>
      <c r="F3236" s="27"/>
      <c r="G3236" s="27" t="s">
        <v>31</v>
      </c>
      <c r="H3236" s="27" t="s">
        <v>32</v>
      </c>
      <c r="I3236" s="27" t="s">
        <v>33</v>
      </c>
      <c r="J3236" s="28">
        <v>46052</v>
      </c>
      <c r="K3236" s="28">
        <v>46204</v>
      </c>
      <c r="L3236" s="121" t="s">
        <v>79</v>
      </c>
      <c r="P3236" s="30"/>
      <c r="Q3236" s="20"/>
      <c r="R3236" s="23"/>
      <c r="S3236" s="21">
        <v>46047</v>
      </c>
      <c r="T3236" s="20"/>
      <c r="U3236" s="21">
        <v>46048</v>
      </c>
      <c r="V3236" s="29" t="s">
        <v>240</v>
      </c>
      <c r="W3236" s="23"/>
      <c r="X3236" s="27" t="s">
        <v>39</v>
      </c>
      <c r="Y3236" s="13"/>
    </row>
    <row r="3237" spans="1:25">
      <c r="A3237" s="24">
        <v>46082</v>
      </c>
      <c r="B3237" s="25" t="s">
        <v>3379</v>
      </c>
      <c r="C3237" s="26" t="s">
        <v>3380</v>
      </c>
      <c r="D3237" s="27"/>
      <c r="E3237" s="27"/>
      <c r="F3237" s="27"/>
      <c r="G3237" s="27" t="s">
        <v>31</v>
      </c>
      <c r="H3237" s="27" t="s">
        <v>32</v>
      </c>
      <c r="I3237" s="27" t="s">
        <v>33</v>
      </c>
      <c r="J3237" s="28">
        <v>46052</v>
      </c>
      <c r="K3237" s="28">
        <v>46204</v>
      </c>
      <c r="L3237" s="121" t="s">
        <v>79</v>
      </c>
      <c r="P3237" s="30"/>
      <c r="Q3237" s="20"/>
      <c r="R3237" s="23"/>
      <c r="S3237" s="21">
        <v>46048</v>
      </c>
      <c r="T3237" s="20"/>
      <c r="U3237" s="21"/>
      <c r="V3237" s="29" t="s">
        <v>240</v>
      </c>
      <c r="W3237" s="23"/>
      <c r="X3237" s="27" t="s">
        <v>39</v>
      </c>
      <c r="Y3237" s="13" t="s">
        <v>61</v>
      </c>
    </row>
    <row r="3238" spans="1:25">
      <c r="A3238" s="24">
        <v>46082</v>
      </c>
      <c r="B3238" s="25" t="s">
        <v>2595</v>
      </c>
      <c r="C3238" s="26" t="s">
        <v>3371</v>
      </c>
      <c r="D3238" s="27"/>
      <c r="E3238" s="27"/>
      <c r="F3238" s="27"/>
      <c r="G3238" s="27" t="s">
        <v>31</v>
      </c>
      <c r="H3238" s="27" t="s">
        <v>32</v>
      </c>
      <c r="I3238" s="27" t="s">
        <v>33</v>
      </c>
      <c r="J3238" s="28">
        <v>46052</v>
      </c>
      <c r="K3238" s="28">
        <v>46204</v>
      </c>
      <c r="L3238" s="121" t="s">
        <v>79</v>
      </c>
      <c r="P3238" s="30"/>
      <c r="Q3238" s="20"/>
      <c r="R3238" s="23"/>
      <c r="S3238" s="21">
        <v>46047</v>
      </c>
      <c r="T3238" s="20"/>
      <c r="U3238" s="21"/>
      <c r="V3238" s="29" t="s">
        <v>240</v>
      </c>
      <c r="W3238" s="23"/>
      <c r="X3238" s="27" t="s">
        <v>39</v>
      </c>
      <c r="Y3238" s="13" t="s">
        <v>61</v>
      </c>
    </row>
    <row r="3239" spans="1:25">
      <c r="A3239" s="24">
        <v>46082</v>
      </c>
      <c r="B3239" s="25" t="s">
        <v>3911</v>
      </c>
      <c r="C3239" s="26" t="s">
        <v>3912</v>
      </c>
      <c r="D3239" s="27"/>
      <c r="E3239" s="27"/>
      <c r="F3239" s="27"/>
      <c r="G3239" s="27" t="s">
        <v>31</v>
      </c>
      <c r="H3239" s="27" t="s">
        <v>32</v>
      </c>
      <c r="I3239" s="27" t="s">
        <v>33</v>
      </c>
      <c r="J3239" s="28">
        <v>46052</v>
      </c>
      <c r="K3239" s="28">
        <v>46204</v>
      </c>
      <c r="L3239" s="121" t="s">
        <v>79</v>
      </c>
      <c r="P3239" s="30"/>
      <c r="Q3239" s="20"/>
      <c r="R3239" s="23"/>
      <c r="S3239" s="21">
        <v>46048</v>
      </c>
      <c r="T3239" s="20"/>
      <c r="U3239" s="21"/>
      <c r="V3239" s="29" t="s">
        <v>240</v>
      </c>
      <c r="W3239" s="23"/>
      <c r="X3239" s="27" t="s">
        <v>45</v>
      </c>
      <c r="Y3239" s="13"/>
    </row>
    <row r="3240" spans="1:25">
      <c r="A3240" s="24">
        <v>46082</v>
      </c>
      <c r="B3240" s="25" t="s">
        <v>2571</v>
      </c>
      <c r="C3240" s="26" t="s">
        <v>3374</v>
      </c>
      <c r="D3240" s="27"/>
      <c r="E3240" s="27"/>
      <c r="F3240" s="27"/>
      <c r="G3240" s="27" t="s">
        <v>31</v>
      </c>
      <c r="H3240" s="27" t="s">
        <v>32</v>
      </c>
      <c r="I3240" s="27" t="s">
        <v>33</v>
      </c>
      <c r="J3240" s="28">
        <v>46052</v>
      </c>
      <c r="K3240" s="28">
        <v>46204</v>
      </c>
      <c r="L3240" s="121" t="s">
        <v>79</v>
      </c>
      <c r="P3240" s="30"/>
      <c r="Q3240" s="20"/>
      <c r="R3240" s="23"/>
      <c r="S3240" s="21">
        <v>46047</v>
      </c>
      <c r="T3240" s="20"/>
      <c r="U3240" s="21"/>
      <c r="V3240" s="29" t="s">
        <v>240</v>
      </c>
      <c r="W3240" s="23"/>
      <c r="X3240" s="27" t="s">
        <v>45</v>
      </c>
      <c r="Y3240" s="13" t="s">
        <v>61</v>
      </c>
    </row>
    <row r="3241" spans="1:25">
      <c r="A3241" s="24">
        <v>46082</v>
      </c>
      <c r="B3241" s="25" t="s">
        <v>3913</v>
      </c>
      <c r="C3241" s="26" t="s">
        <v>3914</v>
      </c>
      <c r="D3241" s="27"/>
      <c r="E3241" s="27"/>
      <c r="F3241" s="27"/>
      <c r="G3241" s="27" t="s">
        <v>31</v>
      </c>
      <c r="H3241" s="27" t="s">
        <v>32</v>
      </c>
      <c r="I3241" s="27" t="s">
        <v>33</v>
      </c>
      <c r="J3241" s="28">
        <v>46052</v>
      </c>
      <c r="K3241" s="28">
        <v>46204</v>
      </c>
      <c r="L3241" s="121" t="s">
        <v>79</v>
      </c>
      <c r="P3241" s="30"/>
      <c r="Q3241" s="20"/>
      <c r="R3241" s="23"/>
      <c r="S3241" s="21">
        <v>46048</v>
      </c>
      <c r="T3241" s="20"/>
      <c r="U3241" s="21"/>
      <c r="V3241" s="29" t="s">
        <v>240</v>
      </c>
      <c r="W3241" s="23"/>
      <c r="X3241" s="27" t="s">
        <v>45</v>
      </c>
      <c r="Y3241" s="13"/>
    </row>
    <row r="3242" spans="1:25">
      <c r="A3242" s="24">
        <v>46082</v>
      </c>
      <c r="B3242" s="25" t="s">
        <v>462</v>
      </c>
      <c r="C3242" s="26" t="s">
        <v>3407</v>
      </c>
      <c r="D3242" s="27"/>
      <c r="E3242" s="27"/>
      <c r="F3242" s="27"/>
      <c r="G3242" s="27" t="s">
        <v>31</v>
      </c>
      <c r="H3242" s="27" t="s">
        <v>32</v>
      </c>
      <c r="I3242" s="27" t="s">
        <v>33</v>
      </c>
      <c r="J3242" s="28">
        <v>46052</v>
      </c>
      <c r="K3242" s="28">
        <v>46204</v>
      </c>
      <c r="L3242" s="121" t="s">
        <v>79</v>
      </c>
      <c r="P3242" s="30"/>
      <c r="Q3242" s="20"/>
      <c r="R3242" s="23"/>
      <c r="S3242" s="21">
        <v>46047</v>
      </c>
      <c r="T3242" s="20"/>
      <c r="U3242" s="21"/>
      <c r="V3242" s="29" t="s">
        <v>240</v>
      </c>
      <c r="W3242" s="23"/>
      <c r="X3242" s="27" t="s">
        <v>45</v>
      </c>
      <c r="Y3242" s="13"/>
    </row>
    <row r="3243" spans="1:25">
      <c r="A3243" s="24">
        <v>46082</v>
      </c>
      <c r="B3243" s="25" t="s">
        <v>3421</v>
      </c>
      <c r="C3243" s="26" t="s">
        <v>3422</v>
      </c>
      <c r="D3243" s="27"/>
      <c r="E3243" s="27"/>
      <c r="F3243" s="27"/>
      <c r="G3243" s="27" t="s">
        <v>31</v>
      </c>
      <c r="H3243" s="27" t="s">
        <v>32</v>
      </c>
      <c r="I3243" s="27" t="s">
        <v>33</v>
      </c>
      <c r="J3243" s="28">
        <v>46052</v>
      </c>
      <c r="K3243" s="28">
        <v>46204</v>
      </c>
      <c r="L3243" s="121" t="s">
        <v>79</v>
      </c>
      <c r="P3243" s="30"/>
      <c r="Q3243" s="20"/>
      <c r="R3243" s="23"/>
      <c r="S3243" s="21">
        <v>46048</v>
      </c>
      <c r="T3243" s="20"/>
      <c r="U3243" s="21"/>
      <c r="V3243" s="29" t="s">
        <v>240</v>
      </c>
      <c r="W3243" s="23"/>
      <c r="X3243" s="27" t="s">
        <v>45</v>
      </c>
      <c r="Y3243" s="13"/>
    </row>
    <row r="3244" spans="1:25">
      <c r="A3244" s="24">
        <v>46082</v>
      </c>
      <c r="B3244" s="25" t="s">
        <v>3915</v>
      </c>
      <c r="C3244" s="26" t="s">
        <v>3916</v>
      </c>
      <c r="D3244" s="27"/>
      <c r="E3244" s="27"/>
      <c r="F3244" s="27"/>
      <c r="G3244" s="27" t="s">
        <v>31</v>
      </c>
      <c r="H3244" s="27" t="s">
        <v>32</v>
      </c>
      <c r="I3244" s="27" t="s">
        <v>33</v>
      </c>
      <c r="J3244" s="28">
        <v>46052</v>
      </c>
      <c r="K3244" s="28">
        <v>46204</v>
      </c>
      <c r="L3244" s="121" t="s">
        <v>79</v>
      </c>
      <c r="P3244" s="30"/>
      <c r="Q3244" s="20"/>
      <c r="R3244" s="23"/>
      <c r="S3244" s="21">
        <v>46048</v>
      </c>
      <c r="T3244" s="20"/>
      <c r="U3244" s="21"/>
      <c r="V3244" s="29" t="s">
        <v>240</v>
      </c>
      <c r="W3244" s="23"/>
      <c r="X3244" s="27" t="s">
        <v>45</v>
      </c>
      <c r="Y3244" s="13"/>
    </row>
    <row r="3245" spans="1:25">
      <c r="A3245" s="24">
        <v>46054</v>
      </c>
      <c r="B3245" s="25" t="s">
        <v>2575</v>
      </c>
      <c r="C3245" s="26">
        <v>136799</v>
      </c>
      <c r="D3245" s="27" t="s">
        <v>42</v>
      </c>
      <c r="E3245" s="27"/>
      <c r="F3245" s="27"/>
      <c r="G3245" s="27" t="s">
        <v>31</v>
      </c>
      <c r="H3245" s="27" t="s">
        <v>32</v>
      </c>
      <c r="I3245" s="27" t="s">
        <v>33</v>
      </c>
      <c r="J3245" s="28">
        <v>46387</v>
      </c>
      <c r="K3245" s="28">
        <v>46204</v>
      </c>
      <c r="L3245" s="121" t="s">
        <v>79</v>
      </c>
      <c r="P3245" s="30"/>
      <c r="Q3245" s="20"/>
      <c r="R3245" s="23"/>
      <c r="S3245" s="21">
        <v>46021</v>
      </c>
      <c r="T3245" s="20">
        <v>46041</v>
      </c>
      <c r="U3245" s="21"/>
      <c r="V3245" s="29" t="s">
        <v>235</v>
      </c>
      <c r="W3245" s="23"/>
      <c r="X3245" s="27" t="s">
        <v>39</v>
      </c>
      <c r="Y3245" s="13" t="s">
        <v>3917</v>
      </c>
    </row>
    <row r="3246" spans="1:25">
      <c r="A3246" s="24">
        <v>46082</v>
      </c>
      <c r="B3246" s="25" t="s">
        <v>412</v>
      </c>
      <c r="C3246" s="26" t="s">
        <v>3354</v>
      </c>
      <c r="D3246" s="27"/>
      <c r="E3246" s="27"/>
      <c r="F3246" s="27"/>
      <c r="G3246" s="27" t="s">
        <v>31</v>
      </c>
      <c r="H3246" s="27" t="s">
        <v>32</v>
      </c>
      <c r="I3246" s="27" t="s">
        <v>33</v>
      </c>
      <c r="J3246" s="28">
        <v>46052</v>
      </c>
      <c r="K3246" s="28">
        <v>46204</v>
      </c>
      <c r="L3246" s="121" t="s">
        <v>79</v>
      </c>
      <c r="P3246" s="30"/>
      <c r="Q3246" s="20"/>
      <c r="R3246" s="23"/>
      <c r="S3246" s="21"/>
      <c r="T3246" s="20"/>
      <c r="U3246" s="21"/>
      <c r="V3246" s="29" t="s">
        <v>235</v>
      </c>
      <c r="W3246" s="23"/>
      <c r="X3246" s="27" t="s">
        <v>45</v>
      </c>
      <c r="Y3246" s="13" t="s">
        <v>104</v>
      </c>
    </row>
    <row r="3247" spans="1:25" ht="25.5">
      <c r="A3247" s="24">
        <v>46082</v>
      </c>
      <c r="B3247" s="25" t="s">
        <v>376</v>
      </c>
      <c r="C3247" s="26" t="s">
        <v>3368</v>
      </c>
      <c r="D3247" s="27"/>
      <c r="E3247" s="27"/>
      <c r="F3247" s="27"/>
      <c r="G3247" s="27" t="s">
        <v>31</v>
      </c>
      <c r="H3247" s="27" t="s">
        <v>32</v>
      </c>
      <c r="I3247" s="27" t="s">
        <v>33</v>
      </c>
      <c r="J3247" s="28">
        <v>46052</v>
      </c>
      <c r="K3247" s="28">
        <v>46204</v>
      </c>
      <c r="L3247" s="121" t="s">
        <v>79</v>
      </c>
      <c r="P3247" s="30"/>
      <c r="Q3247" s="20"/>
      <c r="R3247" s="23"/>
      <c r="S3247" s="21"/>
      <c r="T3247" s="20"/>
      <c r="U3247" s="21"/>
      <c r="V3247" s="29" t="s">
        <v>235</v>
      </c>
      <c r="W3247" s="23"/>
      <c r="X3247" s="27" t="s">
        <v>45</v>
      </c>
      <c r="Y3247" s="13" t="s">
        <v>3918</v>
      </c>
    </row>
    <row r="3248" spans="1:25">
      <c r="A3248" s="24">
        <v>46082</v>
      </c>
      <c r="B3248" s="25" t="s">
        <v>405</v>
      </c>
      <c r="C3248" s="26">
        <v>104404</v>
      </c>
      <c r="D3248" s="27"/>
      <c r="E3248" s="27" t="s">
        <v>77</v>
      </c>
      <c r="F3248" s="27" t="s">
        <v>78</v>
      </c>
      <c r="G3248" s="27" t="s">
        <v>31</v>
      </c>
      <c r="H3248" s="27" t="s">
        <v>32</v>
      </c>
      <c r="I3248" s="27" t="s">
        <v>33</v>
      </c>
      <c r="J3248" s="28">
        <v>46052</v>
      </c>
      <c r="K3248" s="28">
        <v>46235</v>
      </c>
      <c r="L3248" s="121" t="s">
        <v>79</v>
      </c>
      <c r="P3248" s="30"/>
      <c r="Q3248" s="20"/>
      <c r="R3248" s="23"/>
      <c r="S3248" s="21"/>
      <c r="T3248" s="20"/>
      <c r="U3248" s="21"/>
      <c r="V3248" s="29" t="s">
        <v>235</v>
      </c>
      <c r="W3248" s="23"/>
      <c r="X3248" s="27" t="s">
        <v>39</v>
      </c>
      <c r="Y3248" s="13" t="s">
        <v>2820</v>
      </c>
    </row>
    <row r="3249" spans="1:25">
      <c r="A3249" s="24">
        <v>46082</v>
      </c>
      <c r="B3249" s="25" t="s">
        <v>3919</v>
      </c>
      <c r="C3249" s="26" t="s">
        <v>3920</v>
      </c>
      <c r="D3249" s="27"/>
      <c r="E3249" s="27"/>
      <c r="F3249" s="27"/>
      <c r="G3249" s="27" t="s">
        <v>31</v>
      </c>
      <c r="H3249" s="27" t="s">
        <v>32</v>
      </c>
      <c r="I3249" s="27" t="s">
        <v>33</v>
      </c>
      <c r="J3249" s="28">
        <v>46052</v>
      </c>
      <c r="K3249" s="28">
        <v>46204</v>
      </c>
      <c r="L3249" s="121" t="s">
        <v>79</v>
      </c>
      <c r="P3249" s="30"/>
      <c r="Q3249" s="20"/>
      <c r="R3249" s="23"/>
      <c r="S3249" s="21"/>
      <c r="T3249" s="20"/>
      <c r="U3249" s="21"/>
      <c r="V3249" s="29" t="s">
        <v>235</v>
      </c>
      <c r="W3249" s="23"/>
      <c r="X3249" s="27" t="s">
        <v>39</v>
      </c>
      <c r="Y3249" s="13" t="s">
        <v>104</v>
      </c>
    </row>
    <row r="3250" spans="1:25">
      <c r="A3250" s="24">
        <v>46082</v>
      </c>
      <c r="B3250" s="25" t="s">
        <v>2507</v>
      </c>
      <c r="C3250" s="26" t="s">
        <v>3352</v>
      </c>
      <c r="D3250" s="27"/>
      <c r="E3250" s="27" t="s">
        <v>1020</v>
      </c>
      <c r="F3250" s="27" t="s">
        <v>256</v>
      </c>
      <c r="G3250" s="27" t="s">
        <v>31</v>
      </c>
      <c r="H3250" s="27" t="s">
        <v>32</v>
      </c>
      <c r="I3250" s="27" t="s">
        <v>33</v>
      </c>
      <c r="J3250" s="28">
        <v>46052</v>
      </c>
      <c r="K3250" s="28">
        <v>46204</v>
      </c>
      <c r="L3250" s="121" t="s">
        <v>124</v>
      </c>
      <c r="M3250" s="246" t="s">
        <v>73</v>
      </c>
      <c r="N3250" s="246" t="s">
        <v>2174</v>
      </c>
      <c r="P3250" s="30" t="s">
        <v>73</v>
      </c>
      <c r="Q3250" s="30" t="s">
        <v>73</v>
      </c>
      <c r="R3250" s="30" t="s">
        <v>73</v>
      </c>
      <c r="S3250" s="21">
        <v>46044</v>
      </c>
      <c r="T3250" s="20" t="s">
        <v>73</v>
      </c>
      <c r="U3250" s="21">
        <v>46054</v>
      </c>
      <c r="V3250" s="29" t="s">
        <v>240</v>
      </c>
      <c r="W3250" s="23"/>
      <c r="X3250" s="27" t="s">
        <v>45</v>
      </c>
      <c r="Y3250" s="13"/>
    </row>
    <row r="3251" spans="1:25">
      <c r="A3251" s="24">
        <v>46082</v>
      </c>
      <c r="B3251" s="25" t="s">
        <v>1683</v>
      </c>
      <c r="C3251" s="26" t="s">
        <v>3392</v>
      </c>
      <c r="D3251" s="27"/>
      <c r="E3251" s="27" t="s">
        <v>377</v>
      </c>
      <c r="F3251" s="27" t="s">
        <v>3795</v>
      </c>
      <c r="G3251" s="27" t="s">
        <v>31</v>
      </c>
      <c r="H3251" s="27" t="s">
        <v>32</v>
      </c>
      <c r="I3251" s="27" t="s">
        <v>33</v>
      </c>
      <c r="J3251" s="28">
        <v>46052</v>
      </c>
      <c r="K3251" s="28">
        <v>46204</v>
      </c>
      <c r="L3251" s="121" t="s">
        <v>124</v>
      </c>
      <c r="M3251" s="246" t="s">
        <v>73</v>
      </c>
      <c r="N3251" s="246" t="s">
        <v>2569</v>
      </c>
      <c r="P3251" s="30" t="s">
        <v>73</v>
      </c>
      <c r="Q3251" s="30" t="s">
        <v>73</v>
      </c>
      <c r="R3251" s="30" t="s">
        <v>73</v>
      </c>
      <c r="S3251" s="21">
        <v>46044</v>
      </c>
      <c r="T3251" s="20" t="s">
        <v>73</v>
      </c>
      <c r="U3251" s="21">
        <v>46054</v>
      </c>
      <c r="V3251" s="29" t="s">
        <v>240</v>
      </c>
      <c r="W3251" s="23"/>
      <c r="X3251" s="27" t="s">
        <v>45</v>
      </c>
      <c r="Y3251" s="13"/>
    </row>
    <row r="3252" spans="1:25">
      <c r="A3252" s="24">
        <v>46082</v>
      </c>
      <c r="B3252" s="25" t="s">
        <v>406</v>
      </c>
      <c r="C3252" s="26" t="s">
        <v>3413</v>
      </c>
      <c r="D3252" s="27"/>
      <c r="E3252" s="27" t="s">
        <v>413</v>
      </c>
      <c r="F3252" s="27" t="s">
        <v>256</v>
      </c>
      <c r="G3252" s="27" t="s">
        <v>31</v>
      </c>
      <c r="H3252" s="27" t="s">
        <v>32</v>
      </c>
      <c r="I3252" s="27" t="s">
        <v>33</v>
      </c>
      <c r="J3252" s="28">
        <v>46052</v>
      </c>
      <c r="K3252" s="28">
        <v>46204</v>
      </c>
      <c r="L3252" s="121" t="s">
        <v>124</v>
      </c>
      <c r="M3252" s="246" t="s">
        <v>73</v>
      </c>
      <c r="N3252" s="246" t="s">
        <v>388</v>
      </c>
      <c r="P3252" s="30" t="s">
        <v>73</v>
      </c>
      <c r="Q3252" s="30" t="s">
        <v>73</v>
      </c>
      <c r="R3252" s="30" t="s">
        <v>73</v>
      </c>
      <c r="S3252" s="21">
        <v>46044</v>
      </c>
      <c r="T3252" s="20" t="s">
        <v>73</v>
      </c>
      <c r="U3252" s="21">
        <v>46054</v>
      </c>
      <c r="V3252" s="29" t="s">
        <v>240</v>
      </c>
      <c r="W3252" s="23"/>
      <c r="X3252" s="27" t="s">
        <v>45</v>
      </c>
      <c r="Y3252" s="13"/>
    </row>
    <row r="3253" spans="1:25" ht="25.5">
      <c r="A3253" s="24">
        <v>46082</v>
      </c>
      <c r="B3253" s="25" t="s">
        <v>3921</v>
      </c>
      <c r="C3253" s="26">
        <v>152915</v>
      </c>
      <c r="D3253" s="27"/>
      <c r="E3253" s="27" t="s">
        <v>413</v>
      </c>
      <c r="F3253" s="27" t="s">
        <v>256</v>
      </c>
      <c r="G3253" s="27" t="s">
        <v>31</v>
      </c>
      <c r="H3253" s="27" t="s">
        <v>32</v>
      </c>
      <c r="I3253" s="27" t="s">
        <v>33</v>
      </c>
      <c r="J3253" s="28">
        <v>46052</v>
      </c>
      <c r="K3253" s="28">
        <v>46235</v>
      </c>
      <c r="L3253" s="121" t="s">
        <v>124</v>
      </c>
      <c r="M3253" s="246" t="s">
        <v>73</v>
      </c>
      <c r="N3253" s="246" t="s">
        <v>113</v>
      </c>
      <c r="P3253" s="30" t="s">
        <v>73</v>
      </c>
      <c r="Q3253" s="30" t="s">
        <v>73</v>
      </c>
      <c r="R3253" s="30" t="s">
        <v>73</v>
      </c>
      <c r="S3253" s="21">
        <v>46047</v>
      </c>
      <c r="T3253" s="20" t="s">
        <v>73</v>
      </c>
      <c r="U3253" s="21">
        <v>46054</v>
      </c>
      <c r="V3253" s="29" t="s">
        <v>240</v>
      </c>
      <c r="W3253" s="23"/>
      <c r="X3253" s="27" t="s">
        <v>39</v>
      </c>
      <c r="Y3253" s="13"/>
    </row>
    <row r="3254" spans="1:25">
      <c r="A3254" s="24">
        <v>46082</v>
      </c>
      <c r="B3254" s="25" t="s">
        <v>384</v>
      </c>
      <c r="C3254" s="26">
        <v>103767</v>
      </c>
      <c r="D3254" s="27"/>
      <c r="E3254" s="27" t="s">
        <v>1576</v>
      </c>
      <c r="F3254" s="27" t="s">
        <v>1582</v>
      </c>
      <c r="G3254" s="27" t="s">
        <v>31</v>
      </c>
      <c r="H3254" s="27" t="s">
        <v>32</v>
      </c>
      <c r="I3254" s="27" t="s">
        <v>33</v>
      </c>
      <c r="J3254" s="28">
        <v>46052</v>
      </c>
      <c r="K3254" s="28">
        <v>46235</v>
      </c>
      <c r="L3254" s="121" t="s">
        <v>124</v>
      </c>
      <c r="M3254" s="246" t="s">
        <v>73</v>
      </c>
      <c r="N3254" s="246" t="s">
        <v>388</v>
      </c>
      <c r="P3254" s="30" t="s">
        <v>73</v>
      </c>
      <c r="Q3254" s="30" t="s">
        <v>73</v>
      </c>
      <c r="R3254" s="30" t="s">
        <v>73</v>
      </c>
      <c r="S3254" s="21">
        <v>46047</v>
      </c>
      <c r="T3254" s="20" t="s">
        <v>73</v>
      </c>
      <c r="U3254" s="21">
        <v>46054</v>
      </c>
      <c r="V3254" s="29" t="s">
        <v>240</v>
      </c>
      <c r="W3254" s="23"/>
      <c r="X3254" s="27" t="s">
        <v>39</v>
      </c>
      <c r="Y3254" s="13"/>
    </row>
    <row r="3255" spans="1:25" ht="25.5">
      <c r="A3255" s="24">
        <v>46082</v>
      </c>
      <c r="B3255" s="25" t="s">
        <v>3922</v>
      </c>
      <c r="C3255" s="26" t="s">
        <v>3923</v>
      </c>
      <c r="D3255" s="27"/>
      <c r="E3255" s="27" t="s">
        <v>255</v>
      </c>
      <c r="F3255" s="27" t="s">
        <v>73</v>
      </c>
      <c r="G3255" s="27" t="s">
        <v>31</v>
      </c>
      <c r="H3255" s="27" t="s">
        <v>32</v>
      </c>
      <c r="I3255" s="27" t="s">
        <v>33</v>
      </c>
      <c r="J3255" s="28">
        <v>46052</v>
      </c>
      <c r="K3255" s="28">
        <v>46204</v>
      </c>
      <c r="L3255" s="121" t="s">
        <v>124</v>
      </c>
      <c r="M3255" s="246" t="s">
        <v>73</v>
      </c>
      <c r="N3255" s="246" t="s">
        <v>113</v>
      </c>
      <c r="P3255" s="30" t="s">
        <v>73</v>
      </c>
      <c r="Q3255" s="30" t="s">
        <v>73</v>
      </c>
      <c r="R3255" s="30" t="s">
        <v>73</v>
      </c>
      <c r="S3255" s="21">
        <v>46047</v>
      </c>
      <c r="T3255" s="20" t="s">
        <v>73</v>
      </c>
      <c r="U3255" s="21">
        <v>46054</v>
      </c>
      <c r="V3255" s="29" t="s">
        <v>240</v>
      </c>
      <c r="W3255" s="23"/>
      <c r="X3255" s="27" t="s">
        <v>45</v>
      </c>
      <c r="Y3255" s="13" t="s">
        <v>61</v>
      </c>
    </row>
    <row r="3256" spans="1:25">
      <c r="A3256" s="24">
        <v>46082</v>
      </c>
      <c r="B3256" s="25" t="s">
        <v>3358</v>
      </c>
      <c r="C3256" s="26" t="s">
        <v>3359</v>
      </c>
      <c r="D3256" s="27"/>
      <c r="E3256" s="27" t="s">
        <v>463</v>
      </c>
      <c r="F3256" s="27" t="s">
        <v>2943</v>
      </c>
      <c r="G3256" s="27" t="s">
        <v>31</v>
      </c>
      <c r="H3256" s="27" t="s">
        <v>32</v>
      </c>
      <c r="I3256" s="27" t="s">
        <v>33</v>
      </c>
      <c r="J3256" s="28">
        <v>46052</v>
      </c>
      <c r="K3256" s="28">
        <v>46204</v>
      </c>
      <c r="L3256" s="121" t="s">
        <v>124</v>
      </c>
      <c r="M3256" s="246" t="s">
        <v>73</v>
      </c>
      <c r="N3256" s="246" t="s">
        <v>464</v>
      </c>
      <c r="P3256" s="30" t="s">
        <v>73</v>
      </c>
      <c r="Q3256" s="30" t="s">
        <v>73</v>
      </c>
      <c r="R3256" s="30" t="s">
        <v>73</v>
      </c>
      <c r="S3256" s="21">
        <v>46044</v>
      </c>
      <c r="T3256" s="20" t="s">
        <v>73</v>
      </c>
      <c r="U3256" s="21">
        <v>46054</v>
      </c>
      <c r="V3256" s="29" t="s">
        <v>240</v>
      </c>
      <c r="W3256" s="23"/>
      <c r="X3256" s="27" t="s">
        <v>45</v>
      </c>
      <c r="Y3256" s="13"/>
    </row>
    <row r="3257" spans="1:25">
      <c r="A3257" s="24">
        <v>46082</v>
      </c>
      <c r="B3257" s="25" t="s">
        <v>3423</v>
      </c>
      <c r="C3257" s="26" t="s">
        <v>3424</v>
      </c>
      <c r="D3257" s="27"/>
      <c r="E3257" s="27" t="s">
        <v>1576</v>
      </c>
      <c r="F3257" s="27" t="s">
        <v>387</v>
      </c>
      <c r="G3257" s="27" t="s">
        <v>31</v>
      </c>
      <c r="H3257" s="27" t="s">
        <v>32</v>
      </c>
      <c r="I3257" s="27" t="s">
        <v>33</v>
      </c>
      <c r="J3257" s="28">
        <v>46052</v>
      </c>
      <c r="K3257" s="28">
        <v>46204</v>
      </c>
      <c r="L3257" s="121" t="s">
        <v>124</v>
      </c>
      <c r="M3257" s="246" t="s">
        <v>73</v>
      </c>
      <c r="N3257" s="246" t="s">
        <v>388</v>
      </c>
      <c r="P3257" s="30" t="s">
        <v>73</v>
      </c>
      <c r="Q3257" s="30" t="s">
        <v>73</v>
      </c>
      <c r="R3257" s="30" t="s">
        <v>73</v>
      </c>
      <c r="S3257" s="21">
        <v>46044</v>
      </c>
      <c r="T3257" s="20" t="s">
        <v>73</v>
      </c>
      <c r="U3257" s="21">
        <v>46054</v>
      </c>
      <c r="V3257" s="29" t="s">
        <v>240</v>
      </c>
      <c r="W3257" s="23"/>
      <c r="X3257" s="27" t="s">
        <v>39</v>
      </c>
      <c r="Y3257" s="13"/>
    </row>
    <row r="3258" spans="1:25">
      <c r="A3258" s="24">
        <v>46082</v>
      </c>
      <c r="B3258" s="25" t="s">
        <v>2568</v>
      </c>
      <c r="C3258" s="26" t="s">
        <v>3372</v>
      </c>
      <c r="D3258" s="27"/>
      <c r="E3258" s="27" t="s">
        <v>377</v>
      </c>
      <c r="F3258" s="27" t="s">
        <v>3795</v>
      </c>
      <c r="G3258" s="27" t="s">
        <v>31</v>
      </c>
      <c r="H3258" s="27" t="s">
        <v>32</v>
      </c>
      <c r="I3258" s="27" t="s">
        <v>33</v>
      </c>
      <c r="J3258" s="28">
        <v>46052</v>
      </c>
      <c r="K3258" s="28">
        <v>46204</v>
      </c>
      <c r="L3258" s="121" t="s">
        <v>124</v>
      </c>
      <c r="M3258" s="246" t="s">
        <v>73</v>
      </c>
      <c r="N3258" s="246" t="s">
        <v>2569</v>
      </c>
      <c r="P3258" s="30" t="s">
        <v>73</v>
      </c>
      <c r="Q3258" s="30" t="s">
        <v>73</v>
      </c>
      <c r="R3258" s="30" t="s">
        <v>73</v>
      </c>
      <c r="S3258" s="21">
        <v>46044</v>
      </c>
      <c r="T3258" s="20" t="s">
        <v>73</v>
      </c>
      <c r="U3258" s="21">
        <v>46054</v>
      </c>
      <c r="V3258" s="29" t="s">
        <v>240</v>
      </c>
      <c r="W3258" s="23"/>
      <c r="X3258" s="27" t="s">
        <v>45</v>
      </c>
      <c r="Y3258" s="13"/>
    </row>
    <row r="3259" spans="1:25">
      <c r="A3259" s="24">
        <v>46082</v>
      </c>
      <c r="B3259" s="25" t="s">
        <v>2597</v>
      </c>
      <c r="C3259" s="26" t="s">
        <v>3361</v>
      </c>
      <c r="D3259" s="27"/>
      <c r="E3259" s="27"/>
      <c r="F3259" s="27"/>
      <c r="G3259" s="27" t="s">
        <v>31</v>
      </c>
      <c r="H3259" s="27" t="s">
        <v>32</v>
      </c>
      <c r="I3259" s="27" t="s">
        <v>33</v>
      </c>
      <c r="J3259" s="28">
        <v>46052</v>
      </c>
      <c r="K3259" s="28">
        <v>46204</v>
      </c>
      <c r="L3259" s="121" t="s">
        <v>53</v>
      </c>
      <c r="P3259" s="30"/>
      <c r="Q3259" s="20"/>
      <c r="R3259" s="23"/>
      <c r="S3259" s="21">
        <v>46048</v>
      </c>
      <c r="T3259" s="20"/>
      <c r="U3259" s="21"/>
      <c r="V3259" s="29" t="s">
        <v>240</v>
      </c>
      <c r="W3259" s="23"/>
      <c r="X3259" s="27" t="s">
        <v>39</v>
      </c>
      <c r="Y3259" s="13"/>
    </row>
    <row r="3260" spans="1:25">
      <c r="A3260" s="24">
        <v>46054</v>
      </c>
      <c r="B3260" s="25" t="s">
        <v>254</v>
      </c>
      <c r="C3260" s="26">
        <v>121222</v>
      </c>
      <c r="D3260" s="27" t="s">
        <v>42</v>
      </c>
      <c r="E3260" s="27"/>
      <c r="F3260" s="27"/>
      <c r="G3260" s="27" t="s">
        <v>31</v>
      </c>
      <c r="H3260" s="27" t="s">
        <v>32</v>
      </c>
      <c r="I3260" s="27" t="s">
        <v>33</v>
      </c>
      <c r="J3260" s="28">
        <v>46387</v>
      </c>
      <c r="K3260" s="28">
        <v>46174</v>
      </c>
      <c r="L3260" s="121" t="s">
        <v>53</v>
      </c>
      <c r="P3260" s="30">
        <v>46024</v>
      </c>
      <c r="Q3260" s="20"/>
      <c r="R3260" s="23"/>
      <c r="S3260" s="21"/>
      <c r="T3260" s="20"/>
      <c r="U3260" s="21">
        <v>46029</v>
      </c>
      <c r="V3260" s="29" t="s">
        <v>240</v>
      </c>
      <c r="W3260" s="23"/>
      <c r="X3260" s="27" t="s">
        <v>45</v>
      </c>
      <c r="Y3260" s="13" t="s">
        <v>61</v>
      </c>
    </row>
    <row r="3261" spans="1:25">
      <c r="A3261" s="24">
        <v>46054</v>
      </c>
      <c r="B3261" s="25" t="s">
        <v>1174</v>
      </c>
      <c r="C3261" s="26">
        <v>118954</v>
      </c>
      <c r="D3261" s="27" t="s">
        <v>42</v>
      </c>
      <c r="E3261" s="27"/>
      <c r="F3261" s="27"/>
      <c r="G3261" s="27" t="s">
        <v>31</v>
      </c>
      <c r="H3261" s="27" t="s">
        <v>32</v>
      </c>
      <c r="I3261" s="27" t="s">
        <v>33</v>
      </c>
      <c r="J3261" s="28">
        <v>46387</v>
      </c>
      <c r="K3261" s="28">
        <v>46174</v>
      </c>
      <c r="L3261" s="121" t="s">
        <v>53</v>
      </c>
      <c r="P3261" s="30">
        <v>46024</v>
      </c>
      <c r="Q3261" s="20"/>
      <c r="R3261" s="23"/>
      <c r="S3261" s="21"/>
      <c r="T3261" s="20"/>
      <c r="U3261" s="21">
        <v>46030</v>
      </c>
      <c r="V3261" s="29" t="s">
        <v>240</v>
      </c>
      <c r="W3261" s="23"/>
      <c r="X3261" s="27" t="s">
        <v>45</v>
      </c>
      <c r="Y3261" s="13"/>
    </row>
    <row r="3262" spans="1:25">
      <c r="A3262" s="24">
        <v>46054</v>
      </c>
      <c r="B3262" s="25" t="s">
        <v>2505</v>
      </c>
      <c r="C3262" s="26">
        <v>140664</v>
      </c>
      <c r="D3262" s="27" t="s">
        <v>42</v>
      </c>
      <c r="E3262" s="27"/>
      <c r="F3262" s="27"/>
      <c r="G3262" s="27" t="s">
        <v>31</v>
      </c>
      <c r="H3262" s="27" t="s">
        <v>32</v>
      </c>
      <c r="I3262" s="27" t="s">
        <v>33</v>
      </c>
      <c r="J3262" s="28">
        <v>46387</v>
      </c>
      <c r="K3262" s="28">
        <v>46174</v>
      </c>
      <c r="L3262" s="121" t="s">
        <v>53</v>
      </c>
      <c r="P3262" s="30">
        <v>46024</v>
      </c>
      <c r="Q3262" s="20"/>
      <c r="R3262" s="23"/>
      <c r="S3262" s="21"/>
      <c r="T3262" s="20"/>
      <c r="U3262" s="21">
        <v>2274002</v>
      </c>
      <c r="V3262" s="29" t="s">
        <v>240</v>
      </c>
      <c r="W3262" s="23"/>
      <c r="X3262" s="27" t="s">
        <v>45</v>
      </c>
      <c r="Y3262" s="13"/>
    </row>
    <row r="3263" spans="1:25">
      <c r="A3263" s="24">
        <v>46054</v>
      </c>
      <c r="B3263" s="25" t="s">
        <v>1950</v>
      </c>
      <c r="C3263" s="26">
        <v>150179</v>
      </c>
      <c r="D3263" s="27" t="s">
        <v>42</v>
      </c>
      <c r="E3263" s="27"/>
      <c r="F3263" s="27"/>
      <c r="G3263" s="27" t="s">
        <v>31</v>
      </c>
      <c r="H3263" s="27" t="s">
        <v>32</v>
      </c>
      <c r="I3263" s="27" t="s">
        <v>33</v>
      </c>
      <c r="J3263" s="28">
        <v>46387</v>
      </c>
      <c r="K3263" s="28">
        <v>46174</v>
      </c>
      <c r="L3263" s="121" t="s">
        <v>53</v>
      </c>
      <c r="P3263" s="30">
        <v>46024</v>
      </c>
      <c r="Q3263" s="20"/>
      <c r="R3263" s="23"/>
      <c r="S3263" s="21"/>
      <c r="T3263" s="20"/>
      <c r="U3263" s="21">
        <v>46030</v>
      </c>
      <c r="V3263" s="29" t="s">
        <v>240</v>
      </c>
      <c r="W3263" s="23"/>
      <c r="X3263" s="27" t="s">
        <v>45</v>
      </c>
      <c r="Y3263" s="13"/>
    </row>
    <row r="3264" spans="1:25">
      <c r="A3264" s="24">
        <v>46054</v>
      </c>
      <c r="B3264" s="25" t="s">
        <v>1548</v>
      </c>
      <c r="C3264" s="26">
        <v>110843</v>
      </c>
      <c r="D3264" s="27" t="s">
        <v>42</v>
      </c>
      <c r="E3264" s="27"/>
      <c r="F3264" s="27"/>
      <c r="G3264" s="27" t="s">
        <v>31</v>
      </c>
      <c r="H3264" s="27" t="s">
        <v>32</v>
      </c>
      <c r="I3264" s="27" t="s">
        <v>33</v>
      </c>
      <c r="J3264" s="28">
        <v>46387</v>
      </c>
      <c r="K3264" s="28">
        <v>46174</v>
      </c>
      <c r="L3264" s="121" t="s">
        <v>53</v>
      </c>
      <c r="P3264" s="30">
        <v>46024</v>
      </c>
      <c r="Q3264" s="20"/>
      <c r="R3264" s="23"/>
      <c r="S3264" s="21"/>
      <c r="T3264" s="20"/>
      <c r="U3264" s="21">
        <v>46030</v>
      </c>
      <c r="V3264" s="29" t="s">
        <v>240</v>
      </c>
      <c r="W3264" s="23"/>
      <c r="X3264" s="27" t="s">
        <v>45</v>
      </c>
      <c r="Y3264" s="13"/>
    </row>
    <row r="3265" spans="1:25">
      <c r="A3265" s="24">
        <v>46054</v>
      </c>
      <c r="B3265" s="25" t="s">
        <v>2567</v>
      </c>
      <c r="C3265" s="26">
        <v>137580</v>
      </c>
      <c r="D3265" s="27" t="s">
        <v>42</v>
      </c>
      <c r="E3265" s="27"/>
      <c r="F3265" s="27"/>
      <c r="G3265" s="27" t="s">
        <v>31</v>
      </c>
      <c r="H3265" s="27" t="s">
        <v>32</v>
      </c>
      <c r="I3265" s="27" t="s">
        <v>33</v>
      </c>
      <c r="J3265" s="28">
        <v>46387</v>
      </c>
      <c r="K3265" s="28">
        <v>46204</v>
      </c>
      <c r="L3265" s="121" t="s">
        <v>53</v>
      </c>
      <c r="P3265" s="30">
        <v>46024</v>
      </c>
      <c r="Q3265" s="20"/>
      <c r="R3265" s="23"/>
      <c r="S3265" s="21"/>
      <c r="T3265" s="20"/>
      <c r="U3265" s="21">
        <v>46028</v>
      </c>
      <c r="V3265" s="29" t="s">
        <v>240</v>
      </c>
      <c r="W3265" s="23"/>
      <c r="X3265" s="27" t="s">
        <v>39</v>
      </c>
      <c r="Y3265" s="13"/>
    </row>
    <row r="3266" spans="1:25">
      <c r="A3266" s="24">
        <v>46054</v>
      </c>
      <c r="B3266" s="25" t="s">
        <v>2516</v>
      </c>
      <c r="C3266" s="26">
        <v>138373</v>
      </c>
      <c r="D3266" s="27" t="s">
        <v>42</v>
      </c>
      <c r="E3266" s="27"/>
      <c r="F3266" s="27"/>
      <c r="G3266" s="27" t="s">
        <v>31</v>
      </c>
      <c r="H3266" s="27" t="s">
        <v>32</v>
      </c>
      <c r="I3266" s="27" t="s">
        <v>33</v>
      </c>
      <c r="J3266" s="28">
        <v>46387</v>
      </c>
      <c r="K3266" s="28">
        <v>46174</v>
      </c>
      <c r="L3266" s="121" t="s">
        <v>53</v>
      </c>
      <c r="P3266" s="30">
        <v>46024</v>
      </c>
      <c r="Q3266" s="20"/>
      <c r="R3266" s="23"/>
      <c r="S3266" s="21"/>
      <c r="T3266" s="20"/>
      <c r="U3266" s="21">
        <v>46028</v>
      </c>
      <c r="V3266" s="29" t="s">
        <v>240</v>
      </c>
      <c r="W3266" s="23"/>
      <c r="X3266" s="27" t="s">
        <v>45</v>
      </c>
      <c r="Y3266" s="13" t="s">
        <v>61</v>
      </c>
    </row>
    <row r="3267" spans="1:25">
      <c r="A3267" s="24">
        <v>46054</v>
      </c>
      <c r="B3267" s="25" t="s">
        <v>3310</v>
      </c>
      <c r="C3267" s="26">
        <v>146584</v>
      </c>
      <c r="D3267" s="27" t="s">
        <v>42</v>
      </c>
      <c r="E3267" s="27"/>
      <c r="F3267" s="27"/>
      <c r="G3267" s="27" t="s">
        <v>31</v>
      </c>
      <c r="H3267" s="27" t="s">
        <v>32</v>
      </c>
      <c r="I3267" s="27" t="s">
        <v>33</v>
      </c>
      <c r="J3267" s="28">
        <v>46387</v>
      </c>
      <c r="K3267" s="28">
        <v>46174</v>
      </c>
      <c r="L3267" s="121" t="s">
        <v>53</v>
      </c>
      <c r="P3267" s="30">
        <v>46024</v>
      </c>
      <c r="Q3267" s="20"/>
      <c r="R3267" s="23"/>
      <c r="S3267" s="21"/>
      <c r="T3267" s="20"/>
      <c r="U3267" s="21">
        <v>46034</v>
      </c>
      <c r="V3267" s="29" t="s">
        <v>240</v>
      </c>
      <c r="W3267" s="23"/>
      <c r="X3267" s="27" t="s">
        <v>45</v>
      </c>
      <c r="Y3267" s="13"/>
    </row>
    <row r="3268" spans="1:25">
      <c r="A3268" s="24">
        <v>46054</v>
      </c>
      <c r="B3268" s="25" t="s">
        <v>3924</v>
      </c>
      <c r="C3268" s="26">
        <v>150126</v>
      </c>
      <c r="D3268" s="27" t="s">
        <v>42</v>
      </c>
      <c r="E3268" s="27"/>
      <c r="F3268" s="27"/>
      <c r="G3268" s="27" t="s">
        <v>31</v>
      </c>
      <c r="H3268" s="27" t="s">
        <v>32</v>
      </c>
      <c r="I3268" s="27" t="s">
        <v>33</v>
      </c>
      <c r="J3268" s="28">
        <v>46387</v>
      </c>
      <c r="K3268" s="28">
        <v>46174</v>
      </c>
      <c r="L3268" s="121" t="s">
        <v>53</v>
      </c>
      <c r="P3268" s="30">
        <v>46024</v>
      </c>
      <c r="Q3268" s="20"/>
      <c r="R3268" s="23"/>
      <c r="S3268" s="21"/>
      <c r="T3268" s="20"/>
      <c r="U3268" s="21"/>
      <c r="V3268" s="29" t="s">
        <v>235</v>
      </c>
      <c r="W3268" s="23"/>
      <c r="X3268" s="27" t="s">
        <v>45</v>
      </c>
      <c r="Y3268" s="13"/>
    </row>
    <row r="3269" spans="1:25">
      <c r="A3269" s="24">
        <v>46054</v>
      </c>
      <c r="B3269" s="25" t="s">
        <v>324</v>
      </c>
      <c r="C3269" s="26">
        <v>101779</v>
      </c>
      <c r="D3269" s="27" t="s">
        <v>76</v>
      </c>
      <c r="E3269" s="27" t="s">
        <v>317</v>
      </c>
      <c r="F3269" s="27" t="s">
        <v>148</v>
      </c>
      <c r="G3269" s="27" t="s">
        <v>31</v>
      </c>
      <c r="H3269" s="27" t="s">
        <v>32</v>
      </c>
      <c r="I3269" s="27" t="s">
        <v>33</v>
      </c>
      <c r="J3269" s="28">
        <v>46387</v>
      </c>
      <c r="K3269" s="28">
        <v>46204</v>
      </c>
      <c r="L3269" s="121" t="s">
        <v>53</v>
      </c>
      <c r="P3269" s="30">
        <v>46024</v>
      </c>
      <c r="Q3269" s="20"/>
      <c r="R3269" s="23"/>
      <c r="S3269" s="21"/>
      <c r="T3269" s="20"/>
      <c r="U3269" s="21">
        <v>46053</v>
      </c>
      <c r="V3269" s="29" t="s">
        <v>240</v>
      </c>
      <c r="W3269" s="23"/>
      <c r="X3269" s="27" t="s">
        <v>39</v>
      </c>
      <c r="Y3269" s="13"/>
    </row>
    <row r="3270" spans="1:25">
      <c r="A3270" s="24">
        <v>46082</v>
      </c>
      <c r="B3270" s="25" t="s">
        <v>2250</v>
      </c>
      <c r="C3270" s="26" t="s">
        <v>3086</v>
      </c>
      <c r="D3270" s="27"/>
      <c r="E3270" s="27"/>
      <c r="F3270" s="27"/>
      <c r="G3270" s="27" t="s">
        <v>31</v>
      </c>
      <c r="H3270" s="27" t="s">
        <v>32</v>
      </c>
      <c r="I3270" s="27" t="s">
        <v>33</v>
      </c>
      <c r="J3270" s="28">
        <v>46052</v>
      </c>
      <c r="K3270" s="28">
        <v>46204</v>
      </c>
      <c r="L3270" s="121" t="s">
        <v>53</v>
      </c>
      <c r="P3270" s="30"/>
      <c r="Q3270" s="20"/>
      <c r="R3270" s="23"/>
      <c r="S3270" s="21">
        <v>46048</v>
      </c>
      <c r="T3270" s="20"/>
      <c r="U3270" s="21"/>
      <c r="V3270" s="29" t="s">
        <v>235</v>
      </c>
      <c r="W3270" s="23"/>
      <c r="X3270" s="27" t="s">
        <v>45</v>
      </c>
      <c r="Y3270" s="13"/>
    </row>
    <row r="3271" spans="1:25" ht="25.5">
      <c r="A3271" s="24">
        <v>46082</v>
      </c>
      <c r="B3271" s="25" t="s">
        <v>1232</v>
      </c>
      <c r="C3271" s="26" t="s">
        <v>3102</v>
      </c>
      <c r="D3271" s="27" t="s">
        <v>28</v>
      </c>
      <c r="E3271" s="27" t="s">
        <v>255</v>
      </c>
      <c r="F3271" s="27" t="s">
        <v>1021</v>
      </c>
      <c r="G3271" s="27" t="s">
        <v>31</v>
      </c>
      <c r="H3271" s="27" t="s">
        <v>32</v>
      </c>
      <c r="I3271" s="27" t="s">
        <v>33</v>
      </c>
      <c r="J3271" s="28">
        <v>46052</v>
      </c>
      <c r="K3271" s="28">
        <v>46204</v>
      </c>
      <c r="L3271" s="121" t="s">
        <v>34</v>
      </c>
      <c r="N3271" s="94" t="s">
        <v>72</v>
      </c>
      <c r="P3271" s="30"/>
      <c r="Q3271" s="20"/>
      <c r="R3271" s="23"/>
      <c r="S3271" s="21">
        <v>46052</v>
      </c>
      <c r="T3271" s="20"/>
      <c r="U3271" s="21">
        <v>46055</v>
      </c>
      <c r="V3271" s="29" t="s">
        <v>240</v>
      </c>
      <c r="W3271" s="23"/>
      <c r="X3271" s="27" t="s">
        <v>45</v>
      </c>
      <c r="Y3271" s="13" t="s">
        <v>89</v>
      </c>
    </row>
    <row r="3272" spans="1:25" ht="25.5">
      <c r="A3272" s="24">
        <v>46082</v>
      </c>
      <c r="B3272" s="25" t="s">
        <v>399</v>
      </c>
      <c r="C3272" s="26" t="s">
        <v>3342</v>
      </c>
      <c r="D3272" s="27"/>
      <c r="E3272" s="27"/>
      <c r="F3272" s="27"/>
      <c r="G3272" s="27" t="s">
        <v>31</v>
      </c>
      <c r="H3272" s="27" t="s">
        <v>32</v>
      </c>
      <c r="I3272" s="27" t="s">
        <v>33</v>
      </c>
      <c r="J3272" s="28">
        <v>46052</v>
      </c>
      <c r="K3272" s="28">
        <v>46204</v>
      </c>
      <c r="L3272" s="121" t="s">
        <v>34</v>
      </c>
      <c r="N3272" s="94" t="s">
        <v>72</v>
      </c>
      <c r="P3272" s="30"/>
      <c r="Q3272" s="20"/>
      <c r="R3272" s="23"/>
      <c r="S3272" s="21">
        <v>46052</v>
      </c>
      <c r="T3272" s="20"/>
      <c r="U3272" s="21">
        <v>46055</v>
      </c>
      <c r="V3272" s="29" t="s">
        <v>240</v>
      </c>
      <c r="W3272" s="23"/>
      <c r="X3272" s="27" t="s">
        <v>45</v>
      </c>
      <c r="Y3272" s="13"/>
    </row>
    <row r="3273" spans="1:25">
      <c r="A3273" s="24">
        <v>46082</v>
      </c>
      <c r="B3273" s="25" t="s">
        <v>356</v>
      </c>
      <c r="C3273" s="26" t="s">
        <v>3415</v>
      </c>
      <c r="D3273" s="27"/>
      <c r="E3273" s="27"/>
      <c r="F3273" s="27"/>
      <c r="G3273" s="27" t="s">
        <v>31</v>
      </c>
      <c r="H3273" s="27" t="s">
        <v>32</v>
      </c>
      <c r="I3273" s="27" t="s">
        <v>33</v>
      </c>
      <c r="J3273" s="28">
        <v>46052</v>
      </c>
      <c r="K3273" s="28">
        <v>46204</v>
      </c>
      <c r="L3273" s="121" t="s">
        <v>34</v>
      </c>
      <c r="N3273" s="94" t="s">
        <v>388</v>
      </c>
      <c r="P3273" s="30"/>
      <c r="Q3273" s="20"/>
      <c r="R3273" s="23"/>
      <c r="S3273" s="21">
        <v>46052</v>
      </c>
      <c r="T3273" s="20"/>
      <c r="U3273" s="21">
        <v>46054</v>
      </c>
      <c r="V3273" s="29" t="s">
        <v>240</v>
      </c>
      <c r="W3273" s="23"/>
      <c r="X3273" s="27" t="s">
        <v>45</v>
      </c>
      <c r="Y3273" s="13"/>
    </row>
    <row r="3274" spans="1:25" ht="25.5">
      <c r="A3274" s="24">
        <v>46082</v>
      </c>
      <c r="B3274" s="25" t="s">
        <v>2578</v>
      </c>
      <c r="C3274" s="26" t="s">
        <v>3347</v>
      </c>
      <c r="D3274" s="27"/>
      <c r="E3274" s="27"/>
      <c r="F3274" s="27"/>
      <c r="G3274" s="27" t="s">
        <v>31</v>
      </c>
      <c r="H3274" s="27" t="s">
        <v>32</v>
      </c>
      <c r="I3274" s="27" t="s">
        <v>33</v>
      </c>
      <c r="J3274" s="28">
        <v>46052</v>
      </c>
      <c r="K3274" s="28">
        <v>46204</v>
      </c>
      <c r="L3274" s="121" t="s">
        <v>34</v>
      </c>
      <c r="N3274" s="94" t="s">
        <v>72</v>
      </c>
      <c r="P3274" s="30"/>
      <c r="Q3274" s="20"/>
      <c r="R3274" s="23"/>
      <c r="S3274" s="21">
        <v>46052</v>
      </c>
      <c r="T3274" s="20"/>
      <c r="U3274" s="21">
        <v>46055</v>
      </c>
      <c r="V3274" s="29" t="s">
        <v>240</v>
      </c>
      <c r="W3274" s="23"/>
      <c r="X3274" s="27" t="s">
        <v>45</v>
      </c>
      <c r="Y3274" s="13"/>
    </row>
    <row r="3275" spans="1:25">
      <c r="A3275" s="24">
        <v>46082</v>
      </c>
      <c r="B3275" s="25" t="s">
        <v>3262</v>
      </c>
      <c r="C3275" s="26" t="s">
        <v>3335</v>
      </c>
      <c r="D3275" s="27"/>
      <c r="E3275" s="27"/>
      <c r="F3275" s="27"/>
      <c r="G3275" s="27" t="s">
        <v>31</v>
      </c>
      <c r="H3275" s="27" t="s">
        <v>32</v>
      </c>
      <c r="I3275" s="27" t="s">
        <v>33</v>
      </c>
      <c r="J3275" s="28">
        <v>46052</v>
      </c>
      <c r="K3275" s="28">
        <v>46204</v>
      </c>
      <c r="L3275" s="121" t="s">
        <v>34</v>
      </c>
      <c r="N3275" s="94" t="s">
        <v>464</v>
      </c>
      <c r="P3275" s="30"/>
      <c r="Q3275" s="20"/>
      <c r="R3275" s="23"/>
      <c r="S3275" s="21">
        <v>46053</v>
      </c>
      <c r="T3275" s="20"/>
      <c r="U3275" s="21">
        <v>46057</v>
      </c>
      <c r="V3275" s="29" t="s">
        <v>240</v>
      </c>
      <c r="W3275" s="23"/>
      <c r="X3275" s="27" t="s">
        <v>39</v>
      </c>
      <c r="Y3275" s="13"/>
    </row>
    <row r="3276" spans="1:25" ht="25.5">
      <c r="A3276" s="24">
        <v>46082</v>
      </c>
      <c r="B3276" s="25" t="s">
        <v>3925</v>
      </c>
      <c r="C3276" s="26" t="s">
        <v>3926</v>
      </c>
      <c r="D3276" s="27"/>
      <c r="E3276" s="27"/>
      <c r="F3276" s="27"/>
      <c r="G3276" s="27" t="s">
        <v>31</v>
      </c>
      <c r="H3276" s="27" t="s">
        <v>32</v>
      </c>
      <c r="I3276" s="27" t="s">
        <v>33</v>
      </c>
      <c r="J3276" s="28">
        <v>46052</v>
      </c>
      <c r="K3276" s="28">
        <v>46204</v>
      </c>
      <c r="L3276" s="121" t="s">
        <v>34</v>
      </c>
      <c r="N3276" s="94" t="s">
        <v>72</v>
      </c>
      <c r="P3276" s="30"/>
      <c r="Q3276" s="20"/>
      <c r="R3276" s="23"/>
      <c r="S3276" s="21">
        <v>46052</v>
      </c>
      <c r="T3276" s="20"/>
      <c r="U3276" s="21">
        <v>46055</v>
      </c>
      <c r="V3276" s="29" t="s">
        <v>240</v>
      </c>
      <c r="W3276" s="23"/>
      <c r="X3276" s="27" t="s">
        <v>45</v>
      </c>
      <c r="Y3276" s="13"/>
    </row>
    <row r="3277" spans="1:25" ht="25.5">
      <c r="A3277" s="24">
        <v>46082</v>
      </c>
      <c r="B3277" s="25" t="s">
        <v>3927</v>
      </c>
      <c r="C3277" s="26" t="s">
        <v>3928</v>
      </c>
      <c r="D3277" s="27"/>
      <c r="E3277" s="27"/>
      <c r="F3277" s="27"/>
      <c r="G3277" s="27" t="s">
        <v>31</v>
      </c>
      <c r="H3277" s="27" t="s">
        <v>32</v>
      </c>
      <c r="I3277" s="27" t="s">
        <v>33</v>
      </c>
      <c r="J3277" s="28">
        <v>46052</v>
      </c>
      <c r="K3277" s="28">
        <v>46204</v>
      </c>
      <c r="L3277" s="121" t="s">
        <v>34</v>
      </c>
      <c r="N3277" s="94" t="s">
        <v>113</v>
      </c>
      <c r="P3277" s="30"/>
      <c r="Q3277" s="20"/>
      <c r="R3277" s="23"/>
      <c r="S3277" s="21">
        <v>46053</v>
      </c>
      <c r="T3277" s="20"/>
      <c r="U3277" s="21">
        <v>46055</v>
      </c>
      <c r="V3277" s="29" t="s">
        <v>240</v>
      </c>
      <c r="W3277" s="23"/>
      <c r="X3277" s="27" t="s">
        <v>45</v>
      </c>
      <c r="Y3277" s="13" t="s">
        <v>61</v>
      </c>
    </row>
    <row r="3278" spans="1:25" ht="38.25">
      <c r="A3278" s="24">
        <v>46082</v>
      </c>
      <c r="B3278" s="25" t="s">
        <v>453</v>
      </c>
      <c r="C3278" s="26" t="s">
        <v>3386</v>
      </c>
      <c r="D3278" s="27"/>
      <c r="E3278" s="27"/>
      <c r="F3278" s="27"/>
      <c r="G3278" s="27" t="s">
        <v>31</v>
      </c>
      <c r="H3278" s="27" t="s">
        <v>32</v>
      </c>
      <c r="I3278" s="27" t="s">
        <v>33</v>
      </c>
      <c r="J3278" s="28">
        <v>46052</v>
      </c>
      <c r="K3278" s="28">
        <v>46235</v>
      </c>
      <c r="L3278" s="121" t="s">
        <v>34</v>
      </c>
      <c r="N3278" s="94" t="s">
        <v>3183</v>
      </c>
      <c r="P3278" s="30"/>
      <c r="Q3278" s="20"/>
      <c r="R3278" s="23"/>
      <c r="S3278" s="21">
        <v>46053</v>
      </c>
      <c r="T3278" s="20"/>
      <c r="U3278" s="21">
        <v>46055</v>
      </c>
      <c r="V3278" s="29" t="s">
        <v>240</v>
      </c>
      <c r="W3278" s="23"/>
      <c r="X3278" s="27" t="s">
        <v>39</v>
      </c>
      <c r="Y3278" s="13"/>
    </row>
    <row r="3279" spans="1:25">
      <c r="A3279" s="24">
        <v>46082</v>
      </c>
      <c r="B3279" s="25" t="s">
        <v>419</v>
      </c>
      <c r="C3279" s="26" t="s">
        <v>3404</v>
      </c>
      <c r="D3279" s="27"/>
      <c r="E3279" s="27" t="s">
        <v>255</v>
      </c>
      <c r="F3279" s="27" t="s">
        <v>256</v>
      </c>
      <c r="G3279" s="27" t="s">
        <v>31</v>
      </c>
      <c r="H3279" s="27" t="s">
        <v>32</v>
      </c>
      <c r="I3279" s="27" t="s">
        <v>33</v>
      </c>
      <c r="J3279" s="28">
        <v>46052</v>
      </c>
      <c r="K3279" s="28">
        <v>46204</v>
      </c>
      <c r="L3279" s="121" t="s">
        <v>124</v>
      </c>
      <c r="M3279" s="246" t="s">
        <v>73</v>
      </c>
      <c r="N3279" s="246" t="s">
        <v>2174</v>
      </c>
      <c r="P3279" s="30" t="s">
        <v>73</v>
      </c>
      <c r="Q3279" s="30" t="s">
        <v>73</v>
      </c>
      <c r="R3279" s="30" t="s">
        <v>73</v>
      </c>
      <c r="S3279" s="21">
        <v>46044</v>
      </c>
      <c r="T3279" s="20">
        <v>46059</v>
      </c>
      <c r="U3279" s="21">
        <v>46063</v>
      </c>
      <c r="V3279" s="29" t="s">
        <v>240</v>
      </c>
      <c r="W3279" s="23"/>
      <c r="X3279" s="27" t="s">
        <v>45</v>
      </c>
      <c r="Y3279" s="13"/>
    </row>
    <row r="3280" spans="1:25" ht="38.25">
      <c r="A3280" s="24">
        <v>46023</v>
      </c>
      <c r="B3280" s="137" t="s">
        <v>3929</v>
      </c>
      <c r="C3280" s="26">
        <v>141884</v>
      </c>
      <c r="D3280" s="27" t="s">
        <v>28</v>
      </c>
      <c r="E3280" s="27" t="s">
        <v>2829</v>
      </c>
      <c r="F3280" s="27" t="s">
        <v>662</v>
      </c>
      <c r="G3280" s="27" t="s">
        <v>31</v>
      </c>
      <c r="H3280" s="27" t="s">
        <v>32</v>
      </c>
      <c r="I3280" s="27" t="s">
        <v>33</v>
      </c>
      <c r="J3280" s="28">
        <v>45989</v>
      </c>
      <c r="K3280" s="28">
        <v>46143</v>
      </c>
      <c r="L3280" s="121" t="s">
        <v>34</v>
      </c>
      <c r="N3280" s="94" t="s">
        <v>3930</v>
      </c>
      <c r="P3280" s="30">
        <v>45990</v>
      </c>
      <c r="Q3280" s="20">
        <v>46008</v>
      </c>
      <c r="R3280" s="23"/>
      <c r="S3280" s="21">
        <v>46024</v>
      </c>
      <c r="T3280" s="20">
        <v>46035</v>
      </c>
      <c r="U3280" s="20">
        <v>46046</v>
      </c>
      <c r="V3280" s="29" t="s">
        <v>240</v>
      </c>
      <c r="W3280" s="23"/>
      <c r="X3280" s="27" t="s">
        <v>39</v>
      </c>
      <c r="Y3280" s="13" t="s">
        <v>3931</v>
      </c>
    </row>
    <row r="3281" spans="1:25" ht="25.5">
      <c r="A3281" s="24">
        <v>46082</v>
      </c>
      <c r="B3281" s="25" t="s">
        <v>472</v>
      </c>
      <c r="C3281" s="26" t="s">
        <v>3353</v>
      </c>
      <c r="D3281" s="27"/>
      <c r="E3281" s="27"/>
      <c r="F3281" s="27"/>
      <c r="G3281" s="27" t="s">
        <v>31</v>
      </c>
      <c r="H3281" s="27" t="s">
        <v>32</v>
      </c>
      <c r="I3281" s="27" t="s">
        <v>33</v>
      </c>
      <c r="J3281" s="28">
        <v>46052</v>
      </c>
      <c r="K3281" s="28">
        <v>46204</v>
      </c>
      <c r="L3281" s="121" t="s">
        <v>34</v>
      </c>
      <c r="N3281" s="94" t="s">
        <v>98</v>
      </c>
      <c r="P3281" s="30"/>
      <c r="Q3281" s="20"/>
      <c r="R3281" s="23"/>
      <c r="S3281" s="21">
        <v>46052</v>
      </c>
      <c r="T3281" s="20"/>
      <c r="U3281" s="21">
        <v>46055</v>
      </c>
      <c r="V3281" s="29" t="s">
        <v>240</v>
      </c>
      <c r="W3281" s="23"/>
      <c r="X3281" s="27" t="s">
        <v>45</v>
      </c>
      <c r="Y3281" s="13" t="s">
        <v>93</v>
      </c>
    </row>
    <row r="3282" spans="1:25" ht="25.5">
      <c r="A3282" s="24">
        <v>46082</v>
      </c>
      <c r="B3282" s="25" t="s">
        <v>420</v>
      </c>
      <c r="C3282" s="26" t="s">
        <v>3403</v>
      </c>
      <c r="D3282" s="27"/>
      <c r="E3282" s="27"/>
      <c r="F3282" s="27"/>
      <c r="G3282" s="27" t="s">
        <v>31</v>
      </c>
      <c r="H3282" s="27" t="s">
        <v>32</v>
      </c>
      <c r="I3282" s="27" t="s">
        <v>33</v>
      </c>
      <c r="J3282" s="28">
        <v>46052</v>
      </c>
      <c r="K3282" s="28">
        <v>46204</v>
      </c>
      <c r="L3282" s="121" t="s">
        <v>34</v>
      </c>
      <c r="N3282" s="94" t="s">
        <v>43</v>
      </c>
      <c r="P3282" s="30"/>
      <c r="Q3282" s="20"/>
      <c r="R3282" s="23"/>
      <c r="S3282" s="21">
        <v>46052</v>
      </c>
      <c r="T3282" s="20"/>
      <c r="U3282" s="21">
        <v>46063</v>
      </c>
      <c r="V3282" s="29" t="s">
        <v>240</v>
      </c>
      <c r="W3282" s="23"/>
      <c r="X3282" s="27" t="s">
        <v>45</v>
      </c>
      <c r="Y3282" s="13"/>
    </row>
    <row r="3283" spans="1:25" ht="25.5">
      <c r="A3283" s="24">
        <v>46082</v>
      </c>
      <c r="B3283" s="25" t="s">
        <v>1689</v>
      </c>
      <c r="C3283" s="26" t="s">
        <v>3355</v>
      </c>
      <c r="D3283" s="27"/>
      <c r="E3283" s="27"/>
      <c r="F3283" s="27"/>
      <c r="G3283" s="27" t="s">
        <v>31</v>
      </c>
      <c r="H3283" s="27" t="s">
        <v>32</v>
      </c>
      <c r="I3283" s="27" t="s">
        <v>33</v>
      </c>
      <c r="J3283" s="28">
        <v>46052</v>
      </c>
      <c r="K3283" s="28">
        <v>46204</v>
      </c>
      <c r="L3283" s="121" t="s">
        <v>34</v>
      </c>
      <c r="N3283" s="94" t="s">
        <v>43</v>
      </c>
      <c r="P3283" s="30"/>
      <c r="Q3283" s="20"/>
      <c r="R3283" s="23"/>
      <c r="S3283" s="21">
        <v>46052</v>
      </c>
      <c r="T3283" s="20"/>
      <c r="U3283" s="21">
        <v>46063</v>
      </c>
      <c r="V3283" s="29" t="s">
        <v>240</v>
      </c>
      <c r="W3283" s="23"/>
      <c r="X3283" s="27" t="s">
        <v>45</v>
      </c>
      <c r="Y3283" s="13"/>
    </row>
    <row r="3284" spans="1:25" ht="25.5">
      <c r="A3284" s="24">
        <v>46082</v>
      </c>
      <c r="B3284" s="25" t="s">
        <v>2572</v>
      </c>
      <c r="C3284" s="26" t="s">
        <v>3375</v>
      </c>
      <c r="D3284" s="27"/>
      <c r="E3284" s="27"/>
      <c r="F3284" s="27"/>
      <c r="G3284" s="27" t="s">
        <v>31</v>
      </c>
      <c r="H3284" s="27" t="s">
        <v>32</v>
      </c>
      <c r="I3284" s="27" t="s">
        <v>33</v>
      </c>
      <c r="J3284" s="28">
        <v>46052</v>
      </c>
      <c r="K3284" s="28">
        <v>46204</v>
      </c>
      <c r="L3284" s="121" t="s">
        <v>34</v>
      </c>
      <c r="N3284" s="94" t="s">
        <v>113</v>
      </c>
      <c r="P3284" s="30"/>
      <c r="Q3284" s="20"/>
      <c r="R3284" s="23"/>
      <c r="S3284" s="21">
        <v>46052</v>
      </c>
      <c r="T3284" s="20"/>
      <c r="U3284" s="21">
        <v>46055</v>
      </c>
      <c r="V3284" s="29" t="s">
        <v>240</v>
      </c>
      <c r="W3284" s="23"/>
      <c r="X3284" s="27" t="s">
        <v>45</v>
      </c>
      <c r="Y3284" s="13" t="s">
        <v>61</v>
      </c>
    </row>
    <row r="3285" spans="1:25" ht="25.5">
      <c r="A3285" s="24">
        <v>46082</v>
      </c>
      <c r="B3285" s="25" t="s">
        <v>2631</v>
      </c>
      <c r="C3285" s="26" t="s">
        <v>3932</v>
      </c>
      <c r="D3285" s="27"/>
      <c r="E3285" s="27"/>
      <c r="F3285" s="27"/>
      <c r="G3285" s="27" t="s">
        <v>31</v>
      </c>
      <c r="H3285" s="27" t="s">
        <v>32</v>
      </c>
      <c r="I3285" s="27" t="s">
        <v>33</v>
      </c>
      <c r="J3285" s="28">
        <v>46052</v>
      </c>
      <c r="K3285" s="28">
        <v>46204</v>
      </c>
      <c r="L3285" s="121" t="s">
        <v>34</v>
      </c>
      <c r="N3285" s="94" t="s">
        <v>3838</v>
      </c>
      <c r="P3285" s="30"/>
      <c r="Q3285" s="20"/>
      <c r="R3285" s="23"/>
      <c r="S3285" s="21">
        <v>46052</v>
      </c>
      <c r="T3285" s="20"/>
      <c r="U3285" s="21">
        <v>46059</v>
      </c>
      <c r="V3285" s="29" t="s">
        <v>240</v>
      </c>
      <c r="W3285" s="23"/>
      <c r="X3285" s="27" t="s">
        <v>45</v>
      </c>
      <c r="Y3285" s="13"/>
    </row>
    <row r="3286" spans="1:25">
      <c r="A3286" s="24">
        <v>46082</v>
      </c>
      <c r="B3286" s="25" t="s">
        <v>3933</v>
      </c>
      <c r="C3286" s="26" t="s">
        <v>3934</v>
      </c>
      <c r="D3286" s="27"/>
      <c r="E3286" s="27"/>
      <c r="F3286" s="27"/>
      <c r="G3286" s="27" t="s">
        <v>31</v>
      </c>
      <c r="H3286" s="27" t="s">
        <v>32</v>
      </c>
      <c r="I3286" s="27" t="s">
        <v>33</v>
      </c>
      <c r="J3286" s="28">
        <v>46052</v>
      </c>
      <c r="K3286" s="28">
        <v>46204</v>
      </c>
      <c r="L3286" s="121" t="s">
        <v>34</v>
      </c>
      <c r="N3286" s="94" t="s">
        <v>2063</v>
      </c>
      <c r="P3286" s="30"/>
      <c r="Q3286" s="20"/>
      <c r="R3286" s="23"/>
      <c r="S3286" s="21">
        <v>46053</v>
      </c>
      <c r="T3286" s="20"/>
      <c r="U3286" s="21">
        <v>46056</v>
      </c>
      <c r="V3286" s="29" t="s">
        <v>240</v>
      </c>
      <c r="W3286" s="23"/>
      <c r="X3286" s="27" t="s">
        <v>39</v>
      </c>
      <c r="Y3286" s="13" t="s">
        <v>3935</v>
      </c>
    </row>
    <row r="3287" spans="1:25">
      <c r="A3287" s="24">
        <v>46082</v>
      </c>
      <c r="B3287" s="25" t="s">
        <v>3399</v>
      </c>
      <c r="C3287" s="26" t="s">
        <v>3400</v>
      </c>
      <c r="D3287" s="27"/>
      <c r="E3287" s="27"/>
      <c r="F3287" s="27"/>
      <c r="G3287" s="27" t="s">
        <v>31</v>
      </c>
      <c r="H3287" s="27" t="s">
        <v>32</v>
      </c>
      <c r="I3287" s="27" t="s">
        <v>33</v>
      </c>
      <c r="J3287" s="28">
        <v>46052</v>
      </c>
      <c r="K3287" s="28">
        <v>46204</v>
      </c>
      <c r="L3287" s="121" t="s">
        <v>34</v>
      </c>
      <c r="N3287" s="144" t="s">
        <v>2327</v>
      </c>
      <c r="P3287" s="30"/>
      <c r="Q3287" s="20"/>
      <c r="R3287" s="23"/>
      <c r="S3287" s="21">
        <v>46057</v>
      </c>
      <c r="T3287" s="20"/>
      <c r="U3287" s="20">
        <v>46059</v>
      </c>
      <c r="V3287" s="29" t="s">
        <v>240</v>
      </c>
      <c r="W3287" s="23"/>
      <c r="X3287" s="27" t="s">
        <v>45</v>
      </c>
      <c r="Y3287" s="13"/>
    </row>
    <row r="3288" spans="1:25">
      <c r="A3288" s="24">
        <v>46082</v>
      </c>
      <c r="B3288" s="25" t="s">
        <v>3936</v>
      </c>
      <c r="C3288" s="26" t="s">
        <v>3937</v>
      </c>
      <c r="D3288" s="27"/>
      <c r="E3288" s="27"/>
      <c r="F3288" s="27"/>
      <c r="G3288" s="27" t="s">
        <v>31</v>
      </c>
      <c r="H3288" s="27" t="s">
        <v>32</v>
      </c>
      <c r="I3288" s="27" t="s">
        <v>33</v>
      </c>
      <c r="J3288" s="28">
        <v>46052</v>
      </c>
      <c r="K3288" s="28">
        <v>46204</v>
      </c>
      <c r="L3288" s="121" t="s">
        <v>34</v>
      </c>
      <c r="N3288" s="246" t="s">
        <v>257</v>
      </c>
      <c r="P3288" s="30">
        <v>46043</v>
      </c>
      <c r="Q3288" s="20" t="s">
        <v>235</v>
      </c>
      <c r="R3288" s="23"/>
      <c r="S3288" s="21"/>
      <c r="T3288" s="20"/>
      <c r="U3288" s="21"/>
      <c r="V3288" s="29" t="s">
        <v>235</v>
      </c>
      <c r="W3288" s="23"/>
      <c r="X3288" s="27" t="s">
        <v>45</v>
      </c>
      <c r="Y3288" s="13" t="s">
        <v>3938</v>
      </c>
    </row>
    <row r="3289" spans="1:25">
      <c r="A3289" s="24">
        <v>46082</v>
      </c>
      <c r="B3289" s="25" t="s">
        <v>389</v>
      </c>
      <c r="C3289" s="26" t="s">
        <v>3343</v>
      </c>
      <c r="D3289" s="27"/>
      <c r="E3289" s="27"/>
      <c r="F3289" s="27"/>
      <c r="G3289" s="27" t="s">
        <v>31</v>
      </c>
      <c r="H3289" s="27" t="s">
        <v>32</v>
      </c>
      <c r="I3289" s="27" t="s">
        <v>33</v>
      </c>
      <c r="J3289" s="28">
        <v>46052</v>
      </c>
      <c r="K3289" s="28">
        <v>46204</v>
      </c>
      <c r="L3289" s="121" t="s">
        <v>53</v>
      </c>
      <c r="P3289" s="30"/>
      <c r="Q3289" s="20"/>
      <c r="R3289" s="23"/>
      <c r="S3289" s="21">
        <v>46048</v>
      </c>
      <c r="T3289" s="20"/>
      <c r="U3289" s="21">
        <v>46048</v>
      </c>
      <c r="V3289" s="29" t="s">
        <v>240</v>
      </c>
      <c r="W3289" s="23"/>
      <c r="X3289" s="27" t="s">
        <v>45</v>
      </c>
      <c r="Y3289" s="13"/>
    </row>
    <row r="3290" spans="1:25">
      <c r="A3290" s="24">
        <v>46082</v>
      </c>
      <c r="B3290" s="25" t="s">
        <v>1243</v>
      </c>
      <c r="C3290" s="26" t="s">
        <v>3207</v>
      </c>
      <c r="D3290" s="27"/>
      <c r="E3290" s="27"/>
      <c r="F3290" s="27"/>
      <c r="G3290" s="27" t="s">
        <v>31</v>
      </c>
      <c r="H3290" s="27" t="s">
        <v>32</v>
      </c>
      <c r="I3290" s="27" t="s">
        <v>33</v>
      </c>
      <c r="J3290" s="28">
        <v>46052</v>
      </c>
      <c r="K3290" s="28">
        <v>46204</v>
      </c>
      <c r="L3290" s="121" t="s">
        <v>53</v>
      </c>
      <c r="P3290" s="30"/>
      <c r="Q3290" s="20"/>
      <c r="R3290" s="23"/>
      <c r="S3290" s="21">
        <v>46048</v>
      </c>
      <c r="T3290" s="20"/>
      <c r="U3290" s="21">
        <v>46049</v>
      </c>
      <c r="V3290" s="29" t="s">
        <v>240</v>
      </c>
      <c r="W3290" s="23"/>
      <c r="X3290" s="27" t="s">
        <v>45</v>
      </c>
      <c r="Y3290" s="13"/>
    </row>
    <row r="3291" spans="1:25">
      <c r="A3291" s="24">
        <v>46082</v>
      </c>
      <c r="B3291" s="25" t="s">
        <v>558</v>
      </c>
      <c r="C3291" s="26" t="s">
        <v>3939</v>
      </c>
      <c r="D3291" s="27"/>
      <c r="E3291" s="27"/>
      <c r="F3291" s="27"/>
      <c r="G3291" s="27" t="s">
        <v>31</v>
      </c>
      <c r="H3291" s="27" t="s">
        <v>32</v>
      </c>
      <c r="I3291" s="27" t="s">
        <v>33</v>
      </c>
      <c r="J3291" s="28">
        <v>46052</v>
      </c>
      <c r="K3291" s="28">
        <v>46235</v>
      </c>
      <c r="L3291" s="121" t="s">
        <v>53</v>
      </c>
      <c r="P3291" s="30"/>
      <c r="Q3291" s="20"/>
      <c r="R3291" s="23"/>
      <c r="S3291" s="21">
        <v>46048</v>
      </c>
      <c r="T3291" s="20"/>
      <c r="U3291" s="21">
        <v>46049</v>
      </c>
      <c r="V3291" s="29" t="s">
        <v>240</v>
      </c>
      <c r="W3291" s="23"/>
      <c r="X3291" s="27" t="s">
        <v>45</v>
      </c>
      <c r="Y3291" s="13"/>
    </row>
    <row r="3292" spans="1:25">
      <c r="A3292" s="24">
        <v>46082</v>
      </c>
      <c r="B3292" s="25" t="s">
        <v>2579</v>
      </c>
      <c r="C3292" s="26" t="s">
        <v>3393</v>
      </c>
      <c r="D3292" s="27"/>
      <c r="E3292" s="27"/>
      <c r="F3292" s="27"/>
      <c r="G3292" s="27" t="s">
        <v>31</v>
      </c>
      <c r="H3292" s="27" t="s">
        <v>32</v>
      </c>
      <c r="I3292" s="27" t="s">
        <v>33</v>
      </c>
      <c r="J3292" s="28">
        <v>46052</v>
      </c>
      <c r="K3292" s="28">
        <v>46204</v>
      </c>
      <c r="L3292" s="121" t="s">
        <v>53</v>
      </c>
      <c r="P3292" s="30"/>
      <c r="Q3292" s="20"/>
      <c r="R3292" s="23"/>
      <c r="S3292" s="21">
        <v>46048</v>
      </c>
      <c r="T3292" s="20"/>
      <c r="U3292" s="21">
        <v>46049</v>
      </c>
      <c r="V3292" s="29" t="s">
        <v>240</v>
      </c>
      <c r="W3292" s="23"/>
      <c r="X3292" s="27" t="s">
        <v>45</v>
      </c>
      <c r="Y3292" s="13"/>
    </row>
    <row r="3293" spans="1:25">
      <c r="A3293" s="24">
        <v>46082</v>
      </c>
      <c r="B3293" s="25" t="s">
        <v>1716</v>
      </c>
      <c r="C3293" s="26" t="s">
        <v>3356</v>
      </c>
      <c r="D3293" s="27"/>
      <c r="E3293" s="27"/>
      <c r="F3293" s="27"/>
      <c r="G3293" s="27" t="s">
        <v>31</v>
      </c>
      <c r="H3293" s="27" t="s">
        <v>32</v>
      </c>
      <c r="I3293" s="27" t="s">
        <v>33</v>
      </c>
      <c r="J3293" s="28">
        <v>46052</v>
      </c>
      <c r="K3293" s="28">
        <v>46204</v>
      </c>
      <c r="L3293" s="121" t="s">
        <v>53</v>
      </c>
      <c r="P3293" s="30">
        <v>46048</v>
      </c>
      <c r="Q3293" s="20"/>
      <c r="R3293" s="23"/>
      <c r="S3293" s="21">
        <v>46055</v>
      </c>
      <c r="T3293" s="20"/>
      <c r="U3293" s="21"/>
      <c r="V3293" s="29" t="s">
        <v>240</v>
      </c>
      <c r="W3293" s="23"/>
      <c r="X3293" s="27" t="s">
        <v>45</v>
      </c>
      <c r="Y3293" s="13"/>
    </row>
    <row r="3294" spans="1:25">
      <c r="A3294" s="24">
        <v>46082</v>
      </c>
      <c r="B3294" s="25" t="s">
        <v>553</v>
      </c>
      <c r="C3294" s="26" t="s">
        <v>3406</v>
      </c>
      <c r="D3294" s="27"/>
      <c r="E3294" s="27"/>
      <c r="F3294" s="27"/>
      <c r="G3294" s="27" t="s">
        <v>31</v>
      </c>
      <c r="H3294" s="27" t="s">
        <v>32</v>
      </c>
      <c r="I3294" s="27" t="s">
        <v>33</v>
      </c>
      <c r="J3294" s="28">
        <v>46052</v>
      </c>
      <c r="K3294" s="28">
        <v>46235</v>
      </c>
      <c r="L3294" s="121" t="s">
        <v>53</v>
      </c>
      <c r="P3294" s="30"/>
      <c r="Q3294" s="20"/>
      <c r="R3294" s="23"/>
      <c r="S3294" s="21">
        <v>46048</v>
      </c>
      <c r="T3294" s="20"/>
      <c r="U3294" s="21">
        <v>46050</v>
      </c>
      <c r="V3294" s="29" t="s">
        <v>240</v>
      </c>
      <c r="W3294" s="23"/>
      <c r="X3294" s="27" t="s">
        <v>45</v>
      </c>
      <c r="Y3294" s="13"/>
    </row>
    <row r="3295" spans="1:25">
      <c r="A3295" s="24">
        <v>46082</v>
      </c>
      <c r="B3295" s="25" t="s">
        <v>400</v>
      </c>
      <c r="C3295" s="26" t="s">
        <v>3409</v>
      </c>
      <c r="D3295" s="27"/>
      <c r="E3295" s="27"/>
      <c r="F3295" s="27"/>
      <c r="G3295" s="27" t="s">
        <v>31</v>
      </c>
      <c r="H3295" s="27" t="s">
        <v>32</v>
      </c>
      <c r="I3295" s="27" t="s">
        <v>33</v>
      </c>
      <c r="J3295" s="28">
        <v>46052</v>
      </c>
      <c r="K3295" s="28">
        <v>46204</v>
      </c>
      <c r="L3295" s="121" t="s">
        <v>53</v>
      </c>
      <c r="P3295" s="30"/>
      <c r="Q3295" s="20"/>
      <c r="R3295" s="23"/>
      <c r="S3295" s="21">
        <v>46048</v>
      </c>
      <c r="T3295" s="20"/>
      <c r="U3295" s="21">
        <v>46048</v>
      </c>
      <c r="V3295" s="29" t="s">
        <v>240</v>
      </c>
      <c r="W3295" s="23"/>
      <c r="X3295" s="27" t="s">
        <v>45</v>
      </c>
      <c r="Y3295" s="13" t="s">
        <v>89</v>
      </c>
    </row>
    <row r="3296" spans="1:25">
      <c r="A3296" s="24">
        <v>46082</v>
      </c>
      <c r="B3296" s="25" t="s">
        <v>3349</v>
      </c>
      <c r="C3296" s="26" t="s">
        <v>3350</v>
      </c>
      <c r="D3296" s="27"/>
      <c r="E3296" s="27"/>
      <c r="F3296" s="27"/>
      <c r="G3296" s="27" t="s">
        <v>31</v>
      </c>
      <c r="H3296" s="27" t="s">
        <v>32</v>
      </c>
      <c r="I3296" s="27" t="s">
        <v>33</v>
      </c>
      <c r="J3296" s="28">
        <v>46052</v>
      </c>
      <c r="K3296" s="28">
        <v>46204</v>
      </c>
      <c r="L3296" s="121" t="s">
        <v>53</v>
      </c>
      <c r="P3296" s="30"/>
      <c r="Q3296" s="20"/>
      <c r="R3296" s="23"/>
      <c r="S3296" s="21">
        <v>46048</v>
      </c>
      <c r="T3296" s="20"/>
      <c r="U3296" s="21">
        <v>46048</v>
      </c>
      <c r="V3296" s="29" t="s">
        <v>240</v>
      </c>
      <c r="W3296" s="23"/>
      <c r="X3296" s="27" t="s">
        <v>45</v>
      </c>
      <c r="Y3296" s="13"/>
    </row>
    <row r="3297" spans="1:25">
      <c r="A3297" s="24">
        <v>46082</v>
      </c>
      <c r="B3297" s="25" t="s">
        <v>446</v>
      </c>
      <c r="C3297" s="26" t="s">
        <v>3419</v>
      </c>
      <c r="D3297" s="27"/>
      <c r="E3297" s="27"/>
      <c r="F3297" s="27"/>
      <c r="G3297" s="27" t="s">
        <v>31</v>
      </c>
      <c r="H3297" s="27" t="s">
        <v>32</v>
      </c>
      <c r="I3297" s="27" t="s">
        <v>33</v>
      </c>
      <c r="J3297" s="28">
        <v>46052</v>
      </c>
      <c r="K3297" s="28">
        <v>46204</v>
      </c>
      <c r="L3297" s="121" t="s">
        <v>53</v>
      </c>
      <c r="P3297" s="30"/>
      <c r="Q3297" s="20"/>
      <c r="R3297" s="23"/>
      <c r="S3297" s="21">
        <v>46048</v>
      </c>
      <c r="T3297" s="20"/>
      <c r="U3297" s="21">
        <v>46048</v>
      </c>
      <c r="V3297" s="29" t="s">
        <v>240</v>
      </c>
      <c r="W3297" s="23"/>
      <c r="X3297" s="27" t="s">
        <v>45</v>
      </c>
      <c r="Y3297" s="13" t="s">
        <v>89</v>
      </c>
    </row>
    <row r="3298" spans="1:25">
      <c r="A3298" s="24">
        <v>46082</v>
      </c>
      <c r="B3298" s="25" t="s">
        <v>2558</v>
      </c>
      <c r="C3298" s="26" t="s">
        <v>3940</v>
      </c>
      <c r="D3298" s="27"/>
      <c r="E3298" s="27"/>
      <c r="F3298" s="27"/>
      <c r="G3298" s="27" t="s">
        <v>31</v>
      </c>
      <c r="H3298" s="27" t="s">
        <v>32</v>
      </c>
      <c r="I3298" s="27" t="s">
        <v>33</v>
      </c>
      <c r="J3298" s="28">
        <v>46052</v>
      </c>
      <c r="K3298" s="28">
        <v>46204</v>
      </c>
      <c r="L3298" s="121" t="s">
        <v>53</v>
      </c>
      <c r="P3298" s="30"/>
      <c r="Q3298" s="20"/>
      <c r="R3298" s="23"/>
      <c r="S3298" s="21">
        <v>46048</v>
      </c>
      <c r="T3298" s="20"/>
      <c r="U3298" s="21">
        <v>46048</v>
      </c>
      <c r="V3298" s="29" t="s">
        <v>240</v>
      </c>
      <c r="W3298" s="23"/>
      <c r="X3298" s="27" t="s">
        <v>39</v>
      </c>
      <c r="Y3298" s="13"/>
    </row>
    <row r="3299" spans="1:25">
      <c r="A3299" s="24">
        <v>46082</v>
      </c>
      <c r="B3299" s="25" t="s">
        <v>2573</v>
      </c>
      <c r="C3299" s="26" t="s">
        <v>3376</v>
      </c>
      <c r="D3299" s="27"/>
      <c r="E3299" s="27"/>
      <c r="F3299" s="27"/>
      <c r="G3299" s="27" t="s">
        <v>31</v>
      </c>
      <c r="H3299" s="27" t="s">
        <v>32</v>
      </c>
      <c r="I3299" s="27" t="s">
        <v>33</v>
      </c>
      <c r="J3299" s="28">
        <v>46052</v>
      </c>
      <c r="K3299" s="28">
        <v>46204</v>
      </c>
      <c r="L3299" s="121" t="s">
        <v>53</v>
      </c>
      <c r="P3299" s="30"/>
      <c r="Q3299" s="20"/>
      <c r="R3299" s="23"/>
      <c r="S3299" s="21">
        <v>46048</v>
      </c>
      <c r="T3299" s="20"/>
      <c r="U3299" s="21">
        <v>46055</v>
      </c>
      <c r="V3299" s="29" t="s">
        <v>240</v>
      </c>
      <c r="W3299" s="23"/>
      <c r="X3299" s="27" t="s">
        <v>45</v>
      </c>
      <c r="Y3299" s="13"/>
    </row>
    <row r="3300" spans="1:25">
      <c r="A3300" s="24">
        <v>46082</v>
      </c>
      <c r="B3300" s="25" t="s">
        <v>3383</v>
      </c>
      <c r="C3300" s="26" t="s">
        <v>3384</v>
      </c>
      <c r="D3300" s="27"/>
      <c r="E3300" s="27"/>
      <c r="F3300" s="27"/>
      <c r="G3300" s="27" t="s">
        <v>31</v>
      </c>
      <c r="H3300" s="27" t="s">
        <v>32</v>
      </c>
      <c r="I3300" s="27" t="s">
        <v>33</v>
      </c>
      <c r="J3300" s="28">
        <v>46052</v>
      </c>
      <c r="K3300" s="28">
        <v>46204</v>
      </c>
      <c r="L3300" s="121" t="s">
        <v>53</v>
      </c>
      <c r="P3300" s="30"/>
      <c r="Q3300" s="20"/>
      <c r="R3300" s="23"/>
      <c r="S3300" s="21">
        <v>46048</v>
      </c>
      <c r="T3300" s="20"/>
      <c r="U3300" s="21">
        <v>46050</v>
      </c>
      <c r="V3300" s="29" t="s">
        <v>240</v>
      </c>
      <c r="W3300" s="23"/>
      <c r="X3300" s="27" t="s">
        <v>45</v>
      </c>
      <c r="Y3300" s="13"/>
    </row>
    <row r="3301" spans="1:25">
      <c r="A3301" s="24">
        <v>46082</v>
      </c>
      <c r="B3301" s="25" t="s">
        <v>3941</v>
      </c>
      <c r="C3301" s="26" t="s">
        <v>3942</v>
      </c>
      <c r="D3301" s="27"/>
      <c r="E3301" s="27"/>
      <c r="F3301" s="27"/>
      <c r="G3301" s="27" t="s">
        <v>31</v>
      </c>
      <c r="H3301" s="27" t="s">
        <v>32</v>
      </c>
      <c r="I3301" s="27" t="s">
        <v>33</v>
      </c>
      <c r="J3301" s="28">
        <v>46052</v>
      </c>
      <c r="K3301" s="28">
        <v>46204</v>
      </c>
      <c r="L3301" s="121" t="s">
        <v>53</v>
      </c>
      <c r="P3301" s="30"/>
      <c r="Q3301" s="20"/>
      <c r="R3301" s="23"/>
      <c r="S3301" s="21">
        <v>46048</v>
      </c>
      <c r="T3301" s="20"/>
      <c r="U3301" s="21">
        <v>46055</v>
      </c>
      <c r="V3301" s="29" t="s">
        <v>240</v>
      </c>
      <c r="W3301" s="23"/>
      <c r="X3301" s="27" t="s">
        <v>45</v>
      </c>
      <c r="Y3301" s="13"/>
    </row>
    <row r="3302" spans="1:25">
      <c r="A3302" s="24">
        <v>46082</v>
      </c>
      <c r="B3302" s="25" t="s">
        <v>3943</v>
      </c>
      <c r="C3302" s="26" t="s">
        <v>3944</v>
      </c>
      <c r="D3302" s="27"/>
      <c r="E3302" s="27"/>
      <c r="F3302" s="27"/>
      <c r="G3302" s="27" t="s">
        <v>31</v>
      </c>
      <c r="H3302" s="27" t="s">
        <v>32</v>
      </c>
      <c r="I3302" s="27" t="s">
        <v>33</v>
      </c>
      <c r="J3302" s="28">
        <v>46052</v>
      </c>
      <c r="K3302" s="28">
        <v>46235</v>
      </c>
      <c r="L3302" s="121" t="s">
        <v>53</v>
      </c>
      <c r="P3302" s="30"/>
      <c r="Q3302" s="20"/>
      <c r="R3302" s="23"/>
      <c r="S3302" s="21">
        <v>46048</v>
      </c>
      <c r="T3302" s="20"/>
      <c r="U3302" s="21">
        <v>46050</v>
      </c>
      <c r="V3302" s="29" t="s">
        <v>240</v>
      </c>
      <c r="W3302" s="23"/>
      <c r="X3302" s="27" t="s">
        <v>45</v>
      </c>
      <c r="Y3302" s="13"/>
    </row>
    <row r="3303" spans="1:25">
      <c r="A3303" s="24">
        <v>46082</v>
      </c>
      <c r="B3303" s="25" t="s">
        <v>3945</v>
      </c>
      <c r="C3303" s="26" t="s">
        <v>3946</v>
      </c>
      <c r="D3303" s="27"/>
      <c r="E3303" s="27"/>
      <c r="F3303" s="27"/>
      <c r="G3303" s="27" t="s">
        <v>31</v>
      </c>
      <c r="H3303" s="27" t="s">
        <v>32</v>
      </c>
      <c r="I3303" s="27" t="s">
        <v>33</v>
      </c>
      <c r="J3303" s="28">
        <v>46052</v>
      </c>
      <c r="K3303" s="28">
        <v>46204</v>
      </c>
      <c r="L3303" s="121" t="s">
        <v>53</v>
      </c>
      <c r="P3303" s="30"/>
      <c r="Q3303" s="20"/>
      <c r="R3303" s="23"/>
      <c r="S3303" s="21">
        <v>46048</v>
      </c>
      <c r="T3303" s="20"/>
      <c r="U3303" s="21">
        <v>46048</v>
      </c>
      <c r="V3303" s="29" t="s">
        <v>240</v>
      </c>
      <c r="W3303" s="23"/>
      <c r="X3303" s="27" t="s">
        <v>39</v>
      </c>
      <c r="Y3303" s="252" t="s">
        <v>3947</v>
      </c>
    </row>
    <row r="3304" spans="1:25">
      <c r="A3304" s="24">
        <v>46082</v>
      </c>
      <c r="B3304" s="25" t="s">
        <v>3948</v>
      </c>
      <c r="C3304" s="26" t="s">
        <v>3949</v>
      </c>
      <c r="D3304" s="27"/>
      <c r="E3304" s="27"/>
      <c r="F3304" s="27"/>
      <c r="G3304" s="27" t="s">
        <v>31</v>
      </c>
      <c r="H3304" s="27" t="s">
        <v>32</v>
      </c>
      <c r="I3304" s="27" t="s">
        <v>33</v>
      </c>
      <c r="J3304" s="28">
        <v>46052</v>
      </c>
      <c r="K3304" s="28">
        <v>46204</v>
      </c>
      <c r="L3304" s="121" t="s">
        <v>53</v>
      </c>
      <c r="P3304" s="30"/>
      <c r="Q3304" s="20"/>
      <c r="R3304" s="23"/>
      <c r="S3304" s="21">
        <v>46048</v>
      </c>
      <c r="T3304" s="20"/>
      <c r="U3304" s="21">
        <v>46050</v>
      </c>
      <c r="V3304" s="29" t="s">
        <v>240</v>
      </c>
      <c r="W3304" s="23"/>
      <c r="X3304" s="27" t="s">
        <v>45</v>
      </c>
      <c r="Y3304" s="13" t="s">
        <v>61</v>
      </c>
    </row>
    <row r="3305" spans="1:25" ht="25.5">
      <c r="A3305" s="24">
        <v>46082</v>
      </c>
      <c r="B3305" s="25" t="s">
        <v>315</v>
      </c>
      <c r="C3305" s="26" t="s">
        <v>316</v>
      </c>
      <c r="D3305" s="27"/>
      <c r="E3305" s="27" t="s">
        <v>317</v>
      </c>
      <c r="F3305" s="27" t="s">
        <v>148</v>
      </c>
      <c r="G3305" s="27" t="s">
        <v>31</v>
      </c>
      <c r="H3305" s="27" t="s">
        <v>32</v>
      </c>
      <c r="I3305" s="27" t="s">
        <v>33</v>
      </c>
      <c r="J3305" s="28">
        <v>46052</v>
      </c>
      <c r="K3305" s="28">
        <v>46235</v>
      </c>
      <c r="L3305" s="121" t="s">
        <v>34</v>
      </c>
      <c r="P3305" s="30">
        <v>46043</v>
      </c>
      <c r="Q3305" s="30">
        <v>46059</v>
      </c>
      <c r="R3305" s="23"/>
      <c r="S3305" s="21">
        <v>46063</v>
      </c>
      <c r="T3305" s="20"/>
      <c r="U3305" s="21">
        <v>46066</v>
      </c>
      <c r="V3305" s="29" t="s">
        <v>240</v>
      </c>
      <c r="W3305" s="23"/>
      <c r="X3305" s="27" t="s">
        <v>39</v>
      </c>
      <c r="Y3305" s="13" t="s">
        <v>3950</v>
      </c>
    </row>
    <row r="3306" spans="1:25" ht="25.5">
      <c r="A3306" s="24">
        <v>46113</v>
      </c>
      <c r="B3306" s="25" t="s">
        <v>1414</v>
      </c>
      <c r="C3306" s="26">
        <v>120029</v>
      </c>
      <c r="D3306" s="27" t="s">
        <v>42</v>
      </c>
      <c r="E3306" s="27"/>
      <c r="F3306" s="27"/>
      <c r="G3306" s="27" t="s">
        <v>31</v>
      </c>
      <c r="H3306" s="27" t="s">
        <v>32</v>
      </c>
      <c r="I3306" s="27" t="s">
        <v>33</v>
      </c>
      <c r="J3306" s="32">
        <v>46079</v>
      </c>
      <c r="K3306" s="28">
        <v>46235</v>
      </c>
      <c r="L3306" s="121" t="s">
        <v>124</v>
      </c>
      <c r="M3306" s="94" t="s">
        <v>73</v>
      </c>
      <c r="N3306" s="94" t="s">
        <v>73</v>
      </c>
      <c r="O3306" s="94" t="s">
        <v>73</v>
      </c>
      <c r="P3306" s="30" t="s">
        <v>73</v>
      </c>
      <c r="Q3306" s="30" t="s">
        <v>73</v>
      </c>
      <c r="R3306" s="30" t="s">
        <v>73</v>
      </c>
      <c r="S3306" s="30" t="s">
        <v>73</v>
      </c>
      <c r="T3306" s="30" t="s">
        <v>73</v>
      </c>
      <c r="U3306" s="30" t="s">
        <v>73</v>
      </c>
      <c r="V3306" s="29" t="s">
        <v>235</v>
      </c>
      <c r="W3306" s="23"/>
      <c r="X3306" s="27" t="s">
        <v>45</v>
      </c>
      <c r="Y3306" s="13" t="s">
        <v>3951</v>
      </c>
    </row>
    <row r="3307" spans="1:25">
      <c r="A3307" s="24">
        <v>46082</v>
      </c>
      <c r="B3307" s="25" t="s">
        <v>478</v>
      </c>
      <c r="C3307" s="26" t="s">
        <v>3410</v>
      </c>
      <c r="D3307" s="27"/>
      <c r="E3307" s="27"/>
      <c r="F3307" s="27"/>
      <c r="G3307" s="27" t="s">
        <v>31</v>
      </c>
      <c r="H3307" s="27" t="s">
        <v>32</v>
      </c>
      <c r="I3307" s="27" t="s">
        <v>33</v>
      </c>
      <c r="J3307" s="28">
        <v>46052</v>
      </c>
      <c r="K3307" s="28">
        <v>46204</v>
      </c>
      <c r="L3307" s="121" t="s">
        <v>79</v>
      </c>
      <c r="P3307" s="30"/>
      <c r="Q3307" s="20"/>
      <c r="R3307" s="23"/>
      <c r="S3307" s="21">
        <v>46049</v>
      </c>
      <c r="T3307" s="20"/>
      <c r="U3307" s="21">
        <v>46063</v>
      </c>
      <c r="V3307" s="29" t="s">
        <v>240</v>
      </c>
      <c r="W3307" s="23"/>
      <c r="X3307" s="27" t="s">
        <v>39</v>
      </c>
      <c r="Y3307" s="13"/>
    </row>
    <row r="3308" spans="1:25">
      <c r="A3308" s="24">
        <v>46082</v>
      </c>
      <c r="B3308" s="25" t="s">
        <v>2610</v>
      </c>
      <c r="C3308" s="26" t="s">
        <v>3369</v>
      </c>
      <c r="D3308" s="27"/>
      <c r="E3308" s="27"/>
      <c r="F3308" s="27"/>
      <c r="G3308" s="27" t="s">
        <v>31</v>
      </c>
      <c r="H3308" s="27" t="s">
        <v>32</v>
      </c>
      <c r="I3308" s="27" t="s">
        <v>33</v>
      </c>
      <c r="J3308" s="28">
        <v>46052</v>
      </c>
      <c r="K3308" s="28">
        <v>46204</v>
      </c>
      <c r="L3308" s="121" t="s">
        <v>79</v>
      </c>
      <c r="P3308" s="30"/>
      <c r="Q3308" s="20"/>
      <c r="R3308" s="23"/>
      <c r="S3308" s="21">
        <v>46047</v>
      </c>
      <c r="T3308" s="20"/>
      <c r="U3308" s="21">
        <v>46059</v>
      </c>
      <c r="V3308" s="29" t="s">
        <v>240</v>
      </c>
      <c r="W3308" s="23"/>
      <c r="X3308" s="27" t="s">
        <v>39</v>
      </c>
      <c r="Y3308" s="13"/>
    </row>
    <row r="3309" spans="1:25" ht="25.5">
      <c r="A3309" s="24">
        <v>46143</v>
      </c>
      <c r="B3309" s="25" t="s">
        <v>3952</v>
      </c>
      <c r="C3309" s="26">
        <v>142654</v>
      </c>
      <c r="D3309" s="27" t="s">
        <v>28</v>
      </c>
      <c r="E3309" s="27"/>
      <c r="F3309" s="27"/>
      <c r="G3309" s="27"/>
      <c r="H3309" s="27" t="s">
        <v>32</v>
      </c>
      <c r="I3309" s="27" t="s">
        <v>33</v>
      </c>
      <c r="J3309" s="32">
        <v>46112</v>
      </c>
      <c r="K3309" s="28">
        <v>46266</v>
      </c>
      <c r="L3309" s="121" t="s">
        <v>79</v>
      </c>
      <c r="P3309" s="30"/>
      <c r="Q3309" s="20"/>
      <c r="R3309" s="23"/>
      <c r="S3309" s="21"/>
      <c r="T3309" s="20"/>
      <c r="U3309" s="21"/>
      <c r="V3309" s="29" t="s">
        <v>235</v>
      </c>
      <c r="W3309" s="23"/>
      <c r="X3309" s="27" t="s">
        <v>45</v>
      </c>
      <c r="Y3309" s="13" t="s">
        <v>2929</v>
      </c>
    </row>
    <row r="3310" spans="1:25">
      <c r="A3310" s="24">
        <v>46113</v>
      </c>
      <c r="B3310" s="25" t="s">
        <v>3435</v>
      </c>
      <c r="C3310" s="26">
        <v>145357</v>
      </c>
      <c r="D3310" s="27" t="s">
        <v>42</v>
      </c>
      <c r="E3310" s="27"/>
      <c r="F3310" s="27"/>
      <c r="G3310" s="27" t="s">
        <v>31</v>
      </c>
      <c r="H3310" s="27" t="s">
        <v>32</v>
      </c>
      <c r="I3310" s="27" t="s">
        <v>33</v>
      </c>
      <c r="J3310" s="32">
        <v>46079</v>
      </c>
      <c r="K3310" s="28">
        <v>46235</v>
      </c>
      <c r="L3310" s="121" t="s">
        <v>79</v>
      </c>
      <c r="P3310" s="30"/>
      <c r="Q3310" s="20"/>
      <c r="R3310" s="23"/>
      <c r="S3310" s="21"/>
      <c r="T3310" s="20"/>
      <c r="U3310" s="21"/>
      <c r="V3310" s="29" t="s">
        <v>235</v>
      </c>
      <c r="W3310" s="23"/>
      <c r="X3310" s="27" t="s">
        <v>45</v>
      </c>
      <c r="Y3310" s="13" t="s">
        <v>56</v>
      </c>
    </row>
    <row r="3311" spans="1:25">
      <c r="A3311" s="24">
        <v>46113</v>
      </c>
      <c r="B3311" s="25" t="s">
        <v>3475</v>
      </c>
      <c r="C3311" s="26">
        <v>145632</v>
      </c>
      <c r="D3311" s="27" t="s">
        <v>42</v>
      </c>
      <c r="E3311" s="27"/>
      <c r="F3311" s="27"/>
      <c r="G3311" s="27" t="s">
        <v>31</v>
      </c>
      <c r="H3311" s="27" t="s">
        <v>32</v>
      </c>
      <c r="I3311" s="27" t="s">
        <v>33</v>
      </c>
      <c r="J3311" s="32">
        <v>46079</v>
      </c>
      <c r="K3311" s="28">
        <v>46235</v>
      </c>
      <c r="L3311" s="121" t="s">
        <v>79</v>
      </c>
      <c r="P3311" s="30"/>
      <c r="Q3311" s="20"/>
      <c r="R3311" s="23"/>
      <c r="S3311" s="21"/>
      <c r="T3311" s="20"/>
      <c r="U3311" s="21"/>
      <c r="V3311" s="29" t="s">
        <v>235</v>
      </c>
      <c r="W3311" s="23"/>
      <c r="X3311" s="27" t="s">
        <v>45</v>
      </c>
      <c r="Y3311" s="13" t="s">
        <v>56</v>
      </c>
    </row>
    <row r="3312" spans="1:25">
      <c r="A3312" s="24">
        <v>46082</v>
      </c>
      <c r="B3312" s="25" t="s">
        <v>488</v>
      </c>
      <c r="C3312" s="26" t="s">
        <v>3391</v>
      </c>
      <c r="D3312" s="27"/>
      <c r="E3312" s="27"/>
      <c r="F3312" s="27"/>
      <c r="G3312" s="27" t="s">
        <v>31</v>
      </c>
      <c r="H3312" s="27" t="s">
        <v>32</v>
      </c>
      <c r="I3312" s="27" t="s">
        <v>33</v>
      </c>
      <c r="J3312" s="28">
        <v>46052</v>
      </c>
      <c r="K3312" s="28">
        <v>46235</v>
      </c>
      <c r="L3312" s="121" t="s">
        <v>34</v>
      </c>
      <c r="N3312" s="94" t="s">
        <v>149</v>
      </c>
      <c r="P3312" s="30"/>
      <c r="Q3312" s="20"/>
      <c r="R3312" s="23"/>
      <c r="S3312" s="21">
        <v>46053</v>
      </c>
      <c r="T3312" s="20">
        <v>46071</v>
      </c>
      <c r="U3312" s="20">
        <v>46073</v>
      </c>
      <c r="V3312" s="29" t="s">
        <v>240</v>
      </c>
      <c r="W3312" s="23"/>
      <c r="X3312" s="27" t="s">
        <v>39</v>
      </c>
      <c r="Y3312" s="13"/>
    </row>
    <row r="3313" spans="1:25">
      <c r="A3313" s="24">
        <v>46113</v>
      </c>
      <c r="B3313" s="25" t="s">
        <v>493</v>
      </c>
      <c r="C3313" s="26">
        <v>99408</v>
      </c>
      <c r="D3313" s="27" t="s">
        <v>42</v>
      </c>
      <c r="E3313" s="27"/>
      <c r="F3313" s="27"/>
      <c r="G3313" s="27" t="s">
        <v>31</v>
      </c>
      <c r="H3313" s="27" t="s">
        <v>32</v>
      </c>
      <c r="I3313" s="27" t="s">
        <v>33</v>
      </c>
      <c r="J3313" s="32">
        <v>46079</v>
      </c>
      <c r="K3313" s="28">
        <v>46235</v>
      </c>
      <c r="L3313" s="121" t="s">
        <v>34</v>
      </c>
      <c r="N3313" s="94" t="s">
        <v>464</v>
      </c>
      <c r="P3313" s="30"/>
      <c r="Q3313" s="20"/>
      <c r="R3313" s="23"/>
      <c r="S3313" s="21">
        <v>46081</v>
      </c>
      <c r="T3313" s="20"/>
      <c r="U3313" s="21">
        <v>46084</v>
      </c>
      <c r="V3313" s="29" t="s">
        <v>240</v>
      </c>
      <c r="W3313" s="23"/>
      <c r="X3313" s="27" t="s">
        <v>39</v>
      </c>
      <c r="Y3313" s="13" t="s">
        <v>835</v>
      </c>
    </row>
    <row r="3314" spans="1:25">
      <c r="A3314" s="24">
        <v>46113</v>
      </c>
      <c r="B3314" s="25" t="s">
        <v>622</v>
      </c>
      <c r="C3314" s="26">
        <v>126659</v>
      </c>
      <c r="D3314" s="27" t="s">
        <v>42</v>
      </c>
      <c r="E3314" s="27"/>
      <c r="F3314" s="27"/>
      <c r="G3314" s="27" t="s">
        <v>31</v>
      </c>
      <c r="H3314" s="27" t="s">
        <v>32</v>
      </c>
      <c r="I3314" s="27" t="s">
        <v>33</v>
      </c>
      <c r="J3314" s="32">
        <v>46079</v>
      </c>
      <c r="K3314" s="28">
        <v>46266</v>
      </c>
      <c r="L3314" s="121" t="s">
        <v>34</v>
      </c>
      <c r="N3314" s="94" t="s">
        <v>149</v>
      </c>
      <c r="P3314" s="30"/>
      <c r="Q3314" s="20"/>
      <c r="R3314" s="23"/>
      <c r="S3314" s="21">
        <v>46081</v>
      </c>
      <c r="T3314" s="20"/>
      <c r="U3314" s="21">
        <v>46087</v>
      </c>
      <c r="V3314" s="29" t="s">
        <v>240</v>
      </c>
      <c r="W3314" s="23"/>
      <c r="X3314" s="27" t="s">
        <v>39</v>
      </c>
      <c r="Y3314" s="13"/>
    </row>
    <row r="3315" spans="1:25">
      <c r="A3315" s="24">
        <v>46113</v>
      </c>
      <c r="B3315" s="25" t="s">
        <v>607</v>
      </c>
      <c r="C3315" s="26">
        <v>75910</v>
      </c>
      <c r="D3315" s="27" t="s">
        <v>42</v>
      </c>
      <c r="E3315" s="27"/>
      <c r="F3315" s="27"/>
      <c r="G3315" s="27" t="s">
        <v>31</v>
      </c>
      <c r="H3315" s="27" t="s">
        <v>32</v>
      </c>
      <c r="I3315" s="27" t="s">
        <v>33</v>
      </c>
      <c r="J3315" s="32">
        <v>46079</v>
      </c>
      <c r="K3315" s="28">
        <v>46266</v>
      </c>
      <c r="L3315" s="121" t="s">
        <v>34</v>
      </c>
      <c r="N3315" s="94" t="s">
        <v>3953</v>
      </c>
      <c r="P3315" s="30">
        <v>46071</v>
      </c>
      <c r="Q3315" s="20">
        <v>46078</v>
      </c>
      <c r="R3315" s="23"/>
      <c r="S3315" s="21">
        <v>46081</v>
      </c>
      <c r="T3315" s="20"/>
      <c r="U3315" s="21">
        <v>46084</v>
      </c>
      <c r="V3315" s="29" t="s">
        <v>240</v>
      </c>
      <c r="W3315" s="23"/>
      <c r="X3315" s="27" t="s">
        <v>45</v>
      </c>
      <c r="Y3315" s="13"/>
    </row>
    <row r="3316" spans="1:25">
      <c r="A3316" s="24">
        <v>46113</v>
      </c>
      <c r="B3316" s="25" t="s">
        <v>3462</v>
      </c>
      <c r="C3316" s="26">
        <v>111264</v>
      </c>
      <c r="D3316" s="27" t="s">
        <v>42</v>
      </c>
      <c r="E3316" s="27"/>
      <c r="F3316" s="27"/>
      <c r="G3316" s="27" t="s">
        <v>31</v>
      </c>
      <c r="H3316" s="27" t="s">
        <v>32</v>
      </c>
      <c r="I3316" s="27" t="s">
        <v>33</v>
      </c>
      <c r="J3316" s="32">
        <v>46079</v>
      </c>
      <c r="K3316" s="28">
        <v>46235</v>
      </c>
      <c r="L3316" s="121" t="s">
        <v>34</v>
      </c>
      <c r="N3316" s="94" t="s">
        <v>464</v>
      </c>
      <c r="P3316" s="30">
        <v>46071</v>
      </c>
      <c r="Q3316" s="20">
        <v>46078</v>
      </c>
      <c r="R3316" s="23"/>
      <c r="S3316" s="21">
        <v>46081</v>
      </c>
      <c r="T3316" s="20"/>
      <c r="U3316" s="21">
        <v>46086</v>
      </c>
      <c r="V3316" s="29" t="s">
        <v>240</v>
      </c>
      <c r="W3316" s="23"/>
      <c r="X3316" s="27" t="s">
        <v>45</v>
      </c>
      <c r="Y3316" s="13"/>
    </row>
    <row r="3317" spans="1:25">
      <c r="A3317" s="24">
        <v>46113</v>
      </c>
      <c r="B3317" s="25" t="s">
        <v>483</v>
      </c>
      <c r="C3317" s="26">
        <v>130106</v>
      </c>
      <c r="D3317" s="27" t="s">
        <v>42</v>
      </c>
      <c r="E3317" s="27"/>
      <c r="F3317" s="27"/>
      <c r="G3317" s="27" t="s">
        <v>31</v>
      </c>
      <c r="H3317" s="27" t="s">
        <v>32</v>
      </c>
      <c r="I3317" s="27" t="s">
        <v>33</v>
      </c>
      <c r="J3317" s="32">
        <v>46079</v>
      </c>
      <c r="K3317" s="28">
        <v>46235</v>
      </c>
      <c r="L3317" s="121" t="s">
        <v>34</v>
      </c>
      <c r="N3317" s="94" t="s">
        <v>3954</v>
      </c>
      <c r="P3317" s="30"/>
      <c r="Q3317" s="20"/>
      <c r="R3317" s="23"/>
      <c r="S3317" s="21">
        <v>46081</v>
      </c>
      <c r="T3317" s="20"/>
      <c r="U3317" s="21">
        <v>46083</v>
      </c>
      <c r="V3317" s="29" t="s">
        <v>240</v>
      </c>
      <c r="W3317" s="23"/>
      <c r="X3317" s="27" t="s">
        <v>45</v>
      </c>
      <c r="Y3317" s="13"/>
    </row>
    <row r="3318" spans="1:25">
      <c r="A3318" s="24">
        <v>46113</v>
      </c>
      <c r="B3318" s="25" t="s">
        <v>2640</v>
      </c>
      <c r="C3318" s="26">
        <v>141757</v>
      </c>
      <c r="D3318" s="27" t="s">
        <v>42</v>
      </c>
      <c r="E3318" s="27"/>
      <c r="F3318" s="27"/>
      <c r="G3318" s="27" t="s">
        <v>31</v>
      </c>
      <c r="H3318" s="27" t="s">
        <v>32</v>
      </c>
      <c r="I3318" s="27" t="s">
        <v>33</v>
      </c>
      <c r="J3318" s="32">
        <v>46079</v>
      </c>
      <c r="K3318" s="28">
        <v>46235</v>
      </c>
      <c r="L3318" s="121" t="s">
        <v>34</v>
      </c>
      <c r="P3318" s="30"/>
      <c r="Q3318" s="30"/>
      <c r="R3318" s="30"/>
      <c r="S3318" s="21">
        <v>46081</v>
      </c>
      <c r="T3318" s="20"/>
      <c r="U3318" s="21">
        <v>46083</v>
      </c>
      <c r="V3318" s="182" t="s">
        <v>240</v>
      </c>
      <c r="W3318" s="23"/>
      <c r="X3318" s="27" t="s">
        <v>45</v>
      </c>
      <c r="Y3318" s="13"/>
    </row>
    <row r="3319" spans="1:25">
      <c r="A3319" s="24">
        <v>46113</v>
      </c>
      <c r="B3319" s="25" t="s">
        <v>3471</v>
      </c>
      <c r="C3319" s="26">
        <v>147394</v>
      </c>
      <c r="D3319" s="27" t="s">
        <v>42</v>
      </c>
      <c r="E3319" s="27"/>
      <c r="F3319" s="27"/>
      <c r="G3319" s="27" t="s">
        <v>31</v>
      </c>
      <c r="H3319" s="27" t="s">
        <v>32</v>
      </c>
      <c r="I3319" s="27" t="s">
        <v>33</v>
      </c>
      <c r="J3319" s="32">
        <v>46079</v>
      </c>
      <c r="K3319" s="28">
        <v>46235</v>
      </c>
      <c r="L3319" s="121" t="s">
        <v>34</v>
      </c>
      <c r="N3319" s="246" t="s">
        <v>2327</v>
      </c>
      <c r="P3319" s="30"/>
      <c r="Q3319" s="20"/>
      <c r="R3319" s="23"/>
      <c r="S3319" s="21">
        <v>46081</v>
      </c>
      <c r="T3319" s="20"/>
      <c r="U3319" s="21">
        <v>46083</v>
      </c>
      <c r="V3319" s="29" t="s">
        <v>240</v>
      </c>
      <c r="W3319" s="23"/>
      <c r="X3319" s="27" t="s">
        <v>45</v>
      </c>
      <c r="Y3319" s="13"/>
    </row>
    <row r="3320" spans="1:25">
      <c r="A3320" s="24">
        <v>46113</v>
      </c>
      <c r="B3320" s="25" t="s">
        <v>3955</v>
      </c>
      <c r="C3320" s="26">
        <v>153195</v>
      </c>
      <c r="D3320" s="27" t="s">
        <v>42</v>
      </c>
      <c r="E3320" s="27"/>
      <c r="F3320" s="27"/>
      <c r="G3320" s="27" t="s">
        <v>31</v>
      </c>
      <c r="H3320" s="27" t="s">
        <v>32</v>
      </c>
      <c r="I3320" s="27" t="s">
        <v>33</v>
      </c>
      <c r="J3320" s="32">
        <v>46079</v>
      </c>
      <c r="K3320" s="28">
        <v>46235</v>
      </c>
      <c r="L3320" s="121" t="s">
        <v>34</v>
      </c>
      <c r="P3320" s="30"/>
      <c r="Q3320" s="30"/>
      <c r="R3320" s="30"/>
      <c r="S3320" s="21">
        <v>46081</v>
      </c>
      <c r="T3320" s="20"/>
      <c r="U3320" s="21">
        <v>46083</v>
      </c>
      <c r="V3320" s="29" t="s">
        <v>240</v>
      </c>
      <c r="W3320" s="23"/>
      <c r="X3320" s="27" t="s">
        <v>45</v>
      </c>
      <c r="Y3320" s="13"/>
    </row>
    <row r="3321" spans="1:25" ht="25.5">
      <c r="A3321" s="24">
        <v>46113</v>
      </c>
      <c r="B3321" s="25" t="s">
        <v>511</v>
      </c>
      <c r="C3321" s="26">
        <v>634195</v>
      </c>
      <c r="D3321" s="27" t="s">
        <v>42</v>
      </c>
      <c r="E3321" s="27"/>
      <c r="F3321" s="27"/>
      <c r="G3321" s="27" t="s">
        <v>31</v>
      </c>
      <c r="H3321" s="27" t="s">
        <v>32</v>
      </c>
      <c r="I3321" s="27" t="s">
        <v>33</v>
      </c>
      <c r="J3321" s="32">
        <v>46079</v>
      </c>
      <c r="K3321" s="28">
        <v>46235</v>
      </c>
      <c r="L3321" s="121" t="s">
        <v>34</v>
      </c>
      <c r="N3321" s="94" t="s">
        <v>3956</v>
      </c>
      <c r="P3321" s="30">
        <v>46071</v>
      </c>
      <c r="Q3321" s="20">
        <v>46079</v>
      </c>
      <c r="R3321" s="23"/>
      <c r="S3321" s="21">
        <v>46081</v>
      </c>
      <c r="T3321" s="20"/>
      <c r="U3321" s="21">
        <v>46083</v>
      </c>
      <c r="V3321" s="29" t="s">
        <v>240</v>
      </c>
      <c r="W3321" s="23"/>
      <c r="X3321" s="27" t="s">
        <v>45</v>
      </c>
      <c r="Y3321" s="13"/>
    </row>
    <row r="3322" spans="1:25">
      <c r="A3322" s="24">
        <v>46113</v>
      </c>
      <c r="B3322" s="25" t="s">
        <v>2661</v>
      </c>
      <c r="C3322" s="26">
        <v>139436</v>
      </c>
      <c r="D3322" s="27" t="s">
        <v>42</v>
      </c>
      <c r="E3322" s="27"/>
      <c r="F3322" s="27"/>
      <c r="G3322" s="27" t="s">
        <v>31</v>
      </c>
      <c r="H3322" s="27" t="s">
        <v>32</v>
      </c>
      <c r="I3322" s="27" t="s">
        <v>33</v>
      </c>
      <c r="J3322" s="32">
        <v>46079</v>
      </c>
      <c r="K3322" s="28">
        <v>46235</v>
      </c>
      <c r="L3322" s="121" t="s">
        <v>124</v>
      </c>
      <c r="P3322" s="30" t="s">
        <v>73</v>
      </c>
      <c r="Q3322" s="30" t="s">
        <v>73</v>
      </c>
      <c r="R3322" s="30" t="s">
        <v>73</v>
      </c>
      <c r="S3322" s="21">
        <v>46077</v>
      </c>
      <c r="T3322" s="20" t="s">
        <v>73</v>
      </c>
      <c r="U3322" s="20">
        <v>46083</v>
      </c>
      <c r="V3322" s="29" t="s">
        <v>240</v>
      </c>
      <c r="W3322" s="23"/>
      <c r="X3322" s="27" t="s">
        <v>45</v>
      </c>
      <c r="Y3322" s="13"/>
    </row>
    <row r="3323" spans="1:25">
      <c r="A3323" s="24">
        <v>46113</v>
      </c>
      <c r="B3323" s="25" t="s">
        <v>519</v>
      </c>
      <c r="C3323" s="26">
        <v>79585</v>
      </c>
      <c r="D3323" s="27" t="s">
        <v>42</v>
      </c>
      <c r="E3323" s="27"/>
      <c r="F3323" s="27"/>
      <c r="G3323" s="27" t="s">
        <v>31</v>
      </c>
      <c r="H3323" s="27" t="s">
        <v>32</v>
      </c>
      <c r="I3323" s="27" t="s">
        <v>33</v>
      </c>
      <c r="J3323" s="32">
        <v>46079</v>
      </c>
      <c r="K3323" s="28">
        <v>46235</v>
      </c>
      <c r="L3323" s="121" t="s">
        <v>124</v>
      </c>
      <c r="P3323" s="30" t="s">
        <v>73</v>
      </c>
      <c r="Q3323" s="30" t="s">
        <v>73</v>
      </c>
      <c r="R3323" s="30" t="s">
        <v>73</v>
      </c>
      <c r="S3323" s="21">
        <v>46076</v>
      </c>
      <c r="T3323" s="20" t="s">
        <v>73</v>
      </c>
      <c r="U3323" s="21">
        <v>46083</v>
      </c>
      <c r="V3323" s="29" t="s">
        <v>240</v>
      </c>
      <c r="W3323" s="23"/>
      <c r="X3323" s="27" t="s">
        <v>45</v>
      </c>
      <c r="Y3323" s="13" t="s">
        <v>89</v>
      </c>
    </row>
    <row r="3324" spans="1:25">
      <c r="A3324" s="24">
        <v>46113</v>
      </c>
      <c r="B3324" s="25" t="s">
        <v>524</v>
      </c>
      <c r="C3324" s="26">
        <v>54610</v>
      </c>
      <c r="D3324" s="27" t="s">
        <v>42</v>
      </c>
      <c r="E3324" s="27"/>
      <c r="F3324" s="27"/>
      <c r="G3324" s="27" t="s">
        <v>31</v>
      </c>
      <c r="H3324" s="27" t="s">
        <v>32</v>
      </c>
      <c r="I3324" s="27" t="s">
        <v>33</v>
      </c>
      <c r="J3324" s="32">
        <v>46079</v>
      </c>
      <c r="K3324" s="28">
        <v>46235</v>
      </c>
      <c r="L3324" s="121" t="s">
        <v>124</v>
      </c>
      <c r="P3324" s="30" t="s">
        <v>73</v>
      </c>
      <c r="Q3324" s="30" t="s">
        <v>73</v>
      </c>
      <c r="R3324" s="30" t="s">
        <v>73</v>
      </c>
      <c r="S3324" s="21">
        <v>46076</v>
      </c>
      <c r="T3324" s="20" t="s">
        <v>73</v>
      </c>
      <c r="U3324" s="21">
        <v>46083</v>
      </c>
      <c r="V3324" s="29" t="s">
        <v>240</v>
      </c>
      <c r="W3324" s="23"/>
      <c r="X3324" s="27" t="s">
        <v>45</v>
      </c>
      <c r="Y3324" s="13"/>
    </row>
    <row r="3325" spans="1:25">
      <c r="A3325" s="24">
        <v>46113</v>
      </c>
      <c r="B3325" s="25" t="s">
        <v>1777</v>
      </c>
      <c r="C3325" s="26">
        <v>55936</v>
      </c>
      <c r="D3325" s="27" t="s">
        <v>42</v>
      </c>
      <c r="E3325" s="27"/>
      <c r="F3325" s="27"/>
      <c r="G3325" s="27" t="s">
        <v>31</v>
      </c>
      <c r="H3325" s="27" t="s">
        <v>32</v>
      </c>
      <c r="I3325" s="27" t="s">
        <v>33</v>
      </c>
      <c r="J3325" s="32">
        <v>46079</v>
      </c>
      <c r="K3325" s="28">
        <v>46235</v>
      </c>
      <c r="L3325" s="121" t="s">
        <v>124</v>
      </c>
      <c r="P3325" s="30" t="s">
        <v>73</v>
      </c>
      <c r="Q3325" s="30" t="s">
        <v>73</v>
      </c>
      <c r="R3325" s="30" t="s">
        <v>73</v>
      </c>
      <c r="S3325" s="21">
        <v>46076</v>
      </c>
      <c r="T3325" s="20" t="s">
        <v>73</v>
      </c>
      <c r="U3325" s="21">
        <v>46083</v>
      </c>
      <c r="V3325" s="29" t="s">
        <v>240</v>
      </c>
      <c r="W3325" s="23"/>
      <c r="X3325" s="27" t="s">
        <v>45</v>
      </c>
      <c r="Y3325" s="13" t="s">
        <v>89</v>
      </c>
    </row>
    <row r="3326" spans="1:25">
      <c r="A3326" s="24">
        <v>46113</v>
      </c>
      <c r="B3326" s="25" t="s">
        <v>1391</v>
      </c>
      <c r="C3326" s="26">
        <v>60311</v>
      </c>
      <c r="D3326" s="27" t="s">
        <v>42</v>
      </c>
      <c r="E3326" s="27"/>
      <c r="F3326" s="27"/>
      <c r="G3326" s="27" t="s">
        <v>31</v>
      </c>
      <c r="H3326" s="27" t="s">
        <v>32</v>
      </c>
      <c r="I3326" s="27" t="s">
        <v>33</v>
      </c>
      <c r="J3326" s="32">
        <v>46079</v>
      </c>
      <c r="K3326" s="28">
        <v>46235</v>
      </c>
      <c r="L3326" s="121" t="s">
        <v>124</v>
      </c>
      <c r="M3326" s="94" t="s">
        <v>73</v>
      </c>
      <c r="N3326" s="246" t="s">
        <v>2569</v>
      </c>
      <c r="O3326" s="94" t="s">
        <v>73</v>
      </c>
      <c r="P3326" s="30" t="s">
        <v>73</v>
      </c>
      <c r="Q3326" s="30" t="s">
        <v>73</v>
      </c>
      <c r="R3326" s="30" t="s">
        <v>2617</v>
      </c>
      <c r="S3326" s="21">
        <v>46075</v>
      </c>
      <c r="T3326" s="20" t="s">
        <v>73</v>
      </c>
      <c r="U3326" s="20">
        <v>46078</v>
      </c>
      <c r="V3326" s="29" t="s">
        <v>240</v>
      </c>
      <c r="W3326" s="23"/>
      <c r="X3326" s="27" t="s">
        <v>45</v>
      </c>
      <c r="Y3326" s="13" t="s">
        <v>89</v>
      </c>
    </row>
    <row r="3327" spans="1:25">
      <c r="A3327" s="24">
        <v>46113</v>
      </c>
      <c r="B3327" s="25" t="s">
        <v>1854</v>
      </c>
      <c r="C3327" s="26">
        <v>100944</v>
      </c>
      <c r="D3327" s="27" t="s">
        <v>42</v>
      </c>
      <c r="E3327" s="27"/>
      <c r="F3327" s="27"/>
      <c r="G3327" s="27" t="s">
        <v>31</v>
      </c>
      <c r="H3327" s="27" t="s">
        <v>32</v>
      </c>
      <c r="I3327" s="27" t="s">
        <v>33</v>
      </c>
      <c r="J3327" s="32">
        <v>46079</v>
      </c>
      <c r="K3327" s="28">
        <v>46235</v>
      </c>
      <c r="L3327" s="121" t="s">
        <v>124</v>
      </c>
      <c r="M3327" s="94" t="s">
        <v>73</v>
      </c>
      <c r="N3327" s="246" t="s">
        <v>2500</v>
      </c>
      <c r="O3327" s="94" t="s">
        <v>73</v>
      </c>
      <c r="P3327" s="30" t="s">
        <v>73</v>
      </c>
      <c r="Q3327" s="30" t="s">
        <v>73</v>
      </c>
      <c r="R3327" s="30" t="s">
        <v>73</v>
      </c>
      <c r="S3327" s="21">
        <v>46075</v>
      </c>
      <c r="T3327" s="20" t="s">
        <v>73</v>
      </c>
      <c r="U3327" s="21">
        <v>46083</v>
      </c>
      <c r="V3327" s="29" t="s">
        <v>240</v>
      </c>
      <c r="W3327" s="23"/>
      <c r="X3327" s="27" t="s">
        <v>45</v>
      </c>
      <c r="Y3327" s="13"/>
    </row>
    <row r="3328" spans="1:25">
      <c r="A3328" s="24">
        <v>46113</v>
      </c>
      <c r="B3328" s="25" t="s">
        <v>559</v>
      </c>
      <c r="C3328" s="26">
        <v>111095</v>
      </c>
      <c r="D3328" s="27" t="s">
        <v>42</v>
      </c>
      <c r="E3328" s="27"/>
      <c r="F3328" s="27"/>
      <c r="G3328" s="27" t="s">
        <v>31</v>
      </c>
      <c r="H3328" s="27" t="s">
        <v>32</v>
      </c>
      <c r="I3328" s="27" t="s">
        <v>33</v>
      </c>
      <c r="J3328" s="32">
        <v>46079</v>
      </c>
      <c r="K3328" s="28">
        <v>46235</v>
      </c>
      <c r="L3328" s="121" t="s">
        <v>124</v>
      </c>
      <c r="P3328" s="30" t="s">
        <v>73</v>
      </c>
      <c r="Q3328" s="30" t="s">
        <v>73</v>
      </c>
      <c r="R3328" s="30" t="s">
        <v>73</v>
      </c>
      <c r="S3328" s="21">
        <v>46076</v>
      </c>
      <c r="T3328" s="20" t="s">
        <v>73</v>
      </c>
      <c r="U3328" s="20">
        <v>46077</v>
      </c>
      <c r="V3328" s="29" t="s">
        <v>240</v>
      </c>
      <c r="W3328" s="23"/>
      <c r="X3328" s="27" t="s">
        <v>45</v>
      </c>
      <c r="Y3328" s="13"/>
    </row>
    <row r="3329" spans="1:25">
      <c r="A3329" s="24">
        <v>46113</v>
      </c>
      <c r="B3329" s="25" t="s">
        <v>500</v>
      </c>
      <c r="C3329" s="26">
        <v>111250</v>
      </c>
      <c r="D3329" s="27" t="s">
        <v>42</v>
      </c>
      <c r="E3329" s="27"/>
      <c r="F3329" s="27"/>
      <c r="G3329" s="27" t="s">
        <v>31</v>
      </c>
      <c r="H3329" s="27" t="s">
        <v>32</v>
      </c>
      <c r="I3329" s="27" t="s">
        <v>33</v>
      </c>
      <c r="J3329" s="32">
        <v>46079</v>
      </c>
      <c r="K3329" s="28">
        <v>46235</v>
      </c>
      <c r="L3329" s="121" t="s">
        <v>124</v>
      </c>
      <c r="P3329" s="30" t="s">
        <v>73</v>
      </c>
      <c r="Q3329" s="30" t="s">
        <v>73</v>
      </c>
      <c r="R3329" s="30" t="s">
        <v>73</v>
      </c>
      <c r="S3329" s="21">
        <v>46076</v>
      </c>
      <c r="T3329" s="20" t="s">
        <v>73</v>
      </c>
      <c r="U3329" s="21">
        <v>46079</v>
      </c>
      <c r="V3329" s="29" t="s">
        <v>240</v>
      </c>
      <c r="W3329" s="23"/>
      <c r="X3329" s="27" t="s">
        <v>45</v>
      </c>
      <c r="Y3329" s="13"/>
    </row>
    <row r="3330" spans="1:25" ht="25.5">
      <c r="A3330" s="24">
        <v>46113</v>
      </c>
      <c r="B3330" s="25" t="s">
        <v>565</v>
      </c>
      <c r="C3330" s="26">
        <v>128593</v>
      </c>
      <c r="D3330" s="27" t="s">
        <v>42</v>
      </c>
      <c r="E3330" s="27"/>
      <c r="F3330" s="27"/>
      <c r="G3330" s="27" t="s">
        <v>31</v>
      </c>
      <c r="H3330" s="27" t="s">
        <v>32</v>
      </c>
      <c r="I3330" s="27" t="s">
        <v>33</v>
      </c>
      <c r="J3330" s="32">
        <v>46079</v>
      </c>
      <c r="K3330" s="28">
        <v>46235</v>
      </c>
      <c r="L3330" s="121" t="s">
        <v>124</v>
      </c>
      <c r="M3330" s="94" t="s">
        <v>73</v>
      </c>
      <c r="N3330" s="246" t="s">
        <v>72</v>
      </c>
      <c r="P3330" s="30" t="s">
        <v>73</v>
      </c>
      <c r="Q3330" s="30" t="s">
        <v>73</v>
      </c>
      <c r="R3330" s="30" t="s">
        <v>73</v>
      </c>
      <c r="S3330" s="21">
        <v>46075</v>
      </c>
      <c r="T3330" s="20" t="s">
        <v>73</v>
      </c>
      <c r="U3330" s="21">
        <v>46083</v>
      </c>
      <c r="V3330" s="29" t="s">
        <v>240</v>
      </c>
      <c r="W3330" s="23"/>
      <c r="X3330" s="27" t="s">
        <v>45</v>
      </c>
      <c r="Y3330" s="13" t="s">
        <v>89</v>
      </c>
    </row>
    <row r="3331" spans="1:25" ht="25.5">
      <c r="A3331" s="24">
        <v>46113</v>
      </c>
      <c r="B3331" s="25" t="s">
        <v>1769</v>
      </c>
      <c r="C3331" s="26">
        <v>131928</v>
      </c>
      <c r="D3331" s="27" t="s">
        <v>42</v>
      </c>
      <c r="E3331" s="27"/>
      <c r="F3331" s="27"/>
      <c r="G3331" s="27" t="s">
        <v>31</v>
      </c>
      <c r="H3331" s="27" t="s">
        <v>32</v>
      </c>
      <c r="I3331" s="27" t="s">
        <v>33</v>
      </c>
      <c r="J3331" s="32">
        <v>46079</v>
      </c>
      <c r="K3331" s="28">
        <v>46235</v>
      </c>
      <c r="L3331" s="121" t="s">
        <v>124</v>
      </c>
      <c r="M3331" s="94" t="s">
        <v>73</v>
      </c>
      <c r="N3331" s="246" t="s">
        <v>72</v>
      </c>
      <c r="P3331" s="30" t="s">
        <v>73</v>
      </c>
      <c r="Q3331" s="30" t="s">
        <v>73</v>
      </c>
      <c r="R3331" s="30" t="s">
        <v>73</v>
      </c>
      <c r="S3331" s="21">
        <v>46075</v>
      </c>
      <c r="T3331" s="20" t="s">
        <v>73</v>
      </c>
      <c r="U3331" s="21">
        <v>46083</v>
      </c>
      <c r="V3331" s="29" t="s">
        <v>240</v>
      </c>
      <c r="W3331" s="23"/>
      <c r="X3331" s="27" t="s">
        <v>45</v>
      </c>
      <c r="Y3331" s="13"/>
    </row>
    <row r="3332" spans="1:25">
      <c r="A3332" s="24">
        <v>46113</v>
      </c>
      <c r="B3332" s="25" t="s">
        <v>1809</v>
      </c>
      <c r="C3332" s="26">
        <v>135422</v>
      </c>
      <c r="D3332" s="27" t="s">
        <v>42</v>
      </c>
      <c r="E3332" s="27"/>
      <c r="F3332" s="27"/>
      <c r="G3332" s="27" t="s">
        <v>31</v>
      </c>
      <c r="H3332" s="27" t="s">
        <v>32</v>
      </c>
      <c r="I3332" s="27" t="s">
        <v>33</v>
      </c>
      <c r="J3332" s="32">
        <v>46079</v>
      </c>
      <c r="K3332" s="28">
        <v>46235</v>
      </c>
      <c r="L3332" s="121" t="s">
        <v>124</v>
      </c>
      <c r="P3332" s="30" t="s">
        <v>73</v>
      </c>
      <c r="Q3332" s="30" t="s">
        <v>73</v>
      </c>
      <c r="R3332" s="30" t="s">
        <v>73</v>
      </c>
      <c r="S3332" s="21">
        <v>46077</v>
      </c>
      <c r="T3332" s="20" t="s">
        <v>73</v>
      </c>
      <c r="U3332" s="21">
        <v>46078</v>
      </c>
      <c r="V3332" s="29" t="s">
        <v>240</v>
      </c>
      <c r="W3332" s="23"/>
      <c r="X3332" s="27" t="s">
        <v>45</v>
      </c>
      <c r="Y3332" s="13"/>
    </row>
    <row r="3333" spans="1:25">
      <c r="A3333" s="24">
        <v>46113</v>
      </c>
      <c r="B3333" s="25" t="s">
        <v>509</v>
      </c>
      <c r="C3333" s="26">
        <v>128350</v>
      </c>
      <c r="D3333" s="27" t="s">
        <v>42</v>
      </c>
      <c r="E3333" s="27"/>
      <c r="F3333" s="27"/>
      <c r="G3333" s="27" t="s">
        <v>31</v>
      </c>
      <c r="H3333" s="27" t="s">
        <v>32</v>
      </c>
      <c r="I3333" s="27" t="s">
        <v>33</v>
      </c>
      <c r="J3333" s="32">
        <v>46079</v>
      </c>
      <c r="K3333" s="28">
        <v>46235</v>
      </c>
      <c r="L3333" s="121" t="s">
        <v>124</v>
      </c>
      <c r="P3333" s="30" t="s">
        <v>73</v>
      </c>
      <c r="Q3333" s="30" t="s">
        <v>73</v>
      </c>
      <c r="R3333" s="30" t="s">
        <v>73</v>
      </c>
      <c r="S3333" s="21">
        <v>46077</v>
      </c>
      <c r="T3333" s="20" t="s">
        <v>73</v>
      </c>
      <c r="U3333" s="21">
        <v>46078</v>
      </c>
      <c r="V3333" s="29" t="s">
        <v>240</v>
      </c>
      <c r="W3333" s="23"/>
      <c r="X3333" s="27" t="s">
        <v>45</v>
      </c>
      <c r="Y3333" s="13"/>
    </row>
    <row r="3334" spans="1:25">
      <c r="A3334" s="24">
        <v>46113</v>
      </c>
      <c r="B3334" s="25" t="s">
        <v>525</v>
      </c>
      <c r="C3334" s="26">
        <v>128577</v>
      </c>
      <c r="D3334" s="27" t="s">
        <v>42</v>
      </c>
      <c r="E3334" s="27"/>
      <c r="F3334" s="27"/>
      <c r="G3334" s="27" t="s">
        <v>31</v>
      </c>
      <c r="H3334" s="27" t="s">
        <v>32</v>
      </c>
      <c r="I3334" s="27" t="s">
        <v>33</v>
      </c>
      <c r="J3334" s="32">
        <v>46079</v>
      </c>
      <c r="K3334" s="28">
        <v>46235</v>
      </c>
      <c r="L3334" s="121" t="s">
        <v>124</v>
      </c>
      <c r="P3334" s="30" t="s">
        <v>73</v>
      </c>
      <c r="Q3334" s="30" t="s">
        <v>73</v>
      </c>
      <c r="R3334" s="30" t="s">
        <v>73</v>
      </c>
      <c r="S3334" s="21">
        <v>46077</v>
      </c>
      <c r="T3334" s="20" t="s">
        <v>73</v>
      </c>
      <c r="U3334" s="21">
        <v>46078</v>
      </c>
      <c r="V3334" s="29" t="s">
        <v>240</v>
      </c>
      <c r="W3334" s="23"/>
      <c r="X3334" s="27" t="s">
        <v>45</v>
      </c>
      <c r="Y3334" s="13"/>
    </row>
    <row r="3335" spans="1:25">
      <c r="A3335" s="24">
        <v>46113</v>
      </c>
      <c r="B3335" s="25" t="s">
        <v>1423</v>
      </c>
      <c r="C3335" s="26">
        <v>131943</v>
      </c>
      <c r="D3335" s="27" t="s">
        <v>42</v>
      </c>
      <c r="E3335" s="27"/>
      <c r="F3335" s="27"/>
      <c r="G3335" s="27" t="s">
        <v>31</v>
      </c>
      <c r="H3335" s="27" t="s">
        <v>32</v>
      </c>
      <c r="I3335" s="27" t="s">
        <v>33</v>
      </c>
      <c r="J3335" s="32">
        <v>46079</v>
      </c>
      <c r="K3335" s="28">
        <v>46235</v>
      </c>
      <c r="L3335" s="121" t="s">
        <v>124</v>
      </c>
      <c r="P3335" s="30" t="s">
        <v>73</v>
      </c>
      <c r="Q3335" s="30" t="s">
        <v>73</v>
      </c>
      <c r="R3335" s="30" t="s">
        <v>73</v>
      </c>
      <c r="S3335" s="21">
        <v>46077</v>
      </c>
      <c r="T3335" s="20" t="s">
        <v>73</v>
      </c>
      <c r="U3335" s="21">
        <v>46078</v>
      </c>
      <c r="V3335" s="29" t="s">
        <v>240</v>
      </c>
      <c r="W3335" s="23"/>
      <c r="X3335" s="27" t="s">
        <v>45</v>
      </c>
      <c r="Y3335" s="13"/>
    </row>
    <row r="3336" spans="1:25">
      <c r="A3336" s="24">
        <v>46113</v>
      </c>
      <c r="B3336" s="25" t="s">
        <v>2696</v>
      </c>
      <c r="C3336" s="26">
        <v>139203</v>
      </c>
      <c r="D3336" s="27" t="s">
        <v>42</v>
      </c>
      <c r="E3336" s="27"/>
      <c r="F3336" s="27"/>
      <c r="G3336" s="27" t="s">
        <v>31</v>
      </c>
      <c r="H3336" s="27" t="s">
        <v>32</v>
      </c>
      <c r="I3336" s="27" t="s">
        <v>33</v>
      </c>
      <c r="J3336" s="32">
        <v>46079</v>
      </c>
      <c r="K3336" s="28">
        <v>46235</v>
      </c>
      <c r="L3336" s="121" t="s">
        <v>124</v>
      </c>
      <c r="P3336" s="30" t="s">
        <v>73</v>
      </c>
      <c r="Q3336" s="30" t="s">
        <v>73</v>
      </c>
      <c r="R3336" s="30" t="s">
        <v>73</v>
      </c>
      <c r="S3336" s="21">
        <v>46077</v>
      </c>
      <c r="T3336" s="20" t="s">
        <v>73</v>
      </c>
      <c r="U3336" s="21">
        <v>46078</v>
      </c>
      <c r="V3336" s="29" t="s">
        <v>240</v>
      </c>
      <c r="W3336" s="23"/>
      <c r="X3336" s="27" t="s">
        <v>45</v>
      </c>
      <c r="Y3336" s="13"/>
    </row>
    <row r="3337" spans="1:25">
      <c r="A3337" s="24">
        <v>46113</v>
      </c>
      <c r="B3337" s="25" t="s">
        <v>2765</v>
      </c>
      <c r="C3337" s="26">
        <v>139373</v>
      </c>
      <c r="D3337" s="27" t="s">
        <v>42</v>
      </c>
      <c r="E3337" s="27"/>
      <c r="F3337" s="27"/>
      <c r="G3337" s="27" t="s">
        <v>31</v>
      </c>
      <c r="H3337" s="27" t="s">
        <v>32</v>
      </c>
      <c r="I3337" s="27" t="s">
        <v>33</v>
      </c>
      <c r="J3337" s="32">
        <v>46079</v>
      </c>
      <c r="K3337" s="28">
        <v>46235</v>
      </c>
      <c r="L3337" s="121" t="s">
        <v>124</v>
      </c>
      <c r="P3337" s="30">
        <v>46065</v>
      </c>
      <c r="Q3337" s="20">
        <v>46077</v>
      </c>
      <c r="R3337" s="23"/>
      <c r="S3337" s="20">
        <v>46077</v>
      </c>
      <c r="T3337" s="20" t="s">
        <v>73</v>
      </c>
      <c r="U3337" s="21">
        <v>46081</v>
      </c>
      <c r="V3337" s="29" t="s">
        <v>240</v>
      </c>
      <c r="W3337" s="23"/>
      <c r="X3337" s="27" t="s">
        <v>45</v>
      </c>
      <c r="Y3337" s="13"/>
    </row>
    <row r="3338" spans="1:25">
      <c r="A3338" s="24">
        <v>46113</v>
      </c>
      <c r="B3338" s="25" t="s">
        <v>2628</v>
      </c>
      <c r="C3338" s="26">
        <v>139588</v>
      </c>
      <c r="D3338" s="27" t="s">
        <v>42</v>
      </c>
      <c r="E3338" s="27"/>
      <c r="F3338" s="27"/>
      <c r="G3338" s="27" t="s">
        <v>31</v>
      </c>
      <c r="H3338" s="27" t="s">
        <v>32</v>
      </c>
      <c r="I3338" s="27" t="s">
        <v>33</v>
      </c>
      <c r="J3338" s="32">
        <v>46079</v>
      </c>
      <c r="K3338" s="28">
        <v>46235</v>
      </c>
      <c r="L3338" s="121" t="s">
        <v>124</v>
      </c>
      <c r="P3338" s="30" t="s">
        <v>73</v>
      </c>
      <c r="Q3338" s="30" t="s">
        <v>73</v>
      </c>
      <c r="R3338" s="30" t="s">
        <v>73</v>
      </c>
      <c r="S3338" s="21">
        <v>46077</v>
      </c>
      <c r="T3338" s="20" t="s">
        <v>73</v>
      </c>
      <c r="U3338" s="21">
        <v>46078</v>
      </c>
      <c r="V3338" s="29" t="s">
        <v>240</v>
      </c>
      <c r="W3338" s="23"/>
      <c r="X3338" s="27" t="s">
        <v>45</v>
      </c>
      <c r="Y3338" s="13"/>
    </row>
    <row r="3339" spans="1:25">
      <c r="A3339" s="24">
        <v>46113</v>
      </c>
      <c r="B3339" s="25" t="s">
        <v>2643</v>
      </c>
      <c r="C3339" s="26">
        <v>139615</v>
      </c>
      <c r="D3339" s="27" t="s">
        <v>42</v>
      </c>
      <c r="E3339" s="27"/>
      <c r="F3339" s="27"/>
      <c r="G3339" s="27" t="s">
        <v>31</v>
      </c>
      <c r="H3339" s="27" t="s">
        <v>32</v>
      </c>
      <c r="I3339" s="27" t="s">
        <v>33</v>
      </c>
      <c r="J3339" s="32">
        <v>46079</v>
      </c>
      <c r="K3339" s="28">
        <v>46235</v>
      </c>
      <c r="L3339" s="121" t="s">
        <v>124</v>
      </c>
      <c r="P3339" s="30" t="s">
        <v>73</v>
      </c>
      <c r="Q3339" s="30" t="s">
        <v>73</v>
      </c>
      <c r="R3339" s="30" t="s">
        <v>73</v>
      </c>
      <c r="S3339" s="21">
        <v>46077</v>
      </c>
      <c r="T3339" s="20" t="s">
        <v>73</v>
      </c>
      <c r="U3339" s="21">
        <v>46078</v>
      </c>
      <c r="V3339" s="29" t="s">
        <v>240</v>
      </c>
      <c r="W3339" s="23"/>
      <c r="X3339" s="27" t="s">
        <v>45</v>
      </c>
      <c r="Y3339" s="13" t="s">
        <v>61</v>
      </c>
    </row>
    <row r="3340" spans="1:25">
      <c r="A3340" s="24">
        <v>46113</v>
      </c>
      <c r="B3340" s="25" t="s">
        <v>3217</v>
      </c>
      <c r="C3340" s="26">
        <v>145543</v>
      </c>
      <c r="D3340" s="27" t="s">
        <v>42</v>
      </c>
      <c r="E3340" s="27"/>
      <c r="F3340" s="27"/>
      <c r="G3340" s="27" t="s">
        <v>31</v>
      </c>
      <c r="H3340" s="27" t="s">
        <v>32</v>
      </c>
      <c r="I3340" s="27" t="s">
        <v>33</v>
      </c>
      <c r="J3340" s="32">
        <v>46079</v>
      </c>
      <c r="K3340" s="28">
        <v>46235</v>
      </c>
      <c r="L3340" s="121" t="s">
        <v>124</v>
      </c>
      <c r="M3340" s="94" t="s">
        <v>73</v>
      </c>
      <c r="N3340" s="246" t="s">
        <v>2500</v>
      </c>
      <c r="P3340" s="30" t="s">
        <v>73</v>
      </c>
      <c r="Q3340" s="30" t="s">
        <v>73</v>
      </c>
      <c r="R3340" s="30" t="s">
        <v>73</v>
      </c>
      <c r="S3340" s="21">
        <v>46075</v>
      </c>
      <c r="T3340" s="20" t="s">
        <v>73</v>
      </c>
      <c r="U3340" s="21">
        <v>46079</v>
      </c>
      <c r="V3340" s="29" t="s">
        <v>240</v>
      </c>
      <c r="W3340" s="23"/>
      <c r="X3340" s="27" t="s">
        <v>45</v>
      </c>
      <c r="Y3340" s="13"/>
    </row>
    <row r="3341" spans="1:25" ht="25.5">
      <c r="A3341" s="24">
        <v>46113</v>
      </c>
      <c r="B3341" s="25" t="s">
        <v>3466</v>
      </c>
      <c r="C3341" s="26">
        <v>145325</v>
      </c>
      <c r="D3341" s="27" t="s">
        <v>42</v>
      </c>
      <c r="E3341" s="27"/>
      <c r="F3341" s="27"/>
      <c r="G3341" s="27" t="s">
        <v>31</v>
      </c>
      <c r="H3341" s="27" t="s">
        <v>32</v>
      </c>
      <c r="I3341" s="27" t="s">
        <v>33</v>
      </c>
      <c r="J3341" s="32">
        <v>46079</v>
      </c>
      <c r="K3341" s="28">
        <v>46235</v>
      </c>
      <c r="L3341" s="121" t="s">
        <v>124</v>
      </c>
      <c r="M3341" s="94" t="s">
        <v>73</v>
      </c>
      <c r="N3341" s="246" t="s">
        <v>72</v>
      </c>
      <c r="P3341" s="30" t="s">
        <v>73</v>
      </c>
      <c r="Q3341" s="30" t="s">
        <v>73</v>
      </c>
      <c r="R3341" s="30" t="s">
        <v>73</v>
      </c>
      <c r="S3341" s="21">
        <v>46075</v>
      </c>
      <c r="T3341" s="20" t="s">
        <v>73</v>
      </c>
      <c r="U3341" s="21">
        <v>46083</v>
      </c>
      <c r="V3341" s="29" t="s">
        <v>240</v>
      </c>
      <c r="W3341" s="23"/>
      <c r="X3341" s="27" t="s">
        <v>45</v>
      </c>
      <c r="Y3341" s="13"/>
    </row>
    <row r="3342" spans="1:25" ht="25.5">
      <c r="A3342" s="24">
        <v>46113</v>
      </c>
      <c r="B3342" s="25" t="s">
        <v>3434</v>
      </c>
      <c r="C3342" s="26">
        <v>145005</v>
      </c>
      <c r="D3342" s="27" t="s">
        <v>42</v>
      </c>
      <c r="E3342" s="27"/>
      <c r="F3342" s="27"/>
      <c r="G3342" s="27" t="s">
        <v>31</v>
      </c>
      <c r="H3342" s="27" t="s">
        <v>32</v>
      </c>
      <c r="I3342" s="27" t="s">
        <v>33</v>
      </c>
      <c r="J3342" s="32">
        <v>46079</v>
      </c>
      <c r="K3342" s="28">
        <v>46235</v>
      </c>
      <c r="L3342" s="121" t="s">
        <v>124</v>
      </c>
      <c r="M3342" s="94" t="s">
        <v>73</v>
      </c>
      <c r="N3342" s="246" t="s">
        <v>113</v>
      </c>
      <c r="P3342" s="30" t="s">
        <v>73</v>
      </c>
      <c r="Q3342" s="30" t="s">
        <v>73</v>
      </c>
      <c r="R3342" s="30" t="s">
        <v>73</v>
      </c>
      <c r="S3342" s="21">
        <v>46075</v>
      </c>
      <c r="T3342" s="20" t="s">
        <v>73</v>
      </c>
      <c r="U3342" s="21">
        <v>46078</v>
      </c>
      <c r="V3342" s="29" t="s">
        <v>240</v>
      </c>
      <c r="W3342" s="23"/>
      <c r="X3342" s="27" t="s">
        <v>45</v>
      </c>
      <c r="Y3342" s="13" t="s">
        <v>61</v>
      </c>
    </row>
    <row r="3343" spans="1:25">
      <c r="A3343" s="24">
        <v>46113</v>
      </c>
      <c r="B3343" s="25" t="s">
        <v>3957</v>
      </c>
      <c r="C3343" s="26">
        <v>145544</v>
      </c>
      <c r="D3343" s="27" t="s">
        <v>42</v>
      </c>
      <c r="E3343" s="27"/>
      <c r="F3343" s="27"/>
      <c r="G3343" s="27" t="s">
        <v>31</v>
      </c>
      <c r="H3343" s="27" t="s">
        <v>32</v>
      </c>
      <c r="I3343" s="27" t="s">
        <v>33</v>
      </c>
      <c r="J3343" s="32">
        <v>46079</v>
      </c>
      <c r="K3343" s="28">
        <v>46235</v>
      </c>
      <c r="L3343" s="121" t="s">
        <v>124</v>
      </c>
      <c r="P3343" s="30" t="s">
        <v>73</v>
      </c>
      <c r="Q3343" s="30" t="s">
        <v>73</v>
      </c>
      <c r="R3343" s="30" t="s">
        <v>73</v>
      </c>
      <c r="S3343" s="21">
        <v>46077</v>
      </c>
      <c r="T3343" s="20" t="s">
        <v>73</v>
      </c>
      <c r="U3343" s="21">
        <v>46079</v>
      </c>
      <c r="V3343" s="29" t="s">
        <v>240</v>
      </c>
      <c r="W3343" s="23"/>
      <c r="X3343" s="27" t="s">
        <v>39</v>
      </c>
      <c r="Y3343" s="13"/>
    </row>
    <row r="3344" spans="1:25">
      <c r="A3344" s="24">
        <v>46113</v>
      </c>
      <c r="B3344" s="25" t="s">
        <v>554</v>
      </c>
      <c r="C3344" s="26">
        <v>121931</v>
      </c>
      <c r="D3344" s="27" t="s">
        <v>42</v>
      </c>
      <c r="E3344" s="27"/>
      <c r="F3344" s="27"/>
      <c r="G3344" s="27" t="s">
        <v>31</v>
      </c>
      <c r="H3344" s="27" t="s">
        <v>32</v>
      </c>
      <c r="I3344" s="27" t="s">
        <v>33</v>
      </c>
      <c r="J3344" s="32">
        <v>46079</v>
      </c>
      <c r="K3344" s="28">
        <v>46235</v>
      </c>
      <c r="L3344" s="121" t="s">
        <v>124</v>
      </c>
      <c r="P3344" s="30" t="s">
        <v>73</v>
      </c>
      <c r="Q3344" s="30" t="s">
        <v>73</v>
      </c>
      <c r="R3344" s="30" t="s">
        <v>73</v>
      </c>
      <c r="S3344" s="21">
        <v>46077</v>
      </c>
      <c r="T3344" s="20" t="s">
        <v>73</v>
      </c>
      <c r="U3344" s="21">
        <v>46079</v>
      </c>
      <c r="V3344" s="29" t="s">
        <v>240</v>
      </c>
      <c r="W3344" s="23"/>
      <c r="X3344" s="27" t="s">
        <v>45</v>
      </c>
      <c r="Y3344" s="13"/>
    </row>
    <row r="3345" spans="1:25">
      <c r="A3345" s="24">
        <v>46113</v>
      </c>
      <c r="B3345" s="25" t="s">
        <v>569</v>
      </c>
      <c r="C3345" s="26">
        <v>112854</v>
      </c>
      <c r="D3345" s="27" t="s">
        <v>42</v>
      </c>
      <c r="E3345" s="27"/>
      <c r="F3345" s="27"/>
      <c r="G3345" s="27" t="s">
        <v>31</v>
      </c>
      <c r="H3345" s="27" t="s">
        <v>32</v>
      </c>
      <c r="I3345" s="27" t="s">
        <v>33</v>
      </c>
      <c r="J3345" s="32">
        <v>46079</v>
      </c>
      <c r="K3345" s="28">
        <v>46235</v>
      </c>
      <c r="L3345" s="121" t="s">
        <v>124</v>
      </c>
      <c r="P3345" s="30" t="s">
        <v>73</v>
      </c>
      <c r="Q3345" s="30" t="s">
        <v>73</v>
      </c>
      <c r="R3345" s="30" t="s">
        <v>73</v>
      </c>
      <c r="S3345" s="21">
        <v>46077</v>
      </c>
      <c r="T3345" s="20" t="s">
        <v>73</v>
      </c>
      <c r="U3345" s="21">
        <v>46079</v>
      </c>
      <c r="V3345" s="29" t="s">
        <v>240</v>
      </c>
      <c r="W3345" s="23"/>
      <c r="X3345" s="27" t="s">
        <v>45</v>
      </c>
      <c r="Y3345" s="13"/>
    </row>
    <row r="3346" spans="1:25">
      <c r="A3346" s="24">
        <v>46113</v>
      </c>
      <c r="B3346" s="25" t="s">
        <v>537</v>
      </c>
      <c r="C3346" s="26">
        <v>121671</v>
      </c>
      <c r="D3346" s="27" t="s">
        <v>42</v>
      </c>
      <c r="E3346" s="27"/>
      <c r="F3346" s="27"/>
      <c r="G3346" s="27" t="s">
        <v>31</v>
      </c>
      <c r="H3346" s="27" t="s">
        <v>32</v>
      </c>
      <c r="I3346" s="27" t="s">
        <v>33</v>
      </c>
      <c r="J3346" s="32">
        <v>46079</v>
      </c>
      <c r="K3346" s="28">
        <v>46235</v>
      </c>
      <c r="L3346" s="121" t="s">
        <v>124</v>
      </c>
      <c r="P3346" s="30" t="s">
        <v>73</v>
      </c>
      <c r="Q3346" s="30" t="s">
        <v>73</v>
      </c>
      <c r="R3346" s="30" t="s">
        <v>73</v>
      </c>
      <c r="S3346" s="21">
        <v>46077</v>
      </c>
      <c r="T3346" s="20" t="s">
        <v>73</v>
      </c>
      <c r="U3346" s="21">
        <v>46078</v>
      </c>
      <c r="V3346" s="29" t="s">
        <v>240</v>
      </c>
      <c r="W3346" s="23"/>
      <c r="X3346" s="27" t="s">
        <v>45</v>
      </c>
      <c r="Y3346" s="13"/>
    </row>
    <row r="3347" spans="1:25">
      <c r="A3347" s="24">
        <v>46113</v>
      </c>
      <c r="B3347" s="25" t="s">
        <v>2649</v>
      </c>
      <c r="C3347" s="26">
        <v>141736</v>
      </c>
      <c r="D3347" s="27" t="s">
        <v>42</v>
      </c>
      <c r="E3347" s="27"/>
      <c r="F3347" s="27"/>
      <c r="G3347" s="27" t="s">
        <v>31</v>
      </c>
      <c r="H3347" s="27" t="s">
        <v>32</v>
      </c>
      <c r="I3347" s="27" t="s">
        <v>33</v>
      </c>
      <c r="J3347" s="32">
        <v>46079</v>
      </c>
      <c r="K3347" s="28">
        <v>46235</v>
      </c>
      <c r="L3347" s="121" t="s">
        <v>124</v>
      </c>
      <c r="M3347" s="94" t="s">
        <v>73</v>
      </c>
      <c r="P3347" s="30" t="s">
        <v>73</v>
      </c>
      <c r="Q3347" s="30" t="s">
        <v>73</v>
      </c>
      <c r="R3347" s="30" t="s">
        <v>73</v>
      </c>
      <c r="S3347" s="21">
        <v>46075</v>
      </c>
      <c r="T3347" s="20" t="s">
        <v>73</v>
      </c>
      <c r="U3347" s="21">
        <v>46079</v>
      </c>
      <c r="V3347" s="29" t="s">
        <v>240</v>
      </c>
      <c r="W3347" s="23"/>
      <c r="X3347" s="27" t="s">
        <v>45</v>
      </c>
      <c r="Y3347" s="13"/>
    </row>
    <row r="3348" spans="1:25" ht="25.5">
      <c r="A3348" s="24">
        <v>46113</v>
      </c>
      <c r="B3348" s="25" t="s">
        <v>3958</v>
      </c>
      <c r="C3348" s="26">
        <v>135868</v>
      </c>
      <c r="D3348" s="27" t="s">
        <v>42</v>
      </c>
      <c r="E3348" s="27"/>
      <c r="F3348" s="27"/>
      <c r="G3348" s="27" t="s">
        <v>31</v>
      </c>
      <c r="H3348" s="27" t="s">
        <v>32</v>
      </c>
      <c r="I3348" s="27" t="s">
        <v>33</v>
      </c>
      <c r="J3348" s="32">
        <v>46079</v>
      </c>
      <c r="K3348" s="28">
        <v>46235</v>
      </c>
      <c r="L3348" s="121" t="s">
        <v>124</v>
      </c>
      <c r="M3348" s="94" t="s">
        <v>2544</v>
      </c>
      <c r="N3348" s="246" t="s">
        <v>2313</v>
      </c>
      <c r="P3348" s="30" t="s">
        <v>73</v>
      </c>
      <c r="Q3348" s="20" t="s">
        <v>73</v>
      </c>
      <c r="R3348" s="23" t="s">
        <v>73</v>
      </c>
      <c r="S3348" s="21">
        <v>46075</v>
      </c>
      <c r="T3348" s="20" t="s">
        <v>73</v>
      </c>
      <c r="U3348" s="21">
        <v>46085</v>
      </c>
      <c r="V3348" s="29" t="s">
        <v>240</v>
      </c>
      <c r="W3348" s="23"/>
      <c r="X3348" s="27" t="s">
        <v>45</v>
      </c>
      <c r="Y3348" s="13"/>
    </row>
    <row r="3349" spans="1:25" ht="25.5">
      <c r="A3349" s="24">
        <v>46113</v>
      </c>
      <c r="B3349" s="25" t="s">
        <v>3959</v>
      </c>
      <c r="C3349" s="26">
        <v>135869</v>
      </c>
      <c r="D3349" s="27" t="s">
        <v>42</v>
      </c>
      <c r="E3349" s="27"/>
      <c r="F3349" s="27"/>
      <c r="G3349" s="27" t="s">
        <v>31</v>
      </c>
      <c r="H3349" s="27" t="s">
        <v>32</v>
      </c>
      <c r="I3349" s="27" t="s">
        <v>33</v>
      </c>
      <c r="J3349" s="32">
        <v>46079</v>
      </c>
      <c r="K3349" s="28">
        <v>46235</v>
      </c>
      <c r="L3349" s="121" t="s">
        <v>124</v>
      </c>
      <c r="M3349" s="94" t="s">
        <v>2544</v>
      </c>
      <c r="N3349" s="246" t="s">
        <v>2313</v>
      </c>
      <c r="P3349" s="30" t="s">
        <v>73</v>
      </c>
      <c r="Q3349" s="20" t="s">
        <v>73</v>
      </c>
      <c r="R3349" s="23" t="s">
        <v>73</v>
      </c>
      <c r="S3349" s="21">
        <v>46075</v>
      </c>
      <c r="T3349" s="20" t="s">
        <v>73</v>
      </c>
      <c r="U3349" s="21">
        <v>46085</v>
      </c>
      <c r="V3349" s="29" t="s">
        <v>240</v>
      </c>
      <c r="W3349" s="23"/>
      <c r="X3349" s="27" t="s">
        <v>45</v>
      </c>
      <c r="Y3349" s="13"/>
    </row>
    <row r="3350" spans="1:25" ht="25.5">
      <c r="A3350" s="24">
        <v>46113</v>
      </c>
      <c r="B3350" s="25" t="s">
        <v>1742</v>
      </c>
      <c r="C3350" s="26">
        <v>135870</v>
      </c>
      <c r="D3350" s="27" t="s">
        <v>42</v>
      </c>
      <c r="E3350" s="27"/>
      <c r="F3350" s="27"/>
      <c r="G3350" s="27" t="s">
        <v>31</v>
      </c>
      <c r="H3350" s="27" t="s">
        <v>32</v>
      </c>
      <c r="I3350" s="27" t="s">
        <v>33</v>
      </c>
      <c r="J3350" s="32">
        <v>46079</v>
      </c>
      <c r="K3350" s="28">
        <v>46235</v>
      </c>
      <c r="L3350" s="121" t="s">
        <v>124</v>
      </c>
      <c r="M3350" s="94" t="s">
        <v>2544</v>
      </c>
      <c r="N3350" s="246" t="s">
        <v>2313</v>
      </c>
      <c r="P3350" s="30" t="s">
        <v>73</v>
      </c>
      <c r="Q3350" s="20" t="s">
        <v>73</v>
      </c>
      <c r="R3350" s="23" t="s">
        <v>73</v>
      </c>
      <c r="S3350" s="21">
        <v>46075</v>
      </c>
      <c r="T3350" s="20" t="s">
        <v>73</v>
      </c>
      <c r="U3350" s="21">
        <v>46085</v>
      </c>
      <c r="V3350" s="29" t="s">
        <v>240</v>
      </c>
      <c r="W3350" s="23"/>
      <c r="X3350" s="27" t="s">
        <v>45</v>
      </c>
      <c r="Y3350" s="13"/>
    </row>
    <row r="3351" spans="1:25" ht="25.5">
      <c r="A3351" s="24">
        <v>46113</v>
      </c>
      <c r="B3351" s="25" t="s">
        <v>1744</v>
      </c>
      <c r="C3351" s="26">
        <v>135877</v>
      </c>
      <c r="D3351" s="27" t="s">
        <v>42</v>
      </c>
      <c r="E3351" s="27"/>
      <c r="F3351" s="27"/>
      <c r="G3351" s="27" t="s">
        <v>31</v>
      </c>
      <c r="H3351" s="27" t="s">
        <v>32</v>
      </c>
      <c r="I3351" s="27" t="s">
        <v>33</v>
      </c>
      <c r="J3351" s="32">
        <v>46079</v>
      </c>
      <c r="K3351" s="28">
        <v>46235</v>
      </c>
      <c r="L3351" s="121" t="s">
        <v>124</v>
      </c>
      <c r="M3351" s="94" t="s">
        <v>2544</v>
      </c>
      <c r="N3351" s="246" t="s">
        <v>2313</v>
      </c>
      <c r="P3351" s="30" t="s">
        <v>73</v>
      </c>
      <c r="Q3351" s="20" t="s">
        <v>73</v>
      </c>
      <c r="R3351" s="23" t="s">
        <v>73</v>
      </c>
      <c r="S3351" s="21">
        <v>46075</v>
      </c>
      <c r="T3351" s="20" t="s">
        <v>73</v>
      </c>
      <c r="U3351" s="21">
        <v>46085</v>
      </c>
      <c r="V3351" s="29" t="s">
        <v>240</v>
      </c>
      <c r="W3351" s="23"/>
      <c r="X3351" s="27" t="s">
        <v>45</v>
      </c>
      <c r="Y3351" s="13"/>
    </row>
    <row r="3352" spans="1:25" ht="25.5">
      <c r="A3352" s="24">
        <v>46113</v>
      </c>
      <c r="B3352" s="25" t="s">
        <v>3960</v>
      </c>
      <c r="C3352" s="26">
        <v>135888</v>
      </c>
      <c r="D3352" s="27" t="s">
        <v>42</v>
      </c>
      <c r="E3352" s="27"/>
      <c r="F3352" s="27"/>
      <c r="G3352" s="27" t="s">
        <v>31</v>
      </c>
      <c r="H3352" s="27" t="s">
        <v>32</v>
      </c>
      <c r="I3352" s="27" t="s">
        <v>33</v>
      </c>
      <c r="J3352" s="32">
        <v>46079</v>
      </c>
      <c r="K3352" s="28">
        <v>46235</v>
      </c>
      <c r="L3352" s="121" t="s">
        <v>124</v>
      </c>
      <c r="M3352" s="94" t="s">
        <v>2544</v>
      </c>
      <c r="N3352" s="246" t="s">
        <v>2313</v>
      </c>
      <c r="P3352" s="30" t="s">
        <v>73</v>
      </c>
      <c r="Q3352" s="20" t="s">
        <v>73</v>
      </c>
      <c r="R3352" s="23" t="s">
        <v>73</v>
      </c>
      <c r="S3352" s="21">
        <v>46075</v>
      </c>
      <c r="T3352" s="20" t="s">
        <v>73</v>
      </c>
      <c r="U3352" s="21">
        <v>46085</v>
      </c>
      <c r="V3352" s="29" t="s">
        <v>240</v>
      </c>
      <c r="W3352" s="23"/>
      <c r="X3352" s="27" t="s">
        <v>45</v>
      </c>
      <c r="Y3352" s="13"/>
    </row>
    <row r="3353" spans="1:25" ht="25.5">
      <c r="A3353" s="24">
        <v>46113</v>
      </c>
      <c r="B3353" s="25" t="s">
        <v>3961</v>
      </c>
      <c r="C3353" s="26">
        <v>135892</v>
      </c>
      <c r="D3353" s="27" t="s">
        <v>42</v>
      </c>
      <c r="E3353" s="27"/>
      <c r="F3353" s="27"/>
      <c r="G3353" s="27" t="s">
        <v>31</v>
      </c>
      <c r="H3353" s="27" t="s">
        <v>32</v>
      </c>
      <c r="I3353" s="27" t="s">
        <v>33</v>
      </c>
      <c r="J3353" s="32">
        <v>46079</v>
      </c>
      <c r="K3353" s="28">
        <v>46235</v>
      </c>
      <c r="L3353" s="121" t="s">
        <v>124</v>
      </c>
      <c r="M3353" s="94" t="s">
        <v>2544</v>
      </c>
      <c r="N3353" s="246" t="s">
        <v>2313</v>
      </c>
      <c r="P3353" s="30" t="s">
        <v>73</v>
      </c>
      <c r="Q3353" s="20" t="s">
        <v>73</v>
      </c>
      <c r="R3353" s="23" t="s">
        <v>73</v>
      </c>
      <c r="S3353" s="21">
        <v>46075</v>
      </c>
      <c r="T3353" s="20" t="s">
        <v>73</v>
      </c>
      <c r="U3353" s="21">
        <v>46085</v>
      </c>
      <c r="V3353" s="29" t="s">
        <v>240</v>
      </c>
      <c r="W3353" s="23"/>
      <c r="X3353" s="27" t="s">
        <v>45</v>
      </c>
      <c r="Y3353" s="13"/>
    </row>
    <row r="3354" spans="1:25" ht="25.5">
      <c r="A3354" s="24">
        <v>46113</v>
      </c>
      <c r="B3354" s="25" t="s">
        <v>3962</v>
      </c>
      <c r="C3354" s="26">
        <v>135907</v>
      </c>
      <c r="D3354" s="27" t="s">
        <v>42</v>
      </c>
      <c r="E3354" s="27"/>
      <c r="F3354" s="27"/>
      <c r="G3354" s="27" t="s">
        <v>31</v>
      </c>
      <c r="H3354" s="27" t="s">
        <v>32</v>
      </c>
      <c r="I3354" s="27" t="s">
        <v>33</v>
      </c>
      <c r="J3354" s="32">
        <v>46079</v>
      </c>
      <c r="K3354" s="28">
        <v>46235</v>
      </c>
      <c r="L3354" s="121" t="s">
        <v>124</v>
      </c>
      <c r="M3354" s="94" t="s">
        <v>2544</v>
      </c>
      <c r="N3354" s="246" t="s">
        <v>2313</v>
      </c>
      <c r="P3354" s="30" t="s">
        <v>73</v>
      </c>
      <c r="Q3354" s="20" t="s">
        <v>73</v>
      </c>
      <c r="R3354" s="23" t="s">
        <v>73</v>
      </c>
      <c r="S3354" s="21">
        <v>46075</v>
      </c>
      <c r="T3354" s="20" t="s">
        <v>73</v>
      </c>
      <c r="U3354" s="21">
        <v>46085</v>
      </c>
      <c r="V3354" s="29" t="s">
        <v>240</v>
      </c>
      <c r="W3354" s="23"/>
      <c r="X3354" s="27" t="s">
        <v>45</v>
      </c>
      <c r="Y3354" s="13"/>
    </row>
    <row r="3355" spans="1:25" ht="25.5">
      <c r="A3355" s="24">
        <v>46113</v>
      </c>
      <c r="B3355" s="25" t="s">
        <v>3963</v>
      </c>
      <c r="C3355" s="26">
        <v>135922</v>
      </c>
      <c r="D3355" s="27" t="s">
        <v>42</v>
      </c>
      <c r="E3355" s="27"/>
      <c r="F3355" s="27"/>
      <c r="G3355" s="27" t="s">
        <v>31</v>
      </c>
      <c r="H3355" s="27" t="s">
        <v>32</v>
      </c>
      <c r="I3355" s="27" t="s">
        <v>33</v>
      </c>
      <c r="J3355" s="32">
        <v>46079</v>
      </c>
      <c r="K3355" s="28">
        <v>46235</v>
      </c>
      <c r="L3355" s="121" t="s">
        <v>124</v>
      </c>
      <c r="M3355" s="94" t="s">
        <v>2544</v>
      </c>
      <c r="N3355" s="246" t="s">
        <v>2313</v>
      </c>
      <c r="P3355" s="30" t="s">
        <v>73</v>
      </c>
      <c r="Q3355" s="20" t="s">
        <v>73</v>
      </c>
      <c r="R3355" s="23" t="s">
        <v>73</v>
      </c>
      <c r="S3355" s="21">
        <v>46075</v>
      </c>
      <c r="T3355" s="20" t="s">
        <v>73</v>
      </c>
      <c r="U3355" s="21">
        <v>46085</v>
      </c>
      <c r="V3355" s="29" t="s">
        <v>240</v>
      </c>
      <c r="W3355" s="23"/>
      <c r="X3355" s="27" t="s">
        <v>45</v>
      </c>
      <c r="Y3355" s="13"/>
    </row>
    <row r="3356" spans="1:25" ht="25.5">
      <c r="A3356" s="24">
        <v>46113</v>
      </c>
      <c r="B3356" s="25" t="s">
        <v>1747</v>
      </c>
      <c r="C3356" s="26">
        <v>135953</v>
      </c>
      <c r="D3356" s="27" t="s">
        <v>42</v>
      </c>
      <c r="E3356" s="27"/>
      <c r="F3356" s="27"/>
      <c r="G3356" s="27" t="s">
        <v>31</v>
      </c>
      <c r="H3356" s="27" t="s">
        <v>32</v>
      </c>
      <c r="I3356" s="27" t="s">
        <v>33</v>
      </c>
      <c r="J3356" s="32">
        <v>46079</v>
      </c>
      <c r="K3356" s="28">
        <v>46235</v>
      </c>
      <c r="L3356" s="121" t="s">
        <v>124</v>
      </c>
      <c r="M3356" s="94" t="s">
        <v>2544</v>
      </c>
      <c r="N3356" s="246" t="s">
        <v>2313</v>
      </c>
      <c r="P3356" s="30" t="s">
        <v>73</v>
      </c>
      <c r="Q3356" s="20" t="s">
        <v>73</v>
      </c>
      <c r="R3356" s="23" t="s">
        <v>73</v>
      </c>
      <c r="S3356" s="21">
        <v>46075</v>
      </c>
      <c r="T3356" s="20" t="s">
        <v>73</v>
      </c>
      <c r="U3356" s="21">
        <v>46085</v>
      </c>
      <c r="V3356" s="29" t="s">
        <v>240</v>
      </c>
      <c r="W3356" s="23"/>
      <c r="X3356" s="27" t="s">
        <v>45</v>
      </c>
      <c r="Y3356" s="13"/>
    </row>
    <row r="3357" spans="1:25" ht="25.5">
      <c r="A3357" s="24">
        <v>46113</v>
      </c>
      <c r="B3357" s="25" t="s">
        <v>3964</v>
      </c>
      <c r="C3357" s="26">
        <v>135965</v>
      </c>
      <c r="D3357" s="27" t="s">
        <v>42</v>
      </c>
      <c r="E3357" s="27"/>
      <c r="F3357" s="27"/>
      <c r="G3357" s="27" t="s">
        <v>31</v>
      </c>
      <c r="H3357" s="27" t="s">
        <v>32</v>
      </c>
      <c r="I3357" s="27" t="s">
        <v>33</v>
      </c>
      <c r="J3357" s="32">
        <v>46079</v>
      </c>
      <c r="K3357" s="28">
        <v>46235</v>
      </c>
      <c r="L3357" s="121" t="s">
        <v>124</v>
      </c>
      <c r="M3357" s="94" t="s">
        <v>2544</v>
      </c>
      <c r="N3357" s="246" t="s">
        <v>2313</v>
      </c>
      <c r="P3357" s="30" t="s">
        <v>73</v>
      </c>
      <c r="Q3357" s="20" t="s">
        <v>73</v>
      </c>
      <c r="R3357" s="23" t="s">
        <v>73</v>
      </c>
      <c r="S3357" s="21">
        <v>46075</v>
      </c>
      <c r="T3357" s="20" t="s">
        <v>73</v>
      </c>
      <c r="U3357" s="21">
        <v>46085</v>
      </c>
      <c r="V3357" s="29" t="s">
        <v>240</v>
      </c>
      <c r="W3357" s="23"/>
      <c r="X3357" s="27" t="s">
        <v>39</v>
      </c>
      <c r="Y3357" s="13"/>
    </row>
    <row r="3358" spans="1:25" ht="25.5">
      <c r="A3358" s="24">
        <v>46113</v>
      </c>
      <c r="B3358" s="25" t="s">
        <v>3965</v>
      </c>
      <c r="C3358" s="26">
        <v>135968</v>
      </c>
      <c r="D3358" s="27" t="s">
        <v>42</v>
      </c>
      <c r="E3358" s="27"/>
      <c r="F3358" s="27"/>
      <c r="G3358" s="27" t="s">
        <v>31</v>
      </c>
      <c r="H3358" s="27" t="s">
        <v>32</v>
      </c>
      <c r="I3358" s="27" t="s">
        <v>33</v>
      </c>
      <c r="J3358" s="32">
        <v>46079</v>
      </c>
      <c r="K3358" s="28">
        <v>46235</v>
      </c>
      <c r="L3358" s="121" t="s">
        <v>124</v>
      </c>
      <c r="M3358" s="94" t="s">
        <v>2544</v>
      </c>
      <c r="N3358" s="246" t="s">
        <v>2313</v>
      </c>
      <c r="P3358" s="30" t="s">
        <v>73</v>
      </c>
      <c r="Q3358" s="20" t="s">
        <v>73</v>
      </c>
      <c r="R3358" s="23" t="s">
        <v>73</v>
      </c>
      <c r="S3358" s="21">
        <v>46075</v>
      </c>
      <c r="T3358" s="20" t="s">
        <v>73</v>
      </c>
      <c r="U3358" s="21">
        <v>46085</v>
      </c>
      <c r="V3358" s="29" t="s">
        <v>240</v>
      </c>
      <c r="W3358" s="23"/>
      <c r="X3358" s="27" t="s">
        <v>45</v>
      </c>
      <c r="Y3358" s="13"/>
    </row>
    <row r="3359" spans="1:25" ht="25.5">
      <c r="A3359" s="24">
        <v>46113</v>
      </c>
      <c r="B3359" s="25" t="s">
        <v>3966</v>
      </c>
      <c r="C3359" s="26">
        <v>138594</v>
      </c>
      <c r="D3359" s="27" t="s">
        <v>42</v>
      </c>
      <c r="E3359" s="27"/>
      <c r="F3359" s="27"/>
      <c r="G3359" s="27" t="s">
        <v>31</v>
      </c>
      <c r="H3359" s="27" t="s">
        <v>32</v>
      </c>
      <c r="I3359" s="27" t="s">
        <v>33</v>
      </c>
      <c r="J3359" s="32">
        <v>46079</v>
      </c>
      <c r="K3359" s="28">
        <v>46235</v>
      </c>
      <c r="L3359" s="121" t="s">
        <v>124</v>
      </c>
      <c r="M3359" s="94" t="s">
        <v>2544</v>
      </c>
      <c r="N3359" s="246" t="s">
        <v>2313</v>
      </c>
      <c r="P3359" s="30" t="s">
        <v>73</v>
      </c>
      <c r="Q3359" s="20" t="s">
        <v>73</v>
      </c>
      <c r="R3359" s="23" t="s">
        <v>73</v>
      </c>
      <c r="S3359" s="21">
        <v>46075</v>
      </c>
      <c r="T3359" s="20" t="s">
        <v>73</v>
      </c>
      <c r="U3359" s="21">
        <v>46085</v>
      </c>
      <c r="V3359" s="29" t="s">
        <v>240</v>
      </c>
      <c r="W3359" s="23"/>
      <c r="X3359" s="27" t="s">
        <v>45</v>
      </c>
      <c r="Y3359" s="13"/>
    </row>
    <row r="3360" spans="1:25" ht="25.5">
      <c r="A3360" s="24">
        <v>46113</v>
      </c>
      <c r="B3360" s="25" t="s">
        <v>3967</v>
      </c>
      <c r="C3360" s="26">
        <v>138595</v>
      </c>
      <c r="D3360" s="27" t="s">
        <v>42</v>
      </c>
      <c r="E3360" s="27"/>
      <c r="F3360" s="27"/>
      <c r="G3360" s="27" t="s">
        <v>31</v>
      </c>
      <c r="H3360" s="27" t="s">
        <v>32</v>
      </c>
      <c r="I3360" s="27" t="s">
        <v>33</v>
      </c>
      <c r="J3360" s="32">
        <v>46079</v>
      </c>
      <c r="K3360" s="28">
        <v>46235</v>
      </c>
      <c r="L3360" s="121" t="s">
        <v>124</v>
      </c>
      <c r="M3360" s="94" t="s">
        <v>2544</v>
      </c>
      <c r="N3360" s="246" t="s">
        <v>2313</v>
      </c>
      <c r="P3360" s="30" t="s">
        <v>73</v>
      </c>
      <c r="Q3360" s="20" t="s">
        <v>73</v>
      </c>
      <c r="R3360" s="23" t="s">
        <v>73</v>
      </c>
      <c r="S3360" s="21">
        <v>46075</v>
      </c>
      <c r="T3360" s="20" t="s">
        <v>73</v>
      </c>
      <c r="U3360" s="21">
        <v>46085</v>
      </c>
      <c r="V3360" s="29" t="s">
        <v>240</v>
      </c>
      <c r="W3360" s="23"/>
      <c r="X3360" s="27" t="s">
        <v>45</v>
      </c>
      <c r="Y3360" s="13"/>
    </row>
    <row r="3361" spans="1:25" ht="25.5">
      <c r="A3361" s="24">
        <v>46113</v>
      </c>
      <c r="B3361" s="25" t="s">
        <v>3968</v>
      </c>
      <c r="C3361" s="26">
        <v>138596</v>
      </c>
      <c r="D3361" s="27" t="s">
        <v>42</v>
      </c>
      <c r="E3361" s="27"/>
      <c r="F3361" s="27"/>
      <c r="G3361" s="27" t="s">
        <v>31</v>
      </c>
      <c r="H3361" s="27" t="s">
        <v>32</v>
      </c>
      <c r="I3361" s="27" t="s">
        <v>33</v>
      </c>
      <c r="J3361" s="32">
        <v>46079</v>
      </c>
      <c r="K3361" s="28">
        <v>46235</v>
      </c>
      <c r="L3361" s="121" t="s">
        <v>124</v>
      </c>
      <c r="M3361" s="94" t="s">
        <v>2544</v>
      </c>
      <c r="N3361" s="246" t="s">
        <v>2313</v>
      </c>
      <c r="P3361" s="30" t="s">
        <v>73</v>
      </c>
      <c r="Q3361" s="20" t="s">
        <v>73</v>
      </c>
      <c r="R3361" s="23" t="s">
        <v>73</v>
      </c>
      <c r="S3361" s="21">
        <v>46075</v>
      </c>
      <c r="T3361" s="20" t="s">
        <v>73</v>
      </c>
      <c r="U3361" s="21">
        <v>46085</v>
      </c>
      <c r="V3361" s="29" t="s">
        <v>240</v>
      </c>
      <c r="W3361" s="23"/>
      <c r="X3361" s="27" t="s">
        <v>45</v>
      </c>
      <c r="Y3361" s="13"/>
    </row>
    <row r="3362" spans="1:25" ht="25.5">
      <c r="A3362" s="24">
        <v>46113</v>
      </c>
      <c r="B3362" s="25" t="s">
        <v>3969</v>
      </c>
      <c r="C3362" s="26">
        <v>138597</v>
      </c>
      <c r="D3362" s="27" t="s">
        <v>42</v>
      </c>
      <c r="E3362" s="27"/>
      <c r="F3362" s="27"/>
      <c r="G3362" s="27" t="s">
        <v>31</v>
      </c>
      <c r="H3362" s="27" t="s">
        <v>32</v>
      </c>
      <c r="I3362" s="27" t="s">
        <v>33</v>
      </c>
      <c r="J3362" s="32">
        <v>46079</v>
      </c>
      <c r="K3362" s="28">
        <v>46235</v>
      </c>
      <c r="L3362" s="121" t="s">
        <v>124</v>
      </c>
      <c r="M3362" s="94" t="s">
        <v>2544</v>
      </c>
      <c r="N3362" s="246" t="s">
        <v>2313</v>
      </c>
      <c r="P3362" s="30" t="s">
        <v>73</v>
      </c>
      <c r="Q3362" s="20" t="s">
        <v>73</v>
      </c>
      <c r="R3362" s="23" t="s">
        <v>73</v>
      </c>
      <c r="S3362" s="21">
        <v>46075</v>
      </c>
      <c r="T3362" s="20" t="s">
        <v>73</v>
      </c>
      <c r="U3362" s="21">
        <v>46085</v>
      </c>
      <c r="V3362" s="29" t="s">
        <v>240</v>
      </c>
      <c r="W3362" s="23"/>
      <c r="X3362" s="27" t="s">
        <v>45</v>
      </c>
      <c r="Y3362" s="13"/>
    </row>
    <row r="3363" spans="1:25" ht="25.5">
      <c r="A3363" s="24">
        <v>46113</v>
      </c>
      <c r="B3363" s="25" t="s">
        <v>3970</v>
      </c>
      <c r="C3363" s="26">
        <v>138599</v>
      </c>
      <c r="D3363" s="27" t="s">
        <v>42</v>
      </c>
      <c r="E3363" s="27"/>
      <c r="F3363" s="27"/>
      <c r="G3363" s="27" t="s">
        <v>31</v>
      </c>
      <c r="H3363" s="27" t="s">
        <v>32</v>
      </c>
      <c r="I3363" s="27" t="s">
        <v>33</v>
      </c>
      <c r="J3363" s="32">
        <v>46079</v>
      </c>
      <c r="K3363" s="28">
        <v>46235</v>
      </c>
      <c r="L3363" s="121" t="s">
        <v>124</v>
      </c>
      <c r="M3363" s="94" t="s">
        <v>2544</v>
      </c>
      <c r="N3363" s="246" t="s">
        <v>2313</v>
      </c>
      <c r="P3363" s="30" t="s">
        <v>73</v>
      </c>
      <c r="Q3363" s="20" t="s">
        <v>73</v>
      </c>
      <c r="R3363" s="23" t="s">
        <v>73</v>
      </c>
      <c r="S3363" s="21">
        <v>46075</v>
      </c>
      <c r="T3363" s="20" t="s">
        <v>73</v>
      </c>
      <c r="U3363" s="21">
        <v>46085</v>
      </c>
      <c r="V3363" s="29" t="s">
        <v>240</v>
      </c>
      <c r="W3363" s="23"/>
      <c r="X3363" s="27" t="s">
        <v>45</v>
      </c>
      <c r="Y3363" s="13"/>
    </row>
    <row r="3364" spans="1:25" ht="25.5">
      <c r="A3364" s="24">
        <v>46113</v>
      </c>
      <c r="B3364" s="25" t="s">
        <v>3971</v>
      </c>
      <c r="C3364" s="26">
        <v>138604</v>
      </c>
      <c r="D3364" s="27" t="s">
        <v>42</v>
      </c>
      <c r="E3364" s="27"/>
      <c r="F3364" s="27"/>
      <c r="G3364" s="27" t="s">
        <v>31</v>
      </c>
      <c r="H3364" s="27" t="s">
        <v>32</v>
      </c>
      <c r="I3364" s="27" t="s">
        <v>33</v>
      </c>
      <c r="J3364" s="32">
        <v>46079</v>
      </c>
      <c r="K3364" s="28">
        <v>46235</v>
      </c>
      <c r="L3364" s="121" t="s">
        <v>124</v>
      </c>
      <c r="M3364" s="94" t="s">
        <v>2544</v>
      </c>
      <c r="N3364" s="246" t="s">
        <v>2313</v>
      </c>
      <c r="P3364" s="30" t="s">
        <v>73</v>
      </c>
      <c r="Q3364" s="20" t="s">
        <v>73</v>
      </c>
      <c r="R3364" s="23" t="s">
        <v>73</v>
      </c>
      <c r="S3364" s="21">
        <v>46075</v>
      </c>
      <c r="T3364" s="20" t="s">
        <v>73</v>
      </c>
      <c r="U3364" s="21">
        <v>46085</v>
      </c>
      <c r="V3364" s="29" t="s">
        <v>240</v>
      </c>
      <c r="W3364" s="23"/>
      <c r="X3364" s="27" t="s">
        <v>45</v>
      </c>
      <c r="Y3364" s="13"/>
    </row>
    <row r="3365" spans="1:25" ht="25.5">
      <c r="A3365" s="24">
        <v>46113</v>
      </c>
      <c r="B3365" s="25" t="s">
        <v>3972</v>
      </c>
      <c r="C3365" s="26">
        <v>138606</v>
      </c>
      <c r="D3365" s="27" t="s">
        <v>42</v>
      </c>
      <c r="E3365" s="27"/>
      <c r="F3365" s="27"/>
      <c r="G3365" s="27" t="s">
        <v>31</v>
      </c>
      <c r="H3365" s="27" t="s">
        <v>32</v>
      </c>
      <c r="I3365" s="27" t="s">
        <v>33</v>
      </c>
      <c r="J3365" s="32">
        <v>46079</v>
      </c>
      <c r="K3365" s="28">
        <v>46235</v>
      </c>
      <c r="L3365" s="121" t="s">
        <v>124</v>
      </c>
      <c r="M3365" s="94" t="s">
        <v>2544</v>
      </c>
      <c r="N3365" s="246" t="s">
        <v>2313</v>
      </c>
      <c r="P3365" s="30" t="s">
        <v>73</v>
      </c>
      <c r="Q3365" s="20" t="s">
        <v>73</v>
      </c>
      <c r="R3365" s="23" t="s">
        <v>73</v>
      </c>
      <c r="S3365" s="21">
        <v>46075</v>
      </c>
      <c r="T3365" s="20" t="s">
        <v>73</v>
      </c>
      <c r="U3365" s="21">
        <v>46085</v>
      </c>
      <c r="V3365" s="29" t="s">
        <v>240</v>
      </c>
      <c r="W3365" s="23"/>
      <c r="X3365" s="27" t="s">
        <v>45</v>
      </c>
      <c r="Y3365" s="13"/>
    </row>
    <row r="3366" spans="1:25" ht="25.5">
      <c r="A3366" s="24">
        <v>46113</v>
      </c>
      <c r="B3366" s="25" t="s">
        <v>3973</v>
      </c>
      <c r="C3366" s="26">
        <v>138609</v>
      </c>
      <c r="D3366" s="27" t="s">
        <v>42</v>
      </c>
      <c r="E3366" s="27"/>
      <c r="F3366" s="27"/>
      <c r="G3366" s="27" t="s">
        <v>31</v>
      </c>
      <c r="H3366" s="27" t="s">
        <v>32</v>
      </c>
      <c r="I3366" s="27" t="s">
        <v>33</v>
      </c>
      <c r="J3366" s="32">
        <v>46079</v>
      </c>
      <c r="K3366" s="28">
        <v>46235</v>
      </c>
      <c r="L3366" s="121" t="s">
        <v>124</v>
      </c>
      <c r="M3366" s="94" t="s">
        <v>2544</v>
      </c>
      <c r="N3366" s="246" t="s">
        <v>2313</v>
      </c>
      <c r="P3366" s="30" t="s">
        <v>73</v>
      </c>
      <c r="Q3366" s="20" t="s">
        <v>73</v>
      </c>
      <c r="R3366" s="23" t="s">
        <v>73</v>
      </c>
      <c r="S3366" s="21">
        <v>46075</v>
      </c>
      <c r="T3366" s="20" t="s">
        <v>73</v>
      </c>
      <c r="U3366" s="21">
        <v>46085</v>
      </c>
      <c r="V3366" s="29" t="s">
        <v>240</v>
      </c>
      <c r="W3366" s="23"/>
      <c r="X3366" s="27" t="s">
        <v>45</v>
      </c>
      <c r="Y3366" s="13"/>
    </row>
    <row r="3367" spans="1:25" ht="25.5">
      <c r="A3367" s="24">
        <v>46113</v>
      </c>
      <c r="B3367" s="25" t="s">
        <v>3974</v>
      </c>
      <c r="C3367" s="26">
        <v>138611</v>
      </c>
      <c r="D3367" s="27" t="s">
        <v>42</v>
      </c>
      <c r="E3367" s="27"/>
      <c r="F3367" s="27"/>
      <c r="G3367" s="27" t="s">
        <v>31</v>
      </c>
      <c r="H3367" s="27" t="s">
        <v>32</v>
      </c>
      <c r="I3367" s="27" t="s">
        <v>33</v>
      </c>
      <c r="J3367" s="32">
        <v>46079</v>
      </c>
      <c r="K3367" s="28">
        <v>46235</v>
      </c>
      <c r="L3367" s="121" t="s">
        <v>124</v>
      </c>
      <c r="M3367" s="94" t="s">
        <v>2544</v>
      </c>
      <c r="N3367" s="246" t="s">
        <v>2313</v>
      </c>
      <c r="P3367" s="30" t="s">
        <v>73</v>
      </c>
      <c r="Q3367" s="20" t="s">
        <v>73</v>
      </c>
      <c r="R3367" s="23" t="s">
        <v>73</v>
      </c>
      <c r="S3367" s="21">
        <v>46075</v>
      </c>
      <c r="T3367" s="20" t="s">
        <v>73</v>
      </c>
      <c r="U3367" s="21">
        <v>46085</v>
      </c>
      <c r="V3367" s="29" t="s">
        <v>240</v>
      </c>
      <c r="W3367" s="23"/>
      <c r="X3367" s="27" t="s">
        <v>45</v>
      </c>
      <c r="Y3367" s="13"/>
    </row>
    <row r="3368" spans="1:25" ht="25.5">
      <c r="A3368" s="24">
        <v>46113</v>
      </c>
      <c r="B3368" s="25" t="s">
        <v>3975</v>
      </c>
      <c r="C3368" s="26">
        <v>138612</v>
      </c>
      <c r="D3368" s="27" t="s">
        <v>42</v>
      </c>
      <c r="E3368" s="27"/>
      <c r="F3368" s="27"/>
      <c r="G3368" s="27" t="s">
        <v>31</v>
      </c>
      <c r="H3368" s="27" t="s">
        <v>32</v>
      </c>
      <c r="I3368" s="27" t="s">
        <v>33</v>
      </c>
      <c r="J3368" s="32">
        <v>46079</v>
      </c>
      <c r="K3368" s="28">
        <v>46235</v>
      </c>
      <c r="L3368" s="121" t="s">
        <v>124</v>
      </c>
      <c r="M3368" s="94" t="s">
        <v>2544</v>
      </c>
      <c r="N3368" s="246" t="s">
        <v>2313</v>
      </c>
      <c r="P3368" s="30" t="s">
        <v>73</v>
      </c>
      <c r="Q3368" s="20" t="s">
        <v>73</v>
      </c>
      <c r="R3368" s="23" t="s">
        <v>73</v>
      </c>
      <c r="S3368" s="21">
        <v>46075</v>
      </c>
      <c r="T3368" s="20" t="s">
        <v>73</v>
      </c>
      <c r="U3368" s="21">
        <v>46085</v>
      </c>
      <c r="V3368" s="29" t="s">
        <v>240</v>
      </c>
      <c r="W3368" s="23"/>
      <c r="X3368" s="27" t="s">
        <v>45</v>
      </c>
      <c r="Y3368" s="13"/>
    </row>
    <row r="3369" spans="1:25" ht="25.5">
      <c r="A3369" s="24">
        <v>46113</v>
      </c>
      <c r="B3369" s="25" t="s">
        <v>3976</v>
      </c>
      <c r="C3369" s="26">
        <v>138613</v>
      </c>
      <c r="D3369" s="27" t="s">
        <v>42</v>
      </c>
      <c r="E3369" s="27"/>
      <c r="F3369" s="27"/>
      <c r="G3369" s="27" t="s">
        <v>31</v>
      </c>
      <c r="H3369" s="27" t="s">
        <v>32</v>
      </c>
      <c r="I3369" s="27" t="s">
        <v>33</v>
      </c>
      <c r="J3369" s="32">
        <v>46079</v>
      </c>
      <c r="K3369" s="28">
        <v>46235</v>
      </c>
      <c r="L3369" s="121" t="s">
        <v>124</v>
      </c>
      <c r="M3369" s="94" t="s">
        <v>2544</v>
      </c>
      <c r="N3369" s="246" t="s">
        <v>2313</v>
      </c>
      <c r="P3369" s="30" t="s">
        <v>73</v>
      </c>
      <c r="Q3369" s="20" t="s">
        <v>73</v>
      </c>
      <c r="R3369" s="23" t="s">
        <v>73</v>
      </c>
      <c r="S3369" s="21">
        <v>46075</v>
      </c>
      <c r="T3369" s="20" t="s">
        <v>73</v>
      </c>
      <c r="U3369" s="21">
        <v>46085</v>
      </c>
      <c r="V3369" s="29" t="s">
        <v>240</v>
      </c>
      <c r="W3369" s="23"/>
      <c r="X3369" s="27" t="s">
        <v>45</v>
      </c>
      <c r="Y3369" s="13"/>
    </row>
    <row r="3370" spans="1:25" ht="25.5">
      <c r="A3370" s="24">
        <v>46113</v>
      </c>
      <c r="B3370" s="25" t="s">
        <v>3977</v>
      </c>
      <c r="C3370" s="26">
        <v>138614</v>
      </c>
      <c r="D3370" s="27" t="s">
        <v>42</v>
      </c>
      <c r="E3370" s="27"/>
      <c r="F3370" s="27"/>
      <c r="G3370" s="27" t="s">
        <v>31</v>
      </c>
      <c r="H3370" s="27" t="s">
        <v>32</v>
      </c>
      <c r="I3370" s="27" t="s">
        <v>33</v>
      </c>
      <c r="J3370" s="32">
        <v>46079</v>
      </c>
      <c r="K3370" s="28">
        <v>46235</v>
      </c>
      <c r="L3370" s="121" t="s">
        <v>124</v>
      </c>
      <c r="M3370" s="94" t="s">
        <v>2544</v>
      </c>
      <c r="N3370" s="246" t="s">
        <v>2313</v>
      </c>
      <c r="P3370" s="30" t="s">
        <v>73</v>
      </c>
      <c r="Q3370" s="20" t="s">
        <v>73</v>
      </c>
      <c r="R3370" s="23" t="s">
        <v>73</v>
      </c>
      <c r="S3370" s="21">
        <v>46075</v>
      </c>
      <c r="T3370" s="20" t="s">
        <v>73</v>
      </c>
      <c r="U3370" s="21">
        <v>46085</v>
      </c>
      <c r="V3370" s="29" t="s">
        <v>240</v>
      </c>
      <c r="W3370" s="23"/>
      <c r="X3370" s="27" t="s">
        <v>45</v>
      </c>
      <c r="Y3370" s="13"/>
    </row>
    <row r="3371" spans="1:25" ht="25.5">
      <c r="A3371" s="24">
        <v>46113</v>
      </c>
      <c r="B3371" s="25" t="s">
        <v>3978</v>
      </c>
      <c r="C3371" s="26">
        <v>138615</v>
      </c>
      <c r="D3371" s="27" t="s">
        <v>42</v>
      </c>
      <c r="E3371" s="27"/>
      <c r="F3371" s="27"/>
      <c r="G3371" s="27" t="s">
        <v>31</v>
      </c>
      <c r="H3371" s="27" t="s">
        <v>32</v>
      </c>
      <c r="I3371" s="27" t="s">
        <v>33</v>
      </c>
      <c r="J3371" s="32">
        <v>46079</v>
      </c>
      <c r="K3371" s="28">
        <v>46235</v>
      </c>
      <c r="L3371" s="121" t="s">
        <v>124</v>
      </c>
      <c r="M3371" s="94" t="s">
        <v>2544</v>
      </c>
      <c r="N3371" s="246" t="s">
        <v>2313</v>
      </c>
      <c r="P3371" s="30" t="s">
        <v>73</v>
      </c>
      <c r="Q3371" s="20" t="s">
        <v>73</v>
      </c>
      <c r="R3371" s="23" t="s">
        <v>73</v>
      </c>
      <c r="S3371" s="21">
        <v>46075</v>
      </c>
      <c r="T3371" s="20" t="s">
        <v>73</v>
      </c>
      <c r="U3371" s="21">
        <v>46085</v>
      </c>
      <c r="V3371" s="29" t="s">
        <v>240</v>
      </c>
      <c r="W3371" s="23"/>
      <c r="X3371" s="27" t="s">
        <v>45</v>
      </c>
      <c r="Y3371" s="13"/>
    </row>
    <row r="3372" spans="1:25" ht="25.5">
      <c r="A3372" s="24">
        <v>46113</v>
      </c>
      <c r="B3372" s="25" t="s">
        <v>3979</v>
      </c>
      <c r="C3372" s="26">
        <v>138616</v>
      </c>
      <c r="D3372" s="27" t="s">
        <v>42</v>
      </c>
      <c r="E3372" s="27"/>
      <c r="F3372" s="27"/>
      <c r="G3372" s="27" t="s">
        <v>31</v>
      </c>
      <c r="H3372" s="27" t="s">
        <v>32</v>
      </c>
      <c r="I3372" s="27" t="s">
        <v>33</v>
      </c>
      <c r="J3372" s="32">
        <v>46079</v>
      </c>
      <c r="K3372" s="28">
        <v>46235</v>
      </c>
      <c r="L3372" s="121" t="s">
        <v>124</v>
      </c>
      <c r="M3372" s="94" t="s">
        <v>2544</v>
      </c>
      <c r="N3372" s="246" t="s">
        <v>2313</v>
      </c>
      <c r="P3372" s="30" t="s">
        <v>73</v>
      </c>
      <c r="Q3372" s="20" t="s">
        <v>73</v>
      </c>
      <c r="R3372" s="23" t="s">
        <v>73</v>
      </c>
      <c r="S3372" s="21">
        <v>46075</v>
      </c>
      <c r="T3372" s="20" t="s">
        <v>73</v>
      </c>
      <c r="U3372" s="21">
        <v>46085</v>
      </c>
      <c r="V3372" s="29" t="s">
        <v>240</v>
      </c>
      <c r="W3372" s="23"/>
      <c r="X3372" s="27" t="s">
        <v>45</v>
      </c>
      <c r="Y3372" s="13"/>
    </row>
    <row r="3373" spans="1:25" ht="25.5">
      <c r="A3373" s="24">
        <v>46113</v>
      </c>
      <c r="B3373" s="25" t="s">
        <v>3980</v>
      </c>
      <c r="C3373" s="26">
        <v>138618</v>
      </c>
      <c r="D3373" s="27" t="s">
        <v>42</v>
      </c>
      <c r="E3373" s="27"/>
      <c r="F3373" s="27"/>
      <c r="G3373" s="27" t="s">
        <v>31</v>
      </c>
      <c r="H3373" s="27" t="s">
        <v>32</v>
      </c>
      <c r="I3373" s="27" t="s">
        <v>33</v>
      </c>
      <c r="J3373" s="32">
        <v>46079</v>
      </c>
      <c r="K3373" s="28">
        <v>46235</v>
      </c>
      <c r="L3373" s="121" t="s">
        <v>124</v>
      </c>
      <c r="M3373" s="94" t="s">
        <v>2544</v>
      </c>
      <c r="N3373" s="246" t="s">
        <v>2313</v>
      </c>
      <c r="P3373" s="30" t="s">
        <v>73</v>
      </c>
      <c r="Q3373" s="20" t="s">
        <v>73</v>
      </c>
      <c r="R3373" s="23" t="s">
        <v>73</v>
      </c>
      <c r="S3373" s="21">
        <v>46075</v>
      </c>
      <c r="T3373" s="20" t="s">
        <v>73</v>
      </c>
      <c r="U3373" s="21">
        <v>46085</v>
      </c>
      <c r="V3373" s="29" t="s">
        <v>240</v>
      </c>
      <c r="W3373" s="23"/>
      <c r="X3373" s="27" t="s">
        <v>45</v>
      </c>
      <c r="Y3373" s="13"/>
    </row>
    <row r="3374" spans="1:25" ht="38.25">
      <c r="A3374" s="24">
        <v>46113</v>
      </c>
      <c r="B3374" s="25" t="s">
        <v>3981</v>
      </c>
      <c r="C3374" s="26">
        <v>138620</v>
      </c>
      <c r="D3374" s="27" t="s">
        <v>42</v>
      </c>
      <c r="E3374" s="27"/>
      <c r="F3374" s="27"/>
      <c r="G3374" s="27" t="s">
        <v>31</v>
      </c>
      <c r="H3374" s="27" t="s">
        <v>32</v>
      </c>
      <c r="I3374" s="27" t="s">
        <v>33</v>
      </c>
      <c r="J3374" s="32">
        <v>46079</v>
      </c>
      <c r="K3374" s="28">
        <v>46235</v>
      </c>
      <c r="L3374" s="121" t="s">
        <v>124</v>
      </c>
      <c r="M3374" s="94" t="s">
        <v>2544</v>
      </c>
      <c r="N3374" s="246" t="s">
        <v>2313</v>
      </c>
      <c r="P3374" s="30" t="s">
        <v>73</v>
      </c>
      <c r="Q3374" s="20" t="s">
        <v>73</v>
      </c>
      <c r="R3374" s="23" t="s">
        <v>73</v>
      </c>
      <c r="S3374" s="21">
        <v>46075</v>
      </c>
      <c r="T3374" s="20" t="s">
        <v>73</v>
      </c>
      <c r="U3374" s="21">
        <v>46085</v>
      </c>
      <c r="V3374" s="29" t="s">
        <v>240</v>
      </c>
      <c r="W3374" s="23"/>
      <c r="X3374" s="27" t="s">
        <v>45</v>
      </c>
      <c r="Y3374" s="13"/>
    </row>
    <row r="3375" spans="1:25" ht="25.5">
      <c r="A3375" s="24">
        <v>46113</v>
      </c>
      <c r="B3375" s="25" t="s">
        <v>3982</v>
      </c>
      <c r="C3375" s="26">
        <v>138621</v>
      </c>
      <c r="D3375" s="27" t="s">
        <v>42</v>
      </c>
      <c r="E3375" s="27"/>
      <c r="F3375" s="27"/>
      <c r="G3375" s="27" t="s">
        <v>31</v>
      </c>
      <c r="H3375" s="27" t="s">
        <v>32</v>
      </c>
      <c r="I3375" s="27" t="s">
        <v>33</v>
      </c>
      <c r="J3375" s="32">
        <v>46079</v>
      </c>
      <c r="K3375" s="28">
        <v>46235</v>
      </c>
      <c r="L3375" s="121" t="s">
        <v>124</v>
      </c>
      <c r="M3375" s="94" t="s">
        <v>2544</v>
      </c>
      <c r="N3375" s="246" t="s">
        <v>2313</v>
      </c>
      <c r="P3375" s="30" t="s">
        <v>73</v>
      </c>
      <c r="Q3375" s="20" t="s">
        <v>73</v>
      </c>
      <c r="R3375" s="23" t="s">
        <v>73</v>
      </c>
      <c r="S3375" s="21">
        <v>46075</v>
      </c>
      <c r="T3375" s="20" t="s">
        <v>73</v>
      </c>
      <c r="U3375" s="21">
        <v>46085</v>
      </c>
      <c r="V3375" s="29" t="s">
        <v>240</v>
      </c>
      <c r="W3375" s="23"/>
      <c r="X3375" s="27" t="s">
        <v>45</v>
      </c>
      <c r="Y3375" s="13"/>
    </row>
    <row r="3376" spans="1:25" ht="25.5">
      <c r="A3376" s="24">
        <v>46113</v>
      </c>
      <c r="B3376" s="25" t="s">
        <v>3983</v>
      </c>
      <c r="C3376" s="26">
        <v>138622</v>
      </c>
      <c r="D3376" s="27" t="s">
        <v>42</v>
      </c>
      <c r="E3376" s="27"/>
      <c r="F3376" s="27"/>
      <c r="G3376" s="27" t="s">
        <v>31</v>
      </c>
      <c r="H3376" s="27" t="s">
        <v>32</v>
      </c>
      <c r="I3376" s="27" t="s">
        <v>33</v>
      </c>
      <c r="J3376" s="32">
        <v>46079</v>
      </c>
      <c r="K3376" s="28">
        <v>46235</v>
      </c>
      <c r="L3376" s="121" t="s">
        <v>124</v>
      </c>
      <c r="M3376" s="94" t="s">
        <v>2544</v>
      </c>
      <c r="N3376" s="246" t="s">
        <v>2313</v>
      </c>
      <c r="P3376" s="30" t="s">
        <v>73</v>
      </c>
      <c r="Q3376" s="20" t="s">
        <v>73</v>
      </c>
      <c r="R3376" s="23" t="s">
        <v>73</v>
      </c>
      <c r="S3376" s="21">
        <v>46075</v>
      </c>
      <c r="T3376" s="20" t="s">
        <v>73</v>
      </c>
      <c r="U3376" s="21">
        <v>46085</v>
      </c>
      <c r="V3376" s="29" t="s">
        <v>240</v>
      </c>
      <c r="W3376" s="23"/>
      <c r="X3376" s="27" t="s">
        <v>45</v>
      </c>
      <c r="Y3376" s="13"/>
    </row>
    <row r="3377" spans="1:25" ht="25.5">
      <c r="A3377" s="24">
        <v>46113</v>
      </c>
      <c r="B3377" s="25" t="s">
        <v>3984</v>
      </c>
      <c r="C3377" s="26">
        <v>138623</v>
      </c>
      <c r="D3377" s="27" t="s">
        <v>42</v>
      </c>
      <c r="E3377" s="27"/>
      <c r="F3377" s="27"/>
      <c r="G3377" s="27" t="s">
        <v>31</v>
      </c>
      <c r="H3377" s="27" t="s">
        <v>32</v>
      </c>
      <c r="I3377" s="27" t="s">
        <v>33</v>
      </c>
      <c r="J3377" s="32">
        <v>46079</v>
      </c>
      <c r="K3377" s="28">
        <v>46235</v>
      </c>
      <c r="L3377" s="121" t="s">
        <v>124</v>
      </c>
      <c r="M3377" s="94" t="s">
        <v>2544</v>
      </c>
      <c r="N3377" s="246" t="s">
        <v>2313</v>
      </c>
      <c r="P3377" s="30" t="s">
        <v>73</v>
      </c>
      <c r="Q3377" s="20" t="s">
        <v>73</v>
      </c>
      <c r="R3377" s="23" t="s">
        <v>73</v>
      </c>
      <c r="S3377" s="21">
        <v>46075</v>
      </c>
      <c r="T3377" s="20" t="s">
        <v>73</v>
      </c>
      <c r="U3377" s="21">
        <v>46085</v>
      </c>
      <c r="V3377" s="29" t="s">
        <v>240</v>
      </c>
      <c r="W3377" s="23"/>
      <c r="X3377" s="27" t="s">
        <v>45</v>
      </c>
      <c r="Y3377" s="13"/>
    </row>
    <row r="3378" spans="1:25" ht="25.5">
      <c r="A3378" s="24">
        <v>46113</v>
      </c>
      <c r="B3378" s="25" t="s">
        <v>3985</v>
      </c>
      <c r="C3378" s="26">
        <v>138624</v>
      </c>
      <c r="D3378" s="27" t="s">
        <v>42</v>
      </c>
      <c r="E3378" s="27"/>
      <c r="F3378" s="27"/>
      <c r="G3378" s="27" t="s">
        <v>31</v>
      </c>
      <c r="H3378" s="27" t="s">
        <v>32</v>
      </c>
      <c r="I3378" s="27" t="s">
        <v>33</v>
      </c>
      <c r="J3378" s="32">
        <v>46079</v>
      </c>
      <c r="K3378" s="28">
        <v>46235</v>
      </c>
      <c r="L3378" s="121" t="s">
        <v>124</v>
      </c>
      <c r="M3378" s="94" t="s">
        <v>2544</v>
      </c>
      <c r="N3378" s="246" t="s">
        <v>2313</v>
      </c>
      <c r="P3378" s="30" t="s">
        <v>73</v>
      </c>
      <c r="Q3378" s="20" t="s">
        <v>73</v>
      </c>
      <c r="R3378" s="23" t="s">
        <v>73</v>
      </c>
      <c r="S3378" s="21">
        <v>46075</v>
      </c>
      <c r="T3378" s="20" t="s">
        <v>73</v>
      </c>
      <c r="U3378" s="21">
        <v>46085</v>
      </c>
      <c r="V3378" s="29" t="s">
        <v>240</v>
      </c>
      <c r="W3378" s="23"/>
      <c r="X3378" s="27" t="s">
        <v>45</v>
      </c>
      <c r="Y3378" s="13"/>
    </row>
    <row r="3379" spans="1:25" ht="38.25">
      <c r="A3379" s="24">
        <v>46113</v>
      </c>
      <c r="B3379" s="25" t="s">
        <v>3986</v>
      </c>
      <c r="C3379" s="26">
        <v>138627</v>
      </c>
      <c r="D3379" s="27" t="s">
        <v>42</v>
      </c>
      <c r="E3379" s="27"/>
      <c r="F3379" s="27"/>
      <c r="G3379" s="27" t="s">
        <v>31</v>
      </c>
      <c r="H3379" s="27" t="s">
        <v>32</v>
      </c>
      <c r="I3379" s="27" t="s">
        <v>33</v>
      </c>
      <c r="J3379" s="32">
        <v>46079</v>
      </c>
      <c r="K3379" s="28">
        <v>46235</v>
      </c>
      <c r="L3379" s="121" t="s">
        <v>124</v>
      </c>
      <c r="M3379" s="94" t="s">
        <v>2544</v>
      </c>
      <c r="N3379" s="246" t="s">
        <v>2313</v>
      </c>
      <c r="P3379" s="30" t="s">
        <v>73</v>
      </c>
      <c r="Q3379" s="20" t="s">
        <v>73</v>
      </c>
      <c r="R3379" s="23" t="s">
        <v>73</v>
      </c>
      <c r="S3379" s="21">
        <v>46075</v>
      </c>
      <c r="T3379" s="20" t="s">
        <v>73</v>
      </c>
      <c r="U3379" s="21">
        <v>46085</v>
      </c>
      <c r="V3379" s="29" t="s">
        <v>240</v>
      </c>
      <c r="W3379" s="23"/>
      <c r="X3379" s="27" t="s">
        <v>45</v>
      </c>
      <c r="Y3379" s="13"/>
    </row>
    <row r="3380" spans="1:25" ht="25.5">
      <c r="A3380" s="24">
        <v>46113</v>
      </c>
      <c r="B3380" s="25" t="s">
        <v>3987</v>
      </c>
      <c r="C3380" s="26">
        <v>138631</v>
      </c>
      <c r="D3380" s="27" t="s">
        <v>42</v>
      </c>
      <c r="E3380" s="27"/>
      <c r="F3380" s="27"/>
      <c r="G3380" s="27" t="s">
        <v>31</v>
      </c>
      <c r="H3380" s="27" t="s">
        <v>32</v>
      </c>
      <c r="I3380" s="27" t="s">
        <v>33</v>
      </c>
      <c r="J3380" s="32">
        <v>46079</v>
      </c>
      <c r="K3380" s="28">
        <v>46235</v>
      </c>
      <c r="L3380" s="121" t="s">
        <v>124</v>
      </c>
      <c r="M3380" s="94" t="s">
        <v>2544</v>
      </c>
      <c r="N3380" s="246" t="s">
        <v>2313</v>
      </c>
      <c r="P3380" s="30" t="s">
        <v>73</v>
      </c>
      <c r="Q3380" s="20" t="s">
        <v>73</v>
      </c>
      <c r="R3380" s="23" t="s">
        <v>73</v>
      </c>
      <c r="S3380" s="21">
        <v>46075</v>
      </c>
      <c r="T3380" s="20" t="s">
        <v>73</v>
      </c>
      <c r="U3380" s="21">
        <v>46085</v>
      </c>
      <c r="V3380" s="29" t="s">
        <v>240</v>
      </c>
      <c r="W3380" s="23"/>
      <c r="X3380" s="27" t="s">
        <v>39</v>
      </c>
      <c r="Y3380" s="13"/>
    </row>
    <row r="3381" spans="1:25" ht="25.5">
      <c r="A3381" s="24">
        <v>46113</v>
      </c>
      <c r="B3381" s="25" t="s">
        <v>3988</v>
      </c>
      <c r="C3381" s="26">
        <v>138634</v>
      </c>
      <c r="D3381" s="27" t="s">
        <v>42</v>
      </c>
      <c r="E3381" s="27"/>
      <c r="F3381" s="27"/>
      <c r="G3381" s="27" t="s">
        <v>31</v>
      </c>
      <c r="H3381" s="27" t="s">
        <v>32</v>
      </c>
      <c r="I3381" s="27" t="s">
        <v>33</v>
      </c>
      <c r="J3381" s="32">
        <v>46079</v>
      </c>
      <c r="K3381" s="28">
        <v>46235</v>
      </c>
      <c r="L3381" s="121" t="s">
        <v>124</v>
      </c>
      <c r="M3381" s="94" t="s">
        <v>2544</v>
      </c>
      <c r="N3381" s="246" t="s">
        <v>2313</v>
      </c>
      <c r="P3381" s="30" t="s">
        <v>73</v>
      </c>
      <c r="Q3381" s="20" t="s">
        <v>73</v>
      </c>
      <c r="R3381" s="23" t="s">
        <v>73</v>
      </c>
      <c r="S3381" s="21">
        <v>46075</v>
      </c>
      <c r="T3381" s="20" t="s">
        <v>73</v>
      </c>
      <c r="U3381" s="21">
        <v>46085</v>
      </c>
      <c r="V3381" s="29" t="s">
        <v>240</v>
      </c>
      <c r="W3381" s="23"/>
      <c r="X3381" s="27" t="s">
        <v>45</v>
      </c>
      <c r="Y3381" s="13"/>
    </row>
    <row r="3382" spans="1:25" ht="25.5">
      <c r="A3382" s="24">
        <v>46113</v>
      </c>
      <c r="B3382" s="25" t="s">
        <v>3989</v>
      </c>
      <c r="C3382" s="26">
        <v>138637</v>
      </c>
      <c r="D3382" s="27" t="s">
        <v>42</v>
      </c>
      <c r="E3382" s="27"/>
      <c r="F3382" s="27"/>
      <c r="G3382" s="27" t="s">
        <v>31</v>
      </c>
      <c r="H3382" s="27" t="s">
        <v>32</v>
      </c>
      <c r="I3382" s="27" t="s">
        <v>33</v>
      </c>
      <c r="J3382" s="32">
        <v>46079</v>
      </c>
      <c r="K3382" s="28">
        <v>46235</v>
      </c>
      <c r="L3382" s="121" t="s">
        <v>124</v>
      </c>
      <c r="M3382" s="94" t="s">
        <v>2544</v>
      </c>
      <c r="N3382" s="246" t="s">
        <v>2313</v>
      </c>
      <c r="P3382" s="30" t="s">
        <v>73</v>
      </c>
      <c r="Q3382" s="20" t="s">
        <v>73</v>
      </c>
      <c r="R3382" s="23" t="s">
        <v>73</v>
      </c>
      <c r="S3382" s="21">
        <v>46075</v>
      </c>
      <c r="T3382" s="20" t="s">
        <v>73</v>
      </c>
      <c r="U3382" s="21">
        <v>46085</v>
      </c>
      <c r="V3382" s="29" t="s">
        <v>240</v>
      </c>
      <c r="W3382" s="23"/>
      <c r="X3382" s="27" t="s">
        <v>45</v>
      </c>
      <c r="Y3382" s="13"/>
    </row>
    <row r="3383" spans="1:25" ht="25.5">
      <c r="A3383" s="24">
        <v>46113</v>
      </c>
      <c r="B3383" s="25" t="s">
        <v>3990</v>
      </c>
      <c r="C3383" s="26">
        <v>138638</v>
      </c>
      <c r="D3383" s="27" t="s">
        <v>42</v>
      </c>
      <c r="E3383" s="27"/>
      <c r="F3383" s="27"/>
      <c r="G3383" s="27" t="s">
        <v>31</v>
      </c>
      <c r="H3383" s="27" t="s">
        <v>32</v>
      </c>
      <c r="I3383" s="27" t="s">
        <v>33</v>
      </c>
      <c r="J3383" s="32">
        <v>46079</v>
      </c>
      <c r="K3383" s="28">
        <v>46235</v>
      </c>
      <c r="L3383" s="121" t="s">
        <v>124</v>
      </c>
      <c r="M3383" s="94" t="s">
        <v>2544</v>
      </c>
      <c r="N3383" s="246" t="s">
        <v>2313</v>
      </c>
      <c r="P3383" s="30" t="s">
        <v>73</v>
      </c>
      <c r="Q3383" s="20" t="s">
        <v>73</v>
      </c>
      <c r="R3383" s="23" t="s">
        <v>73</v>
      </c>
      <c r="S3383" s="21">
        <v>46075</v>
      </c>
      <c r="T3383" s="20" t="s">
        <v>73</v>
      </c>
      <c r="U3383" s="21">
        <v>46085</v>
      </c>
      <c r="V3383" s="29" t="s">
        <v>240</v>
      </c>
      <c r="W3383" s="23"/>
      <c r="X3383" s="27" t="s">
        <v>45</v>
      </c>
      <c r="Y3383" s="13"/>
    </row>
    <row r="3384" spans="1:25" ht="25.5">
      <c r="A3384" s="24">
        <v>46113</v>
      </c>
      <c r="B3384" s="25" t="s">
        <v>3991</v>
      </c>
      <c r="C3384" s="26">
        <v>138639</v>
      </c>
      <c r="D3384" s="27" t="s">
        <v>42</v>
      </c>
      <c r="E3384" s="27"/>
      <c r="F3384" s="27"/>
      <c r="G3384" s="27" t="s">
        <v>31</v>
      </c>
      <c r="H3384" s="27" t="s">
        <v>32</v>
      </c>
      <c r="I3384" s="27" t="s">
        <v>33</v>
      </c>
      <c r="J3384" s="32">
        <v>46079</v>
      </c>
      <c r="K3384" s="28">
        <v>46235</v>
      </c>
      <c r="L3384" s="121" t="s">
        <v>124</v>
      </c>
      <c r="M3384" s="94" t="s">
        <v>2544</v>
      </c>
      <c r="N3384" s="246" t="s">
        <v>2313</v>
      </c>
      <c r="P3384" s="30" t="s">
        <v>73</v>
      </c>
      <c r="Q3384" s="20" t="s">
        <v>73</v>
      </c>
      <c r="R3384" s="23" t="s">
        <v>73</v>
      </c>
      <c r="S3384" s="21">
        <v>46075</v>
      </c>
      <c r="T3384" s="20" t="s">
        <v>73</v>
      </c>
      <c r="U3384" s="21">
        <v>46085</v>
      </c>
      <c r="V3384" s="29" t="s">
        <v>240</v>
      </c>
      <c r="W3384" s="23"/>
      <c r="X3384" s="27" t="s">
        <v>45</v>
      </c>
      <c r="Y3384" s="13"/>
    </row>
    <row r="3385" spans="1:25" ht="25.5">
      <c r="A3385" s="24">
        <v>46113</v>
      </c>
      <c r="B3385" s="25" t="s">
        <v>3992</v>
      </c>
      <c r="C3385" s="26">
        <v>138640</v>
      </c>
      <c r="D3385" s="27" t="s">
        <v>42</v>
      </c>
      <c r="E3385" s="27"/>
      <c r="F3385" s="27"/>
      <c r="G3385" s="27" t="s">
        <v>31</v>
      </c>
      <c r="H3385" s="27" t="s">
        <v>32</v>
      </c>
      <c r="I3385" s="27" t="s">
        <v>33</v>
      </c>
      <c r="J3385" s="32">
        <v>46079</v>
      </c>
      <c r="K3385" s="28">
        <v>46235</v>
      </c>
      <c r="L3385" s="121" t="s">
        <v>124</v>
      </c>
      <c r="M3385" s="94" t="s">
        <v>2544</v>
      </c>
      <c r="N3385" s="246" t="s">
        <v>2313</v>
      </c>
      <c r="P3385" s="30" t="s">
        <v>73</v>
      </c>
      <c r="Q3385" s="20" t="s">
        <v>73</v>
      </c>
      <c r="R3385" s="23" t="s">
        <v>73</v>
      </c>
      <c r="S3385" s="21">
        <v>46075</v>
      </c>
      <c r="T3385" s="20" t="s">
        <v>73</v>
      </c>
      <c r="U3385" s="21">
        <v>46085</v>
      </c>
      <c r="V3385" s="29" t="s">
        <v>240</v>
      </c>
      <c r="W3385" s="23"/>
      <c r="X3385" s="27" t="s">
        <v>45</v>
      </c>
      <c r="Y3385" s="13"/>
    </row>
    <row r="3386" spans="1:25" ht="25.5">
      <c r="A3386" s="24">
        <v>46113</v>
      </c>
      <c r="B3386" s="25" t="s">
        <v>3993</v>
      </c>
      <c r="C3386" s="26">
        <v>138641</v>
      </c>
      <c r="D3386" s="27" t="s">
        <v>42</v>
      </c>
      <c r="E3386" s="27"/>
      <c r="F3386" s="27"/>
      <c r="G3386" s="27" t="s">
        <v>31</v>
      </c>
      <c r="H3386" s="27" t="s">
        <v>32</v>
      </c>
      <c r="I3386" s="27" t="s">
        <v>33</v>
      </c>
      <c r="J3386" s="32">
        <v>46079</v>
      </c>
      <c r="K3386" s="28">
        <v>46235</v>
      </c>
      <c r="L3386" s="121" t="s">
        <v>124</v>
      </c>
      <c r="M3386" s="94" t="s">
        <v>2544</v>
      </c>
      <c r="N3386" s="246" t="s">
        <v>2313</v>
      </c>
      <c r="P3386" s="30" t="s">
        <v>73</v>
      </c>
      <c r="Q3386" s="20" t="s">
        <v>73</v>
      </c>
      <c r="R3386" s="23" t="s">
        <v>73</v>
      </c>
      <c r="S3386" s="21">
        <v>46075</v>
      </c>
      <c r="T3386" s="20" t="s">
        <v>73</v>
      </c>
      <c r="U3386" s="21">
        <v>46085</v>
      </c>
      <c r="V3386" s="29" t="s">
        <v>240</v>
      </c>
      <c r="W3386" s="23"/>
      <c r="X3386" s="27" t="s">
        <v>45</v>
      </c>
      <c r="Y3386" s="13"/>
    </row>
    <row r="3387" spans="1:25" ht="25.5">
      <c r="A3387" s="24">
        <v>46113</v>
      </c>
      <c r="B3387" s="25" t="s">
        <v>3994</v>
      </c>
      <c r="C3387" s="26">
        <v>138642</v>
      </c>
      <c r="D3387" s="27" t="s">
        <v>42</v>
      </c>
      <c r="E3387" s="27"/>
      <c r="F3387" s="27"/>
      <c r="G3387" s="27" t="s">
        <v>31</v>
      </c>
      <c r="H3387" s="27" t="s">
        <v>32</v>
      </c>
      <c r="I3387" s="27" t="s">
        <v>33</v>
      </c>
      <c r="J3387" s="32">
        <v>46079</v>
      </c>
      <c r="K3387" s="28">
        <v>46235</v>
      </c>
      <c r="L3387" s="121" t="s">
        <v>124</v>
      </c>
      <c r="M3387" s="94" t="s">
        <v>2544</v>
      </c>
      <c r="N3387" s="246" t="s">
        <v>2313</v>
      </c>
      <c r="P3387" s="30" t="s">
        <v>73</v>
      </c>
      <c r="Q3387" s="20" t="s">
        <v>73</v>
      </c>
      <c r="R3387" s="23" t="s">
        <v>73</v>
      </c>
      <c r="S3387" s="21">
        <v>46075</v>
      </c>
      <c r="T3387" s="20" t="s">
        <v>73</v>
      </c>
      <c r="U3387" s="21">
        <v>46085</v>
      </c>
      <c r="V3387" s="29" t="s">
        <v>240</v>
      </c>
      <c r="W3387" s="23"/>
      <c r="X3387" s="27" t="s">
        <v>45</v>
      </c>
      <c r="Y3387" s="13"/>
    </row>
    <row r="3388" spans="1:25" ht="25.5">
      <c r="A3388" s="24">
        <v>46113</v>
      </c>
      <c r="B3388" s="25" t="s">
        <v>3995</v>
      </c>
      <c r="C3388" s="26">
        <v>138643</v>
      </c>
      <c r="D3388" s="27" t="s">
        <v>42</v>
      </c>
      <c r="E3388" s="27"/>
      <c r="F3388" s="27"/>
      <c r="G3388" s="27" t="s">
        <v>31</v>
      </c>
      <c r="H3388" s="27" t="s">
        <v>32</v>
      </c>
      <c r="I3388" s="27" t="s">
        <v>33</v>
      </c>
      <c r="J3388" s="32">
        <v>46079</v>
      </c>
      <c r="K3388" s="28">
        <v>46235</v>
      </c>
      <c r="L3388" s="121" t="s">
        <v>124</v>
      </c>
      <c r="M3388" s="94" t="s">
        <v>2544</v>
      </c>
      <c r="N3388" s="246" t="s">
        <v>2313</v>
      </c>
      <c r="P3388" s="30" t="s">
        <v>73</v>
      </c>
      <c r="Q3388" s="20" t="s">
        <v>73</v>
      </c>
      <c r="R3388" s="23" t="s">
        <v>73</v>
      </c>
      <c r="S3388" s="21">
        <v>46075</v>
      </c>
      <c r="T3388" s="20" t="s">
        <v>73</v>
      </c>
      <c r="U3388" s="21">
        <v>46085</v>
      </c>
      <c r="V3388" s="29" t="s">
        <v>240</v>
      </c>
      <c r="W3388" s="23"/>
      <c r="X3388" s="27" t="s">
        <v>45</v>
      </c>
      <c r="Y3388" s="13"/>
    </row>
    <row r="3389" spans="1:25" ht="25.5">
      <c r="A3389" s="24">
        <v>46113</v>
      </c>
      <c r="B3389" s="25" t="s">
        <v>3996</v>
      </c>
      <c r="C3389" s="26">
        <v>142642</v>
      </c>
      <c r="D3389" s="27" t="s">
        <v>42</v>
      </c>
      <c r="E3389" s="27"/>
      <c r="F3389" s="27"/>
      <c r="G3389" s="27" t="s">
        <v>31</v>
      </c>
      <c r="H3389" s="27" t="s">
        <v>32</v>
      </c>
      <c r="I3389" s="27" t="s">
        <v>33</v>
      </c>
      <c r="J3389" s="32">
        <v>46079</v>
      </c>
      <c r="K3389" s="28">
        <v>46235</v>
      </c>
      <c r="L3389" s="121" t="s">
        <v>124</v>
      </c>
      <c r="M3389" s="94" t="s">
        <v>2544</v>
      </c>
      <c r="N3389" s="246" t="s">
        <v>2313</v>
      </c>
      <c r="P3389" s="30" t="s">
        <v>73</v>
      </c>
      <c r="Q3389" s="20" t="s">
        <v>73</v>
      </c>
      <c r="R3389" s="23" t="s">
        <v>73</v>
      </c>
      <c r="S3389" s="21">
        <v>46075</v>
      </c>
      <c r="T3389" s="20" t="s">
        <v>73</v>
      </c>
      <c r="U3389" s="21">
        <v>46085</v>
      </c>
      <c r="V3389" s="29" t="s">
        <v>240</v>
      </c>
      <c r="W3389" s="23"/>
      <c r="X3389" s="27" t="s">
        <v>45</v>
      </c>
      <c r="Y3389" s="13"/>
    </row>
    <row r="3390" spans="1:25" ht="25.5">
      <c r="A3390" s="24">
        <v>46113</v>
      </c>
      <c r="B3390" s="25" t="s">
        <v>3997</v>
      </c>
      <c r="C3390" s="26">
        <v>142641</v>
      </c>
      <c r="D3390" s="27" t="s">
        <v>42</v>
      </c>
      <c r="E3390" s="27"/>
      <c r="F3390" s="27"/>
      <c r="G3390" s="27" t="s">
        <v>31</v>
      </c>
      <c r="H3390" s="27" t="s">
        <v>32</v>
      </c>
      <c r="I3390" s="27" t="s">
        <v>33</v>
      </c>
      <c r="J3390" s="32">
        <v>46079</v>
      </c>
      <c r="K3390" s="28">
        <v>46235</v>
      </c>
      <c r="L3390" s="121" t="s">
        <v>124</v>
      </c>
      <c r="M3390" s="94" t="s">
        <v>2544</v>
      </c>
      <c r="N3390" s="246" t="s">
        <v>2313</v>
      </c>
      <c r="P3390" s="30" t="s">
        <v>73</v>
      </c>
      <c r="Q3390" s="20" t="s">
        <v>73</v>
      </c>
      <c r="R3390" s="23" t="s">
        <v>73</v>
      </c>
      <c r="S3390" s="21">
        <v>46075</v>
      </c>
      <c r="T3390" s="20" t="s">
        <v>73</v>
      </c>
      <c r="U3390" s="21">
        <v>46085</v>
      </c>
      <c r="V3390" s="29" t="s">
        <v>240</v>
      </c>
      <c r="W3390" s="23"/>
      <c r="X3390" s="27" t="s">
        <v>45</v>
      </c>
      <c r="Y3390" s="13"/>
    </row>
    <row r="3391" spans="1:25" ht="25.5">
      <c r="A3391" s="24">
        <v>46113</v>
      </c>
      <c r="B3391" s="25" t="s">
        <v>3998</v>
      </c>
      <c r="C3391" s="26">
        <v>142643</v>
      </c>
      <c r="D3391" s="27" t="s">
        <v>42</v>
      </c>
      <c r="E3391" s="27"/>
      <c r="F3391" s="27"/>
      <c r="G3391" s="27" t="s">
        <v>31</v>
      </c>
      <c r="H3391" s="27" t="s">
        <v>32</v>
      </c>
      <c r="I3391" s="27" t="s">
        <v>33</v>
      </c>
      <c r="J3391" s="32">
        <v>46079</v>
      </c>
      <c r="K3391" s="28">
        <v>46235</v>
      </c>
      <c r="L3391" s="121" t="s">
        <v>124</v>
      </c>
      <c r="M3391" s="94" t="s">
        <v>2544</v>
      </c>
      <c r="N3391" s="246" t="s">
        <v>2313</v>
      </c>
      <c r="P3391" s="30" t="s">
        <v>73</v>
      </c>
      <c r="Q3391" s="20" t="s">
        <v>73</v>
      </c>
      <c r="R3391" s="23" t="s">
        <v>73</v>
      </c>
      <c r="S3391" s="21">
        <v>46075</v>
      </c>
      <c r="T3391" s="20" t="s">
        <v>73</v>
      </c>
      <c r="U3391" s="21">
        <v>46085</v>
      </c>
      <c r="V3391" s="29" t="s">
        <v>240</v>
      </c>
      <c r="W3391" s="23"/>
      <c r="X3391" s="27" t="s">
        <v>45</v>
      </c>
      <c r="Y3391" s="13"/>
    </row>
    <row r="3392" spans="1:25" ht="25.5">
      <c r="A3392" s="24">
        <v>46113</v>
      </c>
      <c r="B3392" s="25" t="s">
        <v>3999</v>
      </c>
      <c r="C3392" s="26">
        <v>142644</v>
      </c>
      <c r="D3392" s="27" t="s">
        <v>42</v>
      </c>
      <c r="E3392" s="27"/>
      <c r="F3392" s="27"/>
      <c r="G3392" s="27" t="s">
        <v>31</v>
      </c>
      <c r="H3392" s="27" t="s">
        <v>32</v>
      </c>
      <c r="I3392" s="27" t="s">
        <v>33</v>
      </c>
      <c r="J3392" s="32">
        <v>46079</v>
      </c>
      <c r="K3392" s="28">
        <v>46235</v>
      </c>
      <c r="L3392" s="121" t="s">
        <v>124</v>
      </c>
      <c r="M3392" s="94" t="s">
        <v>2544</v>
      </c>
      <c r="N3392" s="246" t="s">
        <v>2313</v>
      </c>
      <c r="P3392" s="30" t="s">
        <v>73</v>
      </c>
      <c r="Q3392" s="20" t="s">
        <v>73</v>
      </c>
      <c r="R3392" s="23" t="s">
        <v>73</v>
      </c>
      <c r="S3392" s="21">
        <v>46075</v>
      </c>
      <c r="T3392" s="20" t="s">
        <v>73</v>
      </c>
      <c r="U3392" s="21">
        <v>46085</v>
      </c>
      <c r="V3392" s="29" t="s">
        <v>240</v>
      </c>
      <c r="W3392" s="23"/>
      <c r="X3392" s="27" t="s">
        <v>45</v>
      </c>
      <c r="Y3392" s="13"/>
    </row>
    <row r="3393" spans="1:25" ht="25.5">
      <c r="A3393" s="24">
        <v>46113</v>
      </c>
      <c r="B3393" s="25" t="s">
        <v>4000</v>
      </c>
      <c r="C3393" s="26">
        <v>142645</v>
      </c>
      <c r="D3393" s="27" t="s">
        <v>42</v>
      </c>
      <c r="E3393" s="27"/>
      <c r="F3393" s="27"/>
      <c r="G3393" s="27" t="s">
        <v>31</v>
      </c>
      <c r="H3393" s="27" t="s">
        <v>32</v>
      </c>
      <c r="I3393" s="27" t="s">
        <v>33</v>
      </c>
      <c r="J3393" s="32">
        <v>46079</v>
      </c>
      <c r="K3393" s="28">
        <v>46235</v>
      </c>
      <c r="L3393" s="121" t="s">
        <v>124</v>
      </c>
      <c r="M3393" s="94" t="s">
        <v>2544</v>
      </c>
      <c r="N3393" s="246" t="s">
        <v>2313</v>
      </c>
      <c r="P3393" s="30" t="s">
        <v>73</v>
      </c>
      <c r="Q3393" s="20" t="s">
        <v>73</v>
      </c>
      <c r="R3393" s="23" t="s">
        <v>73</v>
      </c>
      <c r="S3393" s="21">
        <v>46075</v>
      </c>
      <c r="T3393" s="20" t="s">
        <v>73</v>
      </c>
      <c r="U3393" s="21">
        <v>46085</v>
      </c>
      <c r="V3393" s="29" t="s">
        <v>240</v>
      </c>
      <c r="W3393" s="23"/>
      <c r="X3393" s="27" t="s">
        <v>45</v>
      </c>
      <c r="Y3393" s="13"/>
    </row>
    <row r="3394" spans="1:25" ht="25.5">
      <c r="A3394" s="24">
        <v>46113</v>
      </c>
      <c r="B3394" s="25" t="s">
        <v>4001</v>
      </c>
      <c r="C3394" s="26">
        <v>142649</v>
      </c>
      <c r="D3394" s="27" t="s">
        <v>42</v>
      </c>
      <c r="E3394" s="27"/>
      <c r="F3394" s="27"/>
      <c r="G3394" s="27" t="s">
        <v>31</v>
      </c>
      <c r="H3394" s="27" t="s">
        <v>32</v>
      </c>
      <c r="I3394" s="27" t="s">
        <v>33</v>
      </c>
      <c r="J3394" s="32">
        <v>46079</v>
      </c>
      <c r="K3394" s="28">
        <v>46235</v>
      </c>
      <c r="L3394" s="121" t="s">
        <v>124</v>
      </c>
      <c r="M3394" s="94" t="s">
        <v>2544</v>
      </c>
      <c r="N3394" s="246" t="s">
        <v>2313</v>
      </c>
      <c r="P3394" s="30" t="s">
        <v>73</v>
      </c>
      <c r="Q3394" s="20" t="s">
        <v>73</v>
      </c>
      <c r="R3394" s="23" t="s">
        <v>73</v>
      </c>
      <c r="S3394" s="21">
        <v>46075</v>
      </c>
      <c r="T3394" s="20" t="s">
        <v>73</v>
      </c>
      <c r="U3394" s="21">
        <v>46085</v>
      </c>
      <c r="V3394" s="29" t="s">
        <v>240</v>
      </c>
      <c r="W3394" s="23"/>
      <c r="X3394" s="27" t="s">
        <v>45</v>
      </c>
      <c r="Y3394" s="13"/>
    </row>
    <row r="3395" spans="1:25" ht="25.5">
      <c r="A3395" s="24">
        <v>46113</v>
      </c>
      <c r="B3395" s="25" t="s">
        <v>4002</v>
      </c>
      <c r="C3395" s="26">
        <v>142650</v>
      </c>
      <c r="D3395" s="27" t="s">
        <v>42</v>
      </c>
      <c r="E3395" s="27"/>
      <c r="F3395" s="27"/>
      <c r="G3395" s="27" t="s">
        <v>31</v>
      </c>
      <c r="H3395" s="27" t="s">
        <v>32</v>
      </c>
      <c r="I3395" s="27" t="s">
        <v>33</v>
      </c>
      <c r="J3395" s="32">
        <v>46079</v>
      </c>
      <c r="K3395" s="28">
        <v>46235</v>
      </c>
      <c r="L3395" s="121" t="s">
        <v>124</v>
      </c>
      <c r="M3395" s="94" t="s">
        <v>2544</v>
      </c>
      <c r="N3395" s="246" t="s">
        <v>2313</v>
      </c>
      <c r="P3395" s="30" t="s">
        <v>73</v>
      </c>
      <c r="Q3395" s="20" t="s">
        <v>73</v>
      </c>
      <c r="R3395" s="23" t="s">
        <v>73</v>
      </c>
      <c r="S3395" s="21">
        <v>46075</v>
      </c>
      <c r="T3395" s="20" t="s">
        <v>73</v>
      </c>
      <c r="U3395" s="21">
        <v>46085</v>
      </c>
      <c r="V3395" s="29" t="s">
        <v>240</v>
      </c>
      <c r="W3395" s="23"/>
      <c r="X3395" s="27" t="s">
        <v>45</v>
      </c>
      <c r="Y3395" s="13"/>
    </row>
    <row r="3396" spans="1:25" ht="25.5">
      <c r="A3396" s="24">
        <v>46113</v>
      </c>
      <c r="B3396" s="25" t="s">
        <v>4003</v>
      </c>
      <c r="C3396" s="26">
        <v>142651</v>
      </c>
      <c r="D3396" s="27" t="s">
        <v>42</v>
      </c>
      <c r="E3396" s="27"/>
      <c r="F3396" s="27"/>
      <c r="G3396" s="27" t="s">
        <v>31</v>
      </c>
      <c r="H3396" s="27" t="s">
        <v>32</v>
      </c>
      <c r="I3396" s="27" t="s">
        <v>33</v>
      </c>
      <c r="J3396" s="32">
        <v>46079</v>
      </c>
      <c r="K3396" s="28">
        <v>46235</v>
      </c>
      <c r="L3396" s="121" t="s">
        <v>124</v>
      </c>
      <c r="M3396" s="94" t="s">
        <v>2544</v>
      </c>
      <c r="N3396" s="246" t="s">
        <v>2313</v>
      </c>
      <c r="P3396" s="30" t="s">
        <v>73</v>
      </c>
      <c r="Q3396" s="20" t="s">
        <v>73</v>
      </c>
      <c r="R3396" s="23" t="s">
        <v>73</v>
      </c>
      <c r="S3396" s="21">
        <v>46075</v>
      </c>
      <c r="T3396" s="20" t="s">
        <v>73</v>
      </c>
      <c r="U3396" s="21">
        <v>46085</v>
      </c>
      <c r="V3396" s="29" t="s">
        <v>240</v>
      </c>
      <c r="W3396" s="23"/>
      <c r="X3396" s="27" t="s">
        <v>45</v>
      </c>
      <c r="Y3396" s="13"/>
    </row>
    <row r="3397" spans="1:25" ht="25.5">
      <c r="A3397" s="24">
        <v>46113</v>
      </c>
      <c r="B3397" s="25" t="s">
        <v>4004</v>
      </c>
      <c r="C3397" s="26">
        <v>142653</v>
      </c>
      <c r="D3397" s="27" t="s">
        <v>42</v>
      </c>
      <c r="E3397" s="27"/>
      <c r="F3397" s="27"/>
      <c r="G3397" s="27" t="s">
        <v>31</v>
      </c>
      <c r="H3397" s="27" t="s">
        <v>32</v>
      </c>
      <c r="I3397" s="27" t="s">
        <v>33</v>
      </c>
      <c r="J3397" s="32">
        <v>46079</v>
      </c>
      <c r="K3397" s="28">
        <v>46235</v>
      </c>
      <c r="L3397" s="121" t="s">
        <v>124</v>
      </c>
      <c r="M3397" s="94" t="s">
        <v>2544</v>
      </c>
      <c r="N3397" s="246" t="s">
        <v>2313</v>
      </c>
      <c r="P3397" s="30" t="s">
        <v>73</v>
      </c>
      <c r="Q3397" s="20" t="s">
        <v>73</v>
      </c>
      <c r="R3397" s="23" t="s">
        <v>73</v>
      </c>
      <c r="S3397" s="21">
        <v>46075</v>
      </c>
      <c r="T3397" s="20" t="s">
        <v>73</v>
      </c>
      <c r="U3397" s="21">
        <v>46085</v>
      </c>
      <c r="V3397" s="29" t="s">
        <v>240</v>
      </c>
      <c r="W3397" s="23"/>
      <c r="X3397" s="27" t="s">
        <v>45</v>
      </c>
      <c r="Y3397" s="13"/>
    </row>
    <row r="3398" spans="1:25" ht="25.5">
      <c r="A3398" s="24">
        <v>46113</v>
      </c>
      <c r="B3398" s="25" t="s">
        <v>4005</v>
      </c>
      <c r="C3398" s="26">
        <v>142655</v>
      </c>
      <c r="D3398" s="27" t="s">
        <v>42</v>
      </c>
      <c r="E3398" s="27"/>
      <c r="F3398" s="27"/>
      <c r="G3398" s="27" t="s">
        <v>31</v>
      </c>
      <c r="H3398" s="27" t="s">
        <v>32</v>
      </c>
      <c r="I3398" s="27" t="s">
        <v>33</v>
      </c>
      <c r="J3398" s="32">
        <v>46079</v>
      </c>
      <c r="K3398" s="28">
        <v>46235</v>
      </c>
      <c r="L3398" s="121" t="s">
        <v>124</v>
      </c>
      <c r="M3398" s="94" t="s">
        <v>2544</v>
      </c>
      <c r="N3398" s="246" t="s">
        <v>2313</v>
      </c>
      <c r="P3398" s="30" t="s">
        <v>73</v>
      </c>
      <c r="Q3398" s="20" t="s">
        <v>73</v>
      </c>
      <c r="R3398" s="23" t="s">
        <v>73</v>
      </c>
      <c r="S3398" s="21">
        <v>46075</v>
      </c>
      <c r="T3398" s="20" t="s">
        <v>73</v>
      </c>
      <c r="U3398" s="21">
        <v>46085</v>
      </c>
      <c r="V3398" s="29" t="s">
        <v>240</v>
      </c>
      <c r="W3398" s="23"/>
      <c r="X3398" s="27" t="s">
        <v>45</v>
      </c>
      <c r="Y3398" s="13"/>
    </row>
    <row r="3399" spans="1:25" ht="25.5">
      <c r="A3399" s="24">
        <v>46113</v>
      </c>
      <c r="B3399" s="25" t="s">
        <v>4006</v>
      </c>
      <c r="C3399" s="26">
        <v>142656</v>
      </c>
      <c r="D3399" s="27" t="s">
        <v>42</v>
      </c>
      <c r="E3399" s="27"/>
      <c r="F3399" s="27"/>
      <c r="G3399" s="27" t="s">
        <v>31</v>
      </c>
      <c r="H3399" s="27" t="s">
        <v>32</v>
      </c>
      <c r="I3399" s="27" t="s">
        <v>33</v>
      </c>
      <c r="J3399" s="32">
        <v>46079</v>
      </c>
      <c r="K3399" s="28">
        <v>46235</v>
      </c>
      <c r="L3399" s="121" t="s">
        <v>124</v>
      </c>
      <c r="M3399" s="94" t="s">
        <v>2544</v>
      </c>
      <c r="N3399" s="246" t="s">
        <v>2313</v>
      </c>
      <c r="P3399" s="30" t="s">
        <v>73</v>
      </c>
      <c r="Q3399" s="20" t="s">
        <v>73</v>
      </c>
      <c r="R3399" s="23" t="s">
        <v>73</v>
      </c>
      <c r="S3399" s="21">
        <v>46075</v>
      </c>
      <c r="T3399" s="20" t="s">
        <v>73</v>
      </c>
      <c r="U3399" s="21">
        <v>46085</v>
      </c>
      <c r="V3399" s="29" t="s">
        <v>240</v>
      </c>
      <c r="W3399" s="23"/>
      <c r="X3399" s="27" t="s">
        <v>45</v>
      </c>
      <c r="Y3399" s="13"/>
    </row>
    <row r="3400" spans="1:25" ht="25.5">
      <c r="A3400" s="24">
        <v>46113</v>
      </c>
      <c r="B3400" s="25" t="s">
        <v>4007</v>
      </c>
      <c r="C3400" s="26">
        <v>142658</v>
      </c>
      <c r="D3400" s="27" t="s">
        <v>42</v>
      </c>
      <c r="E3400" s="27"/>
      <c r="F3400" s="27"/>
      <c r="G3400" s="27" t="s">
        <v>31</v>
      </c>
      <c r="H3400" s="27" t="s">
        <v>32</v>
      </c>
      <c r="I3400" s="27" t="s">
        <v>33</v>
      </c>
      <c r="J3400" s="32">
        <v>46079</v>
      </c>
      <c r="K3400" s="28">
        <v>46235</v>
      </c>
      <c r="L3400" s="121" t="s">
        <v>124</v>
      </c>
      <c r="M3400" s="94" t="s">
        <v>2544</v>
      </c>
      <c r="N3400" s="246" t="s">
        <v>2313</v>
      </c>
      <c r="P3400" s="30" t="s">
        <v>73</v>
      </c>
      <c r="Q3400" s="20" t="s">
        <v>73</v>
      </c>
      <c r="R3400" s="23" t="s">
        <v>73</v>
      </c>
      <c r="S3400" s="21">
        <v>46075</v>
      </c>
      <c r="T3400" s="20" t="s">
        <v>73</v>
      </c>
      <c r="U3400" s="21">
        <v>46085</v>
      </c>
      <c r="V3400" s="29" t="s">
        <v>240</v>
      </c>
      <c r="W3400" s="23"/>
      <c r="X3400" s="27" t="s">
        <v>45</v>
      </c>
      <c r="Y3400" s="13"/>
    </row>
    <row r="3401" spans="1:25" ht="25.5">
      <c r="A3401" s="24">
        <v>46113</v>
      </c>
      <c r="B3401" s="25" t="s">
        <v>4008</v>
      </c>
      <c r="C3401" s="26">
        <v>142659</v>
      </c>
      <c r="D3401" s="27" t="s">
        <v>42</v>
      </c>
      <c r="E3401" s="27"/>
      <c r="F3401" s="27"/>
      <c r="G3401" s="27" t="s">
        <v>31</v>
      </c>
      <c r="H3401" s="27" t="s">
        <v>32</v>
      </c>
      <c r="I3401" s="27" t="s">
        <v>33</v>
      </c>
      <c r="J3401" s="32">
        <v>46079</v>
      </c>
      <c r="K3401" s="28">
        <v>46235</v>
      </c>
      <c r="L3401" s="121" t="s">
        <v>124</v>
      </c>
      <c r="M3401" s="94" t="s">
        <v>2544</v>
      </c>
      <c r="N3401" s="246" t="s">
        <v>2313</v>
      </c>
      <c r="P3401" s="30" t="s">
        <v>73</v>
      </c>
      <c r="Q3401" s="20" t="s">
        <v>73</v>
      </c>
      <c r="R3401" s="23" t="s">
        <v>73</v>
      </c>
      <c r="S3401" s="21">
        <v>46075</v>
      </c>
      <c r="T3401" s="20" t="s">
        <v>73</v>
      </c>
      <c r="U3401" s="21">
        <v>46085</v>
      </c>
      <c r="V3401" s="29" t="s">
        <v>240</v>
      </c>
      <c r="W3401" s="23"/>
      <c r="X3401" s="27" t="s">
        <v>45</v>
      </c>
      <c r="Y3401" s="13"/>
    </row>
    <row r="3402" spans="1:25" ht="25.5">
      <c r="A3402" s="24">
        <v>46113</v>
      </c>
      <c r="B3402" s="25" t="s">
        <v>4009</v>
      </c>
      <c r="C3402" s="26">
        <v>142660</v>
      </c>
      <c r="D3402" s="27" t="s">
        <v>42</v>
      </c>
      <c r="E3402" s="27"/>
      <c r="F3402" s="27"/>
      <c r="G3402" s="27" t="s">
        <v>31</v>
      </c>
      <c r="H3402" s="27" t="s">
        <v>32</v>
      </c>
      <c r="I3402" s="27" t="s">
        <v>33</v>
      </c>
      <c r="J3402" s="32">
        <v>46079</v>
      </c>
      <c r="K3402" s="28">
        <v>46235</v>
      </c>
      <c r="L3402" s="121" t="s">
        <v>124</v>
      </c>
      <c r="M3402" s="94" t="s">
        <v>2544</v>
      </c>
      <c r="N3402" s="246" t="s">
        <v>2313</v>
      </c>
      <c r="P3402" s="30" t="s">
        <v>73</v>
      </c>
      <c r="Q3402" s="20" t="s">
        <v>73</v>
      </c>
      <c r="R3402" s="23" t="s">
        <v>73</v>
      </c>
      <c r="S3402" s="21">
        <v>46075</v>
      </c>
      <c r="T3402" s="20" t="s">
        <v>73</v>
      </c>
      <c r="U3402" s="21">
        <v>46085</v>
      </c>
      <c r="V3402" s="29" t="s">
        <v>240</v>
      </c>
      <c r="W3402" s="23"/>
      <c r="X3402" s="27" t="s">
        <v>45</v>
      </c>
      <c r="Y3402" s="13"/>
    </row>
    <row r="3403" spans="1:25" ht="25.5">
      <c r="A3403" s="24">
        <v>46113</v>
      </c>
      <c r="B3403" s="25" t="s">
        <v>4010</v>
      </c>
      <c r="C3403" s="26">
        <v>142662</v>
      </c>
      <c r="D3403" s="27" t="s">
        <v>42</v>
      </c>
      <c r="E3403" s="27"/>
      <c r="F3403" s="27"/>
      <c r="G3403" s="27" t="s">
        <v>31</v>
      </c>
      <c r="H3403" s="27" t="s">
        <v>32</v>
      </c>
      <c r="I3403" s="27" t="s">
        <v>33</v>
      </c>
      <c r="J3403" s="32">
        <v>46079</v>
      </c>
      <c r="K3403" s="28">
        <v>46235</v>
      </c>
      <c r="L3403" s="121" t="s">
        <v>124</v>
      </c>
      <c r="M3403" s="94" t="s">
        <v>2544</v>
      </c>
      <c r="N3403" s="246" t="s">
        <v>2313</v>
      </c>
      <c r="P3403" s="30" t="s">
        <v>73</v>
      </c>
      <c r="Q3403" s="20" t="s">
        <v>73</v>
      </c>
      <c r="R3403" s="23" t="s">
        <v>73</v>
      </c>
      <c r="S3403" s="21">
        <v>46075</v>
      </c>
      <c r="T3403" s="20" t="s">
        <v>73</v>
      </c>
      <c r="U3403" s="21">
        <v>46085</v>
      </c>
      <c r="V3403" s="29" t="s">
        <v>240</v>
      </c>
      <c r="W3403" s="23"/>
      <c r="X3403" s="27" t="s">
        <v>45</v>
      </c>
      <c r="Y3403" s="13"/>
    </row>
    <row r="3404" spans="1:25" ht="25.5">
      <c r="A3404" s="24">
        <v>46113</v>
      </c>
      <c r="B3404" s="25" t="s">
        <v>4011</v>
      </c>
      <c r="C3404" s="26">
        <v>142663</v>
      </c>
      <c r="D3404" s="27" t="s">
        <v>42</v>
      </c>
      <c r="E3404" s="27"/>
      <c r="F3404" s="27"/>
      <c r="G3404" s="27" t="s">
        <v>31</v>
      </c>
      <c r="H3404" s="27" t="s">
        <v>32</v>
      </c>
      <c r="I3404" s="27" t="s">
        <v>33</v>
      </c>
      <c r="J3404" s="32">
        <v>46079</v>
      </c>
      <c r="K3404" s="28">
        <v>46235</v>
      </c>
      <c r="L3404" s="121" t="s">
        <v>124</v>
      </c>
      <c r="M3404" s="94" t="s">
        <v>2544</v>
      </c>
      <c r="N3404" s="246" t="s">
        <v>2313</v>
      </c>
      <c r="P3404" s="30" t="s">
        <v>73</v>
      </c>
      <c r="Q3404" s="20" t="s">
        <v>73</v>
      </c>
      <c r="R3404" s="23" t="s">
        <v>73</v>
      </c>
      <c r="S3404" s="21">
        <v>46075</v>
      </c>
      <c r="T3404" s="20" t="s">
        <v>73</v>
      </c>
      <c r="U3404" s="21">
        <v>46085</v>
      </c>
      <c r="V3404" s="29" t="s">
        <v>240</v>
      </c>
      <c r="W3404" s="23"/>
      <c r="X3404" s="27" t="s">
        <v>45</v>
      </c>
      <c r="Y3404" s="13"/>
    </row>
    <row r="3405" spans="1:25" ht="25.5">
      <c r="A3405" s="24">
        <v>46113</v>
      </c>
      <c r="B3405" s="25" t="s">
        <v>4012</v>
      </c>
      <c r="C3405" s="26">
        <v>142664</v>
      </c>
      <c r="D3405" s="27" t="s">
        <v>42</v>
      </c>
      <c r="E3405" s="27"/>
      <c r="F3405" s="27"/>
      <c r="G3405" s="27" t="s">
        <v>31</v>
      </c>
      <c r="H3405" s="27" t="s">
        <v>32</v>
      </c>
      <c r="I3405" s="27" t="s">
        <v>33</v>
      </c>
      <c r="J3405" s="32">
        <v>46079</v>
      </c>
      <c r="K3405" s="28">
        <v>46235</v>
      </c>
      <c r="L3405" s="121" t="s">
        <v>124</v>
      </c>
      <c r="M3405" s="94" t="s">
        <v>2544</v>
      </c>
      <c r="N3405" s="246" t="s">
        <v>2313</v>
      </c>
      <c r="P3405" s="30" t="s">
        <v>73</v>
      </c>
      <c r="Q3405" s="20" t="s">
        <v>73</v>
      </c>
      <c r="R3405" s="23" t="s">
        <v>73</v>
      </c>
      <c r="S3405" s="21">
        <v>46075</v>
      </c>
      <c r="T3405" s="20" t="s">
        <v>73</v>
      </c>
      <c r="U3405" s="21">
        <v>46085</v>
      </c>
      <c r="V3405" s="29" t="s">
        <v>240</v>
      </c>
      <c r="W3405" s="23"/>
      <c r="X3405" s="27" t="s">
        <v>45</v>
      </c>
      <c r="Y3405" s="13"/>
    </row>
    <row r="3406" spans="1:25" ht="25.5">
      <c r="A3406" s="24">
        <v>46113</v>
      </c>
      <c r="B3406" s="25" t="s">
        <v>4013</v>
      </c>
      <c r="C3406" s="26">
        <v>142665</v>
      </c>
      <c r="D3406" s="27" t="s">
        <v>42</v>
      </c>
      <c r="E3406" s="27"/>
      <c r="F3406" s="27"/>
      <c r="G3406" s="27" t="s">
        <v>31</v>
      </c>
      <c r="H3406" s="27" t="s">
        <v>32</v>
      </c>
      <c r="I3406" s="27" t="s">
        <v>33</v>
      </c>
      <c r="J3406" s="32">
        <v>46079</v>
      </c>
      <c r="K3406" s="28">
        <v>46235</v>
      </c>
      <c r="L3406" s="121" t="s">
        <v>124</v>
      </c>
      <c r="M3406" s="94" t="s">
        <v>2544</v>
      </c>
      <c r="N3406" s="246" t="s">
        <v>2313</v>
      </c>
      <c r="P3406" s="30" t="s">
        <v>73</v>
      </c>
      <c r="Q3406" s="20" t="s">
        <v>73</v>
      </c>
      <c r="R3406" s="23" t="s">
        <v>73</v>
      </c>
      <c r="S3406" s="21">
        <v>46075</v>
      </c>
      <c r="T3406" s="20" t="s">
        <v>73</v>
      </c>
      <c r="U3406" s="21">
        <v>46085</v>
      </c>
      <c r="V3406" s="29" t="s">
        <v>240</v>
      </c>
      <c r="W3406" s="23"/>
      <c r="X3406" s="27" t="s">
        <v>45</v>
      </c>
      <c r="Y3406" s="13"/>
    </row>
    <row r="3407" spans="1:25" ht="25.5">
      <c r="A3407" s="24">
        <v>46113</v>
      </c>
      <c r="B3407" s="25" t="s">
        <v>4014</v>
      </c>
      <c r="C3407" s="26">
        <v>142666</v>
      </c>
      <c r="D3407" s="27" t="s">
        <v>42</v>
      </c>
      <c r="E3407" s="27"/>
      <c r="F3407" s="27"/>
      <c r="G3407" s="27" t="s">
        <v>31</v>
      </c>
      <c r="H3407" s="27" t="s">
        <v>32</v>
      </c>
      <c r="I3407" s="27" t="s">
        <v>33</v>
      </c>
      <c r="J3407" s="32">
        <v>46079</v>
      </c>
      <c r="K3407" s="28">
        <v>46235</v>
      </c>
      <c r="L3407" s="121" t="s">
        <v>124</v>
      </c>
      <c r="M3407" s="94" t="s">
        <v>2544</v>
      </c>
      <c r="N3407" s="246" t="s">
        <v>2313</v>
      </c>
      <c r="P3407" s="30" t="s">
        <v>73</v>
      </c>
      <c r="Q3407" s="20" t="s">
        <v>73</v>
      </c>
      <c r="R3407" s="23" t="s">
        <v>73</v>
      </c>
      <c r="S3407" s="21">
        <v>46075</v>
      </c>
      <c r="T3407" s="20" t="s">
        <v>73</v>
      </c>
      <c r="U3407" s="21">
        <v>46085</v>
      </c>
      <c r="V3407" s="29" t="s">
        <v>240</v>
      </c>
      <c r="W3407" s="23"/>
      <c r="X3407" s="27" t="s">
        <v>45</v>
      </c>
      <c r="Y3407" s="13"/>
    </row>
    <row r="3408" spans="1:25" ht="25.5">
      <c r="A3408" s="24">
        <v>46113</v>
      </c>
      <c r="B3408" s="25" t="s">
        <v>4015</v>
      </c>
      <c r="C3408" s="26">
        <v>142667</v>
      </c>
      <c r="D3408" s="27" t="s">
        <v>42</v>
      </c>
      <c r="E3408" s="27"/>
      <c r="F3408" s="27"/>
      <c r="G3408" s="27" t="s">
        <v>31</v>
      </c>
      <c r="H3408" s="27" t="s">
        <v>32</v>
      </c>
      <c r="I3408" s="27" t="s">
        <v>33</v>
      </c>
      <c r="J3408" s="32">
        <v>46079</v>
      </c>
      <c r="K3408" s="28">
        <v>46235</v>
      </c>
      <c r="L3408" s="121" t="s">
        <v>124</v>
      </c>
      <c r="M3408" s="94" t="s">
        <v>2544</v>
      </c>
      <c r="N3408" s="246" t="s">
        <v>2313</v>
      </c>
      <c r="P3408" s="30" t="s">
        <v>73</v>
      </c>
      <c r="Q3408" s="20" t="s">
        <v>73</v>
      </c>
      <c r="R3408" s="23" t="s">
        <v>73</v>
      </c>
      <c r="S3408" s="21">
        <v>46075</v>
      </c>
      <c r="T3408" s="20" t="s">
        <v>73</v>
      </c>
      <c r="U3408" s="21">
        <v>46085</v>
      </c>
      <c r="V3408" s="29" t="s">
        <v>240</v>
      </c>
      <c r="W3408" s="23"/>
      <c r="X3408" s="27" t="s">
        <v>45</v>
      </c>
      <c r="Y3408" s="13"/>
    </row>
    <row r="3409" spans="1:25" ht="25.5">
      <c r="A3409" s="24">
        <v>46113</v>
      </c>
      <c r="B3409" s="25" t="s">
        <v>4016</v>
      </c>
      <c r="C3409" s="26">
        <v>142668</v>
      </c>
      <c r="D3409" s="27" t="s">
        <v>42</v>
      </c>
      <c r="E3409" s="27"/>
      <c r="F3409" s="27"/>
      <c r="G3409" s="27" t="s">
        <v>31</v>
      </c>
      <c r="H3409" s="27" t="s">
        <v>32</v>
      </c>
      <c r="I3409" s="27" t="s">
        <v>33</v>
      </c>
      <c r="J3409" s="32">
        <v>46079</v>
      </c>
      <c r="K3409" s="28">
        <v>46235</v>
      </c>
      <c r="L3409" s="121" t="s">
        <v>124</v>
      </c>
      <c r="M3409" s="94" t="s">
        <v>2544</v>
      </c>
      <c r="N3409" s="246" t="s">
        <v>2313</v>
      </c>
      <c r="P3409" s="30" t="s">
        <v>73</v>
      </c>
      <c r="Q3409" s="20" t="s">
        <v>73</v>
      </c>
      <c r="R3409" s="23" t="s">
        <v>73</v>
      </c>
      <c r="S3409" s="21">
        <v>46075</v>
      </c>
      <c r="T3409" s="20" t="s">
        <v>73</v>
      </c>
      <c r="U3409" s="21">
        <v>46085</v>
      </c>
      <c r="V3409" s="29" t="s">
        <v>240</v>
      </c>
      <c r="W3409" s="23"/>
      <c r="X3409" s="27" t="s">
        <v>45</v>
      </c>
      <c r="Y3409" s="13"/>
    </row>
    <row r="3410" spans="1:25" ht="25.5">
      <c r="A3410" s="24">
        <v>46113</v>
      </c>
      <c r="B3410" s="25" t="s">
        <v>4017</v>
      </c>
      <c r="C3410" s="26">
        <v>142670</v>
      </c>
      <c r="D3410" s="27" t="s">
        <v>42</v>
      </c>
      <c r="E3410" s="27"/>
      <c r="F3410" s="27"/>
      <c r="G3410" s="27" t="s">
        <v>31</v>
      </c>
      <c r="H3410" s="27" t="s">
        <v>32</v>
      </c>
      <c r="I3410" s="27" t="s">
        <v>33</v>
      </c>
      <c r="J3410" s="32">
        <v>46079</v>
      </c>
      <c r="K3410" s="28">
        <v>46235</v>
      </c>
      <c r="L3410" s="121" t="s">
        <v>124</v>
      </c>
      <c r="M3410" s="94" t="s">
        <v>2544</v>
      </c>
      <c r="N3410" s="246" t="s">
        <v>2313</v>
      </c>
      <c r="P3410" s="30" t="s">
        <v>73</v>
      </c>
      <c r="Q3410" s="20" t="s">
        <v>73</v>
      </c>
      <c r="R3410" s="23" t="s">
        <v>73</v>
      </c>
      <c r="S3410" s="21">
        <v>46075</v>
      </c>
      <c r="T3410" s="20" t="s">
        <v>73</v>
      </c>
      <c r="U3410" s="21">
        <v>46085</v>
      </c>
      <c r="V3410" s="29" t="s">
        <v>240</v>
      </c>
      <c r="W3410" s="23"/>
      <c r="X3410" s="27" t="s">
        <v>45</v>
      </c>
      <c r="Y3410" s="13"/>
    </row>
    <row r="3411" spans="1:25" ht="25.5">
      <c r="A3411" s="24">
        <v>46113</v>
      </c>
      <c r="B3411" s="25" t="s">
        <v>4018</v>
      </c>
      <c r="C3411" s="26">
        <v>142671</v>
      </c>
      <c r="D3411" s="27" t="s">
        <v>42</v>
      </c>
      <c r="E3411" s="27"/>
      <c r="F3411" s="27"/>
      <c r="G3411" s="27" t="s">
        <v>31</v>
      </c>
      <c r="H3411" s="27" t="s">
        <v>32</v>
      </c>
      <c r="I3411" s="27" t="s">
        <v>33</v>
      </c>
      <c r="J3411" s="32">
        <v>46079</v>
      </c>
      <c r="K3411" s="28">
        <v>46235</v>
      </c>
      <c r="L3411" s="121" t="s">
        <v>124</v>
      </c>
      <c r="M3411" s="94" t="s">
        <v>2544</v>
      </c>
      <c r="N3411" s="246" t="s">
        <v>2313</v>
      </c>
      <c r="P3411" s="30" t="s">
        <v>73</v>
      </c>
      <c r="Q3411" s="20" t="s">
        <v>73</v>
      </c>
      <c r="R3411" s="23" t="s">
        <v>73</v>
      </c>
      <c r="S3411" s="21">
        <v>46075</v>
      </c>
      <c r="T3411" s="20" t="s">
        <v>73</v>
      </c>
      <c r="U3411" s="21">
        <v>46085</v>
      </c>
      <c r="V3411" s="29" t="s">
        <v>240</v>
      </c>
      <c r="W3411" s="23"/>
      <c r="X3411" s="27" t="s">
        <v>45</v>
      </c>
      <c r="Y3411" s="13"/>
    </row>
    <row r="3412" spans="1:25" ht="25.5">
      <c r="A3412" s="24">
        <v>46113</v>
      </c>
      <c r="B3412" s="25" t="s">
        <v>4019</v>
      </c>
      <c r="C3412" s="26">
        <v>142674</v>
      </c>
      <c r="D3412" s="27" t="s">
        <v>42</v>
      </c>
      <c r="E3412" s="27"/>
      <c r="F3412" s="27"/>
      <c r="G3412" s="27" t="s">
        <v>31</v>
      </c>
      <c r="H3412" s="27" t="s">
        <v>32</v>
      </c>
      <c r="I3412" s="27" t="s">
        <v>33</v>
      </c>
      <c r="J3412" s="32">
        <v>46079</v>
      </c>
      <c r="K3412" s="28">
        <v>46235</v>
      </c>
      <c r="L3412" s="121" t="s">
        <v>124</v>
      </c>
      <c r="M3412" s="94" t="s">
        <v>2544</v>
      </c>
      <c r="N3412" s="246" t="s">
        <v>2313</v>
      </c>
      <c r="P3412" s="30" t="s">
        <v>73</v>
      </c>
      <c r="Q3412" s="20" t="s">
        <v>73</v>
      </c>
      <c r="R3412" s="23" t="s">
        <v>73</v>
      </c>
      <c r="S3412" s="21">
        <v>46075</v>
      </c>
      <c r="T3412" s="20" t="s">
        <v>73</v>
      </c>
      <c r="U3412" s="21">
        <v>46085</v>
      </c>
      <c r="V3412" s="29" t="s">
        <v>240</v>
      </c>
      <c r="W3412" s="23"/>
      <c r="X3412" s="27" t="s">
        <v>45</v>
      </c>
      <c r="Y3412" s="13"/>
    </row>
    <row r="3413" spans="1:25" ht="25.5">
      <c r="A3413" s="24">
        <v>46113</v>
      </c>
      <c r="B3413" s="25" t="s">
        <v>4020</v>
      </c>
      <c r="C3413" s="26">
        <v>142676</v>
      </c>
      <c r="D3413" s="27" t="s">
        <v>42</v>
      </c>
      <c r="E3413" s="27"/>
      <c r="F3413" s="27"/>
      <c r="G3413" s="27" t="s">
        <v>31</v>
      </c>
      <c r="H3413" s="27" t="s">
        <v>32</v>
      </c>
      <c r="I3413" s="27" t="s">
        <v>33</v>
      </c>
      <c r="J3413" s="32">
        <v>46079</v>
      </c>
      <c r="K3413" s="28">
        <v>46235</v>
      </c>
      <c r="L3413" s="121" t="s">
        <v>124</v>
      </c>
      <c r="M3413" s="94" t="s">
        <v>2544</v>
      </c>
      <c r="N3413" s="246" t="s">
        <v>2313</v>
      </c>
      <c r="P3413" s="30" t="s">
        <v>73</v>
      </c>
      <c r="Q3413" s="20" t="s">
        <v>73</v>
      </c>
      <c r="R3413" s="23" t="s">
        <v>73</v>
      </c>
      <c r="S3413" s="21">
        <v>46075</v>
      </c>
      <c r="T3413" s="20" t="s">
        <v>73</v>
      </c>
      <c r="U3413" s="21">
        <v>46085</v>
      </c>
      <c r="V3413" s="29" t="s">
        <v>240</v>
      </c>
      <c r="W3413" s="23"/>
      <c r="X3413" s="27" t="s">
        <v>45</v>
      </c>
      <c r="Y3413" s="13"/>
    </row>
    <row r="3414" spans="1:25" ht="25.5">
      <c r="A3414" s="24">
        <v>46113</v>
      </c>
      <c r="B3414" s="25" t="s">
        <v>4021</v>
      </c>
      <c r="C3414" s="26">
        <v>142677</v>
      </c>
      <c r="D3414" s="27" t="s">
        <v>42</v>
      </c>
      <c r="E3414" s="27"/>
      <c r="F3414" s="27"/>
      <c r="G3414" s="27" t="s">
        <v>31</v>
      </c>
      <c r="H3414" s="27" t="s">
        <v>32</v>
      </c>
      <c r="I3414" s="27" t="s">
        <v>33</v>
      </c>
      <c r="J3414" s="32">
        <v>46079</v>
      </c>
      <c r="K3414" s="28">
        <v>46235</v>
      </c>
      <c r="L3414" s="121" t="s">
        <v>124</v>
      </c>
      <c r="M3414" s="94" t="s">
        <v>2544</v>
      </c>
      <c r="N3414" s="246" t="s">
        <v>2313</v>
      </c>
      <c r="P3414" s="30" t="s">
        <v>73</v>
      </c>
      <c r="Q3414" s="20" t="s">
        <v>73</v>
      </c>
      <c r="R3414" s="23" t="s">
        <v>73</v>
      </c>
      <c r="S3414" s="21">
        <v>46075</v>
      </c>
      <c r="T3414" s="20" t="s">
        <v>73</v>
      </c>
      <c r="U3414" s="21">
        <v>46085</v>
      </c>
      <c r="V3414" s="29" t="s">
        <v>240</v>
      </c>
      <c r="W3414" s="23"/>
      <c r="X3414" s="27" t="s">
        <v>45</v>
      </c>
      <c r="Y3414" s="13"/>
    </row>
    <row r="3415" spans="1:25" ht="25.5">
      <c r="A3415" s="24">
        <v>46113</v>
      </c>
      <c r="B3415" s="25" t="s">
        <v>4022</v>
      </c>
      <c r="C3415" s="26">
        <v>142680</v>
      </c>
      <c r="D3415" s="27" t="s">
        <v>42</v>
      </c>
      <c r="E3415" s="27"/>
      <c r="F3415" s="27"/>
      <c r="G3415" s="27" t="s">
        <v>31</v>
      </c>
      <c r="H3415" s="27" t="s">
        <v>32</v>
      </c>
      <c r="I3415" s="27" t="s">
        <v>33</v>
      </c>
      <c r="J3415" s="32">
        <v>46079</v>
      </c>
      <c r="K3415" s="28">
        <v>46235</v>
      </c>
      <c r="L3415" s="121" t="s">
        <v>124</v>
      </c>
      <c r="M3415" s="94" t="s">
        <v>2544</v>
      </c>
      <c r="N3415" s="246" t="s">
        <v>2313</v>
      </c>
      <c r="P3415" s="30" t="s">
        <v>73</v>
      </c>
      <c r="Q3415" s="20" t="s">
        <v>73</v>
      </c>
      <c r="R3415" s="23" t="s">
        <v>73</v>
      </c>
      <c r="S3415" s="21">
        <v>46075</v>
      </c>
      <c r="T3415" s="20" t="s">
        <v>73</v>
      </c>
      <c r="U3415" s="21">
        <v>46085</v>
      </c>
      <c r="V3415" s="29" t="s">
        <v>240</v>
      </c>
      <c r="W3415" s="23"/>
      <c r="X3415" s="27" t="s">
        <v>45</v>
      </c>
      <c r="Y3415" s="13"/>
    </row>
    <row r="3416" spans="1:25" ht="25.5">
      <c r="A3416" s="24">
        <v>46113</v>
      </c>
      <c r="B3416" s="25" t="s">
        <v>4023</v>
      </c>
      <c r="C3416" s="26">
        <v>142681</v>
      </c>
      <c r="D3416" s="27" t="s">
        <v>42</v>
      </c>
      <c r="E3416" s="27"/>
      <c r="F3416" s="27"/>
      <c r="G3416" s="27" t="s">
        <v>31</v>
      </c>
      <c r="H3416" s="27" t="s">
        <v>32</v>
      </c>
      <c r="I3416" s="27" t="s">
        <v>33</v>
      </c>
      <c r="J3416" s="32">
        <v>46079</v>
      </c>
      <c r="K3416" s="28">
        <v>46235</v>
      </c>
      <c r="L3416" s="121" t="s">
        <v>124</v>
      </c>
      <c r="M3416" s="94" t="s">
        <v>2544</v>
      </c>
      <c r="N3416" s="246" t="s">
        <v>2313</v>
      </c>
      <c r="P3416" s="30" t="s">
        <v>73</v>
      </c>
      <c r="Q3416" s="20" t="s">
        <v>73</v>
      </c>
      <c r="R3416" s="23" t="s">
        <v>73</v>
      </c>
      <c r="S3416" s="21">
        <v>46075</v>
      </c>
      <c r="T3416" s="20" t="s">
        <v>73</v>
      </c>
      <c r="U3416" s="21">
        <v>46085</v>
      </c>
      <c r="V3416" s="29" t="s">
        <v>240</v>
      </c>
      <c r="W3416" s="23"/>
      <c r="X3416" s="27" t="s">
        <v>45</v>
      </c>
      <c r="Y3416" s="13"/>
    </row>
    <row r="3417" spans="1:25" ht="25.5">
      <c r="A3417" s="24">
        <v>46113</v>
      </c>
      <c r="B3417" s="25" t="s">
        <v>552</v>
      </c>
      <c r="C3417" s="26">
        <v>128591</v>
      </c>
      <c r="D3417" s="27" t="s">
        <v>42</v>
      </c>
      <c r="E3417" s="27"/>
      <c r="F3417" s="27"/>
      <c r="G3417" s="27" t="s">
        <v>31</v>
      </c>
      <c r="H3417" s="27" t="s">
        <v>32</v>
      </c>
      <c r="I3417" s="27" t="s">
        <v>33</v>
      </c>
      <c r="J3417" s="32">
        <v>46079</v>
      </c>
      <c r="K3417" s="28">
        <v>46235</v>
      </c>
      <c r="L3417" s="121" t="s">
        <v>34</v>
      </c>
      <c r="N3417" s="94" t="s">
        <v>113</v>
      </c>
      <c r="P3417" s="30"/>
      <c r="Q3417" s="20"/>
      <c r="R3417" s="23"/>
      <c r="S3417" s="21">
        <v>46081</v>
      </c>
      <c r="T3417" s="20" t="s">
        <v>73</v>
      </c>
      <c r="U3417" s="21">
        <v>46095</v>
      </c>
      <c r="V3417" s="29" t="s">
        <v>240</v>
      </c>
      <c r="W3417" s="23"/>
      <c r="X3417" s="27" t="s">
        <v>45</v>
      </c>
      <c r="Y3417" s="13" t="s">
        <v>61</v>
      </c>
    </row>
    <row r="3418" spans="1:25" ht="25.5">
      <c r="A3418" s="24">
        <v>46113</v>
      </c>
      <c r="B3418" s="25" t="s">
        <v>4024</v>
      </c>
      <c r="C3418" s="26">
        <v>152074</v>
      </c>
      <c r="D3418" s="27" t="s">
        <v>42</v>
      </c>
      <c r="E3418" s="27"/>
      <c r="F3418" s="27"/>
      <c r="G3418" s="27" t="s">
        <v>31</v>
      </c>
      <c r="H3418" s="27" t="s">
        <v>32</v>
      </c>
      <c r="I3418" s="27" t="s">
        <v>33</v>
      </c>
      <c r="J3418" s="32">
        <v>46079</v>
      </c>
      <c r="K3418" s="28">
        <v>46235</v>
      </c>
      <c r="L3418" s="121" t="s">
        <v>34</v>
      </c>
      <c r="N3418" s="94" t="s">
        <v>118</v>
      </c>
      <c r="P3418" s="30">
        <v>46071</v>
      </c>
      <c r="Q3418" s="20">
        <v>46073</v>
      </c>
      <c r="R3418" s="23"/>
      <c r="S3418" s="21">
        <v>46081</v>
      </c>
      <c r="T3418" s="20" t="s">
        <v>73</v>
      </c>
      <c r="U3418" s="21">
        <v>46095</v>
      </c>
      <c r="V3418" s="29" t="s">
        <v>240</v>
      </c>
      <c r="W3418" s="23"/>
      <c r="X3418" s="27" t="s">
        <v>39</v>
      </c>
      <c r="Y3418" s="13"/>
    </row>
    <row r="3419" spans="1:25">
      <c r="A3419" s="24">
        <v>46113</v>
      </c>
      <c r="B3419" s="25" t="s">
        <v>2646</v>
      </c>
      <c r="C3419" s="26">
        <v>5419</v>
      </c>
      <c r="D3419" s="27" t="s">
        <v>42</v>
      </c>
      <c r="E3419" s="27"/>
      <c r="F3419" s="27"/>
      <c r="G3419" s="27" t="s">
        <v>31</v>
      </c>
      <c r="H3419" s="27" t="s">
        <v>32</v>
      </c>
      <c r="I3419" s="27" t="s">
        <v>33</v>
      </c>
      <c r="J3419" s="32">
        <v>46079</v>
      </c>
      <c r="K3419" s="28">
        <v>46235</v>
      </c>
      <c r="L3419" s="121" t="s">
        <v>79</v>
      </c>
      <c r="P3419" s="30"/>
      <c r="Q3419" s="20"/>
      <c r="R3419" s="23"/>
      <c r="S3419" s="21">
        <v>46082</v>
      </c>
      <c r="T3419" s="20"/>
      <c r="U3419" s="21">
        <v>46090</v>
      </c>
      <c r="V3419" s="29" t="s">
        <v>240</v>
      </c>
      <c r="W3419" s="23"/>
      <c r="X3419" s="27" t="s">
        <v>45</v>
      </c>
      <c r="Y3419" s="13"/>
    </row>
    <row r="3420" spans="1:25">
      <c r="A3420" s="24">
        <v>46113</v>
      </c>
      <c r="B3420" s="25" t="s">
        <v>4025</v>
      </c>
      <c r="C3420" s="26">
        <v>151074</v>
      </c>
      <c r="D3420" s="27" t="s">
        <v>42</v>
      </c>
      <c r="E3420" s="27"/>
      <c r="F3420" s="27"/>
      <c r="G3420" s="27" t="s">
        <v>31</v>
      </c>
      <c r="H3420" s="27" t="s">
        <v>32</v>
      </c>
      <c r="I3420" s="27" t="s">
        <v>33</v>
      </c>
      <c r="J3420" s="32">
        <v>46079</v>
      </c>
      <c r="K3420" s="28">
        <v>46235</v>
      </c>
      <c r="L3420" s="121" t="s">
        <v>79</v>
      </c>
      <c r="P3420" s="30"/>
      <c r="Q3420" s="20"/>
      <c r="R3420" s="23"/>
      <c r="S3420" s="21">
        <v>46082</v>
      </c>
      <c r="T3420" s="20"/>
      <c r="U3420" s="21">
        <v>46083</v>
      </c>
      <c r="V3420" s="29" t="s">
        <v>240</v>
      </c>
      <c r="W3420" s="23"/>
      <c r="X3420" s="27" t="s">
        <v>45</v>
      </c>
      <c r="Y3420" s="13"/>
    </row>
    <row r="3421" spans="1:25">
      <c r="A3421" s="24">
        <v>46113</v>
      </c>
      <c r="B3421" s="25" t="s">
        <v>4026</v>
      </c>
      <c r="C3421" s="26">
        <v>153230</v>
      </c>
      <c r="D3421" s="27" t="s">
        <v>42</v>
      </c>
      <c r="E3421" s="27"/>
      <c r="F3421" s="27"/>
      <c r="G3421" s="27" t="s">
        <v>31</v>
      </c>
      <c r="H3421" s="27" t="s">
        <v>32</v>
      </c>
      <c r="I3421" s="27" t="s">
        <v>33</v>
      </c>
      <c r="J3421" s="32">
        <v>46079</v>
      </c>
      <c r="K3421" s="28">
        <v>46235</v>
      </c>
      <c r="L3421" s="121" t="s">
        <v>79</v>
      </c>
      <c r="P3421" s="30"/>
      <c r="Q3421" s="20"/>
      <c r="R3421" s="23"/>
      <c r="S3421" s="21">
        <v>46082</v>
      </c>
      <c r="T3421" s="20"/>
      <c r="U3421" s="21">
        <v>46083</v>
      </c>
      <c r="V3421" s="29" t="s">
        <v>240</v>
      </c>
      <c r="W3421" s="23"/>
      <c r="X3421" s="27" t="s">
        <v>45</v>
      </c>
      <c r="Y3421" s="13"/>
    </row>
    <row r="3422" spans="1:25">
      <c r="A3422" s="24">
        <v>46113</v>
      </c>
      <c r="B3422" s="25" t="s">
        <v>729</v>
      </c>
      <c r="C3422" s="26">
        <v>70241</v>
      </c>
      <c r="D3422" s="27" t="s">
        <v>42</v>
      </c>
      <c r="E3422" s="27"/>
      <c r="F3422" s="27"/>
      <c r="G3422" s="27" t="s">
        <v>31</v>
      </c>
      <c r="H3422" s="27" t="s">
        <v>32</v>
      </c>
      <c r="I3422" s="27" t="s">
        <v>33</v>
      </c>
      <c r="J3422" s="32">
        <v>46079</v>
      </c>
      <c r="K3422" s="28">
        <v>46266</v>
      </c>
      <c r="L3422" s="121" t="s">
        <v>79</v>
      </c>
      <c r="P3422" s="30"/>
      <c r="Q3422" s="20"/>
      <c r="R3422" s="23"/>
      <c r="S3422" s="21">
        <v>46082</v>
      </c>
      <c r="T3422" s="20"/>
      <c r="U3422" s="21">
        <v>46098</v>
      </c>
      <c r="V3422" s="29" t="s">
        <v>240</v>
      </c>
      <c r="W3422" s="23"/>
      <c r="X3422" s="27" t="s">
        <v>39</v>
      </c>
      <c r="Y3422" s="13"/>
    </row>
    <row r="3423" spans="1:25">
      <c r="A3423" s="24">
        <v>46113</v>
      </c>
      <c r="B3423" s="25" t="s">
        <v>729</v>
      </c>
      <c r="C3423" s="26">
        <v>142228</v>
      </c>
      <c r="D3423" s="27" t="s">
        <v>42</v>
      </c>
      <c r="E3423" s="27"/>
      <c r="F3423" s="27"/>
      <c r="G3423" s="27" t="s">
        <v>31</v>
      </c>
      <c r="H3423" s="27" t="s">
        <v>32</v>
      </c>
      <c r="I3423" s="27" t="s">
        <v>33</v>
      </c>
      <c r="J3423" s="32">
        <v>46079</v>
      </c>
      <c r="K3423" s="28">
        <v>46266</v>
      </c>
      <c r="L3423" s="121" t="s">
        <v>79</v>
      </c>
      <c r="P3423" s="30"/>
      <c r="Q3423" s="20"/>
      <c r="R3423" s="23"/>
      <c r="S3423" s="21">
        <v>46082</v>
      </c>
      <c r="T3423" s="20"/>
      <c r="U3423" s="21">
        <v>46098</v>
      </c>
      <c r="V3423" s="29" t="s">
        <v>240</v>
      </c>
      <c r="W3423" s="23"/>
      <c r="X3423" s="27" t="s">
        <v>39</v>
      </c>
      <c r="Y3423" s="13"/>
    </row>
    <row r="3424" spans="1:25">
      <c r="A3424" s="24">
        <v>46113</v>
      </c>
      <c r="B3424" s="25" t="s">
        <v>3436</v>
      </c>
      <c r="C3424" s="26">
        <v>145568</v>
      </c>
      <c r="D3424" s="27" t="s">
        <v>42</v>
      </c>
      <c r="E3424" s="27"/>
      <c r="F3424" s="27"/>
      <c r="G3424" s="27" t="s">
        <v>31</v>
      </c>
      <c r="H3424" s="27" t="s">
        <v>32</v>
      </c>
      <c r="I3424" s="27" t="s">
        <v>33</v>
      </c>
      <c r="J3424" s="32">
        <v>46079</v>
      </c>
      <c r="K3424" s="28">
        <v>46235</v>
      </c>
      <c r="L3424" s="121" t="s">
        <v>79</v>
      </c>
      <c r="P3424" s="30"/>
      <c r="Q3424" s="20"/>
      <c r="R3424" s="23"/>
      <c r="S3424" s="21">
        <v>46082</v>
      </c>
      <c r="T3424" s="20"/>
      <c r="U3424" s="21">
        <v>46098</v>
      </c>
      <c r="V3424" s="29" t="s">
        <v>240</v>
      </c>
      <c r="W3424" s="23"/>
      <c r="X3424" s="27" t="s">
        <v>39</v>
      </c>
      <c r="Y3424" s="13"/>
    </row>
    <row r="3425" spans="1:25" ht="38.25">
      <c r="A3425" s="24">
        <v>46082</v>
      </c>
      <c r="B3425" s="25" t="s">
        <v>1692</v>
      </c>
      <c r="C3425" s="26">
        <v>134474</v>
      </c>
      <c r="D3425" s="27"/>
      <c r="E3425" s="27" t="s">
        <v>2009</v>
      </c>
      <c r="F3425" s="27" t="s">
        <v>3477</v>
      </c>
      <c r="G3425" s="27" t="s">
        <v>31</v>
      </c>
      <c r="H3425" s="27" t="s">
        <v>32</v>
      </c>
      <c r="I3425" s="27" t="s">
        <v>33</v>
      </c>
      <c r="J3425" s="28">
        <v>46052</v>
      </c>
      <c r="K3425" s="28">
        <v>46204</v>
      </c>
      <c r="L3425" s="121" t="s">
        <v>124</v>
      </c>
      <c r="M3425" s="246" t="s">
        <v>73</v>
      </c>
      <c r="P3425" s="21">
        <v>46044</v>
      </c>
      <c r="Q3425" s="30" t="s">
        <v>73</v>
      </c>
      <c r="R3425" s="30" t="s">
        <v>73</v>
      </c>
      <c r="S3425" s="21"/>
      <c r="T3425" s="20" t="s">
        <v>4027</v>
      </c>
      <c r="U3425" s="21">
        <v>46109</v>
      </c>
      <c r="V3425" s="29" t="s">
        <v>240</v>
      </c>
      <c r="W3425" s="23"/>
      <c r="X3425" s="27" t="s">
        <v>45</v>
      </c>
      <c r="Y3425" s="13"/>
    </row>
    <row r="3426" spans="1:25">
      <c r="A3426" s="24">
        <v>46113</v>
      </c>
      <c r="B3426" s="25" t="s">
        <v>566</v>
      </c>
      <c r="C3426" s="26">
        <v>21664</v>
      </c>
      <c r="D3426" s="27" t="s">
        <v>42</v>
      </c>
      <c r="E3426" s="27"/>
      <c r="F3426" s="27"/>
      <c r="G3426" s="27" t="s">
        <v>31</v>
      </c>
      <c r="H3426" s="27" t="s">
        <v>32</v>
      </c>
      <c r="I3426" s="27" t="s">
        <v>33</v>
      </c>
      <c r="J3426" s="32">
        <v>46079</v>
      </c>
      <c r="K3426" s="28">
        <v>46235</v>
      </c>
      <c r="L3426" s="121" t="s">
        <v>124</v>
      </c>
      <c r="P3426" s="30">
        <v>46065</v>
      </c>
      <c r="Q3426" s="20">
        <v>46066</v>
      </c>
      <c r="R3426" s="23"/>
      <c r="S3426" s="20">
        <v>46077</v>
      </c>
      <c r="T3426" s="20">
        <v>46091</v>
      </c>
      <c r="U3426" s="21">
        <v>46093</v>
      </c>
      <c r="V3426" s="29" t="s">
        <v>240</v>
      </c>
      <c r="W3426" s="23"/>
      <c r="X3426" s="27" t="s">
        <v>39</v>
      </c>
      <c r="Y3426" s="13"/>
    </row>
    <row r="3427" spans="1:25">
      <c r="A3427" s="24">
        <v>46143</v>
      </c>
      <c r="B3427" s="25" t="s">
        <v>621</v>
      </c>
      <c r="C3427" s="26">
        <v>122362</v>
      </c>
      <c r="D3427" s="27" t="s">
        <v>28</v>
      </c>
      <c r="E3427" s="27"/>
      <c r="F3427" s="27"/>
      <c r="G3427" s="27"/>
      <c r="H3427" s="27" t="s">
        <v>32</v>
      </c>
      <c r="I3427" s="27" t="s">
        <v>33</v>
      </c>
      <c r="J3427" s="32">
        <v>46112</v>
      </c>
      <c r="K3427" s="28">
        <v>46266</v>
      </c>
      <c r="L3427" s="121" t="s">
        <v>79</v>
      </c>
      <c r="P3427" s="30"/>
      <c r="Q3427" s="20"/>
      <c r="R3427" s="23"/>
      <c r="S3427" s="21"/>
      <c r="T3427" s="20"/>
      <c r="U3427" s="21"/>
      <c r="V3427" s="29" t="s">
        <v>235</v>
      </c>
      <c r="W3427" s="23"/>
      <c r="X3427" s="27" t="s">
        <v>45</v>
      </c>
      <c r="Y3427" s="13" t="s">
        <v>4028</v>
      </c>
    </row>
    <row r="3428" spans="1:25" ht="24" customHeight="1">
      <c r="A3428" s="24">
        <v>46143</v>
      </c>
      <c r="B3428" s="25" t="s">
        <v>2756</v>
      </c>
      <c r="C3428" s="26">
        <v>140125</v>
      </c>
      <c r="D3428" s="27" t="s">
        <v>28</v>
      </c>
      <c r="E3428" s="27"/>
      <c r="F3428" s="27"/>
      <c r="G3428" s="27"/>
      <c r="H3428" s="27" t="s">
        <v>32</v>
      </c>
      <c r="I3428" s="27" t="s">
        <v>33</v>
      </c>
      <c r="J3428" s="32">
        <v>46112</v>
      </c>
      <c r="K3428" s="28">
        <v>46266</v>
      </c>
      <c r="L3428" s="121" t="s">
        <v>79</v>
      </c>
      <c r="P3428" s="30"/>
      <c r="Q3428" s="20"/>
      <c r="R3428" s="23"/>
      <c r="S3428" s="21"/>
      <c r="T3428" s="20"/>
      <c r="U3428" s="21"/>
      <c r="V3428" s="29" t="s">
        <v>235</v>
      </c>
      <c r="W3428" s="23"/>
      <c r="X3428" s="27" t="s">
        <v>45</v>
      </c>
      <c r="Y3428" s="13" t="s">
        <v>4028</v>
      </c>
    </row>
    <row r="3429" spans="1:25">
      <c r="A3429" s="24">
        <v>46082</v>
      </c>
      <c r="B3429" s="25" t="s">
        <v>366</v>
      </c>
      <c r="C3429" s="26" t="s">
        <v>3364</v>
      </c>
      <c r="D3429" s="27"/>
      <c r="E3429" s="27"/>
      <c r="F3429" s="27"/>
      <c r="G3429" s="27" t="s">
        <v>31</v>
      </c>
      <c r="H3429" s="27" t="s">
        <v>32</v>
      </c>
      <c r="I3429" s="27" t="s">
        <v>33</v>
      </c>
      <c r="J3429" s="28">
        <v>46052</v>
      </c>
      <c r="K3429" s="28">
        <v>46204</v>
      </c>
      <c r="L3429" s="121" t="s">
        <v>34</v>
      </c>
      <c r="N3429" s="94" t="s">
        <v>4029</v>
      </c>
      <c r="P3429" s="30"/>
      <c r="Q3429" s="20"/>
      <c r="R3429" s="23"/>
      <c r="S3429" s="21"/>
      <c r="T3429" s="20"/>
      <c r="U3429" s="21">
        <v>46098</v>
      </c>
      <c r="V3429" s="29" t="s">
        <v>240</v>
      </c>
      <c r="W3429" s="23"/>
      <c r="X3429" s="27" t="s">
        <v>45</v>
      </c>
      <c r="Y3429" s="13" t="s">
        <v>4030</v>
      </c>
    </row>
    <row r="3430" spans="1:25">
      <c r="A3430" s="24">
        <v>46143</v>
      </c>
      <c r="B3430" s="109" t="s">
        <v>3484</v>
      </c>
      <c r="C3430" s="26">
        <v>146143</v>
      </c>
      <c r="D3430" s="27" t="s">
        <v>28</v>
      </c>
      <c r="E3430" s="27"/>
      <c r="F3430" s="27"/>
      <c r="G3430" s="27"/>
      <c r="H3430" s="27" t="s">
        <v>32</v>
      </c>
      <c r="I3430" s="27" t="s">
        <v>33</v>
      </c>
      <c r="J3430" s="32">
        <v>46112</v>
      </c>
      <c r="K3430" s="28">
        <v>46266</v>
      </c>
      <c r="L3430" s="121" t="s">
        <v>53</v>
      </c>
      <c r="P3430" s="30"/>
      <c r="Q3430" s="20"/>
      <c r="R3430" s="23"/>
      <c r="S3430" s="21"/>
      <c r="T3430" s="20"/>
      <c r="U3430" s="21"/>
      <c r="V3430" s="29" t="s">
        <v>235</v>
      </c>
      <c r="W3430" s="23"/>
      <c r="X3430" s="27" t="s">
        <v>45</v>
      </c>
      <c r="Y3430" s="13" t="s">
        <v>4028</v>
      </c>
    </row>
    <row r="3431" spans="1:25">
      <c r="A3431" s="24">
        <v>46143</v>
      </c>
      <c r="B3431" s="109" t="s">
        <v>606</v>
      </c>
      <c r="C3431" s="26">
        <v>632492</v>
      </c>
      <c r="D3431" s="27" t="s">
        <v>28</v>
      </c>
      <c r="E3431" s="27"/>
      <c r="F3431" s="27"/>
      <c r="G3431" s="27"/>
      <c r="H3431" s="27" t="s">
        <v>32</v>
      </c>
      <c r="I3431" s="27" t="s">
        <v>33</v>
      </c>
      <c r="J3431" s="32">
        <v>46112</v>
      </c>
      <c r="K3431" s="28">
        <v>46266</v>
      </c>
      <c r="L3431" s="121" t="s">
        <v>53</v>
      </c>
      <c r="P3431" s="30"/>
      <c r="Q3431" s="20"/>
      <c r="R3431" s="23"/>
      <c r="S3431" s="21"/>
      <c r="T3431" s="20"/>
      <c r="U3431" s="21"/>
      <c r="V3431" s="29" t="s">
        <v>235</v>
      </c>
      <c r="W3431" s="23"/>
      <c r="X3431" s="27" t="s">
        <v>45</v>
      </c>
      <c r="Y3431" s="13" t="s">
        <v>4028</v>
      </c>
    </row>
    <row r="3432" spans="1:25" ht="25.5">
      <c r="A3432" s="24">
        <v>46113</v>
      </c>
      <c r="B3432" s="25" t="s">
        <v>634</v>
      </c>
      <c r="C3432" s="26">
        <v>119414</v>
      </c>
      <c r="D3432" s="27" t="s">
        <v>42</v>
      </c>
      <c r="E3432" s="27"/>
      <c r="F3432" s="27"/>
      <c r="G3432" s="27" t="s">
        <v>31</v>
      </c>
      <c r="H3432" s="27" t="s">
        <v>32</v>
      </c>
      <c r="I3432" s="27" t="s">
        <v>33</v>
      </c>
      <c r="J3432" s="32">
        <v>46079</v>
      </c>
      <c r="K3432" s="28">
        <v>46235</v>
      </c>
      <c r="L3432" s="121" t="s">
        <v>124</v>
      </c>
      <c r="P3432" s="30" t="s">
        <v>4031</v>
      </c>
      <c r="Q3432" s="30"/>
      <c r="R3432" s="30"/>
      <c r="S3432" s="21">
        <v>46112</v>
      </c>
      <c r="T3432" s="20" t="s">
        <v>73</v>
      </c>
      <c r="U3432" s="21">
        <v>46112</v>
      </c>
      <c r="V3432" s="29" t="s">
        <v>240</v>
      </c>
      <c r="W3432" s="23"/>
      <c r="X3432" s="27" t="s">
        <v>39</v>
      </c>
      <c r="Y3432" s="13" t="s">
        <v>4032</v>
      </c>
    </row>
    <row r="3433" spans="1:25">
      <c r="A3433" s="24">
        <v>46143</v>
      </c>
      <c r="B3433" s="25" t="s">
        <v>1828</v>
      </c>
      <c r="C3433" s="26">
        <v>13915</v>
      </c>
      <c r="D3433" s="27" t="s">
        <v>28</v>
      </c>
      <c r="E3433" s="27"/>
      <c r="F3433" s="27"/>
      <c r="G3433" s="27"/>
      <c r="H3433" s="27" t="s">
        <v>32</v>
      </c>
      <c r="I3433" s="27" t="s">
        <v>33</v>
      </c>
      <c r="J3433" s="32">
        <v>46112</v>
      </c>
      <c r="K3433" s="28">
        <v>46266</v>
      </c>
      <c r="L3433" s="121" t="s">
        <v>124</v>
      </c>
      <c r="P3433" s="30" t="s">
        <v>73</v>
      </c>
      <c r="Q3433" s="30" t="s">
        <v>73</v>
      </c>
      <c r="R3433" s="30" t="s">
        <v>73</v>
      </c>
      <c r="S3433" s="21">
        <v>46111</v>
      </c>
      <c r="T3433" s="20" t="s">
        <v>73</v>
      </c>
      <c r="U3433" s="21">
        <v>46112</v>
      </c>
      <c r="V3433" s="29" t="s">
        <v>240</v>
      </c>
      <c r="W3433" s="23"/>
      <c r="X3433" s="27" t="s">
        <v>45</v>
      </c>
      <c r="Y3433" s="13" t="s">
        <v>89</v>
      </c>
    </row>
    <row r="3434" spans="1:25">
      <c r="A3434" s="24">
        <v>46143</v>
      </c>
      <c r="B3434" s="25" t="s">
        <v>660</v>
      </c>
      <c r="C3434" s="26">
        <v>111640</v>
      </c>
      <c r="D3434" s="27" t="s">
        <v>28</v>
      </c>
      <c r="E3434" s="27"/>
      <c r="F3434" s="27"/>
      <c r="G3434" s="27"/>
      <c r="H3434" s="27" t="s">
        <v>32</v>
      </c>
      <c r="I3434" s="27" t="s">
        <v>33</v>
      </c>
      <c r="J3434" s="32">
        <v>46112</v>
      </c>
      <c r="K3434" s="28">
        <v>46266</v>
      </c>
      <c r="L3434" s="121" t="s">
        <v>124</v>
      </c>
      <c r="P3434" s="30">
        <v>46098</v>
      </c>
      <c r="Q3434" s="20">
        <v>46101</v>
      </c>
      <c r="R3434" s="23"/>
      <c r="S3434" s="21">
        <v>46111</v>
      </c>
      <c r="T3434" s="20" t="s">
        <v>73</v>
      </c>
      <c r="U3434" s="21">
        <v>46112</v>
      </c>
      <c r="V3434" s="29" t="s">
        <v>240</v>
      </c>
      <c r="W3434" s="23"/>
      <c r="X3434" s="27" t="s">
        <v>45</v>
      </c>
      <c r="Y3434" s="13"/>
    </row>
    <row r="3435" spans="1:25">
      <c r="A3435" s="24">
        <v>46143</v>
      </c>
      <c r="B3435" s="25" t="s">
        <v>565</v>
      </c>
      <c r="C3435" s="26">
        <v>116359</v>
      </c>
      <c r="D3435" s="27" t="s">
        <v>28</v>
      </c>
      <c r="E3435" s="27"/>
      <c r="F3435" s="27"/>
      <c r="G3435" s="27"/>
      <c r="H3435" s="27" t="s">
        <v>32</v>
      </c>
      <c r="I3435" s="27" t="s">
        <v>33</v>
      </c>
      <c r="J3435" s="32">
        <v>46112</v>
      </c>
      <c r="K3435" s="28">
        <v>46266</v>
      </c>
      <c r="L3435" s="121" t="s">
        <v>124</v>
      </c>
      <c r="P3435" s="30" t="s">
        <v>73</v>
      </c>
      <c r="Q3435" s="30" t="s">
        <v>73</v>
      </c>
      <c r="R3435" s="30" t="s">
        <v>73</v>
      </c>
      <c r="S3435" s="21">
        <v>46111</v>
      </c>
      <c r="T3435" s="20" t="s">
        <v>73</v>
      </c>
      <c r="U3435" s="21">
        <v>46112</v>
      </c>
      <c r="V3435" s="29" t="s">
        <v>240</v>
      </c>
      <c r="W3435" s="23"/>
      <c r="X3435" s="27" t="s">
        <v>45</v>
      </c>
      <c r="Y3435" s="13" t="s">
        <v>61</v>
      </c>
    </row>
    <row r="3436" spans="1:25">
      <c r="A3436" s="24">
        <v>46143</v>
      </c>
      <c r="B3436" s="25" t="s">
        <v>642</v>
      </c>
      <c r="C3436" s="26">
        <v>122402</v>
      </c>
      <c r="D3436" s="27" t="s">
        <v>28</v>
      </c>
      <c r="E3436" s="27"/>
      <c r="F3436" s="27"/>
      <c r="G3436" s="27"/>
      <c r="H3436" s="27" t="s">
        <v>32</v>
      </c>
      <c r="I3436" s="27" t="s">
        <v>33</v>
      </c>
      <c r="J3436" s="32">
        <v>46112</v>
      </c>
      <c r="K3436" s="28">
        <v>46266</v>
      </c>
      <c r="L3436" s="121" t="s">
        <v>124</v>
      </c>
      <c r="P3436" s="30" t="s">
        <v>73</v>
      </c>
      <c r="Q3436" s="30" t="s">
        <v>73</v>
      </c>
      <c r="R3436" s="30" t="s">
        <v>73</v>
      </c>
      <c r="S3436" s="21">
        <v>46111</v>
      </c>
      <c r="T3436" s="20" t="s">
        <v>73</v>
      </c>
      <c r="U3436" s="21">
        <v>46112</v>
      </c>
      <c r="V3436" s="29" t="s">
        <v>240</v>
      </c>
      <c r="W3436" s="23"/>
      <c r="X3436" s="27" t="s">
        <v>45</v>
      </c>
      <c r="Y3436" s="13" t="s">
        <v>89</v>
      </c>
    </row>
    <row r="3437" spans="1:25">
      <c r="A3437" s="24">
        <v>46143</v>
      </c>
      <c r="B3437" s="25" t="s">
        <v>3270</v>
      </c>
      <c r="C3437" s="26">
        <v>138033</v>
      </c>
      <c r="D3437" s="27" t="s">
        <v>28</v>
      </c>
      <c r="E3437" s="27"/>
      <c r="F3437" s="27"/>
      <c r="G3437" s="27"/>
      <c r="H3437" s="27" t="s">
        <v>32</v>
      </c>
      <c r="I3437" s="27" t="s">
        <v>33</v>
      </c>
      <c r="J3437" s="32">
        <v>46112</v>
      </c>
      <c r="K3437" s="28">
        <v>46266</v>
      </c>
      <c r="L3437" s="121" t="s">
        <v>124</v>
      </c>
      <c r="P3437" s="30" t="s">
        <v>73</v>
      </c>
      <c r="Q3437" s="30" t="s">
        <v>73</v>
      </c>
      <c r="R3437" s="30" t="s">
        <v>73</v>
      </c>
      <c r="S3437" s="21">
        <v>46111</v>
      </c>
      <c r="T3437" s="20" t="s">
        <v>73</v>
      </c>
      <c r="U3437" s="21">
        <v>46112</v>
      </c>
      <c r="V3437" s="29" t="s">
        <v>240</v>
      </c>
      <c r="W3437" s="23"/>
      <c r="X3437" s="27" t="s">
        <v>45</v>
      </c>
      <c r="Y3437" s="13"/>
    </row>
    <row r="3438" spans="1:25">
      <c r="A3438" s="24">
        <v>46143</v>
      </c>
      <c r="B3438" s="25" t="s">
        <v>2743</v>
      </c>
      <c r="C3438" s="26">
        <v>139258</v>
      </c>
      <c r="D3438" s="27" t="s">
        <v>28</v>
      </c>
      <c r="E3438" s="27"/>
      <c r="F3438" s="27"/>
      <c r="G3438" s="27"/>
      <c r="H3438" s="27" t="s">
        <v>32</v>
      </c>
      <c r="I3438" s="27" t="s">
        <v>33</v>
      </c>
      <c r="J3438" s="32">
        <v>46112</v>
      </c>
      <c r="K3438" s="28">
        <v>46266</v>
      </c>
      <c r="L3438" s="121" t="s">
        <v>124</v>
      </c>
      <c r="P3438" s="30" t="s">
        <v>73</v>
      </c>
      <c r="Q3438" s="30" t="s">
        <v>73</v>
      </c>
      <c r="R3438" s="30" t="s">
        <v>73</v>
      </c>
      <c r="S3438" s="21">
        <v>46111</v>
      </c>
      <c r="T3438" s="20" t="s">
        <v>73</v>
      </c>
      <c r="U3438" s="21">
        <v>46112</v>
      </c>
      <c r="V3438" s="29" t="s">
        <v>240</v>
      </c>
      <c r="W3438" s="23"/>
      <c r="X3438" s="27" t="s">
        <v>39</v>
      </c>
      <c r="Y3438" s="13"/>
    </row>
    <row r="3439" spans="1:25">
      <c r="A3439" s="24">
        <v>46143</v>
      </c>
      <c r="B3439" s="25" t="s">
        <v>2781</v>
      </c>
      <c r="C3439" s="26">
        <v>140319</v>
      </c>
      <c r="D3439" s="27" t="s">
        <v>28</v>
      </c>
      <c r="E3439" s="27"/>
      <c r="F3439" s="27"/>
      <c r="G3439" s="27"/>
      <c r="H3439" s="27" t="s">
        <v>32</v>
      </c>
      <c r="I3439" s="27" t="s">
        <v>33</v>
      </c>
      <c r="J3439" s="32">
        <v>46112</v>
      </c>
      <c r="K3439" s="28">
        <v>46266</v>
      </c>
      <c r="L3439" s="121" t="s">
        <v>124</v>
      </c>
      <c r="P3439" s="30" t="s">
        <v>73</v>
      </c>
      <c r="Q3439" s="30" t="s">
        <v>73</v>
      </c>
      <c r="R3439" s="30" t="s">
        <v>73</v>
      </c>
      <c r="S3439" s="21">
        <v>46111</v>
      </c>
      <c r="T3439" s="20" t="s">
        <v>73</v>
      </c>
      <c r="U3439" s="21">
        <v>46112</v>
      </c>
      <c r="V3439" s="29" t="s">
        <v>240</v>
      </c>
      <c r="W3439" s="23"/>
      <c r="X3439" s="27" t="s">
        <v>45</v>
      </c>
      <c r="Y3439" s="13"/>
    </row>
    <row r="3440" spans="1:25">
      <c r="A3440" s="24">
        <v>46143</v>
      </c>
      <c r="B3440" s="25" t="s">
        <v>2757</v>
      </c>
      <c r="C3440" s="26">
        <v>142194</v>
      </c>
      <c r="D3440" s="27" t="s">
        <v>28</v>
      </c>
      <c r="E3440" s="27"/>
      <c r="F3440" s="27"/>
      <c r="G3440" s="27"/>
      <c r="H3440" s="27" t="s">
        <v>32</v>
      </c>
      <c r="I3440" s="27" t="s">
        <v>33</v>
      </c>
      <c r="J3440" s="32">
        <v>46112</v>
      </c>
      <c r="K3440" s="28">
        <v>46266</v>
      </c>
      <c r="L3440" s="121" t="s">
        <v>124</v>
      </c>
      <c r="P3440" s="30" t="s">
        <v>73</v>
      </c>
      <c r="Q3440" s="30" t="s">
        <v>73</v>
      </c>
      <c r="R3440" s="30" t="s">
        <v>73</v>
      </c>
      <c r="S3440" s="21">
        <v>46111</v>
      </c>
      <c r="T3440" s="20" t="s">
        <v>73</v>
      </c>
      <c r="U3440" s="21">
        <v>46112</v>
      </c>
      <c r="V3440" s="29" t="s">
        <v>240</v>
      </c>
      <c r="W3440" s="23"/>
      <c r="X3440" s="27" t="s">
        <v>45</v>
      </c>
      <c r="Y3440" s="13" t="s">
        <v>89</v>
      </c>
    </row>
    <row r="3441" spans="1:25">
      <c r="A3441" s="24">
        <v>46143</v>
      </c>
      <c r="B3441" s="25" t="s">
        <v>3481</v>
      </c>
      <c r="C3441" s="26">
        <v>142239</v>
      </c>
      <c r="D3441" s="27" t="s">
        <v>28</v>
      </c>
      <c r="E3441" s="27"/>
      <c r="F3441" s="27"/>
      <c r="G3441" s="27"/>
      <c r="H3441" s="27" t="s">
        <v>32</v>
      </c>
      <c r="I3441" s="27" t="s">
        <v>33</v>
      </c>
      <c r="J3441" s="32">
        <v>46112</v>
      </c>
      <c r="K3441" s="28">
        <v>46266</v>
      </c>
      <c r="L3441" s="121" t="s">
        <v>124</v>
      </c>
      <c r="P3441" s="30" t="s">
        <v>73</v>
      </c>
      <c r="Q3441" s="30" t="s">
        <v>73</v>
      </c>
      <c r="R3441" s="30" t="s">
        <v>73</v>
      </c>
      <c r="S3441" s="21">
        <v>46111</v>
      </c>
      <c r="T3441" s="20" t="s">
        <v>73</v>
      </c>
      <c r="U3441" s="21">
        <v>46112</v>
      </c>
      <c r="V3441" s="29" t="s">
        <v>240</v>
      </c>
      <c r="W3441" s="23"/>
      <c r="X3441" s="27" t="s">
        <v>45</v>
      </c>
      <c r="Y3441" s="13" t="s">
        <v>61</v>
      </c>
    </row>
    <row r="3442" spans="1:25">
      <c r="A3442" s="24">
        <v>46143</v>
      </c>
      <c r="B3442" s="25" t="s">
        <v>3470</v>
      </c>
      <c r="C3442" s="26">
        <v>147918</v>
      </c>
      <c r="D3442" s="27" t="s">
        <v>28</v>
      </c>
      <c r="E3442" s="27"/>
      <c r="F3442" s="27"/>
      <c r="G3442" s="27"/>
      <c r="H3442" s="27" t="s">
        <v>32</v>
      </c>
      <c r="I3442" s="27" t="s">
        <v>33</v>
      </c>
      <c r="J3442" s="32">
        <v>46112</v>
      </c>
      <c r="K3442" s="28">
        <v>46266</v>
      </c>
      <c r="L3442" s="121" t="s">
        <v>124</v>
      </c>
      <c r="P3442" s="30" t="s">
        <v>73</v>
      </c>
      <c r="Q3442" s="30" t="s">
        <v>73</v>
      </c>
      <c r="R3442" s="30" t="s">
        <v>73</v>
      </c>
      <c r="S3442" s="21">
        <v>46111</v>
      </c>
      <c r="T3442" s="20" t="s">
        <v>73</v>
      </c>
      <c r="U3442" s="21">
        <v>46112</v>
      </c>
      <c r="V3442" s="29" t="s">
        <v>240</v>
      </c>
      <c r="W3442" s="23"/>
      <c r="X3442" s="27" t="s">
        <v>45</v>
      </c>
      <c r="Y3442" s="13" t="s">
        <v>89</v>
      </c>
    </row>
    <row r="3443" spans="1:25">
      <c r="A3443" s="24">
        <v>46143</v>
      </c>
      <c r="B3443" s="25" t="s">
        <v>4033</v>
      </c>
      <c r="C3443" s="26">
        <v>151789</v>
      </c>
      <c r="D3443" s="27" t="s">
        <v>28</v>
      </c>
      <c r="E3443" s="27"/>
      <c r="F3443" s="27"/>
      <c r="G3443" s="27"/>
      <c r="H3443" s="27" t="s">
        <v>32</v>
      </c>
      <c r="I3443" s="27" t="s">
        <v>33</v>
      </c>
      <c r="J3443" s="32">
        <v>46112</v>
      </c>
      <c r="K3443" s="28">
        <v>46266</v>
      </c>
      <c r="L3443" s="121" t="s">
        <v>124</v>
      </c>
      <c r="P3443" s="30" t="s">
        <v>73</v>
      </c>
      <c r="Q3443" s="30" t="s">
        <v>73</v>
      </c>
      <c r="R3443" s="30" t="s">
        <v>73</v>
      </c>
      <c r="S3443" s="21">
        <v>46111</v>
      </c>
      <c r="T3443" s="20" t="s">
        <v>73</v>
      </c>
      <c r="U3443" s="21">
        <v>46112</v>
      </c>
      <c r="V3443" s="29" t="s">
        <v>240</v>
      </c>
      <c r="W3443" s="23"/>
      <c r="X3443" s="27" t="s">
        <v>45</v>
      </c>
      <c r="Y3443" s="13" t="s">
        <v>89</v>
      </c>
    </row>
    <row r="3444" spans="1:25" ht="38.25">
      <c r="A3444" s="24">
        <v>46113</v>
      </c>
      <c r="B3444" s="25" t="s">
        <v>2716</v>
      </c>
      <c r="C3444" s="26">
        <v>128149</v>
      </c>
      <c r="D3444" s="27" t="s">
        <v>42</v>
      </c>
      <c r="E3444" s="27"/>
      <c r="F3444" s="27"/>
      <c r="G3444" s="27" t="s">
        <v>31</v>
      </c>
      <c r="H3444" s="27" t="s">
        <v>32</v>
      </c>
      <c r="I3444" s="27" t="s">
        <v>33</v>
      </c>
      <c r="J3444" s="32">
        <v>46079</v>
      </c>
      <c r="K3444" s="28">
        <v>46235</v>
      </c>
      <c r="L3444" s="121" t="s">
        <v>124</v>
      </c>
      <c r="P3444" s="30" t="s">
        <v>4034</v>
      </c>
      <c r="Q3444" s="30" t="s">
        <v>73</v>
      </c>
      <c r="R3444" s="23"/>
      <c r="S3444" s="21">
        <v>46085</v>
      </c>
      <c r="T3444" s="20" t="s">
        <v>4035</v>
      </c>
      <c r="U3444" s="21">
        <v>46114</v>
      </c>
      <c r="V3444" s="29" t="s">
        <v>240</v>
      </c>
      <c r="W3444" s="23"/>
      <c r="X3444" s="27" t="s">
        <v>45</v>
      </c>
      <c r="Y3444" s="13" t="s">
        <v>4036</v>
      </c>
    </row>
    <row r="3445" spans="1:25">
      <c r="A3445" s="24">
        <v>46143</v>
      </c>
      <c r="B3445" s="25" t="s">
        <v>3476</v>
      </c>
      <c r="C3445" s="26">
        <v>120343</v>
      </c>
      <c r="D3445" s="27" t="s">
        <v>28</v>
      </c>
      <c r="E3445" s="27"/>
      <c r="F3445" s="27"/>
      <c r="G3445" s="27"/>
      <c r="H3445" s="27" t="s">
        <v>32</v>
      </c>
      <c r="I3445" s="27" t="s">
        <v>33</v>
      </c>
      <c r="J3445" s="32">
        <v>46112</v>
      </c>
      <c r="K3445" s="28">
        <v>46266</v>
      </c>
      <c r="L3445" s="121" t="s">
        <v>124</v>
      </c>
      <c r="P3445" s="30" t="s">
        <v>73</v>
      </c>
      <c r="Q3445" s="30" t="s">
        <v>73</v>
      </c>
      <c r="R3445" s="30" t="s">
        <v>73</v>
      </c>
      <c r="S3445" s="21">
        <v>46111</v>
      </c>
      <c r="T3445" s="20" t="s">
        <v>73</v>
      </c>
      <c r="U3445" s="21">
        <v>46114</v>
      </c>
      <c r="V3445" s="29" t="s">
        <v>240</v>
      </c>
      <c r="W3445" s="23"/>
      <c r="X3445" s="27" t="s">
        <v>45</v>
      </c>
      <c r="Y3445" s="13"/>
    </row>
    <row r="3446" spans="1:25">
      <c r="A3446" s="24">
        <v>46143</v>
      </c>
      <c r="B3446" s="25" t="s">
        <v>4037</v>
      </c>
      <c r="C3446" s="26">
        <v>151983</v>
      </c>
      <c r="D3446" s="27" t="s">
        <v>28</v>
      </c>
      <c r="E3446" s="27"/>
      <c r="F3446" s="27"/>
      <c r="G3446" s="27"/>
      <c r="H3446" s="27" t="s">
        <v>32</v>
      </c>
      <c r="I3446" s="27" t="s">
        <v>33</v>
      </c>
      <c r="J3446" s="32">
        <v>46112</v>
      </c>
      <c r="K3446" s="28">
        <v>46266</v>
      </c>
      <c r="L3446" s="121" t="s">
        <v>124</v>
      </c>
      <c r="P3446" s="30">
        <v>46098</v>
      </c>
      <c r="Q3446" s="20">
        <v>46101</v>
      </c>
      <c r="R3446" s="23"/>
      <c r="S3446" s="21">
        <v>46111</v>
      </c>
      <c r="T3446" s="20" t="s">
        <v>73</v>
      </c>
      <c r="U3446" s="21">
        <v>46114</v>
      </c>
      <c r="V3446" s="29" t="s">
        <v>240</v>
      </c>
      <c r="W3446" s="23"/>
      <c r="X3446" s="27" t="s">
        <v>45</v>
      </c>
      <c r="Y3446" s="13"/>
    </row>
    <row r="3447" spans="1:25">
      <c r="A3447" s="24">
        <v>46143</v>
      </c>
      <c r="B3447" s="25" t="s">
        <v>583</v>
      </c>
      <c r="C3447" s="26">
        <v>123729</v>
      </c>
      <c r="D3447" s="27" t="s">
        <v>28</v>
      </c>
      <c r="E3447" s="27"/>
      <c r="F3447" s="27"/>
      <c r="G3447" s="27"/>
      <c r="H3447" s="27" t="s">
        <v>32</v>
      </c>
      <c r="I3447" s="27" t="s">
        <v>33</v>
      </c>
      <c r="J3447" s="32">
        <v>46112</v>
      </c>
      <c r="K3447" s="28">
        <v>46296</v>
      </c>
      <c r="L3447" s="121" t="s">
        <v>124</v>
      </c>
      <c r="P3447" s="30" t="s">
        <v>73</v>
      </c>
      <c r="Q3447" s="30" t="s">
        <v>73</v>
      </c>
      <c r="R3447" s="30" t="s">
        <v>73</v>
      </c>
      <c r="S3447" s="21">
        <v>46111</v>
      </c>
      <c r="T3447" s="20" t="s">
        <v>73</v>
      </c>
      <c r="U3447" s="21">
        <v>46119</v>
      </c>
      <c r="V3447" s="29" t="s">
        <v>240</v>
      </c>
      <c r="W3447" s="23"/>
      <c r="X3447" s="27" t="s">
        <v>45</v>
      </c>
      <c r="Y3447" s="13"/>
    </row>
  </sheetData>
  <autoFilter ref="A1:AA3443" xr:uid="{00000000-0001-0000-0300-000000000000}"/>
  <sortState xmlns:xlrd2="http://schemas.microsoft.com/office/spreadsheetml/2017/richdata2" ref="A2:V2">
    <sortCondition ref="A2"/>
    <sortCondition ref="B2"/>
  </sortState>
  <customSheetViews>
    <customSheetView guid="{0E35EED2-3545-44B4-B6C8-F710F98BA340}" scale="80" showAutoFilter="1" topLeftCell="H1">
      <pane ySplit="1" topLeftCell="A13" activePane="bottomLeft" state="frozen"/>
      <selection pane="bottomLeft" activeCell="N26" sqref="N26"/>
      <pageMargins left="0" right="0" top="0" bottom="0" header="0" footer="0"/>
      <pageSetup orientation="portrait" r:id="rId1"/>
      <headerFooter>
        <oddFooter>&amp;C&amp;1#&amp;"Calibri"&amp;8&amp;K000000Highly Confidential</oddFooter>
      </headerFooter>
      <autoFilter ref="A1:AA2711" xr:uid="{C53556C2-B396-4D71-9BFF-64A7A831E521}"/>
    </customSheetView>
    <customSheetView guid="{2EB10D1F-EF9B-4B48-9FD8-78EDC6A85DE1}" scale="80" showAutoFilter="1">
      <pane ySplit="1" topLeftCell="A2143" activePane="bottomLeft" state="frozen"/>
      <selection pane="bottomLeft" activeCell="H2156" sqref="H2156"/>
      <pageMargins left="0" right="0" top="0" bottom="0" header="0" footer="0"/>
      <pageSetup orientation="portrait" r:id="rId2"/>
      <headerFooter>
        <oddFooter>&amp;C&amp;1#&amp;"Calibri"&amp;8&amp;K000000Highly Confidential</oddFooter>
      </headerFooter>
      <autoFilter ref="A1:AA2704" xr:uid="{EC982BF7-0FBC-40C3-B463-2B50E9D35357}"/>
    </customSheetView>
    <customSheetView guid="{D0F9FEDA-89AD-471F-BACB-F2AC9C1B6EB0}" scale="71" showAutoFilter="1">
      <selection activeCell="B2668" sqref="B2668"/>
      <pageMargins left="0" right="0" top="0" bottom="0" header="0" footer="0"/>
      <pageSetup orientation="portrait" r:id="rId3"/>
      <headerFooter>
        <oddFooter>&amp;C&amp;1#&amp;"Calibri"&amp;10&amp;K000000CONFIDENTIAL</oddFooter>
      </headerFooter>
      <autoFilter ref="A1:AA2667" xr:uid="{73F26305-400C-45B7-B501-C5CBEE7FBE4F}"/>
    </customSheetView>
    <customSheetView guid="{AD79DF8B-FDF9-4B4C-984B-8F1872B7B90D}" scale="78" showAutoFilter="1">
      <pane ySplit="4" topLeftCell="A2162" activePane="bottomLeft" state="frozen"/>
      <selection pane="bottomLeft" activeCell="A6594" sqref="A6594:XFD6599"/>
      <pageMargins left="0" right="0" top="0" bottom="0" header="0" footer="0"/>
      <pageSetup orientation="portrait" r:id="rId4"/>
      <headerFooter>
        <oddFooter>&amp;C&amp;1#&amp;"Calibri"&amp;10&amp;K000000CONFIDENTIAL</oddFooter>
      </headerFooter>
      <autoFilter ref="A1:AA2169" xr:uid="{ED0DAB18-E24C-4960-82A2-A05366B0A82E}"/>
    </customSheetView>
    <customSheetView guid="{1AB90DE0-FF38-457B-B6D8-0F3BEC1CAB1D}" scale="78" showAutoFilter="1">
      <pane ySplit="1" topLeftCell="A6457" activePane="bottomLeft" state="frozen"/>
      <selection pane="bottomLeft" activeCell="A6464" sqref="A6464"/>
      <pageMargins left="0" right="0" top="0" bottom="0" header="0" footer="0"/>
      <pageSetup orientation="portrait" r:id="rId5"/>
      <headerFooter>
        <oddFooter>&amp;C&amp;1#&amp;"Calibri"&amp;10&amp;K000000CONFIDENTIAL</oddFooter>
      </headerFooter>
      <autoFilter ref="A1:AA6142" xr:uid="{D804F6D8-0035-4330-A184-D36AA4929DCF}"/>
    </customSheetView>
    <customSheetView guid="{48A15F17-8B76-473C-9910-BA171C05E074}" scale="71" showAutoFilter="1" topLeftCell="J1">
      <pane ySplit="1" topLeftCell="A6288" activePane="bottomLeft" state="frozen"/>
      <selection pane="bottomLeft" activeCell="Y6310" sqref="Y6310"/>
      <pageMargins left="0" right="0" top="0" bottom="0" header="0" footer="0"/>
      <pageSetup orientation="portrait" r:id="rId6"/>
      <headerFooter>
        <oddFooter>&amp;C&amp;1#&amp;"Calibri"&amp;10&amp;K000000CONFIDENTIAL</oddFooter>
      </headerFooter>
      <autoFilter ref="A6143:AA6349" xr:uid="{F84509DB-7C97-4F47-A1E4-DBDE75E955F1}"/>
    </customSheetView>
    <customSheetView guid="{40A247B0-1660-4B1B-8CC6-6E6490D6B548}" scale="85" showPageBreaks="1" showAutoFilter="1" topLeftCell="A5584">
      <selection activeCell="A5048" sqref="A5048"/>
      <pageMargins left="0" right="0" top="0" bottom="0" header="0" footer="0"/>
      <pageSetup orientation="portrait" r:id="rId7"/>
      <headerFooter>
        <oddFooter>&amp;C&amp;1#&amp;"Calibri"&amp;8&amp;K000000Highly Confidential</oddFooter>
      </headerFooter>
      <autoFilter ref="A1:Y5616" xr:uid="{6C3B872F-5B02-4479-8533-D1FE48F127D7}"/>
    </customSheetView>
    <customSheetView guid="{D2C0D72A-01DE-43BB-88CB-48CAC58470A4}" scale="85" showPageBreaks="1" showAutoFilter="1" topLeftCell="A5552">
      <selection activeCell="A5569" sqref="A5569"/>
      <pageMargins left="0" right="0" top="0" bottom="0" header="0" footer="0"/>
      <pageSetup orientation="portrait" r:id="rId8"/>
      <headerFooter>
        <oddFooter>&amp;C&amp;1#&amp;"Calibri"&amp;8&amp;K000000Highly Confidential</oddFooter>
      </headerFooter>
      <autoFilter ref="A1:Y5614" xr:uid="{0A794EE6-E520-4309-B165-079793887E20}"/>
    </customSheetView>
    <customSheetView guid="{16FD39D0-F6A2-47F8-95CF-F715E12AE179}" scale="85" showPageBreaks="1" showAutoFilter="1" topLeftCell="A4685">
      <selection activeCell="B4646" sqref="B4646"/>
      <pageMargins left="0" right="0" top="0" bottom="0" header="0" footer="0"/>
      <pageSetup orientation="portrait" r:id="rId9"/>
      <headerFooter>
        <oddFooter>&amp;C&amp;1#&amp;"Calibri"&amp;10&amp;K000000CONFIDENTIAL</oddFooter>
      </headerFooter>
      <autoFilter ref="A1:Z4734" xr:uid="{D4B9B92E-557E-4720-93D6-B1520DC29D5A}"/>
    </customSheetView>
    <customSheetView guid="{F521CB3F-4B34-457D-BE19-9C4D54886E5D}" scale="85" showPageBreaks="1" showAutoFilter="1" topLeftCell="G4615">
      <selection activeCell="O4615" sqref="O4615"/>
      <pageMargins left="0" right="0" top="0" bottom="0" header="0" footer="0"/>
      <pageSetup orientation="portrait" r:id="rId10"/>
      <autoFilter ref="A1:Y4640" xr:uid="{87B6C9BF-4143-4358-BAC5-89D0DCDC1FA9}"/>
    </customSheetView>
    <customSheetView guid="{8B7FDA43-DADE-46F9-B1A6-B95016AB7272}" scale="70" showAutoFilter="1" topLeftCell="P1">
      <pane ySplit="1" topLeftCell="A3509" activePane="bottomLeft" state="frozen"/>
      <selection pane="bottomLeft" activeCell="V3460" sqref="V3460"/>
      <pageMargins left="0" right="0" top="0" bottom="0" header="0" footer="0"/>
      <pageSetup orientation="portrait" r:id="rId11"/>
      <autoFilter ref="A1:Z3520" xr:uid="{464D391E-61E6-4AAA-9449-255F6EEE2AEA}"/>
    </customSheetView>
    <customSheetView guid="{EA70BE0F-67BF-416E-A5F5-771C084AA55B}" scale="85" showAutoFilter="1" topLeftCell="M1">
      <selection activeCell="N829" sqref="N829"/>
      <pageMargins left="0" right="0" top="0" bottom="0" header="0" footer="0"/>
      <pageSetup orientation="portrait" r:id="rId12"/>
      <autoFilter ref="A1:Y3438" xr:uid="{1075104A-05DD-4C9A-BDE3-E9514B5C64C0}"/>
    </customSheetView>
    <customSheetView guid="{49E83F9A-9742-4CB8-8645-32E4F6685279}" scale="85" showAutoFilter="1">
      <selection activeCell="B16" sqref="B16"/>
      <pageMargins left="0" right="0" top="0" bottom="0" header="0" footer="0"/>
      <pageSetup orientation="portrait" r:id="rId13"/>
      <autoFilter ref="A1:Y3277" xr:uid="{B8474C75-749D-4F85-B7B1-142064A11778}"/>
    </customSheetView>
    <customSheetView guid="{53716D2E-267C-4993-BC6D-E5D9DD0CABAE}" scale="85" showPageBreaks="1" showAutoFilter="1">
      <selection activeCell="B15" sqref="B15"/>
      <pageMargins left="0" right="0" top="0" bottom="0" header="0" footer="0"/>
      <pageSetup orientation="portrait" r:id="rId14"/>
      <autoFilter ref="A1:Y2615" xr:uid="{8B97828A-BF35-414F-B779-6E0C1437F5AC}"/>
    </customSheetView>
    <customSheetView guid="{A8A115DD-60C2-441B-ACDB-0751390DEB42}" scale="85" showAutoFilter="1">
      <pane ySplit="1" topLeftCell="A2" activePane="bottomLeft" state="frozen"/>
      <selection pane="bottomLeft" activeCell="A2" sqref="A2"/>
      <pageMargins left="0" right="0" top="0" bottom="0" header="0" footer="0"/>
      <pageSetup orientation="portrait" r:id="rId15"/>
      <autoFilter ref="A1:Y2608" xr:uid="{DF869082-D21B-4DB4-B4E7-401756413689}"/>
    </customSheetView>
    <customSheetView guid="{12E03F5C-5A09-4644-B0B9-FB8EE5ED0B75}" scale="85" showAutoFilter="1" topLeftCell="B1">
      <pane ySplit="1" topLeftCell="A1124" activePane="bottomLeft" state="frozen"/>
      <selection pane="bottomLeft" activeCell="B1135" sqref="B1135"/>
      <pageMargins left="0" right="0" top="0" bottom="0" header="0" footer="0"/>
      <pageSetup orientation="portrait" r:id="rId16"/>
      <autoFilter ref="A1:Y2416" xr:uid="{6ED3B92E-3EB6-4DC9-A43B-326F55CCA0AC}"/>
    </customSheetView>
    <customSheetView guid="{EC8F6300-C333-43C9-AF56-AF0DF8BACF48}" scale="85" showAutoFilter="1" topLeftCell="N1">
      <pane ySplit="1" topLeftCell="A2" activePane="bottomLeft" state="frozen"/>
      <selection pane="bottomLeft" activeCell="E2110" sqref="E2110"/>
      <pageMargins left="0" right="0" top="0" bottom="0" header="0" footer="0"/>
      <pageSetup orientation="portrait" r:id="rId17"/>
      <autoFilter ref="A1:Y2108" xr:uid="{25241B38-B874-411E-ADA1-5F76331F8089}"/>
    </customSheetView>
    <customSheetView guid="{07596234-8E40-41EC-BBE4-5FA2293CD716}" scale="85">
      <pane xSplit="2" ySplit="1" topLeftCell="C2" activePane="bottomRight" state="frozen"/>
      <selection pane="bottomRight" activeCell="C2" sqref="C2"/>
      <pageMargins left="0" right="0" top="0" bottom="0" header="0" footer="0"/>
    </customSheetView>
    <customSheetView guid="{4E01CE79-0C4C-4BB4-B68E-53EEFD0E6B66}" scale="85" topLeftCell="A1297">
      <selection activeCell="A1306" sqref="A1306"/>
      <pageMargins left="0" right="0" top="0" bottom="0" header="0" footer="0"/>
      <pageSetup orientation="portrait" r:id="rId18"/>
    </customSheetView>
    <customSheetView guid="{B1CE1875-6240-4B18-8D3E-97AB663D927D}" scale="90" showAutoFilter="1" topLeftCell="A821">
      <selection activeCell="A825" sqref="A825:XFD825"/>
      <pageMargins left="0" right="0" top="0" bottom="0" header="0" footer="0"/>
      <pageSetup orientation="portrait" r:id="rId19"/>
      <autoFilter ref="A1:V1094" xr:uid="{4844EBDB-121A-49DB-A23E-BC1141AA9C47}"/>
    </customSheetView>
    <customSheetView guid="{F26D2670-3997-4226-8ACC-13A7AB93D872}" scale="85" showPageBreaks="1" showAutoFilter="1">
      <pane xSplit="2" ySplit="680" topLeftCell="D702" activePane="bottomRight" state="frozen"/>
      <selection pane="bottomRight" activeCell="A737" sqref="A737:XFD737"/>
      <pageMargins left="0" right="0" top="0" bottom="0" header="0" footer="0"/>
      <pageSetup orientation="portrait" r:id="rId20"/>
      <autoFilter ref="A1:V826" xr:uid="{2BD1D7D9-71A5-4346-B793-C9A05134E41F}"/>
    </customSheetView>
    <customSheetView guid="{166A78E8-6F50-4934-A7E6-DDC2EACBAC84}" scale="85" showAutoFilter="1">
      <pane ySplit="1" topLeftCell="A615" activePane="bottomLeft" state="frozen"/>
      <selection pane="bottomLeft" activeCell="B627" sqref="B627"/>
      <pageMargins left="0" right="0" top="0" bottom="0" header="0" footer="0"/>
      <pageSetup orientation="portrait" r:id="rId21"/>
      <autoFilter ref="A1:V621" xr:uid="{CA117FE0-EDC7-4989-8357-6691B2FDD08D}"/>
    </customSheetView>
    <customSheetView guid="{DE62EA26-A48E-4392-9C4D-730EAEA799F9}" scale="85" showAutoFilter="1">
      <pane xSplit="2" ySplit="1" topLeftCell="M455" activePane="bottomRight" state="frozen"/>
      <selection pane="bottomRight" activeCell="S459" sqref="S459"/>
      <pageMargins left="0" right="0" top="0" bottom="0" header="0" footer="0"/>
      <autoFilter ref="A1:V598" xr:uid="{B8796F38-43B2-443F-A544-ED58C942A9B4}"/>
    </customSheetView>
    <customSheetView guid="{68D1F7F1-0061-4E38-B687-B86A2A11FCDC}" scale="85" showAutoFilter="1">
      <pane xSplit="2" ySplit="1" topLeftCell="C147" activePane="bottomRight" state="frozen"/>
      <selection pane="bottomRight" activeCell="K153" sqref="K153"/>
      <pageMargins left="0" right="0" top="0" bottom="0" header="0" footer="0"/>
      <autoFilter ref="A1:V479" xr:uid="{55BEF748-21E8-4F8C-9B75-E0928A3A837A}"/>
    </customSheetView>
    <customSheetView guid="{C786CC46-AEFF-40C1-B86E-C2C5E5F09FE6}" scale="85" showAutoFilter="1">
      <pane xSplit="2" ySplit="408" topLeftCell="R565" activePane="bottomRight" state="frozen"/>
      <selection pane="bottomRight" activeCell="A565" sqref="A565"/>
      <pageMargins left="0" right="0" top="0" bottom="0" header="0" footer="0"/>
      <pageSetup orientation="portrait" r:id="rId22"/>
      <autoFilter ref="A1:V600" xr:uid="{37331D42-76DE-406B-B9DB-D0E2C517BC54}"/>
    </customSheetView>
    <customSheetView guid="{C97EAAAE-4DF0-4036-83E5-7E12C5ADB6BC}" scale="85" showAutoFilter="1">
      <pane xSplit="2" ySplit="1" topLeftCell="D455" activePane="bottomRight" state="frozen"/>
      <selection pane="bottomRight" activeCell="B460" sqref="B460"/>
      <pageMargins left="0" right="0" top="0" bottom="0" header="0" footer="0"/>
      <autoFilter ref="A1:V601" xr:uid="{BF84DF44-15EE-44B5-BC4C-488410C0261B}"/>
    </customSheetView>
    <customSheetView guid="{8A2F2B29-307C-4C80-8E1C-B9ADF9E2854C}" scale="85" showAutoFilter="1">
      <pane xSplit="2" ySplit="1" topLeftCell="C593" activePane="bottomRight" state="frozen"/>
      <selection pane="bottomRight" activeCell="C607" sqref="C607"/>
      <pageMargins left="0" right="0" top="0" bottom="0" header="0" footer="0"/>
      <pageSetup orientation="portrait" r:id="rId23"/>
      <autoFilter ref="A1:V603" xr:uid="{66BE4241-0398-4C6A-83A9-AD58A9AFDE12}"/>
    </customSheetView>
    <customSheetView guid="{1269A90D-F821-43AB-8625-CAA78A36F43D}" scale="85">
      <pane xSplit="2" ySplit="1" topLeftCell="C2" activePane="bottomRight" state="frozen"/>
      <selection pane="bottomRight" activeCell="C2" sqref="C2"/>
      <pageMargins left="0" right="0" top="0" bottom="0" header="0" footer="0"/>
    </customSheetView>
    <customSheetView guid="{03483453-F6F8-4416-948C-8FAEB815F67C}" scale="85" showAutoFilter="1">
      <pane ySplit="1" topLeftCell="A234" activePane="bottomLeft" state="frozen"/>
      <selection pane="bottomLeft" activeCell="C491" sqref="C491"/>
      <pageMargins left="0" right="0" top="0" bottom="0" header="0" footer="0"/>
      <pageSetup orientation="portrait" r:id="rId24"/>
      <autoFilter ref="A1:V1235" xr:uid="{A8BA7E6B-7316-4462-ACF3-6CA868ACC895}"/>
    </customSheetView>
    <customSheetView guid="{64F31BAE-D060-4DDA-B87D-BFDFA413F89C}" scale="70" showAutoFilter="1" topLeftCell="A1304">
      <selection activeCell="C1349" sqref="C1349"/>
      <pageMargins left="0" right="0" top="0" bottom="0" header="0" footer="0"/>
      <pageSetup orientation="portrait" r:id="rId25"/>
      <autoFilter ref="A1:V1393" xr:uid="{10DD5189-9914-4892-A803-C0A57A8D9DAC}"/>
    </customSheetView>
    <customSheetView guid="{2839602D-BDBE-4A0F-9A71-4CC197322802}" scale="85" showAutoFilter="1">
      <selection activeCell="G6" sqref="G6"/>
      <pageMargins left="0" right="0" top="0" bottom="0" header="0" footer="0"/>
      <autoFilter ref="A1:V1544" xr:uid="{813768A3-41C3-4FC7-8908-6DBF34BB9DAE}"/>
    </customSheetView>
    <customSheetView guid="{5DBE6FDA-25B4-4132-8BD3-05EAA96EC0A0}" scale="85" showAutoFilter="1">
      <selection activeCell="A2" sqref="A2"/>
      <pageMargins left="0" right="0" top="0" bottom="0" header="0" footer="0"/>
      <autoFilter ref="A1:V1864" xr:uid="{5027C486-9DA5-4739-B629-B14C5416AE67}"/>
    </customSheetView>
    <customSheetView guid="{DA94A6BE-B9D1-4BFD-80EE-56DBC80C2D3E}" scale="85" showAutoFilter="1">
      <pane xSplit="2" ySplit="1" topLeftCell="M1864" activePane="bottomRight" state="frozen"/>
      <selection pane="bottomRight" activeCell="T1864" sqref="T1864"/>
      <pageMargins left="0" right="0" top="0" bottom="0" header="0" footer="0"/>
      <autoFilter ref="A1:V1882" xr:uid="{D53DA2FF-38EF-49BC-98C2-16A7AE7D9FE3}"/>
    </customSheetView>
    <customSheetView guid="{6105B5DB-B524-461E-95C0-BA349707E8F3}" scale="85" showAutoFilter="1">
      <pane ySplit="1" topLeftCell="A1638" activePane="bottomLeft" state="frozen"/>
      <selection pane="bottomLeft" activeCell="B1673" sqref="B1673"/>
      <pageMargins left="0" right="0" top="0" bottom="0" header="0" footer="0"/>
      <pageSetup orientation="portrait" r:id="rId26"/>
      <autoFilter ref="A1:Y2233" xr:uid="{89405CD6-AF2D-4F1E-B3D3-49B64109D486}"/>
    </customSheetView>
    <customSheetView guid="{78ED69D3-89BB-491E-BF5D-3549E62E63AB}" scale="85" showAutoFilter="1">
      <pane ySplit="1" topLeftCell="A2331" activePane="bottomLeft" state="frozen"/>
      <selection pane="bottomLeft" activeCell="A2341" sqref="A2341:XFD2341"/>
      <pageMargins left="0" right="0" top="0" bottom="0" header="0" footer="0"/>
      <pageSetup orientation="portrait" r:id="rId27"/>
      <autoFilter ref="A1:Y2444" xr:uid="{2ADB4728-74F5-4E23-B2FB-5DEE6D41042F}"/>
    </customSheetView>
    <customSheetView guid="{B0674E3F-EBB5-4024-AC62-301A725564EB}" scale="85" showAutoFilter="1">
      <selection activeCell="C12" sqref="C12"/>
      <pageMargins left="0" right="0" top="0" bottom="0" header="0" footer="0"/>
      <pageSetup orientation="portrait" r:id="rId28"/>
      <autoFilter ref="A1:Y3277" xr:uid="{91E05ED9-1F69-41E6-A2BF-79153002E77E}"/>
    </customSheetView>
    <customSheetView guid="{943F2579-A133-4E2C-A6CC-0CE1A4D18D3A}" scale="85">
      <pane ySplit="1" topLeftCell="A3276" activePane="bottomLeft" state="frozen"/>
      <selection pane="bottomLeft" activeCell="V3284" sqref="V3284"/>
      <pageMargins left="0" right="0" top="0" bottom="0" header="0" footer="0"/>
      <pageSetup orientation="portrait" r:id="rId29"/>
    </customSheetView>
    <customSheetView guid="{B39CCC93-A1C8-4B17-ABA1-6A994EE3D60B}" scale="85" showPageBreaks="1" showAutoFilter="1">
      <pane ySplit="1" topLeftCell="A3371" activePane="bottomLeft" state="frozen"/>
      <selection pane="bottomLeft" activeCell="F3386" sqref="F3386"/>
      <pageMargins left="0" right="0" top="0" bottom="0" header="0" footer="0"/>
      <pageSetup orientation="portrait" r:id="rId30"/>
      <autoFilter ref="A1:Y3383" xr:uid="{A1F39C2A-393E-4DA4-AF8D-C0625966834B}"/>
    </customSheetView>
    <customSheetView guid="{84F914B9-5294-44E0-ACB2-24F022149E38}" scale="85" showAutoFilter="1" topLeftCell="H3710">
      <selection activeCell="M3716" sqref="M3716:O3716"/>
      <pageMargins left="0" right="0" top="0" bottom="0" header="0" footer="0"/>
      <pageSetup orientation="portrait" r:id="rId31"/>
      <autoFilter ref="A1:Y4045" xr:uid="{161B586F-D497-4E34-92EB-9BFCEBB3D210}"/>
    </customSheetView>
    <customSheetView guid="{C40070A8-3284-4719-92C8-D008FE331FE4}" scale="85" showAutoFilter="1">
      <selection activeCell="B4115" sqref="B4115"/>
      <pageMargins left="0" right="0" top="0" bottom="0" header="0" footer="0"/>
      <pageSetup orientation="portrait" r:id="rId32"/>
      <autoFilter ref="A1:Y4096" xr:uid="{F898621D-8E3A-42D7-8534-F7F0ABA17FC4}"/>
    </customSheetView>
    <customSheetView guid="{A4E487F8-5F99-4D6D-8B5A-DEEF6CA4CF86}" scale="85" showPageBreaks="1" showAutoFilter="1" topLeftCell="A4388">
      <selection activeCell="A4399" sqref="A4399"/>
      <pageMargins left="0" right="0" top="0" bottom="0" header="0" footer="0"/>
      <pageSetup orientation="portrait" r:id="rId33"/>
      <headerFooter>
        <oddFooter>&amp;C&amp;1#&amp;"Calibri"&amp;10&amp;K000000CONFIDENTIAL</oddFooter>
      </headerFooter>
      <autoFilter ref="A1:Z4412" xr:uid="{951D4713-7669-4660-9A02-A5CADE9FEB5C}"/>
    </customSheetView>
    <customSheetView guid="{7674B857-1DB1-4FE1-AF23-9E73CFCE3521}" scale="85" showAutoFilter="1" topLeftCell="H4529">
      <selection activeCell="M4540" sqref="M4540:N4540"/>
      <pageMargins left="0" right="0" top="0" bottom="0" header="0" footer="0"/>
      <pageSetup orientation="portrait" r:id="rId34"/>
      <autoFilter ref="A1:Y4584" xr:uid="{2B990753-5E1F-421B-A099-8661E5B8968B}"/>
    </customSheetView>
    <customSheetView guid="{9776C57A-4B1D-41DE-97FF-4B0E965B2653}" scale="85" showAutoFilter="1" topLeftCell="H4960">
      <selection activeCell="M4991" sqref="M4991"/>
      <pageMargins left="0" right="0" top="0" bottom="0" header="0" footer="0"/>
      <pageSetup orientation="portrait" r:id="rId35"/>
      <headerFooter>
        <oddFooter>&amp;C&amp;1#&amp;"Calibri"&amp;10&amp;K000000CONFIDENTIAL</oddFooter>
      </headerFooter>
      <autoFilter ref="A1:Y4982" xr:uid="{6D79DC28-451C-4145-B029-824C33488C50}"/>
    </customSheetView>
    <customSheetView guid="{19E8F030-0422-44BC-AE22-2D61FE6D7BAC}" scale="85" showAutoFilter="1">
      <pane xSplit="4" ySplit="6" topLeftCell="E5000" activePane="bottomRight" state="frozen"/>
      <selection pane="bottomRight" activeCell="B5004" sqref="B5004"/>
      <pageMargins left="0" right="0" top="0" bottom="0" header="0" footer="0"/>
      <pageSetup orientation="portrait" r:id="rId36"/>
      <headerFooter>
        <oddFooter>&amp;C&amp;1#&amp;"Calibri"&amp;10&amp;K000000CONFIDENTIAL</oddFooter>
      </headerFooter>
      <autoFilter ref="A1:AA5019" xr:uid="{762E519A-0078-40AA-A009-4F4ACC399EC1}"/>
    </customSheetView>
    <customSheetView guid="{BFAAF8CC-F638-432E-9028-F52896C22986}" scale="71" showAutoFilter="1">
      <pane ySplit="2" topLeftCell="A6001" activePane="bottomLeft" state="frozen"/>
      <selection pane="bottomLeft" activeCell="M6082" sqref="M6082"/>
      <pageMargins left="0" right="0" top="0" bottom="0" header="0" footer="0"/>
      <pageSetup orientation="portrait" r:id="rId37"/>
      <headerFooter>
        <oddFooter>&amp;C&amp;1#&amp;"Calibri"&amp;10&amp;K000000CONFIDENTIAL</oddFooter>
      </headerFooter>
      <autoFilter ref="A1:AA6142" xr:uid="{14660562-760C-4D63-90B6-3FA8F8CD24E4}"/>
    </customSheetView>
    <customSheetView guid="{31791B4E-8B9E-4614-B35E-3824854ECF5E}" scale="78" showAutoFilter="1">
      <pane ySplit="1" topLeftCell="A5112" activePane="bottomLeft" state="frozen"/>
      <selection pane="bottomLeft" activeCell="A6384" sqref="A6384:XFD6390"/>
      <pageMargins left="0" right="0" top="0" bottom="0" header="0" footer="0"/>
      <pageSetup orientation="portrait" r:id="rId38"/>
      <headerFooter>
        <oddFooter>&amp;C&amp;1#&amp;"Calibri"&amp;10&amp;K000000CONFIDENTIAL</oddFooter>
      </headerFooter>
      <autoFilter ref="A1:AA6142" xr:uid="{4244DD6D-F166-4176-AEE0-4759D83B899B}"/>
    </customSheetView>
    <customSheetView guid="{C1F32590-37F1-4576-A7CE-5780719B5250}" scale="85" showAutoFilter="1" topLeftCell="A6085">
      <selection activeCell="A6131" sqref="A6131"/>
      <pageMargins left="0" right="0" top="0" bottom="0" header="0" footer="0"/>
      <pageSetup orientation="portrait" r:id="rId39"/>
      <headerFooter>
        <oddFooter>&amp;C&amp;1#&amp;"Calibri"&amp;8&amp;K000000Highly Confidential</oddFooter>
      </headerFooter>
      <autoFilter ref="A1:Z2170" xr:uid="{19022644-B47E-4731-AEA4-407336683D1D}"/>
    </customSheetView>
    <customSheetView guid="{21170C15-72F9-43EA-8560-3323A6F226C7}" scale="78" showAutoFilter="1">
      <pane ySplit="1" topLeftCell="A247" activePane="bottomLeft" state="frozen"/>
      <selection pane="bottomLeft" activeCell="U2563" sqref="U2563"/>
      <pageMargins left="0" right="0" top="0" bottom="0" header="0" footer="0"/>
      <pageSetup orientation="portrait" r:id="rId40"/>
      <headerFooter>
        <oddFooter>&amp;C&amp;1#&amp;"Calibri"&amp;10&amp;K000000CONFIDENTIAL</oddFooter>
      </headerFooter>
      <autoFilter ref="A1:AA2589" xr:uid="{0DD8E1BA-206D-4FAF-8308-91FB2722DA83}"/>
    </customSheetView>
    <customSheetView guid="{C44C12CC-E488-4EE8-96C4-08F0779250EC}" scale="80" showAutoFilter="1" topLeftCell="I1">
      <pane ySplit="1" topLeftCell="A2553" activePane="bottomLeft" state="frozen"/>
      <selection pane="bottomLeft" activeCell="U2589" sqref="U2589"/>
      <pageMargins left="0" right="0" top="0" bottom="0" header="0" footer="0"/>
      <pageSetup orientation="portrait" r:id="rId41"/>
      <headerFooter>
        <oddFooter>&amp;C&amp;1#&amp;"Calibri"&amp;8&amp;K000000Highly Confidential</oddFooter>
      </headerFooter>
      <autoFilter ref="A1:AA2595" xr:uid="{C1B004EB-1BE8-4EDF-9181-1FA9846FA8C8}"/>
    </customSheetView>
    <customSheetView guid="{210B1B57-5F8E-42AA-9B0E-C0BDB762EA83}" scale="80" showAutoFilter="1">
      <pane ySplit="16.111111111111111" topLeftCell="A2653" activePane="bottomLeft"/>
      <selection pane="bottomLeft" activeCell="A2661" sqref="A2661:XFD2661"/>
      <pageMargins left="0" right="0" top="0" bottom="0" header="0" footer="0"/>
      <pageSetup orientation="portrait" r:id="rId42"/>
      <headerFooter>
        <oddFooter>&amp;C&amp;1#&amp;"Calibri"&amp;8&amp;K000000Highly Confidential</oddFooter>
      </headerFooter>
      <autoFilter ref="A1:AA2711" xr:uid="{7A573253-AFD7-44C7-AD97-2C4D0F60981C}"/>
    </customSheetView>
  </customSheetViews>
  <conditionalFormatting sqref="Q92:Q93 Q130 Q145:Q146 Q216:Q226 Q238:Q242 Q244:Q248 Q253:Q254 Q257 Q259 Q277:Q296 Q298 Q304:Q309 Q312 Q317 Q324:Q331 Q333:Q335 Q338:Q350 Q353:Q354 Q356:Q366 Q373:Q378 Q381:Q382 Q384:Q390 Q404:Q406 Q411 Q416 Q421 Q428:Q433 Q458:Q462 Q467:Q468 Q472:Q492 Q495 Q522:Q525 Q540 Q552:Q560 Q566:Q567 Q569 Q595 Q602 Q632:Q633 Q644:Q646 Q650:Q658 Q673:Q686 Q690:Q696 Q698 Q702:Q704 Q707:Q708 Q710 Q719:Q722 Q738:Q739 Q742:Q744 Q746:Q751 Q755:Q756 Q758 Q760 Q762:Q766 Q795:Q798 Q800:Q805 Q808 Q811:Q813 Q816 Q818:Q820 Q822:Q836 Q838:Q839 Q849:Q850 Q866 Q873 Q878:Q879 Q882:Q899 Q908:Q925 Q938:Q945 Q970:Q971 Q1030:Q1033 Q1055:Q1056 Q1058:Q1068 Q1071:Q1075 Q1100:Q1101 Q1103:Q1107 Q1117:Q1118 Q1120:Q1123 Q1128:Q1138 Q1141:Q1144 Q1146:Q1163 Q1165:Q1168 Q1172:Q1176 Q1185:Q1195 Q1211:Q1224 Q1227:Q1248 Q1250 Q1254:Q1255 Q1257:Q1259 Q1278:Q1284 Q1286:Q1289 Q1302:Q1305 Q1308:Q1310 Q1312:Q1315 Q1317:Q1335 Q1338:Q1351 Q1357:Q1366 Q1368:Q1369 Q1378:Q1382 Q1384 Q1391:Q1394 Q1399 Q1402:Q1404 Q1412:Q1418 Q1420:Q1422 Q1427:Q1429 Q1439 Q1441:Q1485 Q1490:Q1503 Q1517:Q1518 Q1537 Q1539 Q1541:Q1542 Q1544:Q1548 Q1550 Q1552 Q1554:Q1560 Q1573:Q1585 Q1588 Q1596:Q1598 Q1603:Q1606 Q1608:Q1614 Q1616 Q1619:Q1626 Q1634:Q1638 Q1640 Q1649:Q1651 Q1668 Q1673:Q1678 Q1680:Q1681 Q1684 Q1686:Q1701 Q1728 Q1730:Q1738 Q1759:Q1772 Q1774:Q1778 Q1780:Q1781 Q1785 Q1806:Q1821 Q1823:Q1827 Q1834:Q1835 Q1840:Q1841 Q1871:Q1877 Q1887 Q1890:Q1894 Q1897:Q1898 Q1916:Q1966 Q2005 Q2009:Q2016 Q2086:Q2087 Q2100:Q2101 Q2142:Q2148 Q2158:Q2162 Q2219:Q2243 Q2245:Q2274 Q2277:Q2343 Q2345:Q2399 Q2401:Q2406 Q2491:Q2566 Q2589:Q2595 Q2597:Q2616 U2720 Q2712:Q2732 Q2734:Q2784 Q2787 R2792 T2792:U2792 Q2789:Q2794 Q2797 Q2819 Q2825:Q2830 Q2832:Q2833 Q2837:Q2838 Q2845:Q2849 Q2851 Q2855:Q2897 Q2899:Q2912 Q2914:Q2917 T2922 Q2919:Q2979 Q2981:Q2985">
    <cfRule type="expression" dxfId="5002" priority="21254" stopIfTrue="1">
      <formula>AND(P92&lt;&gt;"",(P92+7)&lt;TODAY(),(P92+14)&gt;=TODAY(),Q92="")</formula>
    </cfRule>
    <cfRule type="expression" dxfId="5001" priority="21255" stopIfTrue="1">
      <formula>AND(P92&lt;&gt;"",(P92+14)&lt;TODAY(),Q92="")</formula>
    </cfRule>
  </conditionalFormatting>
  <conditionalFormatting sqref="U92:U93 U130 U145:U146 U216:U226 U238:U242 U244:U248 U253:U254 U257 U259 U277:U296 U298 U304:U309 U312 U317 U324:U331 U333:U335 U338:U350 U353:U354 U356:U366 U373:U378 U381:U382 U384:U390 U404:U406 U411 U416 U421 U428:U433 U458:U462 U467:U468 U474:U492 U495 U522:U523 U540 U552:U560 U566:U567 U569 U595 U602 U632:U633 U644:U646 U650:U658 U673:U686 U690:U696 U698 U702:U704 U707:U708 U710 U719:U722 U738:U739 U742:U744 U746:U751 U755:U756 U758 U760 U762:U766 U795:U805 U808 U811:U813 U816 U818:U820 U822:U836 U838:U839 U849:U850 U866 U873 U878:U879 U882:U899 U908:U925 U938:U945 U970:U971 U1030:U1033 U1051:U1052 U1055:U1056 U1058:U1068 U1071:U1075 U1100:U1101 U1103:U1107 U1117:U1118 U1120:U1123 U1128:U1138 U1141:U1144 U1146:U1163 U1165:U1168 U1172:U1176 U1185:U1195 U1211:U1224 U1227:U1248 U1250 U1254:U1255 U1257:U1259 U1278:U1284 U1286:U1289 U1302:U1305 U1308:U1310 U1312 U1315 U1317:U1335 U1338:U1351 U1357:U1366 U1368:U1369 U1378:U1382 U1384 U1391:U1394 U1399 U1402:U1404 U1412:U1418 U1420:U1422 U1427:U1429 U1439 U1441:U1485 U1490:U1503 U1517:U1518 U1537 U1539 U1541:U1542 U1544:U1548 U1550 U1552 U1554:U1560 U1573:U1585 U1588 U1596:U1598 U1603:U1606 U1608:U1614 U1616 U1619:U1626 U1634:U1638 U1640 U1649:U1651 U1668 U1673:U1678 U1680:U1681 U1684 U1686:U1701 U1728 U1730:U1738 U1759:U1772 U1774:U1778 U1780:U1781 U1785 U1806:U1821 U1823:U1827 U1834:U1835 U1840:U1841 U1871:U1877 U1887 U1890:U1894 U1897:U1898 U1916:U1940 U1943 U1945:U1966 U2005 U2010:U2016 U2086:U2087 U2100:U2101 U2142:U2148 U2158:U2162 U2223:U2243 U2245:U2274 U2277:U2343 U2345:U2357 U2363:U2406 U2491:U2566 U2589:U2595 U2597:U2616 U2712:U2719 U2721:U2722 U2724:U2774 U2776:U2782 U2784:U2787 U2789:U2791 U2793:U2842 U2844:U2846 T2849:T2852 T2898 U2848:U2906 T2912:T2913 U2908:U2919 U2925:U2979 U2981:U2985">
    <cfRule type="expression" dxfId="5000" priority="21252" stopIfTrue="1">
      <formula>AND($B92&lt;&gt;"",TODAY()&gt;$A92,T92="",U92&lt;&gt;"Data Received")</formula>
    </cfRule>
  </conditionalFormatting>
  <conditionalFormatting sqref="T92:T93 T130 T145:T146 T216:T226 T238:T242 T244:T248 T253:T254 T257 T259 T277:T296 T298 T304:T309 T312 T317 T324:T331 T333:T335 T338:T350 T353:T354 T356:T366 T373:T378 T381:T382 T384:T390 T404:T406 T411 T416 T421 T428:T433 T458:T462 T467:T468 T474:T492 T495 T522:T523 T540 T552:T560 T566:T567 T569 T595 T602 T632:T633 T644:T646 T650:T658 T673:T686 T690:T696 T698 T702:T704 T707:T708 T710 T719:T722 T738:T739 T742:T744 T746:T751 T755:T756 T758 T760 T762:T766 T795:T805 T808 T811:T813 T816 T818:T820 T822:T836 T838:T839 T849:T850 T866 T873 T878:T879 T882:T899 T908:T925 T938:T945 T970:T971 T1030:T1033 T1051:T1052 T1055:T1056 T1058:T1068 T1071:T1075 T1100:T1101 T1103:T1107 T1117:T1118 T1120:T1123 T1128:T1138 T1141:T1144 T1146:T1163 T1165:T1168 T1172:T1176 T1185:T1195 T1211:T1224 T1227:T1248 T1250 T1254:T1255 T1257:T1259 T1278:T1284 T1286:T1289 T1302:T1305 T1308:T1310 U1313:U1314 T1312:T1315 T1317:T1335 T1338:T1351 T1357:T1366 T1368:T1369 T1378:T1382 T1384 T1391:T1394 T1399 T1402:T1404 T1412:T1418 T1420:T1422 T1427:T1429 T1439 T1441:T1485 T1490:T1503 T1517:T1518 T1537 T1539 T1541:T1542 T1544:T1548 T1550 T1552 T1554:T1560 T1573:T1585 T1588 T1596 T1598 T1603:T1606 T1608:T1614 T1616 T1619:T1626 T1634:T1638 T1640 T1649:T1651 T1668 T1673:T1678 T1680:T1681 T1684 T1686:T1701 T1728 T1730:T1738 T1759:T1772 T1774:T1778 T1780:T1781 T1785 T1806:T1821 T1823:T1827 T1834:T1835 T1840:T1841 T1871:T1877 T1887 T1890:T1894 T1897:T1898 T1916:T1919 T1923:T1926 T1929:T1941 T1943:T1948 T1951:T1966 T2005 T2010:T2016 T2086 T2100:T2101 T2142:T2148 T2158:T2162 T2219:T2343 T2345:T2406 T2491:T2566 T2589:T2595 T2597:T2616 U2723 S2727 U2775 U2783 T2712:T2787 T2789:T2791 U2843 T2793:T2846 T2848 T2853:T2897 T2899:T2906 T2908:T2911 T2914:T2917 T2919 U2924 U2980 T2924:T2982 T2984">
    <cfRule type="expression" dxfId="4999" priority="21257" stopIfTrue="1">
      <formula>AND($B92&lt;&gt;"",$S92&lt;&gt;"",TODAY()&gt;$S92+14,$T92="",U92&lt;&gt;"Data Received")</formula>
    </cfRule>
  </conditionalFormatting>
  <conditionalFormatting sqref="Q2">
    <cfRule type="expression" dxfId="4998" priority="21248" stopIfTrue="1">
      <formula>AND(P2&lt;&gt;"",(P2+7)&lt;TODAY(),(P2+14)&gt;=TODAY(),Q2="")</formula>
    </cfRule>
    <cfRule type="expression" dxfId="4997" priority="21249" stopIfTrue="1">
      <formula>AND(P2&lt;&gt;"",(P2+14)&lt;TODAY(),Q2="")</formula>
    </cfRule>
  </conditionalFormatting>
  <conditionalFormatting sqref="V2 S2 P2">
    <cfRule type="expression" dxfId="4996" priority="21247" stopIfTrue="1">
      <formula>AND($B2&lt;&gt;"",TODAY()&gt;$J2,P2="")</formula>
    </cfRule>
  </conditionalFormatting>
  <conditionalFormatting sqref="U2">
    <cfRule type="expression" dxfId="4995" priority="21246" stopIfTrue="1">
      <formula>AND($B2&lt;&gt;"",TODAY()&gt;$A2,U2="",V2&lt;&gt;"Data Received")</formula>
    </cfRule>
  </conditionalFormatting>
  <conditionalFormatting sqref="R2">
    <cfRule type="expression" dxfId="4994" priority="21250" stopIfTrue="1">
      <formula>AND(B2&lt;&gt;"",J2&lt;TODAY(),R2="")</formula>
    </cfRule>
  </conditionalFormatting>
  <conditionalFormatting sqref="L2">
    <cfRule type="expression" dxfId="4993" priority="21251" stopIfTrue="1">
      <formula>AND($B2&lt;&gt;"",TODAY()&gt;$J2,$L2="")</formula>
    </cfRule>
  </conditionalFormatting>
  <conditionalFormatting sqref="T2">
    <cfRule type="expression" dxfId="4992" priority="21245" stopIfTrue="1">
      <formula>AND($B2&lt;&gt;"",$S2&lt;&gt;"",TODAY()&gt;$S2+14,$T2="",V2&lt;&gt;"Data Received")</formula>
    </cfRule>
  </conditionalFormatting>
  <conditionalFormatting sqref="T524">
    <cfRule type="expression" dxfId="4991" priority="20559" stopIfTrue="1">
      <formula>AND(#REF!&lt;&gt;"",$S524&lt;&gt;"",TODAY()&gt;$S524+14,$T524="",V524&lt;&gt;"Data Received")</formula>
    </cfRule>
  </conditionalFormatting>
  <conditionalFormatting sqref="R92:R93 R130 R145:R146 R216:R226 R238:R242 R244:R248 R253:R254 R257 R259 R277:R296 R298 R304:R309 R312 R317 R324:R331 R333:R335 R338:R350 R353:R354 R356:R366 R373:R378 R381:R382 R384:R390 R404:R406 R411 R416 R421 R428:R433 R458:R462 R467:R468 R472:R492 R495 R540 R552:R560 R522:R525 R566:R567 R569 R595 R602 R632:R633 R644:R646 R650:R658 R673:R686 R690:R696 R698 R702:R704 R707:R708 R710 R719:R722 R738:R739 R742:R744 R746:R751 R755:R756 R758 R760 R762:R766 R795:R805 R808 R811:R813 R816 R818:R820 R822:R836 R838:R839 R849:R850 R866 R873 R878:R879 R882:R899 R908:R925 R938:R945 R970:R971 R1030:R1033 R1051:R1052 R1055:R1056 R1058:R1068 R1071:R1075 R1100:R1101 R1103:R1107 R1117:R1118 R1120:R1123 R1128:R1138 R1141:R1144 R1146:R1163 R1165:R1168 R1172:R1176 R1185:R1195 R1211:R1224 R1227:R1248 R1250 R1254:R1255 R1257:R1259 R1278:R1284 R1286:R1289 R1302:R1305 R1308:R1310 R1312:R1315 R1317:R1335 R1338:R1351 R1357:R1366 R1368:R1369 R1378:R1382 R1384 R1391:R1394 T1597 R1399 R1402:R1404 R1412:R1418 R1420:R1422 R1427:R1429 R1439 R1441:R1485 R1490:R1503 R1517:R1518 R1537 R1539 R1541:R1542 R1544:R1548 R1550 R1552 R1554:R1560 R1573:R1585 R1588 R1596:R1598 R1603:R1606 R1608:R1614 R1616 R1619:R1626 R1634:R1638 R1640 R1649:R1651 R1668 R1673:R1678 R1680:R1681 R1684 R1686:R1701 R1728 R1730:R1738 R1759:R1772 R1774:R1778 R1780:R1781 T1921:T1922 T1927:T1928 T1949:T1950 R1785 R1806:R1821 R1823:R1827 R1834:R1835 R1840:R1841 R1871:R1877 R1887 R1890:R1894 R1897:R1898 R1916:R1966 R2005 R2009:R2016 R2086:R2087 R2100:R2101 R2142:R2148 R2158:R2162 S2249:S2268 R2219:R2243 R2245:R2274 R2277:R2343 R2345:R2406 R2491:R2566 R2589:R2595 R2597:R2616 R2712:R2784 R2787 R2789:R2791 R2793:R2794 R2797 R2819 R2825:R2830 R2832:R2833 R2837:R2838 S2847:U2847 R2845:R2849 R2851 R2855:R2895 R2897 R2899:R2905 R2907:R2912 R2914 R2916:R2917 S2920:T2921 U2920:U2922 R2919:R2979 R2981:R2985">
    <cfRule type="expression" dxfId="4990" priority="19058" stopIfTrue="1">
      <formula>AND(B92&lt;&gt;"",#REF!&lt;TODAY(),R92="")</formula>
    </cfRule>
  </conditionalFormatting>
  <conditionalFormatting sqref="L92:O93 L130:O130 L145:O146 L216:O226 L238:O242 L244:O248 L253:O254 L257:O257 L259:O259 L277:O296 L298:O298 L304:O309 L312:O312 L317:O317 L324:O331 L333:O335 L338:O350 L353:M353 O353 L354:O354 L356:O366 L373:O378 L381:O382 L384:O390 L404:O406 L411:O411 L416:O416 L421:O421 L428:O431 L432:M432 O432 L433:O433 L458:O461 L462:M462 O462 L467:O468 L474:O492 L495:O495 L522:O523 L540:O540 L552:O560 L566:O567 L569:O569 L595:O595 L602:O602 L632:O633 L644:O646 L650:O658 L673:O686 L690:O696 L698:O698 L702:O704 L707:O708 L710:O710 L719:O722 L738:O739 L742:O744 L746:O751 L755:O756 L758:O758 L760:O760 L762:O766 L795:O805 L808:O808 L811:O813 L816:O816 L818:O820 L822:O836 L838:O839 L849:O850 L866:O866 L873:O873 L878:O879 L882:O899 L908:O925 L938:O945 L970:O971 L1030:O1033 L1051:L1052 O1051:O1052 L1055:O1056 L1058:O1068 L1071:O1075 L1100:O1101 L1103:O1105 L1106:N1106 L1107:O1107 L1117:O1118 L1120:O1123 L1128:O1138 L1141:O1144 L1146:O1163 L1165:O1168 L1172:O1176 L1185:O1195 L1211:O1224 L1227:O1248 L1250:O1250 L1254:O1255 L1257:O1259 L1278:O1284 L1286:O1289 L1302:O1305 L1308:O1310 L1312:O1315 L1317:O1335 L1338:O1351 L1357:O1366 L1368:O1369 L1378:O1382 L1384:O1384 L1391:O1394 L1399:O1399 L1402:O1404 L1412:O1418 L1420:O1422 L1427:O1429 L1439:O1439 L1441:O1485 L1490:O1503 L1517:O1518 L1537:O1537 L1539:O1539 L1541:O1542 L1544:O1548 L1550:O1550 L1552:O1552 L1554:O1560 L1573:O1585 L1588:O1588 L1596:O1598 L1603:O1606 L1608:O1614 L1616:O1616 L1619:O1626 L1634:O1638 L1640:O1640 L1649:O1651 L1668:O1668 L1673:O1675 N1676:O1676 L1676 L1677:O1678 L1680:O1681 L1684:O1684 L1686:O1701 M2407:O2490 M2567:O2588 M2596:O2596 M2617:O2711 M94:O129 M131:O144 M3:O91 M1729:O1729 M1739:O1758 M147:O215 M243:O243 M249:O252 M255:O256 M258:O258 M260:O263 M265:O276 M297:O297 M299:O303 M310:O311 M313:O316 M318:O323 M332:O332 M336:O337 M351:O352 M355:O355 M367:O372 M379:O380 M383:O383 M391:O403 M407:O410 M412:O415 M422:O427 M434:O457 M463:O466 M469:O471 M493:O494 M496:O521 M526:O539 M541:O551 M561:O565 M568:O568 M570:O594 M596:O601 M603:O631 M647:O649 M659:O672 M687:O689 M697:O697 M699:O701 M705:O706 M709:O709 M711:O718 M723:O737 M745:O745 M752:O754 M757:O757 M759:O759 M761:O761 M634:O643 M767:O794 M806:O807 M809:O810 M814:O815 M817:O817 M821:O821 M837:O837 M840:O848 M851:O865 M867:O872 M874:O877 M880:O881 M900:O907 M926:O937 M946:O969 M972:O1029 M1034:O1050 M1053:O1054 M1057:O1057 M1069:O1070 M1076:O1099 M1102:O1102 M1108:O1116 M1119:O1119 M1124:O1127 M1139:O1140 M1145:O1145 M1164:O1164 M1169:O1171 M1177:O1184 M1196:O1210 M1225:O1226 M1249:O1249 M1251:O1253 M1256:O1256 M1260:O1277 M1285:O1285 M1290:O1301 M1306:O1307 M1311:O1311 M1316:O1316 M1336:O1337 M1352:O1356 M1367:O1367 M1370:O1377 M1383:O1383 M1385:O1390 M1395:O1398 M1400:O1401 M1419:O1419 M1423:O1426 M1430:O1438 M1440:O1440 M1486:O1489 M1504:O1516 M1519:O1536 M1538:O1538 M1540:O1540 M1543:O1543 M1549:O1549 M1551:O1551 M1553:O1553 M1561:O1572 M1586:O1587 M1589:O1595 M1599:O1602 M1607:O1607 M1615:O1615 M1617:O1618 M1627:O1633 M1639:O1639 M1641:O1648 M1652:O1667 M1669:O1672 M1679:O1679 M1682:O1683 M1685:O1685 M1702:O1727 M1773:O1773 M1779:O1779 M1782:O1784 M1786:O1805 M1828:O1833 M1836:O1839 M1842:O1870 M1878:O1886 M1888:O1889 M1895:O1896 M1899:O1915 M1967:O2004 M2006:O2008 M2017:O2085 M2088:O2099 M2102:O2141 M2149:O2157 M2163:O2218 M227:O237 M740:O741 M1405:O1411 M1822:O1822 M2344:O2344 M417:O420 L1728:O1728 L1730:O1738 L1759:O1772 L1774:O1778 L1780:O1781 L1785:O1785 L1806:O1821 L1823:O1827 L1834:O1835 L1840:O1841 L1871:O1877 L1887:O1887 L1890:O1894 L1897:O1898 L1916:O1928 L1929:N1929 L1930:O1966 L2005:O2005 L2010:O2016 L2086:O2087 L2100:O2101 L2142:O2148 L2158:O2162 L2219:O2243 L2245:O2274 M2275:O2276 L2277:O2286 L2287:M2287 O2287 L2288:O2343 L2345:O2406 M2244:O2244 L2491:O2566 L2589:O2595 L2597:O2616 L2712:O2985 M3448:O1048576">
    <cfRule type="expression" dxfId="4989" priority="19060" stopIfTrue="1">
      <formula>AND($B3&lt;&gt;"",TODAY()&gt;#REF!,$L3="")</formula>
    </cfRule>
  </conditionalFormatting>
  <conditionalFormatting sqref="P92 P130 P146 P240:P241 P247 P278:P280 P285 P287 P289:P292 P305 P307 P312 P317 P324:P327 P330 P334 P339:P341 P343:P344 P347 P350 P362 P365:P366 P373:P376 P381:P382 P387 P404 P416 P428 P430:P433 P459 P468 P483 P485:P487 P490 P492 P540 P553:P559 P595 P644:P646 P650 P654 P656:P658 P674:P675 P677 P679 P681 P685 P690 P694 P632 P719 P721:P722 P738 P743 P746 P748 P760 P762:P766 P795 P799 P822:P824 P827:P836 P839 P882:P884 P886:P887 P889:P891 P893:P899 P910:P911 P913:P914 P917 P919 P922 P939:P940 P942 P944 P970:P971 P1030 P1052 P1059:P1068 P1073:P1075 P1101 P1103 P1105 P1107 P1121:P1122 P1129:P1133 P1136:P1138 P1141:P1142 P1150:P1151 P1153:P1154 P1156 P1158 P1161:P1162 P1167 P1172:P1173 P1176 P1185:P1189 P1191:P1195 P1213 P1215:P1216 P1222 P1224 P1228 P1237 P1250 P1258 P1279:P1283 P1286:P1289 P1303 P1305 P1313:P1315 P1325 P1327:P1328 P1331 P1340:P1343 P1358 P1360:P1361 P1364:P1366 P1369 P1378:P1379 P1391 P1399 P1402 P1404 P1412 P1414:P1416 P1420:P1422 P1427 P1439 P1441 P1456 P1468:P1476 P1481:P1482 P1491:P1500 P1502:P1503 P1517:P1518 P1537 P1547 P1550 P1555 P1557 P1573:P1574 P1576:P1578 P1582:P1583 P1596 P1609 P1611 P1613:P1614 P1619:P1620 P1623 P1635 P1649:P1651 P1668 P1674:P1676 P1684 P1698 P1700 P1728 P1730:P1738 P1761 P1763:P1764 P1766:P1768 P1771:P1772 P1785 P1806:P1811 P1813:P1814 P1816:P1817 P1819:P1821 P1824 P1841 P1872 P1874:P1877 P1890 P1898 P1917:P1921 P1923:P1924 P1926 P1934:P1935 P1940:P1941 P1945:P1946 P1948 P1951 P1962 P1966 P2100:P2101 P2145:P2148 P2219 P2224:P2226 P2228 P2230:P2233 P2236 P2238:P2239 P2241:P2242 P2249:P2253 P2255:P2256 P2258:P2262 P2264:P2265 P2270 P2277:P2283 P2285:P2286 P2292 P2295:P2314 P2318:P2321 P2324 P2326:P2328 P2330 P2337 P2340:P2341 P2345:P2346 P2348:P2357 P2359:P2361 P2364:P2373 P2375:P2376 P2378 P2381:P2385 P2392:P2396 P2398 P2495:P2508 P2510:P2516 P2519 P2521:P2522 P2524:P2526 P2528:P2529 P2532:P2535 P216:P219 P221:P223 P225 P474 P476:P480 P708 P1394 P2009:P2012 P384:P385 P2545:P2550 P2552:P2557 P2559:P2561 P2564:P2565 P2589 P2597:P2616 P2715:R2715 P2716 P2719:P2721 P2723 P2726 P2729 Q2733 P2733:P2741 P2744:P2746 P2748:P2752 P2754:P2767 P2769:P2773 P2775 P2781 P2785:R2786 P2792 Q2795:R2796 P2794:P2797 P2798:R2801 P2803:R2804 P2806:R2806 P2810:R2810 P2814:R2818 P2824:R2824 P2826:P2828 Q2831:R2831 P2831:P2833 P2837 P2840:R2841 P2843:R2843 P2850:R2850 P2857:P2861 P2863:P2870 P2881 P2886 P2888 P2891 P2906 P2908 P2918:T2918 P2919:R2919">
    <cfRule type="expression" dxfId="4988" priority="19032" stopIfTrue="1">
      <formula>AND($B93&lt;&gt;"",TODAY()&gt;#REF!,P92="")</formula>
    </cfRule>
  </conditionalFormatting>
  <conditionalFormatting sqref="V92:V93 S92:S93 V130 S130 S145:S146 V145:V146 V216:V226 S216:S226 S238:S242 V238:V242 S244:S248 V244:V248 S253:S254 V253:V254 V257 S257 S259 V259 V277:V296 S277:S296 S298 V298 S304:S309 V304:V309 V312 S312 S317 V317 S324:S331 V324:V331 V333:V335 S333:S335 V338:V350 S338:S350 V353:V354 S353:S354 S356:S366 V356:V366 S373:S378 V373:V378 S381:S382 V381:V382 S404:S406 V404:V406 V411 S411 S428:S433 V428:V433 V458:V462 S458:S462 S467:S468 V467:V468 S474:S492 V474:V492 V495 S495 S540 V540 V552:V560 S552:S560 V566:V567 S566:S567 S569 V569 S595 V595 V602 S602 V632:V633 S632:S633 S644:S646 V644:V646 V650:V658 S650:S658 V673:V686 S673:S686 S690:S696 V690:V696 V698 S698 S702:S704 V702:V704 V707:V708 S707:S708 Q799 S710 V710 V719:V722 S719:S722 S738:S739 V738:V739 V742:V744 S742:S744 S746:S751 V746:V751 S755:S756 V755:V756 V758 S758 S760 V760 V762:V766 S762:S766 S795:S805 V795:V805 V808 S808 S811:S813 V811:V813 V816 S816 S818:S820 V818:V820 V822:V836 S822:S836 V838:V839 S838:S839 V849:V850 S849:S850 S866 V866 V873 S873 S878:S879 V878:V879 V882:V899 S882:S899 V908:V925 S908:S925 S938:S945 V938:V945 S970:S971 V970:V971 S1051:S1052 V1051:V1052 S1030:S1033 V1030:V1033 S1055:S1056 V1055:V1056 V1058:V1068 S1058:S1068 S1071:S1075 V1071:V1075 S1100:S1101 V1100:V1101 S1103:S1107 V1103:V1107 V1117:V1118 S1117:S1118 V1120:V1123 S1120:S1123 V1128:V1138 S1128:S1138 V1141:V1144 S1141:S1144 S1146:S1163 V1146:V1163 S1165:S1168 V1165:V1168 S1172:S1176 V1172:V1176 V1185:V1195 S1185:S1195 V1211:V1224 S1211:S1224 V1227:V1248 S1227:S1248 S1250 V1250 S1254:S1255 V1254:V1255 V1257:V1259 S1257:S1259 S1278:S1284 V1278:V1284 S1286:S1289 V1286:V1289 S1302:S1305 V1302:V1305 V1308:V1310 S1308:S1310 V1312:V1315 S1312:S1315 S1317:S1335 V1317:V1335 V1338:V1351 S1338:S1351 S1357:S1366 V1357:V1366 S1368:S1369 V1368:V1369 V1378:V1382 S1378:S1382 S1384 V1384 S1391:S1394 V1391:V1394 V1399 S1399 V1402:V1404 S1402:S1404 S1412:S1418 V1411:V1418 V1420:V1422 S1420:S1422 V1427:V1429 S1427:S1429 S1439 V1439 V1441:V1485 S1441:S1485 S1490:S1503 V1490:V1503 S1517:S1518 V1517:V1518 V1537 S1537 S1539 V1539 S1541:S1542 V1541:V1542 S1544:S1548 V1544:V1548 V1550 S1550 S1552 V1552 S1554:S1560 V1554:V1560 S1573:S1585 V1573:V1585 V1588 S1588 V1596:V1598 S1596:S1598 S1603:S1606 V1603:V1606 V1608:V1614 S1608:S1614 S1616 V1616 S1619:S1626 V1619:V1626 V1634:V1638 S1634:S1638 S1640 V1640 V1649:V1651 S1649:S1651 S1668 V1668 S1673:S1678 V1673:V1678 S1680:S1681 V1680:V1681 V1684 S1684 V1686:V1701 S1686:S1701 S522:S523 V522:V523 S1728 V1728 V1730:V1738 S1730:S1738 V1759:V1772 S1759:S1772 S1774:S1778 V1774:V1778 S1780:S1781 V1780:V1781 T1920 U1941 T1942:U1942 U1944 S1785 V1785 S1806:S1821 V1806:V1821 V1823:V1827 S1823:S1827 V1834:V1835 S1834:S1835 V1840:V1841 S1840:S1841 V1871:V1877 S1871:S1877 S1887 V1887 S1890:S1894 V1890:V1894 S1897:S1898 V1897:V1898 V1916:V1966 S1916:S1966 S2005 V2005 S2010:S2016 V2010:V2016 S2086 V2086:V2087 V2100:V2101 S2100:S2101 V2142:V2148 S2142:S2148 S2158:S2162 V2158:V2162 U2358:U2362 V384:V390 S384:S390 V416 S416 V421 S421 V2219:V2243 S2219:S2243 S2245:S2248 S2269:S2274 S2277:S2321 S2324 S2326 S2328 S2330 S2336:S2339 S2341:S2343 S2345:S2406 V2245:V2406 S2491:S2566 V2491:V2566 V2589:V2595 S2589:S2595 S2597:S2616 V2597:V2616 S2712:S2726 S2728:S2787 S2789:S2846 S2848:S2906 S2908:S2917 S2919 T2923:U2923 P2952 P2959 P2967 P2981 T2983 S2923:S2984 V2712:V2985 S2985:T2985">
    <cfRule type="expression" dxfId="4987" priority="18698" stopIfTrue="1">
      <formula>AND($B92&lt;&gt;"",TODAY()&gt;#REF!,P92="")</formula>
    </cfRule>
  </conditionalFormatting>
  <conditionalFormatting sqref="P885">
    <cfRule type="expression" dxfId="4986" priority="23283" stopIfTrue="1">
      <formula>AND($B892&lt;&gt;"",TODAY()&gt;#REF!,P885="")</formula>
    </cfRule>
  </conditionalFormatting>
  <conditionalFormatting sqref="M2:O2">
    <cfRule type="expression" dxfId="4985" priority="18279" stopIfTrue="1">
      <formula>AND($B2&lt;&gt;"",TODAY()&gt;#REF!,M2="")</formula>
    </cfRule>
  </conditionalFormatting>
  <conditionalFormatting sqref="P349 P522 P566:P567 P2714 P3340:R3340">
    <cfRule type="expression" dxfId="4984" priority="16472" stopIfTrue="1">
      <formula>AND($B352&lt;&gt;"",TODAY()&gt;#REF!,P349="")</formula>
    </cfRule>
  </conditionalFormatting>
  <conditionalFormatting sqref="P569 P651:P652 P720 P1255">
    <cfRule type="expression" dxfId="4983" priority="16037" stopIfTrue="1">
      <formula>AND($B571&lt;&gt;"",TODAY()&gt;#REF!,P569="")</formula>
    </cfRule>
  </conditionalFormatting>
  <conditionalFormatting sqref="L524:O524">
    <cfRule type="expression" dxfId="4982" priority="15901" stopIfTrue="1">
      <formula>AND(#REF!&lt;&gt;"",TODAY()&gt;#REF!,$L524="")</formula>
    </cfRule>
  </conditionalFormatting>
  <conditionalFormatting sqref="P93">
    <cfRule type="expression" dxfId="4981" priority="14945" stopIfTrue="1">
      <formula>AND($B4568&lt;&gt;"",TODAY()&gt;#REF!,P93="")</formula>
    </cfRule>
  </conditionalFormatting>
  <conditionalFormatting sqref="P145">
    <cfRule type="expression" dxfId="4980" priority="14929" stopIfTrue="1">
      <formula>AND(#REF!&lt;&gt;"",TODAY()&gt;#REF!,P145="")</formula>
    </cfRule>
  </conditionalFormatting>
  <conditionalFormatting sqref="P220">
    <cfRule type="expression" dxfId="4979" priority="14881" stopIfTrue="1">
      <formula>AND($B4835&lt;&gt;"",TODAY()&gt;#REF!,P220="")</formula>
    </cfRule>
  </conditionalFormatting>
  <conditionalFormatting sqref="P224">
    <cfRule type="expression" dxfId="4978" priority="14849" stopIfTrue="1">
      <formula>AND(#REF!&lt;&gt;"",TODAY()&gt;#REF!,P224="")</formula>
    </cfRule>
  </conditionalFormatting>
  <conditionalFormatting sqref="P238">
    <cfRule type="expression" dxfId="4977" priority="14824" stopIfTrue="1">
      <formula>AND($B4873&lt;&gt;"",TODAY()&gt;#REF!,P238="")</formula>
    </cfRule>
  </conditionalFormatting>
  <conditionalFormatting sqref="P239">
    <cfRule type="expression" dxfId="4976" priority="14816" stopIfTrue="1">
      <formula>AND($B4867&lt;&gt;"",TODAY()&gt;#REF!,P239="")</formula>
    </cfRule>
  </conditionalFormatting>
  <conditionalFormatting sqref="P242">
    <cfRule type="expression" dxfId="4975" priority="14792" stopIfTrue="1">
      <formula>AND(#REF!&lt;&gt;"",TODAY()&gt;#REF!,P242="")</formula>
    </cfRule>
  </conditionalFormatting>
  <conditionalFormatting sqref="P226">
    <cfRule type="expression" dxfId="4974" priority="52114" stopIfTrue="1">
      <formula>AND($B243&lt;&gt;"",TODAY()&gt;#REF!,P226="")</formula>
    </cfRule>
  </conditionalFormatting>
  <conditionalFormatting sqref="P244">
    <cfRule type="expression" dxfId="4973" priority="14784" stopIfTrue="1">
      <formula>AND($B4838&lt;&gt;"",TODAY()&gt;#REF!,P244="")</formula>
    </cfRule>
  </conditionalFormatting>
  <conditionalFormatting sqref="P245">
    <cfRule type="expression" dxfId="4972" priority="14776" stopIfTrue="1">
      <formula>AND($B4882&lt;&gt;"",TODAY()&gt;#REF!,P245="")</formula>
    </cfRule>
  </conditionalFormatting>
  <conditionalFormatting sqref="P246">
    <cfRule type="expression" dxfId="4971" priority="14768" stopIfTrue="1">
      <formula>AND($B4903&lt;&gt;"",TODAY()&gt;#REF!,P246="")</formula>
    </cfRule>
  </conditionalFormatting>
  <conditionalFormatting sqref="P248">
    <cfRule type="expression" dxfId="4970" priority="14752" stopIfTrue="1">
      <formula>AND($B4904&lt;&gt;"",TODAY()&gt;#REF!,P248="")</formula>
    </cfRule>
  </conditionalFormatting>
  <conditionalFormatting sqref="P253">
    <cfRule type="expression" dxfId="4969" priority="14744" stopIfTrue="1">
      <formula>AND($B4874&lt;&gt;"",TODAY()&gt;#REF!,P253="")</formula>
    </cfRule>
  </conditionalFormatting>
  <conditionalFormatting sqref="P254">
    <cfRule type="expression" dxfId="4968" priority="14736" stopIfTrue="1">
      <formula>AND($B4887&lt;&gt;"",TODAY()&gt;#REF!,P254="")</formula>
    </cfRule>
  </conditionalFormatting>
  <conditionalFormatting sqref="P257">
    <cfRule type="expression" dxfId="4967" priority="14728" stopIfTrue="1">
      <formula>AND($B4907&lt;&gt;"",TODAY()&gt;#REF!,P257="")</formula>
    </cfRule>
  </conditionalFormatting>
  <conditionalFormatting sqref="P259">
    <cfRule type="expression" dxfId="4966" priority="14720" stopIfTrue="1">
      <formula>AND($B4857&lt;&gt;"",TODAY()&gt;#REF!,P259="")</formula>
    </cfRule>
  </conditionalFormatting>
  <conditionalFormatting sqref="P277">
    <cfRule type="expression" dxfId="4965" priority="14712" stopIfTrue="1">
      <formula>AND($B4954&lt;&gt;"",TODAY()&gt;#REF!,P277="")</formula>
    </cfRule>
  </conditionalFormatting>
  <conditionalFormatting sqref="P281">
    <cfRule type="expression" dxfId="4964" priority="14680" stopIfTrue="1">
      <formula>AND($B4944&lt;&gt;"",TODAY()&gt;#REF!,P281="")</formula>
    </cfRule>
  </conditionalFormatting>
  <conditionalFormatting sqref="P282">
    <cfRule type="expression" dxfId="4963" priority="14672" stopIfTrue="1">
      <formula>AND($B4969&lt;&gt;"",TODAY()&gt;#REF!,P282="")</formula>
    </cfRule>
  </conditionalFormatting>
  <conditionalFormatting sqref="P283">
    <cfRule type="expression" dxfId="4962" priority="14664" stopIfTrue="1">
      <formula>AND($B4978&lt;&gt;"",TODAY()&gt;#REF!,P283="")</formula>
    </cfRule>
  </conditionalFormatting>
  <conditionalFormatting sqref="P284">
    <cfRule type="expression" dxfId="4961" priority="14656" stopIfTrue="1">
      <formula>AND($B4961&lt;&gt;"",TODAY()&gt;#REF!,P284="")</formula>
    </cfRule>
  </conditionalFormatting>
  <conditionalFormatting sqref="P286">
    <cfRule type="expression" dxfId="4960" priority="14640" stopIfTrue="1">
      <formula>AND($B4968&lt;&gt;"",TODAY()&gt;#REF!,P286="")</formula>
    </cfRule>
  </conditionalFormatting>
  <conditionalFormatting sqref="P288">
    <cfRule type="expression" dxfId="4959" priority="14624" stopIfTrue="1">
      <formula>AND($B4985&lt;&gt;"",TODAY()&gt;#REF!,P288="")</formula>
    </cfRule>
  </conditionalFormatting>
  <conditionalFormatting sqref="P294">
    <cfRule type="expression" dxfId="4958" priority="14576" stopIfTrue="1">
      <formula>AND($B4971&lt;&gt;"",TODAY()&gt;#REF!,P294="")</formula>
    </cfRule>
  </conditionalFormatting>
  <conditionalFormatting sqref="P295">
    <cfRule type="expression" dxfId="4957" priority="14568" stopIfTrue="1">
      <formula>AND($B5005&lt;&gt;"",TODAY()&gt;#REF!,P295="")</formula>
    </cfRule>
  </conditionalFormatting>
  <conditionalFormatting sqref="P296">
    <cfRule type="expression" dxfId="4956" priority="14560" stopIfTrue="1">
      <formula>AND($B5006&lt;&gt;"",TODAY()&gt;#REF!,P296="")</formula>
    </cfRule>
  </conditionalFormatting>
  <conditionalFormatting sqref="P298">
    <cfRule type="expression" dxfId="4955" priority="14552" stopIfTrue="1">
      <formula>AND(#REF!&lt;&gt;"",TODAY()&gt;#REF!,P298="")</formula>
    </cfRule>
  </conditionalFormatting>
  <conditionalFormatting sqref="P304">
    <cfRule type="expression" dxfId="4954" priority="14544" stopIfTrue="1">
      <formula>AND(#REF!&lt;&gt;"",TODAY()&gt;#REF!,P304="")</formula>
    </cfRule>
  </conditionalFormatting>
  <conditionalFormatting sqref="P306">
    <cfRule type="expression" dxfId="4953" priority="14528" stopIfTrue="1">
      <formula>AND($B4998&lt;&gt;"",TODAY()&gt;#REF!,P306="")</formula>
    </cfRule>
  </conditionalFormatting>
  <conditionalFormatting sqref="P308">
    <cfRule type="expression" dxfId="4952" priority="14512" stopIfTrue="1">
      <formula>AND($B5012&lt;&gt;"",TODAY()&gt;#REF!,P308="")</formula>
    </cfRule>
  </conditionalFormatting>
  <conditionalFormatting sqref="P309">
    <cfRule type="expression" dxfId="4951" priority="14504" stopIfTrue="1">
      <formula>AND($B5027&lt;&gt;"",TODAY()&gt;#REF!,P309="")</formula>
    </cfRule>
  </conditionalFormatting>
  <conditionalFormatting sqref="P328">
    <cfRule type="expression" dxfId="4950" priority="14448" stopIfTrue="1">
      <formula>AND($B5045&lt;&gt;"",TODAY()&gt;#REF!,P328="")</formula>
    </cfRule>
  </conditionalFormatting>
  <conditionalFormatting sqref="P329">
    <cfRule type="expression" dxfId="4949" priority="14440" stopIfTrue="1">
      <formula>AND($B5059&lt;&gt;"",TODAY()&gt;#REF!,P329="")</formula>
    </cfRule>
  </conditionalFormatting>
  <conditionalFormatting sqref="P331">
    <cfRule type="expression" dxfId="4948" priority="14424" stopIfTrue="1">
      <formula>AND($B5054&lt;&gt;"",TODAY()&gt;#REF!,P331="")</formula>
    </cfRule>
  </conditionalFormatting>
  <conditionalFormatting sqref="P333">
    <cfRule type="expression" dxfId="4947" priority="14416" stopIfTrue="1">
      <formula>AND($B5026&lt;&gt;"",TODAY()&gt;#REF!,P333="")</formula>
    </cfRule>
  </conditionalFormatting>
  <conditionalFormatting sqref="P335">
    <cfRule type="expression" dxfId="4946" priority="14400" stopIfTrue="1">
      <formula>AND(#REF!&lt;&gt;"",TODAY()&gt;#REF!,P335="")</formula>
    </cfRule>
  </conditionalFormatting>
  <conditionalFormatting sqref="P338">
    <cfRule type="expression" dxfId="4945" priority="14392" stopIfTrue="1">
      <formula>AND($B5076&lt;&gt;"",TODAY()&gt;#REF!,P338="")</formula>
    </cfRule>
  </conditionalFormatting>
  <conditionalFormatting sqref="P342">
    <cfRule type="expression" dxfId="4944" priority="14360" stopIfTrue="1">
      <formula>AND($B5068&lt;&gt;"",TODAY()&gt;#REF!,P342="")</formula>
    </cfRule>
  </conditionalFormatting>
  <conditionalFormatting sqref="P345">
    <cfRule type="expression" dxfId="4943" priority="14336" stopIfTrue="1">
      <formula>AND($B5073&lt;&gt;"",TODAY()&gt;#REF!,P345="")</formula>
    </cfRule>
  </conditionalFormatting>
  <conditionalFormatting sqref="P346">
    <cfRule type="expression" dxfId="4942" priority="14328" stopIfTrue="1">
      <formula>AND($B5100&lt;&gt;"",TODAY()&gt;#REF!,P346="")</formula>
    </cfRule>
  </conditionalFormatting>
  <conditionalFormatting sqref="P348">
    <cfRule type="expression" dxfId="4941" priority="14312" stopIfTrue="1">
      <formula>AND($B5069&lt;&gt;"",TODAY()&gt;#REF!,P348="")</formula>
    </cfRule>
  </conditionalFormatting>
  <conditionalFormatting sqref="P353">
    <cfRule type="expression" dxfId="4940" priority="14288" stopIfTrue="1">
      <formula>AND($B5067&lt;&gt;"",TODAY()&gt;#REF!,P353="")</formula>
    </cfRule>
  </conditionalFormatting>
  <conditionalFormatting sqref="P354">
    <cfRule type="expression" dxfId="4939" priority="14280" stopIfTrue="1">
      <formula>AND($B5044&lt;&gt;"",TODAY()&gt;#REF!,P354="")</formula>
    </cfRule>
  </conditionalFormatting>
  <conditionalFormatting sqref="P356">
    <cfRule type="expression" dxfId="4938" priority="14272" stopIfTrue="1">
      <formula>AND($B5101&lt;&gt;"",TODAY()&gt;#REF!,P356="")</formula>
    </cfRule>
  </conditionalFormatting>
  <conditionalFormatting sqref="P357">
    <cfRule type="expression" dxfId="4937" priority="14264" stopIfTrue="1">
      <formula>AND($B5096&lt;&gt;"",TODAY()&gt;#REF!,P357="")</formula>
    </cfRule>
  </conditionalFormatting>
  <conditionalFormatting sqref="P358">
    <cfRule type="expression" dxfId="4936" priority="14256" stopIfTrue="1">
      <formula>AND($B5028&lt;&gt;"",TODAY()&gt;#REF!,P358="")</formula>
    </cfRule>
  </conditionalFormatting>
  <conditionalFormatting sqref="P359">
    <cfRule type="expression" dxfId="4935" priority="14248" stopIfTrue="1">
      <formula>AND($B5089&lt;&gt;"",TODAY()&gt;#REF!,P359="")</formula>
    </cfRule>
  </conditionalFormatting>
  <conditionalFormatting sqref="P360">
    <cfRule type="expression" dxfId="4934" priority="14240" stopIfTrue="1">
      <formula>AND($B5059&lt;&gt;"",TODAY()&gt;#REF!,P360="")</formula>
    </cfRule>
  </conditionalFormatting>
  <conditionalFormatting sqref="P361">
    <cfRule type="expression" dxfId="4933" priority="14232" stopIfTrue="1">
      <formula>AND($B5121&lt;&gt;"",TODAY()&gt;#REF!,P361="")</formula>
    </cfRule>
  </conditionalFormatting>
  <conditionalFormatting sqref="B362">
    <cfRule type="duplicateValues" dxfId="4932" priority="14216"/>
  </conditionalFormatting>
  <conditionalFormatting sqref="P363">
    <cfRule type="expression" dxfId="4931" priority="14215" stopIfTrue="1">
      <formula>AND($B5088&lt;&gt;"",TODAY()&gt;#REF!,P363="")</formula>
    </cfRule>
  </conditionalFormatting>
  <conditionalFormatting sqref="P364">
    <cfRule type="expression" dxfId="4930" priority="14207" stopIfTrue="1">
      <formula>AND($B5126&lt;&gt;"",TODAY()&gt;#REF!,P364="")</formula>
    </cfRule>
  </conditionalFormatting>
  <conditionalFormatting sqref="B365">
    <cfRule type="duplicateValues" dxfId="4929" priority="14191"/>
  </conditionalFormatting>
  <conditionalFormatting sqref="B366">
    <cfRule type="duplicateValues" dxfId="4928" priority="14182"/>
  </conditionalFormatting>
  <conditionalFormatting sqref="B373">
    <cfRule type="duplicateValues" dxfId="4927" priority="14173"/>
  </conditionalFormatting>
  <conditionalFormatting sqref="B374">
    <cfRule type="duplicateValues" dxfId="4926" priority="14164"/>
  </conditionalFormatting>
  <conditionalFormatting sqref="B375">
    <cfRule type="duplicateValues" dxfId="4925" priority="14155"/>
  </conditionalFormatting>
  <conditionalFormatting sqref="B376">
    <cfRule type="duplicateValues" dxfId="4924" priority="14146"/>
  </conditionalFormatting>
  <conditionalFormatting sqref="B377">
    <cfRule type="duplicateValues" dxfId="4923" priority="14137"/>
  </conditionalFormatting>
  <conditionalFormatting sqref="P377">
    <cfRule type="expression" dxfId="4922" priority="14145" stopIfTrue="1">
      <formula>AND($B5152&lt;&gt;"",TODAY()&gt;#REF!,P377="")</formula>
    </cfRule>
  </conditionalFormatting>
  <conditionalFormatting sqref="B378">
    <cfRule type="duplicateValues" dxfId="4921" priority="14128"/>
  </conditionalFormatting>
  <conditionalFormatting sqref="P378">
    <cfRule type="expression" dxfId="4920" priority="14136" stopIfTrue="1">
      <formula>AND($B5135&lt;&gt;"",TODAY()&gt;#REF!,P378="")</formula>
    </cfRule>
  </conditionalFormatting>
  <conditionalFormatting sqref="B381">
    <cfRule type="duplicateValues" dxfId="4919" priority="14119"/>
  </conditionalFormatting>
  <conditionalFormatting sqref="B382">
    <cfRule type="duplicateValues" dxfId="4918" priority="14110"/>
  </conditionalFormatting>
  <conditionalFormatting sqref="B384">
    <cfRule type="duplicateValues" dxfId="4917" priority="14104"/>
  </conditionalFormatting>
  <conditionalFormatting sqref="B385">
    <cfRule type="duplicateValues" dxfId="4916" priority="14095"/>
  </conditionalFormatting>
  <conditionalFormatting sqref="B386">
    <cfRule type="duplicateValues" dxfId="4915" priority="14085"/>
  </conditionalFormatting>
  <conditionalFormatting sqref="P386">
    <cfRule type="expression" dxfId="4914" priority="14091" stopIfTrue="1">
      <formula>AND($B5181&lt;&gt;"",TODAY()&gt;#REF!,P386="")</formula>
    </cfRule>
  </conditionalFormatting>
  <conditionalFormatting sqref="B387">
    <cfRule type="duplicateValues" dxfId="4913" priority="14074"/>
  </conditionalFormatting>
  <conditionalFormatting sqref="B388">
    <cfRule type="duplicateValues" dxfId="4912" priority="14065"/>
  </conditionalFormatting>
  <conditionalFormatting sqref="P388">
    <cfRule type="expression" dxfId="4911" priority="14073" stopIfTrue="1">
      <formula>AND($B5184&lt;&gt;"",TODAY()&gt;#REF!,P388="")</formula>
    </cfRule>
  </conditionalFormatting>
  <conditionalFormatting sqref="B389">
    <cfRule type="duplicateValues" dxfId="4910" priority="14056"/>
  </conditionalFormatting>
  <conditionalFormatting sqref="P389">
    <cfRule type="expression" dxfId="4909" priority="14064" stopIfTrue="1">
      <formula>AND($B5162&lt;&gt;"",TODAY()&gt;#REF!,P389="")</formula>
    </cfRule>
  </conditionalFormatting>
  <conditionalFormatting sqref="B390">
    <cfRule type="duplicateValues" dxfId="4908" priority="14047"/>
  </conditionalFormatting>
  <conditionalFormatting sqref="P390">
    <cfRule type="expression" dxfId="4907" priority="14055" stopIfTrue="1">
      <formula>AND($B5167&lt;&gt;"",TODAY()&gt;#REF!,P390="")</formula>
    </cfRule>
  </conditionalFormatting>
  <conditionalFormatting sqref="B404">
    <cfRule type="duplicateValues" dxfId="4906" priority="14038"/>
  </conditionalFormatting>
  <conditionalFormatting sqref="B405">
    <cfRule type="duplicateValues" dxfId="4905" priority="14029"/>
  </conditionalFormatting>
  <conditionalFormatting sqref="P405">
    <cfRule type="expression" dxfId="4904" priority="14037" stopIfTrue="1">
      <formula>AND($B5218&lt;&gt;"",TODAY()&gt;#REF!,P405="")</formula>
    </cfRule>
  </conditionalFormatting>
  <conditionalFormatting sqref="B406">
    <cfRule type="duplicateValues" dxfId="4903" priority="14020"/>
  </conditionalFormatting>
  <conditionalFormatting sqref="P406">
    <cfRule type="expression" dxfId="4902" priority="14028" stopIfTrue="1">
      <formula>AND($B5207&lt;&gt;"",TODAY()&gt;#REF!,P406="")</formula>
    </cfRule>
  </conditionalFormatting>
  <conditionalFormatting sqref="B411">
    <cfRule type="duplicateValues" dxfId="4901" priority="14019"/>
  </conditionalFormatting>
  <conditionalFormatting sqref="P411">
    <cfRule type="expression" dxfId="4900" priority="14018" stopIfTrue="1">
      <formula>AND($B5218&lt;&gt;"",TODAY()&gt;#REF!,P411="")</formula>
    </cfRule>
  </conditionalFormatting>
  <conditionalFormatting sqref="B416">
    <cfRule type="duplicateValues" dxfId="4899" priority="14010"/>
  </conditionalFormatting>
  <conditionalFormatting sqref="P421">
    <cfRule type="expression" dxfId="4898" priority="14000" stopIfTrue="1">
      <formula>AND($B5194&lt;&gt;"",TODAY()&gt;#REF!,P421="")</formula>
    </cfRule>
  </conditionalFormatting>
  <conditionalFormatting sqref="B428">
    <cfRule type="duplicateValues" dxfId="4897" priority="13992"/>
  </conditionalFormatting>
  <conditionalFormatting sqref="B429">
    <cfRule type="duplicateValues" dxfId="4896" priority="13982"/>
  </conditionalFormatting>
  <conditionalFormatting sqref="P429">
    <cfRule type="expression" dxfId="4895" priority="13983" stopIfTrue="1">
      <formula>AND($B5243&lt;&gt;"",TODAY()&gt;#REF!,P429="")</formula>
    </cfRule>
  </conditionalFormatting>
  <conditionalFormatting sqref="B430">
    <cfRule type="duplicateValues" dxfId="4894" priority="13974"/>
  </conditionalFormatting>
  <conditionalFormatting sqref="B431">
    <cfRule type="duplicateValues" dxfId="4893" priority="13965"/>
  </conditionalFormatting>
  <conditionalFormatting sqref="B432">
    <cfRule type="duplicateValues" dxfId="4892" priority="13956"/>
  </conditionalFormatting>
  <conditionalFormatting sqref="B433">
    <cfRule type="duplicateValues" dxfId="4891" priority="13947"/>
  </conditionalFormatting>
  <conditionalFormatting sqref="B458">
    <cfRule type="duplicateValues" dxfId="4890" priority="13937"/>
  </conditionalFormatting>
  <conditionalFormatting sqref="P458">
    <cfRule type="expression" dxfId="4889" priority="13938" stopIfTrue="1">
      <formula>AND($B5283&lt;&gt;"",TODAY()&gt;#REF!,P458="")</formula>
    </cfRule>
  </conditionalFormatting>
  <conditionalFormatting sqref="B459">
    <cfRule type="duplicateValues" dxfId="4888" priority="13929"/>
  </conditionalFormatting>
  <conditionalFormatting sqref="B460">
    <cfRule type="duplicateValues" dxfId="4887" priority="13920"/>
  </conditionalFormatting>
  <conditionalFormatting sqref="P460">
    <cfRule type="expression" dxfId="4886" priority="13919" stopIfTrue="1">
      <formula>AND($B5316&lt;&gt;"",TODAY()&gt;#REF!,P460="")</formula>
    </cfRule>
  </conditionalFormatting>
  <conditionalFormatting sqref="B461">
    <cfRule type="duplicateValues" dxfId="4885" priority="13911"/>
  </conditionalFormatting>
  <conditionalFormatting sqref="P461">
    <cfRule type="expression" dxfId="4884" priority="13910" stopIfTrue="1">
      <formula>AND($B5306&lt;&gt;"",TODAY()&gt;#REF!,P461="")</formula>
    </cfRule>
  </conditionalFormatting>
  <conditionalFormatting sqref="B462">
    <cfRule type="duplicateValues" dxfId="4883" priority="13902"/>
  </conditionalFormatting>
  <conditionalFormatting sqref="P462">
    <cfRule type="expression" dxfId="4882" priority="13900" stopIfTrue="1">
      <formula>AND($B5312&lt;&gt;"",TODAY()&gt;#REF!,P462="")</formula>
    </cfRule>
  </conditionalFormatting>
  <conditionalFormatting sqref="N462">
    <cfRule type="expression" dxfId="4881" priority="13901" stopIfTrue="1">
      <formula>AND($B5312&lt;&gt;"",TODAY()&gt;#REF!,$L5312="")</formula>
    </cfRule>
  </conditionalFormatting>
  <conditionalFormatting sqref="B467">
    <cfRule type="duplicateValues" dxfId="4880" priority="13891"/>
  </conditionalFormatting>
  <conditionalFormatting sqref="P467">
    <cfRule type="expression" dxfId="4879" priority="13892" stopIfTrue="1">
      <formula>AND($B5348&lt;&gt;"",TODAY()&gt;#REF!,P467="")</formula>
    </cfRule>
  </conditionalFormatting>
  <conditionalFormatting sqref="S472:S473 V472:V473">
    <cfRule type="expression" dxfId="4878" priority="13871" stopIfTrue="1">
      <formula>AND($B531&lt;&gt;"",TODAY()&gt;#REF!,S472="")</formula>
    </cfRule>
  </conditionalFormatting>
  <conditionalFormatting sqref="P472:P473">
    <cfRule type="expression" dxfId="4877" priority="13872" stopIfTrue="1">
      <formula>AND($B532&lt;&gt;"",TODAY()&gt;#REF!,P472="")</formula>
    </cfRule>
  </conditionalFormatting>
  <conditionalFormatting sqref="P475">
    <cfRule type="expression" dxfId="4876" priority="13843" stopIfTrue="1">
      <formula>AND($B5328&lt;&gt;"",TODAY()&gt;#REF!,P475="")</formula>
    </cfRule>
  </conditionalFormatting>
  <conditionalFormatting sqref="P482">
    <cfRule type="expression" dxfId="4875" priority="13779" stopIfTrue="1">
      <formula>AND($B5379&lt;&gt;"",TODAY()&gt;#REF!,P482="")</formula>
    </cfRule>
  </conditionalFormatting>
  <conditionalFormatting sqref="P484">
    <cfRule type="expression" dxfId="4874" priority="13763" stopIfTrue="1">
      <formula>AND($B5373&lt;&gt;"",TODAY()&gt;#REF!,P484="")</formula>
    </cfRule>
  </conditionalFormatting>
  <conditionalFormatting sqref="P488">
    <cfRule type="expression" dxfId="4873" priority="13731" stopIfTrue="1">
      <formula>AND($B5359&lt;&gt;"",TODAY()&gt;#REF!,P488="")</formula>
    </cfRule>
  </conditionalFormatting>
  <conditionalFormatting sqref="P491">
    <cfRule type="expression" dxfId="4872" priority="13707" stopIfTrue="1">
      <formula>AND($B5370&lt;&gt;"",TODAY()&gt;#REF!,P491="")</formula>
    </cfRule>
  </conditionalFormatting>
  <conditionalFormatting sqref="P481 P525">
    <cfRule type="expression" dxfId="4871" priority="59367" stopIfTrue="1">
      <formula>AND($B493&lt;&gt;"",TODAY()&gt;#REF!,P481="")</formula>
    </cfRule>
  </conditionalFormatting>
  <conditionalFormatting sqref="P495">
    <cfRule type="expression" dxfId="4870" priority="13691" stopIfTrue="1">
      <formula>AND($B5387&lt;&gt;"",TODAY()&gt;#REF!,P495="")</formula>
    </cfRule>
  </conditionalFormatting>
  <conditionalFormatting sqref="U472:U473">
    <cfRule type="expression" dxfId="4869" priority="59996" stopIfTrue="1">
      <formula>AND($B531&lt;&gt;"",TODAY()&gt;$A531,U472="",V472&lt;&gt;"Data Received")</formula>
    </cfRule>
  </conditionalFormatting>
  <conditionalFormatting sqref="T472:T473">
    <cfRule type="expression" dxfId="4868" priority="59997" stopIfTrue="1">
      <formula>AND($B531&lt;&gt;"",$S472&lt;&gt;"",TODAY()&gt;$S472+14,$T472="",V472&lt;&gt;"Data Received")</formula>
    </cfRule>
  </conditionalFormatting>
  <conditionalFormatting sqref="L472:O473">
    <cfRule type="expression" dxfId="4867" priority="59998" stopIfTrue="1">
      <formula>AND($B531&lt;&gt;"",TODAY()&gt;#REF!,$L472="")</formula>
    </cfRule>
  </conditionalFormatting>
  <conditionalFormatting sqref="P523">
    <cfRule type="expression" dxfId="4866" priority="13667" stopIfTrue="1">
      <formula>AND($B527&lt;&gt;"",TODAY()&gt;#REF!,P523="")</formula>
    </cfRule>
  </conditionalFormatting>
  <conditionalFormatting sqref="S524 V524">
    <cfRule type="expression" dxfId="4865" priority="13655" stopIfTrue="1">
      <formula>AND(#REF!&lt;&gt;"",TODAY()&gt;#REF!,S524="")</formula>
    </cfRule>
  </conditionalFormatting>
  <conditionalFormatting sqref="U524">
    <cfRule type="expression" dxfId="4864" priority="13656" stopIfTrue="1">
      <formula>AND(#REF!&lt;&gt;"",TODAY()&gt;#REF!,U524="",V524&lt;&gt;"Data Received")</formula>
    </cfRule>
  </conditionalFormatting>
  <conditionalFormatting sqref="P524">
    <cfRule type="expression" dxfId="4863" priority="13659" stopIfTrue="1">
      <formula>AND(#REF!&lt;&gt;"",TODAY()&gt;#REF!,P524="")</formula>
    </cfRule>
  </conditionalFormatting>
  <conditionalFormatting sqref="P552">
    <cfRule type="expression" dxfId="4862" priority="13635" stopIfTrue="1">
      <formula>AND($B5512&lt;&gt;"",TODAY()&gt;#REF!,P552="")</formula>
    </cfRule>
  </conditionalFormatting>
  <conditionalFormatting sqref="P560">
    <cfRule type="expression" dxfId="4861" priority="13571" stopIfTrue="1">
      <formula>AND($B5519&lt;&gt;"",TODAY()&gt;#REF!,P560="")</formula>
    </cfRule>
  </conditionalFormatting>
  <conditionalFormatting sqref="P602">
    <cfRule type="expression" dxfId="4860" priority="13539" stopIfTrue="1">
      <formula>AND($B5555&lt;&gt;"",TODAY()&gt;#REF!,P602="")</formula>
    </cfRule>
  </conditionalFormatting>
  <conditionalFormatting sqref="P653">
    <cfRule type="expression" dxfId="4859" priority="13475" stopIfTrue="1">
      <formula>AND($B5700&lt;&gt;"",TODAY()&gt;#REF!,P653="")</formula>
    </cfRule>
  </conditionalFormatting>
  <conditionalFormatting sqref="P655">
    <cfRule type="expression" dxfId="4858" priority="13459" stopIfTrue="1">
      <formula>AND($B5698&lt;&gt;"",TODAY()&gt;#REF!,P655="")</formula>
    </cfRule>
  </conditionalFormatting>
  <conditionalFormatting sqref="P673">
    <cfRule type="expression" dxfId="4857" priority="13427" stopIfTrue="1">
      <formula>AND($B5743&lt;&gt;"",TODAY()&gt;#REF!,P673="")</formula>
    </cfRule>
  </conditionalFormatting>
  <conditionalFormatting sqref="P676">
    <cfRule type="expression" dxfId="4856" priority="13403" stopIfTrue="1">
      <formula>AND($B5744&lt;&gt;"",TODAY()&gt;#REF!,P676="")</formula>
    </cfRule>
  </conditionalFormatting>
  <conditionalFormatting sqref="P678">
    <cfRule type="expression" dxfId="4855" priority="13387" stopIfTrue="1">
      <formula>AND($B5744&lt;&gt;"",TODAY()&gt;#REF!,P678="")</formula>
    </cfRule>
  </conditionalFormatting>
  <conditionalFormatting sqref="P680">
    <cfRule type="expression" dxfId="4854" priority="13371" stopIfTrue="1">
      <formula>AND($B5755&lt;&gt;"",TODAY()&gt;#REF!,P680="")</formula>
    </cfRule>
  </conditionalFormatting>
  <conditionalFormatting sqref="P682">
    <cfRule type="expression" dxfId="4853" priority="13355" stopIfTrue="1">
      <formula>AND($B5692&lt;&gt;"",TODAY()&gt;#REF!,P682="")</formula>
    </cfRule>
  </conditionalFormatting>
  <conditionalFormatting sqref="P683">
    <cfRule type="expression" dxfId="4852" priority="13347" stopIfTrue="1">
      <formula>AND($B5743&lt;&gt;"",TODAY()&gt;#REF!,P683="")</formula>
    </cfRule>
  </conditionalFormatting>
  <conditionalFormatting sqref="P684">
    <cfRule type="expression" dxfId="4851" priority="13339" stopIfTrue="1">
      <formula>AND($B5752&lt;&gt;"",TODAY()&gt;#REF!,P684="")</formula>
    </cfRule>
  </conditionalFormatting>
  <conditionalFormatting sqref="P686">
    <cfRule type="expression" dxfId="4850" priority="13315" stopIfTrue="1">
      <formula>AND($B5761&lt;&gt;"",TODAY()&gt;#REF!,P686="")</formula>
    </cfRule>
  </conditionalFormatting>
  <conditionalFormatting sqref="P691">
    <cfRule type="expression" dxfId="4849" priority="13299" stopIfTrue="1">
      <formula>AND(#REF!&lt;&gt;"",TODAY()&gt;#REF!,P691="")</formula>
    </cfRule>
  </conditionalFormatting>
  <conditionalFormatting sqref="P692">
    <cfRule type="expression" dxfId="4848" priority="13291" stopIfTrue="1">
      <formula>AND($B5683&lt;&gt;"",TODAY()&gt;#REF!,P692="")</formula>
    </cfRule>
  </conditionalFormatting>
  <conditionalFormatting sqref="P693">
    <cfRule type="expression" dxfId="4847" priority="13283" stopIfTrue="1">
      <formula>AND($B5750&lt;&gt;"",TODAY()&gt;#REF!,P693="")</formula>
    </cfRule>
  </conditionalFormatting>
  <conditionalFormatting sqref="P695">
    <cfRule type="expression" dxfId="4846" priority="13267" stopIfTrue="1">
      <formula>AND($B5762&lt;&gt;"",TODAY()&gt;#REF!,P695="")</formula>
    </cfRule>
  </conditionalFormatting>
  <conditionalFormatting sqref="P696">
    <cfRule type="expression" dxfId="4845" priority="13259" stopIfTrue="1">
      <formula>AND($B5805&lt;&gt;"",TODAY()&gt;#REF!,P696="")</formula>
    </cfRule>
  </conditionalFormatting>
  <conditionalFormatting sqref="P698">
    <cfRule type="expression" dxfId="4844" priority="13251" stopIfTrue="1">
      <formula>AND(#REF!&lt;&gt;"",TODAY()&gt;#REF!,P698="")</formula>
    </cfRule>
  </conditionalFormatting>
  <conditionalFormatting sqref="P702">
    <cfRule type="expression" dxfId="4843" priority="13243" stopIfTrue="1">
      <formula>AND($B5815&lt;&gt;"",TODAY()&gt;#REF!,P702="")</formula>
    </cfRule>
  </conditionalFormatting>
  <conditionalFormatting sqref="P703">
    <cfRule type="expression" dxfId="4842" priority="13235" stopIfTrue="1">
      <formula>AND($B5817&lt;&gt;"",TODAY()&gt;#REF!,P703="")</formula>
    </cfRule>
  </conditionalFormatting>
  <conditionalFormatting sqref="P704">
    <cfRule type="expression" dxfId="4841" priority="13227" stopIfTrue="1">
      <formula>AND($B5827&lt;&gt;"",TODAY()&gt;#REF!,P704="")</formula>
    </cfRule>
  </conditionalFormatting>
  <conditionalFormatting sqref="P710">
    <cfRule type="expression" dxfId="4840" priority="13203" stopIfTrue="1">
      <formula>AND($B5829&lt;&gt;"",TODAY()&gt;#REF!,P710="")</formula>
    </cfRule>
  </conditionalFormatting>
  <conditionalFormatting sqref="P707">
    <cfRule type="expression" dxfId="4839" priority="66842" stopIfTrue="1">
      <formula>AND($B741&lt;&gt;"",TODAY()&gt;#REF!,P707="")</formula>
    </cfRule>
  </conditionalFormatting>
  <conditionalFormatting sqref="P742">
    <cfRule type="expression" dxfId="4838" priority="13146" stopIfTrue="1">
      <formula>AND($B5862&lt;&gt;"",TODAY()&gt;#REF!,P742="")</formula>
    </cfRule>
  </conditionalFormatting>
  <conditionalFormatting sqref="P744">
    <cfRule type="expression" dxfId="4837" priority="13130" stopIfTrue="1">
      <formula>AND($B5891&lt;&gt;"",TODAY()&gt;#REF!,P744="")</formula>
    </cfRule>
  </conditionalFormatting>
  <conditionalFormatting sqref="P747">
    <cfRule type="expression" dxfId="4836" priority="13114" stopIfTrue="1">
      <formula>AND($B5890&lt;&gt;"",TODAY()&gt;#REF!,P747="")</formula>
    </cfRule>
  </conditionalFormatting>
  <conditionalFormatting sqref="P749">
    <cfRule type="expression" dxfId="4835" priority="13098" stopIfTrue="1">
      <formula>AND($B5894&lt;&gt;"",TODAY()&gt;#REF!,P749="")</formula>
    </cfRule>
  </conditionalFormatting>
  <conditionalFormatting sqref="P750">
    <cfRule type="expression" dxfId="4834" priority="13090" stopIfTrue="1">
      <formula>AND($B5893&lt;&gt;"",TODAY()&gt;#REF!,P750="")</formula>
    </cfRule>
  </conditionalFormatting>
  <conditionalFormatting sqref="P751">
    <cfRule type="expression" dxfId="4833" priority="13082" stopIfTrue="1">
      <formula>AND($B5901&lt;&gt;"",TODAY()&gt;#REF!,P751="")</formula>
    </cfRule>
  </conditionalFormatting>
  <conditionalFormatting sqref="P755">
    <cfRule type="expression" dxfId="4832" priority="13074" stopIfTrue="1">
      <formula>AND($B5925&lt;&gt;"",TODAY()&gt;#REF!,P755="")</formula>
    </cfRule>
  </conditionalFormatting>
  <conditionalFormatting sqref="P758">
    <cfRule type="expression" dxfId="4831" priority="13058" stopIfTrue="1">
      <formula>AND($B5894&lt;&gt;"",TODAY()&gt;#REF!,P758="")</formula>
    </cfRule>
  </conditionalFormatting>
  <conditionalFormatting sqref="P633">
    <cfRule type="expression" dxfId="4830" priority="66940" stopIfTrue="1">
      <formula>AND(#REF!&lt;&gt;"",TODAY()&gt;#REF!,P633="")</formula>
    </cfRule>
  </conditionalFormatting>
  <conditionalFormatting sqref="P796">
    <cfRule type="expression" dxfId="4829" priority="12994" stopIfTrue="1">
      <formula>AND($B5993&lt;&gt;"",TODAY()&gt;#REF!,P796="")</formula>
    </cfRule>
  </conditionalFormatting>
  <conditionalFormatting sqref="P797">
    <cfRule type="expression" dxfId="4828" priority="12986" stopIfTrue="1">
      <formula>AND($B5996&lt;&gt;"",TODAY()&gt;#REF!,P797="")</formula>
    </cfRule>
  </conditionalFormatting>
  <conditionalFormatting sqref="P798">
    <cfRule type="expression" dxfId="4827" priority="12978" stopIfTrue="1">
      <formula>AND($B5984&lt;&gt;"",TODAY()&gt;#REF!,P798="")</formula>
    </cfRule>
  </conditionalFormatting>
  <conditionalFormatting sqref="P801">
    <cfRule type="expression" dxfId="4826" priority="12956" stopIfTrue="1">
      <formula>AND(#REF!&lt;&gt;"",TODAY()&gt;#REF!,P801="")</formula>
    </cfRule>
  </conditionalFormatting>
  <conditionalFormatting sqref="P802">
    <cfRule type="expression" dxfId="4825" priority="12948" stopIfTrue="1">
      <formula>AND($B5992&lt;&gt;"",TODAY()&gt;#REF!,P802="")</formula>
    </cfRule>
  </conditionalFormatting>
  <conditionalFormatting sqref="P803">
    <cfRule type="expression" dxfId="4824" priority="12940" stopIfTrue="1">
      <formula>AND($B5990&lt;&gt;"",TODAY()&gt;#REF!,P803="")</formula>
    </cfRule>
  </conditionalFormatting>
  <conditionalFormatting sqref="P804">
    <cfRule type="expression" dxfId="4823" priority="12932" stopIfTrue="1">
      <formula>AND($B5994&lt;&gt;"",TODAY()&gt;#REF!,P804="")</formula>
    </cfRule>
  </conditionalFormatting>
  <conditionalFormatting sqref="P805">
    <cfRule type="expression" dxfId="4822" priority="12924" stopIfTrue="1">
      <formula>AND($B5972&lt;&gt;"",TODAY()&gt;#REF!,P805="")</formula>
    </cfRule>
  </conditionalFormatting>
  <conditionalFormatting sqref="P808">
    <cfRule type="expression" dxfId="4821" priority="12916" stopIfTrue="1">
      <formula>AND(#REF!&lt;&gt;"",TODAY()&gt;#REF!,P808="")</formula>
    </cfRule>
  </conditionalFormatting>
  <conditionalFormatting sqref="P811">
    <cfRule type="expression" dxfId="4820" priority="12908" stopIfTrue="1">
      <formula>AND($B5976&lt;&gt;"",TODAY()&gt;#REF!,P811="")</formula>
    </cfRule>
  </conditionalFormatting>
  <conditionalFormatting sqref="P812">
    <cfRule type="expression" dxfId="4819" priority="12900" stopIfTrue="1">
      <formula>AND($B6029&lt;&gt;"",TODAY()&gt;#REF!,P812="")</formula>
    </cfRule>
  </conditionalFormatting>
  <conditionalFormatting sqref="P813">
    <cfRule type="expression" dxfId="4818" priority="12892" stopIfTrue="1">
      <formula>AND($B6028&lt;&gt;"",TODAY()&gt;#REF!,P813="")</formula>
    </cfRule>
  </conditionalFormatting>
  <conditionalFormatting sqref="P816">
    <cfRule type="expression" dxfId="4817" priority="12884" stopIfTrue="1">
      <formula>AND($B6049&lt;&gt;"",TODAY()&gt;#REF!,P816="")</formula>
    </cfRule>
  </conditionalFormatting>
  <conditionalFormatting sqref="P818">
    <cfRule type="expression" dxfId="4816" priority="12876" stopIfTrue="1">
      <formula>AND($B6028&lt;&gt;"",TODAY()&gt;#REF!,P818="")</formula>
    </cfRule>
  </conditionalFormatting>
  <conditionalFormatting sqref="P819">
    <cfRule type="expression" dxfId="4815" priority="12868" stopIfTrue="1">
      <formula>AND($B5985&lt;&gt;"",TODAY()&gt;#REF!,P819="")</formula>
    </cfRule>
  </conditionalFormatting>
  <conditionalFormatting sqref="P820">
    <cfRule type="expression" dxfId="4814" priority="12860" stopIfTrue="1">
      <formula>AND($B5996&lt;&gt;"",TODAY()&gt;#REF!,P820="")</formula>
    </cfRule>
  </conditionalFormatting>
  <conditionalFormatting sqref="P825">
    <cfRule type="expression" dxfId="4813" priority="12828" stopIfTrue="1">
      <formula>AND($B6067&lt;&gt;"",TODAY()&gt;#REF!,P825="")</formula>
    </cfRule>
  </conditionalFormatting>
  <conditionalFormatting sqref="P826">
    <cfRule type="expression" dxfId="4812" priority="12820" stopIfTrue="1">
      <formula>AND($B6064&lt;&gt;"",TODAY()&gt;#REF!,P826="")</formula>
    </cfRule>
  </conditionalFormatting>
  <conditionalFormatting sqref="P838">
    <cfRule type="expression" dxfId="4811" priority="12732" stopIfTrue="1">
      <formula>AND($B6070&lt;&gt;"",TODAY()&gt;#REF!,P838="")</formula>
    </cfRule>
  </conditionalFormatting>
  <conditionalFormatting sqref="P849">
    <cfRule type="expression" dxfId="4810" priority="12716" stopIfTrue="1">
      <formula>AND($B6100&lt;&gt;"",TODAY()&gt;#REF!,P849="")</formula>
    </cfRule>
  </conditionalFormatting>
  <conditionalFormatting sqref="P850">
    <cfRule type="expression" dxfId="4809" priority="12708" stopIfTrue="1">
      <formula>AND($B6087&lt;&gt;"",TODAY()&gt;#REF!,P850="")</formula>
    </cfRule>
  </conditionalFormatting>
  <conditionalFormatting sqref="P866">
    <cfRule type="expression" dxfId="4808" priority="12700" stopIfTrue="1">
      <formula>AND($B6134&lt;&gt;"",TODAY()&gt;#REF!,P866="")</formula>
    </cfRule>
  </conditionalFormatting>
  <conditionalFormatting sqref="P873">
    <cfRule type="expression" dxfId="4807" priority="12692" stopIfTrue="1">
      <formula>AND($B6134&lt;&gt;"",TODAY()&gt;#REF!,P873="")</formula>
    </cfRule>
  </conditionalFormatting>
  <conditionalFormatting sqref="P878">
    <cfRule type="expression" dxfId="4806" priority="12684" stopIfTrue="1">
      <formula>AND($B6108&lt;&gt;"",TODAY()&gt;#REF!,P878="")</formula>
    </cfRule>
  </conditionalFormatting>
  <conditionalFormatting sqref="P879">
    <cfRule type="expression" dxfId="4805" priority="12676" stopIfTrue="1">
      <formula>AND($B6166&lt;&gt;"",TODAY()&gt;#REF!,P879="")</formula>
    </cfRule>
  </conditionalFormatting>
  <conditionalFormatting sqref="P888">
    <cfRule type="expression" dxfId="4804" priority="12612" stopIfTrue="1">
      <formula>AND($B6180&lt;&gt;"",TODAY()&gt;#REF!,P888="")</formula>
    </cfRule>
  </conditionalFormatting>
  <conditionalFormatting sqref="P892">
    <cfRule type="expression" dxfId="4803" priority="12580" stopIfTrue="1">
      <formula>AND($B6188&lt;&gt;"",TODAY()&gt;#REF!,P892="")</formula>
    </cfRule>
  </conditionalFormatting>
  <conditionalFormatting sqref="P908">
    <cfRule type="expression" dxfId="4802" priority="12516" stopIfTrue="1">
      <formula>AND(#REF!&lt;&gt;"",TODAY()&gt;#REF!,P908="")</formula>
    </cfRule>
  </conditionalFormatting>
  <conditionalFormatting sqref="P909">
    <cfRule type="expression" dxfId="4801" priority="12508" stopIfTrue="1">
      <formula>AND($B6205&lt;&gt;"",TODAY()&gt;#REF!,P909="")</formula>
    </cfRule>
  </conditionalFormatting>
  <conditionalFormatting sqref="P912">
    <cfRule type="expression" dxfId="4800" priority="12484" stopIfTrue="1">
      <formula>AND($B6226&lt;&gt;"",TODAY()&gt;#REF!,P912="")</formula>
    </cfRule>
  </conditionalFormatting>
  <conditionalFormatting sqref="P915">
    <cfRule type="expression" dxfId="4799" priority="12460" stopIfTrue="1">
      <formula>AND($B6228&lt;&gt;"",TODAY()&gt;#REF!,P915="")</formula>
    </cfRule>
  </conditionalFormatting>
  <conditionalFormatting sqref="P916">
    <cfRule type="expression" dxfId="4798" priority="12452" stopIfTrue="1">
      <formula>AND($B6210&lt;&gt;"",TODAY()&gt;#REF!,P916="")</formula>
    </cfRule>
  </conditionalFormatting>
  <conditionalFormatting sqref="P918">
    <cfRule type="expression" dxfId="4797" priority="12436" stopIfTrue="1">
      <formula>AND($B6234&lt;&gt;"",TODAY()&gt;#REF!,P918="")</formula>
    </cfRule>
  </conditionalFormatting>
  <conditionalFormatting sqref="P920">
    <cfRule type="expression" dxfId="4796" priority="12420" stopIfTrue="1">
      <formula>AND($B6237&lt;&gt;"",TODAY()&gt;#REF!,P920="")</formula>
    </cfRule>
  </conditionalFormatting>
  <conditionalFormatting sqref="P921">
    <cfRule type="expression" dxfId="4795" priority="12412" stopIfTrue="1">
      <formula>AND($B6216&lt;&gt;"",TODAY()&gt;#REF!,P921="")</formula>
    </cfRule>
  </conditionalFormatting>
  <conditionalFormatting sqref="P923">
    <cfRule type="expression" dxfId="4794" priority="12396" stopIfTrue="1">
      <formula>AND($B6240&lt;&gt;"",TODAY()&gt;#REF!,P923="")</formula>
    </cfRule>
  </conditionalFormatting>
  <conditionalFormatting sqref="P924">
    <cfRule type="expression" dxfId="4793" priority="12388" stopIfTrue="1">
      <formula>AND($B6202&lt;&gt;"",TODAY()&gt;#REF!,P924="")</formula>
    </cfRule>
  </conditionalFormatting>
  <conditionalFormatting sqref="P925">
    <cfRule type="expression" dxfId="4792" priority="12380" stopIfTrue="1">
      <formula>AND($B6185&lt;&gt;"",TODAY()&gt;#REF!,P925="")</formula>
    </cfRule>
  </conditionalFormatting>
  <conditionalFormatting sqref="P938">
    <cfRule type="expression" dxfId="4791" priority="12372" stopIfTrue="1">
      <formula>AND($B6178&lt;&gt;"",TODAY()&gt;#REF!,P938="")</formula>
    </cfRule>
  </conditionalFormatting>
  <conditionalFormatting sqref="P941">
    <cfRule type="expression" dxfId="4790" priority="12348" stopIfTrue="1">
      <formula>AND($B6283&lt;&gt;"",TODAY()&gt;#REF!,P941="")</formula>
    </cfRule>
  </conditionalFormatting>
  <conditionalFormatting sqref="P943">
    <cfRule type="expression" dxfId="4789" priority="12332" stopIfTrue="1">
      <formula>AND($B6241&lt;&gt;"",TODAY()&gt;#REF!,P943="")</formula>
    </cfRule>
  </conditionalFormatting>
  <conditionalFormatting sqref="P945">
    <cfRule type="expression" dxfId="4788" priority="12316" stopIfTrue="1">
      <formula>AND($B6307&lt;&gt;"",TODAY()&gt;#REF!,P945="")</formula>
    </cfRule>
  </conditionalFormatting>
  <conditionalFormatting sqref="P1031">
    <cfRule type="expression" dxfId="4787" priority="12284" stopIfTrue="1">
      <formula>AND($B6471&lt;&gt;"",TODAY()&gt;#REF!,P1031="")</formula>
    </cfRule>
  </conditionalFormatting>
  <conditionalFormatting sqref="P1032">
    <cfRule type="expression" dxfId="4786" priority="12276" stopIfTrue="1">
      <formula>AND($B6474&lt;&gt;"",TODAY()&gt;#REF!,P1032="")</formula>
    </cfRule>
  </conditionalFormatting>
  <conditionalFormatting sqref="P1033">
    <cfRule type="expression" dxfId="4785" priority="12268" stopIfTrue="1">
      <formula>AND($B6474&lt;&gt;"",TODAY()&gt;#REF!,P1033="")</formula>
    </cfRule>
  </conditionalFormatting>
  <conditionalFormatting sqref="P1051">
    <cfRule type="expression" dxfId="4784" priority="12260" stopIfTrue="1">
      <formula>AND($B6496&lt;&gt;"",TODAY()&gt;#REF!,P1051="")</formula>
    </cfRule>
  </conditionalFormatting>
  <conditionalFormatting sqref="M1052:N1052">
    <cfRule type="expression" dxfId="4783" priority="12252" stopIfTrue="1">
      <formula>AND($B6523&lt;&gt;"",TODAY()&gt;#REF!,$L6523="")</formula>
    </cfRule>
  </conditionalFormatting>
  <conditionalFormatting sqref="Q1052">
    <cfRule type="expression" dxfId="4782" priority="12253" stopIfTrue="1">
      <formula>AND(P6523&lt;&gt;"",(P6523+7)&lt;TODAY(),(P6523+14)&gt;=TODAY(),Q1052="")</formula>
    </cfRule>
    <cfRule type="expression" dxfId="4781" priority="12254" stopIfTrue="1">
      <formula>AND(P6523&lt;&gt;"",(P6523+14)&lt;TODAY(),Q1052="")</formula>
    </cfRule>
  </conditionalFormatting>
  <conditionalFormatting sqref="P1055">
    <cfRule type="expression" dxfId="4780" priority="12245" stopIfTrue="1">
      <formula>AND($B6488&lt;&gt;"",TODAY()&gt;#REF!,P1055="")</formula>
    </cfRule>
  </conditionalFormatting>
  <conditionalFormatting sqref="P1056">
    <cfRule type="expression" dxfId="4779" priority="12237" stopIfTrue="1">
      <formula>AND($B6470&lt;&gt;"",TODAY()&gt;#REF!,P1056="")</formula>
    </cfRule>
  </conditionalFormatting>
  <conditionalFormatting sqref="P1058">
    <cfRule type="expression" dxfId="4778" priority="12229" stopIfTrue="1">
      <formula>AND($B6498&lt;&gt;"",TODAY()&gt;#REF!,P1058="")</formula>
    </cfRule>
  </conditionalFormatting>
  <conditionalFormatting sqref="P1071">
    <cfRule type="expression" dxfId="4777" priority="12141" stopIfTrue="1">
      <formula>AND($B6545&lt;&gt;"",TODAY()&gt;#REF!,P1071="")</formula>
    </cfRule>
  </conditionalFormatting>
  <conditionalFormatting sqref="P1072">
    <cfRule type="expression" dxfId="4776" priority="12133" stopIfTrue="1">
      <formula>AND($B6539&lt;&gt;"",TODAY()&gt;#REF!,P1072="")</formula>
    </cfRule>
  </conditionalFormatting>
  <conditionalFormatting sqref="P1100">
    <cfRule type="expression" dxfId="4775" priority="12101" stopIfTrue="1">
      <formula>AND($B6581&lt;&gt;"",TODAY()&gt;#REF!,P1100="")</formula>
    </cfRule>
  </conditionalFormatting>
  <conditionalFormatting sqref="P1106">
    <cfRule type="expression" dxfId="4774" priority="12061" stopIfTrue="1">
      <formula>AND($B6616&lt;&gt;"",TODAY()&gt;#REF!,P1106="")</formula>
    </cfRule>
  </conditionalFormatting>
  <conditionalFormatting sqref="P1117">
    <cfRule type="expression" dxfId="4773" priority="12037" stopIfTrue="1">
      <formula>AND($B6576&lt;&gt;"",TODAY()&gt;#REF!,P1117="")</formula>
    </cfRule>
  </conditionalFormatting>
  <conditionalFormatting sqref="P1118">
    <cfRule type="expression" dxfId="4772" priority="12029" stopIfTrue="1">
      <formula>AND($B6627&lt;&gt;"",TODAY()&gt;#REF!,P1118="")</formula>
    </cfRule>
  </conditionalFormatting>
  <conditionalFormatting sqref="P1120">
    <cfRule type="expression" dxfId="4771" priority="12021" stopIfTrue="1">
      <formula>AND($B6439&lt;&gt;"",TODAY()&gt;#REF!,P1120="")</formula>
    </cfRule>
  </conditionalFormatting>
  <conditionalFormatting sqref="P1123">
    <cfRule type="expression" dxfId="4770" priority="11997" stopIfTrue="1">
      <formula>AND($B6638&lt;&gt;"",TODAY()&gt;#REF!,P1123="")</formula>
    </cfRule>
  </conditionalFormatting>
  <conditionalFormatting sqref="P1128">
    <cfRule type="expression" dxfId="4769" priority="11989" stopIfTrue="1">
      <formula>AND($B6657&lt;&gt;"",TODAY()&gt;#REF!,P1128="")</formula>
    </cfRule>
  </conditionalFormatting>
  <conditionalFormatting sqref="P1134">
    <cfRule type="expression" dxfId="4768" priority="11941" stopIfTrue="1">
      <formula>AND($B6642&lt;&gt;"",TODAY()&gt;#REF!,P1134="")</formula>
    </cfRule>
  </conditionalFormatting>
  <conditionalFormatting sqref="P1135">
    <cfRule type="expression" dxfId="4767" priority="11933" stopIfTrue="1">
      <formula>AND(#REF!&lt;&gt;"",TODAY()&gt;#REF!,P1135="")</formula>
    </cfRule>
  </conditionalFormatting>
  <conditionalFormatting sqref="P1143">
    <cfRule type="expression" dxfId="4766" priority="11885" stopIfTrue="1">
      <formula>AND($B6676&lt;&gt;"",TODAY()&gt;#REF!,P1143="")</formula>
    </cfRule>
  </conditionalFormatting>
  <conditionalFormatting sqref="P1144">
    <cfRule type="expression" dxfId="4765" priority="11877" stopIfTrue="1">
      <formula>AND($B6683&lt;&gt;"",TODAY()&gt;#REF!,P1144="")</formula>
    </cfRule>
  </conditionalFormatting>
  <conditionalFormatting sqref="P1146">
    <cfRule type="expression" dxfId="4764" priority="11861" stopIfTrue="1">
      <formula>AND($B6712&lt;&gt;"",TODAY()&gt;#REF!,P1146="")</formula>
    </cfRule>
  </conditionalFormatting>
  <conditionalFormatting sqref="P1147">
    <cfRule type="expression" dxfId="4763" priority="11853" stopIfTrue="1">
      <formula>AND($B6668&lt;&gt;"",TODAY()&gt;#REF!,P1147="")</formula>
    </cfRule>
  </conditionalFormatting>
  <conditionalFormatting sqref="P1148">
    <cfRule type="expression" dxfId="4762" priority="11845" stopIfTrue="1">
      <formula>AND(#REF!&lt;&gt;"",TODAY()&gt;#REF!,P1148="")</formula>
    </cfRule>
  </conditionalFormatting>
  <conditionalFormatting sqref="P1149">
    <cfRule type="expression" dxfId="4761" priority="11837" stopIfTrue="1">
      <formula>AND($B6683&lt;&gt;"",TODAY()&gt;#REF!,P1149="")</formula>
    </cfRule>
  </conditionalFormatting>
  <conditionalFormatting sqref="P1152">
    <cfRule type="expression" dxfId="4760" priority="11813" stopIfTrue="1">
      <formula>AND($B6701&lt;&gt;"",TODAY()&gt;#REF!,P1152="")</formula>
    </cfRule>
  </conditionalFormatting>
  <conditionalFormatting sqref="P1155">
    <cfRule type="expression" dxfId="4759" priority="11789" stopIfTrue="1">
      <formula>AND($B6724&lt;&gt;"",TODAY()&gt;#REF!,P1155="")</formula>
    </cfRule>
  </conditionalFormatting>
  <conditionalFormatting sqref="P1157">
    <cfRule type="expression" dxfId="4758" priority="11773" stopIfTrue="1">
      <formula>AND($B6704&lt;&gt;"",TODAY()&gt;#REF!,P1157="")</formula>
    </cfRule>
  </conditionalFormatting>
  <conditionalFormatting sqref="P1159">
    <cfRule type="expression" dxfId="4757" priority="11757" stopIfTrue="1">
      <formula>AND($B6700&lt;&gt;"",TODAY()&gt;#REF!,P1159="")</formula>
    </cfRule>
  </conditionalFormatting>
  <conditionalFormatting sqref="P1160">
    <cfRule type="expression" dxfId="4756" priority="11749" stopIfTrue="1">
      <formula>AND($B6707&lt;&gt;"",TODAY()&gt;#REF!,P1160="")</formula>
    </cfRule>
  </conditionalFormatting>
  <conditionalFormatting sqref="P1163">
    <cfRule type="expression" dxfId="4755" priority="11725" stopIfTrue="1">
      <formula>AND($B6715&lt;&gt;"",TODAY()&gt;#REF!,P1163="")</formula>
    </cfRule>
  </conditionalFormatting>
  <conditionalFormatting sqref="P1165">
    <cfRule type="expression" dxfId="4754" priority="11717" stopIfTrue="1">
      <formula>AND($B6696&lt;&gt;"",TODAY()&gt;#REF!,P1165="")</formula>
    </cfRule>
  </conditionalFormatting>
  <conditionalFormatting sqref="P1166">
    <cfRule type="expression" dxfId="4753" priority="11709" stopIfTrue="1">
      <formula>AND($B6716&lt;&gt;"",TODAY()&gt;#REF!,P1166="")</formula>
    </cfRule>
  </conditionalFormatting>
  <conditionalFormatting sqref="P1168">
    <cfRule type="expression" dxfId="4752" priority="11693" stopIfTrue="1">
      <formula>AND($B6717&lt;&gt;"",TODAY()&gt;#REF!,P1168="")</formula>
    </cfRule>
  </conditionalFormatting>
  <conditionalFormatting sqref="P1174">
    <cfRule type="expression" dxfId="4751" priority="11669" stopIfTrue="1">
      <formula>AND($B6734&lt;&gt;"",TODAY()&gt;#REF!,P1174="")</formula>
    </cfRule>
  </conditionalFormatting>
  <conditionalFormatting sqref="P1175">
    <cfRule type="expression" dxfId="4750" priority="11661" stopIfTrue="1">
      <formula>AND($B6761&lt;&gt;"",TODAY()&gt;#REF!,P1175="")</formula>
    </cfRule>
  </conditionalFormatting>
  <conditionalFormatting sqref="P1211">
    <cfRule type="expression" dxfId="4749" priority="11557" stopIfTrue="1">
      <formula>AND($B6823&lt;&gt;"",TODAY()&gt;#REF!,P1211="")</formula>
    </cfRule>
  </conditionalFormatting>
  <conditionalFormatting sqref="P1212">
    <cfRule type="expression" dxfId="4748" priority="11549" stopIfTrue="1">
      <formula>AND($B6818&lt;&gt;"",TODAY()&gt;#REF!,P1212="")</formula>
    </cfRule>
  </conditionalFormatting>
  <conditionalFormatting sqref="P1214">
    <cfRule type="expression" dxfId="4747" priority="11533" stopIfTrue="1">
      <formula>AND($B6830&lt;&gt;"",TODAY()&gt;#REF!,P1214="")</formula>
    </cfRule>
  </conditionalFormatting>
  <conditionalFormatting sqref="P1217">
    <cfRule type="expression" dxfId="4746" priority="11509" stopIfTrue="1">
      <formula>AND($B6817&lt;&gt;"",TODAY()&gt;#REF!,P1217="")</formula>
    </cfRule>
  </conditionalFormatting>
  <conditionalFormatting sqref="P1218">
    <cfRule type="expression" dxfId="4745" priority="11501" stopIfTrue="1">
      <formula>AND($B6830&lt;&gt;"",TODAY()&gt;#REF!,P1218="")</formula>
    </cfRule>
  </conditionalFormatting>
  <conditionalFormatting sqref="P1219">
    <cfRule type="expression" dxfId="4744" priority="11493" stopIfTrue="1">
      <formula>AND($B6832&lt;&gt;"",TODAY()&gt;#REF!,P1219="")</formula>
    </cfRule>
  </conditionalFormatting>
  <conditionalFormatting sqref="P1220">
    <cfRule type="expression" dxfId="4743" priority="11485" stopIfTrue="1">
      <formula>AND($B6817&lt;&gt;"",TODAY()&gt;#REF!,P1220="")</formula>
    </cfRule>
  </conditionalFormatting>
  <conditionalFormatting sqref="P1221">
    <cfRule type="expression" dxfId="4742" priority="11477" stopIfTrue="1">
      <formula>AND($B6818&lt;&gt;"",TODAY()&gt;#REF!,P1221="")</formula>
    </cfRule>
  </conditionalFormatting>
  <conditionalFormatting sqref="P1223">
    <cfRule type="expression" dxfId="4741" priority="11461" stopIfTrue="1">
      <formula>AND($B6812&lt;&gt;"",TODAY()&gt;#REF!,P1223="")</formula>
    </cfRule>
  </conditionalFormatting>
  <conditionalFormatting sqref="P1227">
    <cfRule type="expression" dxfId="4740" priority="11445" stopIfTrue="1">
      <formula>AND($B6858&lt;&gt;"",TODAY()&gt;#REF!,P1227="")</formula>
    </cfRule>
  </conditionalFormatting>
  <conditionalFormatting sqref="P1229">
    <cfRule type="expression" dxfId="4739" priority="11429" stopIfTrue="1">
      <formula>AND($B6861&lt;&gt;"",TODAY()&gt;#REF!,P1229="")</formula>
    </cfRule>
  </conditionalFormatting>
  <conditionalFormatting sqref="P1230">
    <cfRule type="expression" dxfId="4738" priority="11421" stopIfTrue="1">
      <formula>AND($B6855&lt;&gt;"",TODAY()&gt;#REF!,P1230="")</formula>
    </cfRule>
  </conditionalFormatting>
  <conditionalFormatting sqref="P1231">
    <cfRule type="expression" dxfId="4737" priority="11413" stopIfTrue="1">
      <formula>AND($B6864&lt;&gt;"",TODAY()&gt;#REF!,P1231="")</formula>
    </cfRule>
  </conditionalFormatting>
  <conditionalFormatting sqref="P1232">
    <cfRule type="expression" dxfId="4736" priority="11405" stopIfTrue="1">
      <formula>AND($B6866&lt;&gt;"",TODAY()&gt;#REF!,P1232="")</formula>
    </cfRule>
  </conditionalFormatting>
  <conditionalFormatting sqref="P1233">
    <cfRule type="expression" dxfId="4735" priority="11397" stopIfTrue="1">
      <formula>AND($B6849&lt;&gt;"",TODAY()&gt;#REF!,P1233="")</formula>
    </cfRule>
  </conditionalFormatting>
  <conditionalFormatting sqref="P1234">
    <cfRule type="expression" dxfId="4734" priority="11389" stopIfTrue="1">
      <formula>AND($B6863&lt;&gt;"",TODAY()&gt;#REF!,P1234="")</formula>
    </cfRule>
  </conditionalFormatting>
  <conditionalFormatting sqref="P1235">
    <cfRule type="expression" dxfId="4733" priority="11381" stopIfTrue="1">
      <formula>AND($B6873&lt;&gt;"",TODAY()&gt;#REF!,P1235="")</formula>
    </cfRule>
  </conditionalFormatting>
  <conditionalFormatting sqref="P1236">
    <cfRule type="expression" dxfId="4732" priority="11373" stopIfTrue="1">
      <formula>AND($B6866&lt;&gt;"",TODAY()&gt;#REF!,P1236="")</formula>
    </cfRule>
  </conditionalFormatting>
  <conditionalFormatting sqref="P1238">
    <cfRule type="expression" dxfId="4731" priority="11357" stopIfTrue="1">
      <formula>AND($B6882&lt;&gt;"",TODAY()&gt;#REF!,P1238="")</formula>
    </cfRule>
  </conditionalFormatting>
  <conditionalFormatting sqref="P1239">
    <cfRule type="expression" dxfId="4730" priority="11349" stopIfTrue="1">
      <formula>AND($B6850&lt;&gt;"",TODAY()&gt;#REF!,P1239="")</formula>
    </cfRule>
  </conditionalFormatting>
  <conditionalFormatting sqref="P1240">
    <cfRule type="expression" dxfId="4729" priority="11341" stopIfTrue="1">
      <formula>AND($B6899&lt;&gt;"",TODAY()&gt;#REF!,P1240="")</formula>
    </cfRule>
  </conditionalFormatting>
  <conditionalFormatting sqref="P1241">
    <cfRule type="expression" dxfId="4728" priority="11333" stopIfTrue="1">
      <formula>AND($B6852&lt;&gt;"",TODAY()&gt;#REF!,P1241="")</formula>
    </cfRule>
  </conditionalFormatting>
  <conditionalFormatting sqref="P1242">
    <cfRule type="expression" dxfId="4727" priority="11325" stopIfTrue="1">
      <formula>AND($B6840&lt;&gt;"",TODAY()&gt;#REF!,P1242="")</formula>
    </cfRule>
  </conditionalFormatting>
  <conditionalFormatting sqref="P1243">
    <cfRule type="expression" dxfId="4726" priority="11317" stopIfTrue="1">
      <formula>AND($B6880&lt;&gt;"",TODAY()&gt;#REF!,P1243="")</formula>
    </cfRule>
  </conditionalFormatting>
  <conditionalFormatting sqref="P1244">
    <cfRule type="expression" dxfId="4725" priority="11309" stopIfTrue="1">
      <formula>AND($B6881&lt;&gt;"",TODAY()&gt;#REF!,P1244="")</formula>
    </cfRule>
  </conditionalFormatting>
  <conditionalFormatting sqref="P1245">
    <cfRule type="expression" dxfId="4724" priority="11301" stopIfTrue="1">
      <formula>AND($B6887&lt;&gt;"",TODAY()&gt;#REF!,P1245="")</formula>
    </cfRule>
  </conditionalFormatting>
  <conditionalFormatting sqref="P1246">
    <cfRule type="expression" dxfId="4723" priority="11293" stopIfTrue="1">
      <formula>AND($B6865&lt;&gt;"",TODAY()&gt;#REF!,P1246="")</formula>
    </cfRule>
  </conditionalFormatting>
  <conditionalFormatting sqref="P1248">
    <cfRule type="expression" dxfId="4722" priority="11277" stopIfTrue="1">
      <formula>AND($B6828&lt;&gt;"",TODAY()&gt;#REF!,P1248="")</formula>
    </cfRule>
  </conditionalFormatting>
  <conditionalFormatting sqref="P1254">
    <cfRule type="expression" dxfId="4721" priority="11261" stopIfTrue="1">
      <formula>AND($B6908&lt;&gt;"",TODAY()&gt;#REF!,P1254="")</formula>
    </cfRule>
  </conditionalFormatting>
  <conditionalFormatting sqref="P1257">
    <cfRule type="expression" dxfId="4720" priority="11245" stopIfTrue="1">
      <formula>AND($B6897&lt;&gt;"",TODAY()&gt;#REF!,P1257="")</formula>
    </cfRule>
  </conditionalFormatting>
  <conditionalFormatting sqref="P1259">
    <cfRule type="expression" dxfId="4719" priority="11229" stopIfTrue="1">
      <formula>AND($B6933&lt;&gt;"",TODAY()&gt;#REF!,P1259="")</formula>
    </cfRule>
  </conditionalFormatting>
  <conditionalFormatting sqref="P1278">
    <cfRule type="expression" dxfId="4718" priority="11221" stopIfTrue="1">
      <formula>AND($B6955&lt;&gt;"",TODAY()&gt;#REF!,P1278="")</formula>
    </cfRule>
  </conditionalFormatting>
  <conditionalFormatting sqref="P1284">
    <cfRule type="expression" dxfId="4717" priority="11173" stopIfTrue="1">
      <formula>AND($B6959&lt;&gt;"",TODAY()&gt;#REF!,P1284="")</formula>
    </cfRule>
  </conditionalFormatting>
  <conditionalFormatting sqref="P1302">
    <cfRule type="expression" dxfId="4716" priority="11133" stopIfTrue="1">
      <formula>AND($B6960&lt;&gt;"",TODAY()&gt;#REF!,P1302="")</formula>
    </cfRule>
  </conditionalFormatting>
  <conditionalFormatting sqref="P1304">
    <cfRule type="expression" dxfId="4715" priority="11117" stopIfTrue="1">
      <formula>AND($B6983&lt;&gt;"",TODAY()&gt;#REF!,P1304="")</formula>
    </cfRule>
  </conditionalFormatting>
  <conditionalFormatting sqref="P1308">
    <cfRule type="expression" dxfId="4714" priority="11101" stopIfTrue="1">
      <formula>AND($B6990&lt;&gt;"",TODAY()&gt;#REF!,P1308="")</formula>
    </cfRule>
  </conditionalFormatting>
  <conditionalFormatting sqref="P1309">
    <cfRule type="expression" dxfId="4713" priority="11093" stopIfTrue="1">
      <formula>AND($B6996&lt;&gt;"",TODAY()&gt;#REF!,P1309="")</formula>
    </cfRule>
  </conditionalFormatting>
  <conditionalFormatting sqref="P1310">
    <cfRule type="expression" dxfId="4712" priority="11085" stopIfTrue="1">
      <formula>AND($B7015&lt;&gt;"",TODAY()&gt;#REF!,P1310="")</formula>
    </cfRule>
  </conditionalFormatting>
  <conditionalFormatting sqref="P1312">
    <cfRule type="expression" dxfId="4711" priority="11077" stopIfTrue="1">
      <formula>AND($B6991&lt;&gt;"",TODAY()&gt;#REF!,P1312="")</formula>
    </cfRule>
  </conditionalFormatting>
  <conditionalFormatting sqref="P1317">
    <cfRule type="expression" dxfId="4710" priority="11045" stopIfTrue="1">
      <formula>AND($B7013&lt;&gt;"",TODAY()&gt;#REF!,P1317="")</formula>
    </cfRule>
  </conditionalFormatting>
  <conditionalFormatting sqref="P1318">
    <cfRule type="expression" dxfId="4709" priority="11037" stopIfTrue="1">
      <formula>AND($B7013&lt;&gt;"",TODAY()&gt;#REF!,P1318="")</formula>
    </cfRule>
  </conditionalFormatting>
  <conditionalFormatting sqref="P1319">
    <cfRule type="expression" dxfId="4708" priority="11029" stopIfTrue="1">
      <formula>AND($B7013&lt;&gt;"",TODAY()&gt;#REF!,P1319="")</formula>
    </cfRule>
  </conditionalFormatting>
  <conditionalFormatting sqref="P1320">
    <cfRule type="expression" dxfId="4707" priority="11021" stopIfTrue="1">
      <formula>AND($B7005&lt;&gt;"",TODAY()&gt;#REF!,P1320="")</formula>
    </cfRule>
  </conditionalFormatting>
  <conditionalFormatting sqref="P1321">
    <cfRule type="expression" dxfId="4706" priority="11013" stopIfTrue="1">
      <formula>AND($B6987&lt;&gt;"",TODAY()&gt;#REF!,P1321="")</formula>
    </cfRule>
  </conditionalFormatting>
  <conditionalFormatting sqref="P1322">
    <cfRule type="expression" dxfId="4705" priority="11005" stopIfTrue="1">
      <formula>AND($B7005&lt;&gt;"",TODAY()&gt;#REF!,P1322="")</formula>
    </cfRule>
  </conditionalFormatting>
  <conditionalFormatting sqref="P1323">
    <cfRule type="expression" dxfId="4704" priority="10997" stopIfTrue="1">
      <formula>AND($B7058&lt;&gt;"",TODAY()&gt;#REF!,P1323="")</formula>
    </cfRule>
  </conditionalFormatting>
  <conditionalFormatting sqref="P1324">
    <cfRule type="expression" dxfId="4703" priority="10989" stopIfTrue="1">
      <formula>AND($B7047&lt;&gt;"",TODAY()&gt;#REF!,P1324="")</formula>
    </cfRule>
  </conditionalFormatting>
  <conditionalFormatting sqref="P1326">
    <cfRule type="expression" dxfId="4702" priority="10973" stopIfTrue="1">
      <formula>AND($B7048&lt;&gt;"",TODAY()&gt;#REF!,P1326="")</formula>
    </cfRule>
  </conditionalFormatting>
  <conditionalFormatting sqref="P1329">
    <cfRule type="expression" dxfId="4701" priority="10949" stopIfTrue="1">
      <formula>AND($B7016&lt;&gt;"",TODAY()&gt;#REF!,P1329="")</formula>
    </cfRule>
  </conditionalFormatting>
  <conditionalFormatting sqref="P1330">
    <cfRule type="expression" dxfId="4700" priority="10941" stopIfTrue="1">
      <formula>AND($B7009&lt;&gt;"",TODAY()&gt;#REF!,P1330="")</formula>
    </cfRule>
  </conditionalFormatting>
  <conditionalFormatting sqref="P1332">
    <cfRule type="expression" dxfId="4699" priority="10925" stopIfTrue="1">
      <formula>AND($B7041&lt;&gt;"",TODAY()&gt;#REF!,P1332="")</formula>
    </cfRule>
  </conditionalFormatting>
  <conditionalFormatting sqref="P1333">
    <cfRule type="expression" dxfId="4698" priority="10917" stopIfTrue="1">
      <formula>AND($B6955&lt;&gt;"",TODAY()&gt;#REF!,P1333="")</formula>
    </cfRule>
  </conditionalFormatting>
  <conditionalFormatting sqref="P1334">
    <cfRule type="expression" dxfId="4697" priority="10909" stopIfTrue="1">
      <formula>AND($B7054&lt;&gt;"",TODAY()&gt;#REF!,P1334="")</formula>
    </cfRule>
  </conditionalFormatting>
  <conditionalFormatting sqref="P1335">
    <cfRule type="expression" dxfId="4696" priority="10901" stopIfTrue="1">
      <formula>AND($B7039&lt;&gt;"",TODAY()&gt;#REF!,P1335="")</formula>
    </cfRule>
  </conditionalFormatting>
  <conditionalFormatting sqref="P1338">
    <cfRule type="expression" dxfId="4695" priority="10893" stopIfTrue="1">
      <formula>AND($B7055&lt;&gt;"",TODAY()&gt;#REF!,P1338="")</formula>
    </cfRule>
  </conditionalFormatting>
  <conditionalFormatting sqref="P1344">
    <cfRule type="expression" dxfId="4694" priority="10845" stopIfTrue="1">
      <formula>AND($B7002&lt;&gt;"",TODAY()&gt;#REF!,P1344="")</formula>
    </cfRule>
  </conditionalFormatting>
  <conditionalFormatting sqref="P1345">
    <cfRule type="expression" dxfId="4693" priority="10837" stopIfTrue="1">
      <formula>AND($B7070&lt;&gt;"",TODAY()&gt;#REF!,P1345="")</formula>
    </cfRule>
  </conditionalFormatting>
  <conditionalFormatting sqref="P1346">
    <cfRule type="expression" dxfId="4692" priority="10829" stopIfTrue="1">
      <formula>AND($B7050&lt;&gt;"",TODAY()&gt;#REF!,P1346="")</formula>
    </cfRule>
  </conditionalFormatting>
  <conditionalFormatting sqref="P1347">
    <cfRule type="expression" dxfId="4691" priority="10821" stopIfTrue="1">
      <formula>AND($B7050&lt;&gt;"",TODAY()&gt;#REF!,P1347="")</formula>
    </cfRule>
  </conditionalFormatting>
  <conditionalFormatting sqref="P1348">
    <cfRule type="expression" dxfId="4690" priority="10813" stopIfTrue="1">
      <formula>AND($B7081&lt;&gt;"",TODAY()&gt;#REF!,P1348="")</formula>
    </cfRule>
  </conditionalFormatting>
  <conditionalFormatting sqref="P1349">
    <cfRule type="expression" dxfId="4689" priority="10805" stopIfTrue="1">
      <formula>AND($B7074&lt;&gt;"",TODAY()&gt;#REF!,P1349="")</formula>
    </cfRule>
  </conditionalFormatting>
  <conditionalFormatting sqref="P1350">
    <cfRule type="expression" dxfId="4688" priority="10797" stopIfTrue="1">
      <formula>AND($B7040&lt;&gt;"",TODAY()&gt;#REF!,P1350="")</formula>
    </cfRule>
  </conditionalFormatting>
  <conditionalFormatting sqref="P1351">
    <cfRule type="expression" dxfId="4687" priority="10789" stopIfTrue="1">
      <formula>AND($B7072&lt;&gt;"",TODAY()&gt;#REF!,P1351="")</formula>
    </cfRule>
  </conditionalFormatting>
  <conditionalFormatting sqref="P1357">
    <cfRule type="expression" dxfId="4686" priority="10781" stopIfTrue="1">
      <formula>AND($B7117&lt;&gt;"",TODAY()&gt;#REF!,P1357="")</formula>
    </cfRule>
  </conditionalFormatting>
  <conditionalFormatting sqref="P1359">
    <cfRule type="expression" dxfId="4685" priority="10765" stopIfTrue="1">
      <formula>AND($B7084&lt;&gt;"",TODAY()&gt;#REF!,P1359="")</formula>
    </cfRule>
  </conditionalFormatting>
  <conditionalFormatting sqref="P1362">
    <cfRule type="expression" dxfId="4684" priority="10741" stopIfTrue="1">
      <formula>AND($B7137&lt;&gt;"",TODAY()&gt;#REF!,P1362="")</formula>
    </cfRule>
  </conditionalFormatting>
  <conditionalFormatting sqref="P1363">
    <cfRule type="expression" dxfId="4683" priority="10733" stopIfTrue="1">
      <formula>AND($B7117&lt;&gt;"",TODAY()&gt;#REF!,P1363="")</formula>
    </cfRule>
  </conditionalFormatting>
  <conditionalFormatting sqref="P1380">
    <cfRule type="expression" dxfId="4682" priority="10669" stopIfTrue="1">
      <formula>AND($B7124&lt;&gt;"",TODAY()&gt;#REF!,P1380="")</formula>
    </cfRule>
  </conditionalFormatting>
  <conditionalFormatting sqref="P1381">
    <cfRule type="expression" dxfId="4681" priority="10661" stopIfTrue="1">
      <formula>AND($B7125&lt;&gt;"",TODAY()&gt;#REF!,P1381="")</formula>
    </cfRule>
  </conditionalFormatting>
  <conditionalFormatting sqref="P1382">
    <cfRule type="expression" dxfId="4680" priority="10653" stopIfTrue="1">
      <formula>AND($B7132&lt;&gt;"",TODAY()&gt;#REF!,P1382="")</formula>
    </cfRule>
  </conditionalFormatting>
  <conditionalFormatting sqref="P1384">
    <cfRule type="expression" dxfId="4679" priority="10645" stopIfTrue="1">
      <formula>AND($B7129&lt;&gt;"",TODAY()&gt;#REF!,P1384="")</formula>
    </cfRule>
  </conditionalFormatting>
  <conditionalFormatting sqref="P1392">
    <cfRule type="expression" dxfId="4678" priority="10629" stopIfTrue="1">
      <formula>AND($B7169&lt;&gt;"",TODAY()&gt;#REF!,P1392="")</formula>
    </cfRule>
  </conditionalFormatting>
  <conditionalFormatting sqref="P1393">
    <cfRule type="expression" dxfId="4677" priority="10621" stopIfTrue="1">
      <formula>AND($B7074&lt;&gt;"",TODAY()&gt;#REF!,P1393="")</formula>
    </cfRule>
  </conditionalFormatting>
  <conditionalFormatting sqref="P1413">
    <cfRule type="expression" dxfId="4676" priority="10563" stopIfTrue="1">
      <formula>AND($B7184&lt;&gt;"",TODAY()&gt;#REF!,P1413="")</formula>
    </cfRule>
  </conditionalFormatting>
  <conditionalFormatting sqref="P1417">
    <cfRule type="expression" dxfId="4675" priority="10531" stopIfTrue="1">
      <formula>AND($B7241&lt;&gt;"",TODAY()&gt;#REF!,P1417="")</formula>
    </cfRule>
  </conditionalFormatting>
  <conditionalFormatting sqref="P1418">
    <cfRule type="expression" dxfId="4674" priority="10523" stopIfTrue="1">
      <formula>AND($B7173&lt;&gt;"",TODAY()&gt;#REF!,P1418="")</formula>
    </cfRule>
  </conditionalFormatting>
  <conditionalFormatting sqref="P1428">
    <cfRule type="expression" dxfId="4673" priority="10483" stopIfTrue="1">
      <formula>AND($B7248&lt;&gt;"",TODAY()&gt;#REF!,P1428="")</formula>
    </cfRule>
  </conditionalFormatting>
  <conditionalFormatting sqref="P1429">
    <cfRule type="expression" dxfId="4672" priority="10475" stopIfTrue="1">
      <formula>AND($B7110&lt;&gt;"",TODAY()&gt;#REF!,P1429="")</formula>
    </cfRule>
  </conditionalFormatting>
  <conditionalFormatting sqref="P1442">
    <cfRule type="expression" dxfId="4671" priority="10451" stopIfTrue="1">
      <formula>AND($B7272&lt;&gt;"",TODAY()&gt;#REF!,P1442="")</formula>
    </cfRule>
  </conditionalFormatting>
  <conditionalFormatting sqref="P1443">
    <cfRule type="expression" dxfId="4670" priority="10443" stopIfTrue="1">
      <formula>AND($B7266&lt;&gt;"",TODAY()&gt;#REF!,P1443="")</formula>
    </cfRule>
  </conditionalFormatting>
  <conditionalFormatting sqref="P1444">
    <cfRule type="expression" dxfId="4669" priority="10435" stopIfTrue="1">
      <formula>AND($B7188&lt;&gt;"",TODAY()&gt;#REF!,P1444="")</formula>
    </cfRule>
  </conditionalFormatting>
  <conditionalFormatting sqref="P1445">
    <cfRule type="expression" dxfId="4668" priority="10427" stopIfTrue="1">
      <formula>AND($B7164&lt;&gt;"",TODAY()&gt;#REF!,P1445="")</formula>
    </cfRule>
  </conditionalFormatting>
  <conditionalFormatting sqref="P1446">
    <cfRule type="expression" dxfId="4667" priority="10419" stopIfTrue="1">
      <formula>AND($B7183&lt;&gt;"",TODAY()&gt;#REF!,P1446="")</formula>
    </cfRule>
  </conditionalFormatting>
  <conditionalFormatting sqref="P1447">
    <cfRule type="expression" dxfId="4666" priority="10411" stopIfTrue="1">
      <formula>AND($B7256&lt;&gt;"",TODAY()&gt;#REF!,P1447="")</formula>
    </cfRule>
  </conditionalFormatting>
  <conditionalFormatting sqref="P1448">
    <cfRule type="expression" dxfId="4665" priority="10403" stopIfTrue="1">
      <formula>AND($B7233&lt;&gt;"",TODAY()&gt;#REF!,P1448="")</formula>
    </cfRule>
  </conditionalFormatting>
  <conditionalFormatting sqref="P1449">
    <cfRule type="expression" dxfId="4664" priority="10395" stopIfTrue="1">
      <formula>AND($B7242&lt;&gt;"",TODAY()&gt;#REF!,P1449="")</formula>
    </cfRule>
  </conditionalFormatting>
  <conditionalFormatting sqref="P1450">
    <cfRule type="expression" dxfId="4663" priority="10387" stopIfTrue="1">
      <formula>AND($B7244&lt;&gt;"",TODAY()&gt;#REF!,P1450="")</formula>
    </cfRule>
  </conditionalFormatting>
  <conditionalFormatting sqref="P1451">
    <cfRule type="expression" dxfId="4662" priority="10379" stopIfTrue="1">
      <formula>AND($B7247&lt;&gt;"",TODAY()&gt;#REF!,P1451="")</formula>
    </cfRule>
  </conditionalFormatting>
  <conditionalFormatting sqref="P1452">
    <cfRule type="expression" dxfId="4661" priority="10371" stopIfTrue="1">
      <formula>AND($B7273&lt;&gt;"",TODAY()&gt;#REF!,P1452="")</formula>
    </cfRule>
  </conditionalFormatting>
  <conditionalFormatting sqref="P1453">
    <cfRule type="expression" dxfId="4660" priority="10363" stopIfTrue="1">
      <formula>AND($B7240&lt;&gt;"",TODAY()&gt;#REF!,P1453="")</formula>
    </cfRule>
  </conditionalFormatting>
  <conditionalFormatting sqref="P1454">
    <cfRule type="expression" dxfId="4659" priority="10355" stopIfTrue="1">
      <formula>AND($B7257&lt;&gt;"",TODAY()&gt;#REF!,P1454="")</formula>
    </cfRule>
  </conditionalFormatting>
  <conditionalFormatting sqref="P1455">
    <cfRule type="expression" dxfId="4658" priority="10347" stopIfTrue="1">
      <formula>AND($B7292&lt;&gt;"",TODAY()&gt;#REF!,P1455="")</formula>
    </cfRule>
  </conditionalFormatting>
  <conditionalFormatting sqref="P1457">
    <cfRule type="expression" dxfId="4657" priority="10331" stopIfTrue="1">
      <formula>AND($B7249&lt;&gt;"",TODAY()&gt;#REF!,P1457="")</formula>
    </cfRule>
  </conditionalFormatting>
  <conditionalFormatting sqref="P1458">
    <cfRule type="expression" dxfId="4656" priority="10323" stopIfTrue="1">
      <formula>AND($B7277&lt;&gt;"",TODAY()&gt;#REF!,P1458="")</formula>
    </cfRule>
  </conditionalFormatting>
  <conditionalFormatting sqref="P1459">
    <cfRule type="expression" dxfId="4655" priority="10315" stopIfTrue="1">
      <formula>AND($B7267&lt;&gt;"",TODAY()&gt;#REF!,P1459="")</formula>
    </cfRule>
  </conditionalFormatting>
  <conditionalFormatting sqref="P1460">
    <cfRule type="expression" dxfId="4654" priority="10307" stopIfTrue="1">
      <formula>AND($B7249&lt;&gt;"",TODAY()&gt;#REF!,P1460="")</formula>
    </cfRule>
  </conditionalFormatting>
  <conditionalFormatting sqref="P1461">
    <cfRule type="expression" dxfId="4653" priority="10299" stopIfTrue="1">
      <formula>AND($B7296&lt;&gt;"",TODAY()&gt;#REF!,P1461="")</formula>
    </cfRule>
  </conditionalFormatting>
  <conditionalFormatting sqref="P1462">
    <cfRule type="expression" dxfId="4652" priority="10291" stopIfTrue="1">
      <formula>AND($B7282&lt;&gt;"",TODAY()&gt;#REF!,P1462="")</formula>
    </cfRule>
  </conditionalFormatting>
  <conditionalFormatting sqref="P1463">
    <cfRule type="expression" dxfId="4651" priority="10283" stopIfTrue="1">
      <formula>AND($B7287&lt;&gt;"",TODAY()&gt;#REF!,P1463="")</formula>
    </cfRule>
  </conditionalFormatting>
  <conditionalFormatting sqref="P1464">
    <cfRule type="expression" dxfId="4650" priority="10275" stopIfTrue="1">
      <formula>AND($B7266&lt;&gt;"",TODAY()&gt;#REF!,P1464="")</formula>
    </cfRule>
  </conditionalFormatting>
  <conditionalFormatting sqref="P1465">
    <cfRule type="expression" dxfId="4649" priority="10267" stopIfTrue="1">
      <formula>AND($B7266&lt;&gt;"",TODAY()&gt;#REF!,P1465="")</formula>
    </cfRule>
  </conditionalFormatting>
  <conditionalFormatting sqref="P1467">
    <cfRule type="expression" dxfId="4648" priority="10251" stopIfTrue="1">
      <formula>AND($B7233&lt;&gt;"",TODAY()&gt;#REF!,P1467="")</formula>
    </cfRule>
  </conditionalFormatting>
  <conditionalFormatting sqref="P1477">
    <cfRule type="expression" dxfId="4647" priority="10171" stopIfTrue="1">
      <formula>AND(#REF!&lt;&gt;"",TODAY()&gt;#REF!,P1477="")</formula>
    </cfRule>
  </conditionalFormatting>
  <conditionalFormatting sqref="P1478">
    <cfRule type="expression" dxfId="4646" priority="10163" stopIfTrue="1">
      <formula>AND(#REF!&lt;&gt;"",TODAY()&gt;#REF!,P1478="")</formula>
    </cfRule>
  </conditionalFormatting>
  <conditionalFormatting sqref="P1479">
    <cfRule type="expression" dxfId="4645" priority="10155" stopIfTrue="1">
      <formula>AND($B7293&lt;&gt;"",TODAY()&gt;#REF!,P1479="")</formula>
    </cfRule>
  </conditionalFormatting>
  <conditionalFormatting sqref="P1480">
    <cfRule type="expression" dxfId="4644" priority="10147" stopIfTrue="1">
      <formula>AND($B7328&lt;&gt;"",TODAY()&gt;#REF!,P1480="")</formula>
    </cfRule>
  </conditionalFormatting>
  <conditionalFormatting sqref="P1483">
    <cfRule type="expression" dxfId="4643" priority="10123" stopIfTrue="1">
      <formula>AND($B7335&lt;&gt;"",TODAY()&gt;#REF!,P1483="")</formula>
    </cfRule>
  </conditionalFormatting>
  <conditionalFormatting sqref="P1484">
    <cfRule type="expression" dxfId="4642" priority="10115" stopIfTrue="1">
      <formula>AND($B7334&lt;&gt;"",TODAY()&gt;#REF!,P1484="")</formula>
    </cfRule>
  </conditionalFormatting>
  <conditionalFormatting sqref="P1485">
    <cfRule type="expression" dxfId="4641" priority="10107" stopIfTrue="1">
      <formula>AND($B7388&lt;&gt;"",TODAY()&gt;#REF!,P1485="")</formula>
    </cfRule>
  </conditionalFormatting>
  <conditionalFormatting sqref="P1490">
    <cfRule type="expression" dxfId="4640" priority="10099" stopIfTrue="1">
      <formula>AND(#REF!&lt;&gt;"",TODAY()&gt;#REF!,P1490="")</formula>
    </cfRule>
  </conditionalFormatting>
  <conditionalFormatting sqref="P1539">
    <cfRule type="expression" dxfId="4639" priority="9963" stopIfTrue="1">
      <formula>AND($B7445&lt;&gt;"",TODAY()&gt;#REF!,P1539="")</formula>
    </cfRule>
  </conditionalFormatting>
  <conditionalFormatting sqref="P1541">
    <cfRule type="expression" dxfId="4638" priority="9955" stopIfTrue="1">
      <formula>AND($B7488&lt;&gt;"",TODAY()&gt;#REF!,P1541="")</formula>
    </cfRule>
  </conditionalFormatting>
  <conditionalFormatting sqref="P1542">
    <cfRule type="expression" dxfId="4637" priority="9947" stopIfTrue="1">
      <formula>AND($B7473&lt;&gt;"",TODAY()&gt;#REF!,P1542="")</formula>
    </cfRule>
  </conditionalFormatting>
  <conditionalFormatting sqref="P1544">
    <cfRule type="expression" dxfId="4636" priority="9939" stopIfTrue="1">
      <formula>AND($B7454&lt;&gt;"",TODAY()&gt;#REF!,P1544="")</formula>
    </cfRule>
  </conditionalFormatting>
  <conditionalFormatting sqref="P1545">
    <cfRule type="expression" dxfId="4635" priority="9931" stopIfTrue="1">
      <formula>AND($B7481&lt;&gt;"",TODAY()&gt;#REF!,P1545="")</formula>
    </cfRule>
  </conditionalFormatting>
  <conditionalFormatting sqref="P1546">
    <cfRule type="expression" dxfId="4634" priority="9923" stopIfTrue="1">
      <formula>AND($B7504&lt;&gt;"",TODAY()&gt;#REF!,P1546="")</formula>
    </cfRule>
  </conditionalFormatting>
  <conditionalFormatting sqref="P1548">
    <cfRule type="expression" dxfId="4633" priority="9907" stopIfTrue="1">
      <formula>AND($B7467&lt;&gt;"",TODAY()&gt;#REF!,P1548="")</formula>
    </cfRule>
  </conditionalFormatting>
  <conditionalFormatting sqref="P1552">
    <cfRule type="expression" dxfId="4632" priority="9891" stopIfTrue="1">
      <formula>AND($B7510&lt;&gt;"",TODAY()&gt;#REF!,P1552="")</formula>
    </cfRule>
  </conditionalFormatting>
  <conditionalFormatting sqref="P1554">
    <cfRule type="expression" dxfId="4631" priority="9883" stopIfTrue="1">
      <formula>AND(#REF!&lt;&gt;"",TODAY()&gt;#REF!,P1554="")</formula>
    </cfRule>
  </conditionalFormatting>
  <conditionalFormatting sqref="P1556">
    <cfRule type="expression" dxfId="4630" priority="9851" stopIfTrue="1">
      <formula>AND($B7534&lt;&gt;"",TODAY()&gt;#REF!,P1556="")</formula>
    </cfRule>
  </conditionalFormatting>
  <conditionalFormatting sqref="P1558">
    <cfRule type="expression" dxfId="4629" priority="9835" stopIfTrue="1">
      <formula>AND($B7519&lt;&gt;"",TODAY()&gt;#REF!,P1558="")</formula>
    </cfRule>
  </conditionalFormatting>
  <conditionalFormatting sqref="P1559">
    <cfRule type="expression" dxfId="4628" priority="9827" stopIfTrue="1">
      <formula>AND($B7526&lt;&gt;"",TODAY()&gt;#REF!,P1559="")</formula>
    </cfRule>
  </conditionalFormatting>
  <conditionalFormatting sqref="P1560">
    <cfRule type="expression" dxfId="4627" priority="9819" stopIfTrue="1">
      <formula>AND($B7495&lt;&gt;"",TODAY()&gt;#REF!,P1560="")</formula>
    </cfRule>
  </conditionalFormatting>
  <conditionalFormatting sqref="P1579">
    <cfRule type="expression" dxfId="4626" priority="9763" stopIfTrue="1">
      <formula>AND($B7563&lt;&gt;"",TODAY()&gt;#REF!,P1579="")</formula>
    </cfRule>
  </conditionalFormatting>
  <conditionalFormatting sqref="P1580">
    <cfRule type="expression" dxfId="4625" priority="9755" stopIfTrue="1">
      <formula>AND($B7536&lt;&gt;"",TODAY()&gt;#REF!,P1580="")</formula>
    </cfRule>
  </conditionalFormatting>
  <conditionalFormatting sqref="P1581">
    <cfRule type="expression" dxfId="4624" priority="9747" stopIfTrue="1">
      <formula>AND(#REF!&lt;&gt;"",TODAY()&gt;#REF!,P1581="")</formula>
    </cfRule>
  </conditionalFormatting>
  <conditionalFormatting sqref="P1584">
    <cfRule type="expression" dxfId="4623" priority="9723" stopIfTrue="1">
      <formula>AND($B7508&lt;&gt;"",TODAY()&gt;#REF!,P1584="")</formula>
    </cfRule>
  </conditionalFormatting>
  <conditionalFormatting sqref="P1585">
    <cfRule type="expression" dxfId="4622" priority="9715" stopIfTrue="1">
      <formula>AND($B7545&lt;&gt;"",TODAY()&gt;#REF!,P1585="")</formula>
    </cfRule>
  </conditionalFormatting>
  <conditionalFormatting sqref="P1588">
    <cfRule type="expression" dxfId="4621" priority="9707" stopIfTrue="1">
      <formula>AND($B7524&lt;&gt;"",TODAY()&gt;#REF!,P1588="")</formula>
    </cfRule>
  </conditionalFormatting>
  <conditionalFormatting sqref="P1597">
    <cfRule type="expression" dxfId="4620" priority="9691" stopIfTrue="1">
      <formula>AND($B7586&lt;&gt;"",TODAY()&gt;#REF!,P1597="")</formula>
    </cfRule>
  </conditionalFormatting>
  <conditionalFormatting sqref="P1598">
    <cfRule type="expression" dxfId="4619" priority="9683" stopIfTrue="1">
      <formula>AND(#REF!&lt;&gt;"",TODAY()&gt;#REF!,P1598="")</formula>
    </cfRule>
  </conditionalFormatting>
  <conditionalFormatting sqref="P1603">
    <cfRule type="expression" dxfId="4618" priority="9675" stopIfTrue="1">
      <formula>AND($B7605&lt;&gt;"",TODAY()&gt;#REF!,P1603="")</formula>
    </cfRule>
  </conditionalFormatting>
  <conditionalFormatting sqref="P1604">
    <cfRule type="expression" dxfId="4617" priority="9667" stopIfTrue="1">
      <formula>AND($B7573&lt;&gt;"",TODAY()&gt;#REF!,P1604="")</formula>
    </cfRule>
  </conditionalFormatting>
  <conditionalFormatting sqref="P1605">
    <cfRule type="expression" dxfId="4616" priority="9659" stopIfTrue="1">
      <formula>AND(#REF!&lt;&gt;"",TODAY()&gt;#REF!,P1605="")</formula>
    </cfRule>
  </conditionalFormatting>
  <conditionalFormatting sqref="P1606">
    <cfRule type="expression" dxfId="4615" priority="9651" stopIfTrue="1">
      <formula>AND($B7578&lt;&gt;"",TODAY()&gt;#REF!,P1606="")</formula>
    </cfRule>
  </conditionalFormatting>
  <conditionalFormatting sqref="P1608">
    <cfRule type="expression" dxfId="4614" priority="9643" stopIfTrue="1">
      <formula>AND(#REF!&lt;&gt;"",TODAY()&gt;#REF!,P1608="")</formula>
    </cfRule>
  </conditionalFormatting>
  <conditionalFormatting sqref="P1610">
    <cfRule type="expression" dxfId="4613" priority="9620" stopIfTrue="1">
      <formula>AND($B7611&lt;&gt;"",TODAY()&gt;#REF!,P1610="")</formula>
    </cfRule>
  </conditionalFormatting>
  <conditionalFormatting sqref="P1612">
    <cfRule type="expression" dxfId="4612" priority="9604" stopIfTrue="1">
      <formula>AND($B7601&lt;&gt;"",TODAY()&gt;#REF!,P1612="")</formula>
    </cfRule>
  </conditionalFormatting>
  <conditionalFormatting sqref="P1616">
    <cfRule type="expression" dxfId="4611" priority="9587" stopIfTrue="1">
      <formula>AND(#REF!&lt;&gt;"",TODAY()&gt;#REF!,P1616="")</formula>
    </cfRule>
  </conditionalFormatting>
  <conditionalFormatting sqref="P1621">
    <cfRule type="expression" dxfId="4610" priority="9556" stopIfTrue="1">
      <formula>AND($B7657&lt;&gt;"",TODAY()&gt;#REF!,P1621="")</formula>
    </cfRule>
  </conditionalFormatting>
  <conditionalFormatting sqref="P1622">
    <cfRule type="expression" dxfId="4609" priority="9548" stopIfTrue="1">
      <formula>AND($B7649&lt;&gt;"",TODAY()&gt;#REF!,P1622="")</formula>
    </cfRule>
  </conditionalFormatting>
  <conditionalFormatting sqref="P1624">
    <cfRule type="expression" dxfId="4608" priority="9539" stopIfTrue="1">
      <formula>AND(#REF!&lt;&gt;"",TODAY()&gt;#REF!,P1624="")</formula>
    </cfRule>
  </conditionalFormatting>
  <conditionalFormatting sqref="P1625">
    <cfRule type="expression" dxfId="4607" priority="9531" stopIfTrue="1">
      <formula>AND($B7601&lt;&gt;"",TODAY()&gt;#REF!,P1625="")</formula>
    </cfRule>
  </conditionalFormatting>
  <conditionalFormatting sqref="P1626">
    <cfRule type="expression" dxfId="4606" priority="9523" stopIfTrue="1">
      <formula>AND($B7627&lt;&gt;"",TODAY()&gt;#REF!,P1626="")</formula>
    </cfRule>
  </conditionalFormatting>
  <conditionalFormatting sqref="P1634">
    <cfRule type="expression" dxfId="4605" priority="9508" stopIfTrue="1">
      <formula>AND($B7677&lt;&gt;"",TODAY()&gt;#REF!,P1634="")</formula>
    </cfRule>
  </conditionalFormatting>
  <conditionalFormatting sqref="P1636">
    <cfRule type="expression" dxfId="4604" priority="9499" stopIfTrue="1">
      <formula>AND($B7654&lt;&gt;"",TODAY()&gt;#REF!,P1636="")</formula>
    </cfRule>
  </conditionalFormatting>
  <conditionalFormatting sqref="P1637">
    <cfRule type="expression" dxfId="4603" priority="9484" stopIfTrue="1">
      <formula>AND($B7617&lt;&gt;"",TODAY()&gt;#REF!,P1637="")</formula>
    </cfRule>
  </conditionalFormatting>
  <conditionalFormatting sqref="P1638">
    <cfRule type="expression" dxfId="4602" priority="9483" stopIfTrue="1">
      <formula>AND($B7658&lt;&gt;"",TODAY()&gt;#REF!,P1638="")</formula>
    </cfRule>
  </conditionalFormatting>
  <conditionalFormatting sqref="P1640">
    <cfRule type="expression" dxfId="4601" priority="9468" stopIfTrue="1">
      <formula>AND($B7683&lt;&gt;"",TODAY()&gt;#REF!,P1640="")</formula>
    </cfRule>
  </conditionalFormatting>
  <conditionalFormatting sqref="P1673">
    <cfRule type="expression" dxfId="4600" priority="9435" stopIfTrue="1">
      <formula>AND(#REF!&lt;&gt;"",TODAY()&gt;#REF!,P1673="")</formula>
    </cfRule>
  </conditionalFormatting>
  <conditionalFormatting sqref="P1677">
    <cfRule type="expression" dxfId="4599" priority="9396" stopIfTrue="1">
      <formula>AND($B7712&lt;&gt;"",TODAY()&gt;#REF!,P1677="")</formula>
    </cfRule>
  </conditionalFormatting>
  <conditionalFormatting sqref="P1678">
    <cfRule type="expression" dxfId="4598" priority="9388" stopIfTrue="1">
      <formula>AND($B7729&lt;&gt;"",TODAY()&gt;#REF!,P1678="")</formula>
    </cfRule>
  </conditionalFormatting>
  <conditionalFormatting sqref="P1680">
    <cfRule type="expression" dxfId="4597" priority="9387" stopIfTrue="1">
      <formula>AND($B7660&lt;&gt;"",TODAY()&gt;#REF!,P1680="")</formula>
    </cfRule>
  </conditionalFormatting>
  <conditionalFormatting sqref="P1681">
    <cfRule type="expression" dxfId="4596" priority="9372" stopIfTrue="1">
      <formula>AND($B7734&lt;&gt;"",TODAY()&gt;#REF!,P1681="")</formula>
    </cfRule>
  </conditionalFormatting>
  <conditionalFormatting sqref="P1686">
    <cfRule type="expression" dxfId="4595" priority="9356" stopIfTrue="1">
      <formula>AND($B7705&lt;&gt;"",TODAY()&gt;#REF!,P1686="")</formula>
    </cfRule>
  </conditionalFormatting>
  <conditionalFormatting sqref="P1687">
    <cfRule type="expression" dxfId="4594" priority="9348" stopIfTrue="1">
      <formula>AND($B7707&lt;&gt;"",TODAY()&gt;#REF!,P1687="")</formula>
    </cfRule>
  </conditionalFormatting>
  <conditionalFormatting sqref="P1688">
    <cfRule type="expression" dxfId="4593" priority="9347" stopIfTrue="1">
      <formula>AND(#REF!&lt;&gt;"",TODAY()&gt;#REF!,P1688="")</formula>
    </cfRule>
  </conditionalFormatting>
  <conditionalFormatting sqref="P1690">
    <cfRule type="expression" dxfId="4592" priority="9331" stopIfTrue="1">
      <formula>AND($B7734&lt;&gt;"",TODAY()&gt;#REF!,P1690="")</formula>
    </cfRule>
  </conditionalFormatting>
  <conditionalFormatting sqref="P1691">
    <cfRule type="expression" dxfId="4591" priority="9316" stopIfTrue="1">
      <formula>AND($B7741&lt;&gt;"",TODAY()&gt;#REF!,P1691="")</formula>
    </cfRule>
  </conditionalFormatting>
  <conditionalFormatting sqref="P1692">
    <cfRule type="expression" dxfId="4590" priority="9308" stopIfTrue="1">
      <formula>AND($B7728&lt;&gt;"",TODAY()&gt;#REF!,P1692="")</formula>
    </cfRule>
  </conditionalFormatting>
  <conditionalFormatting sqref="P1693">
    <cfRule type="expression" dxfId="4589" priority="9307" stopIfTrue="1">
      <formula>AND(#REF!&lt;&gt;"",TODAY()&gt;#REF!,P1693="")</formula>
    </cfRule>
  </conditionalFormatting>
  <conditionalFormatting sqref="P1694">
    <cfRule type="expression" dxfId="4588" priority="9292" stopIfTrue="1">
      <formula>AND($B7707&lt;&gt;"",TODAY()&gt;#REF!,P1694="")</formula>
    </cfRule>
  </conditionalFormatting>
  <conditionalFormatting sqref="P1695">
    <cfRule type="expression" dxfId="4587" priority="9284" stopIfTrue="1">
      <formula>AND($B7753&lt;&gt;"",TODAY()&gt;#REF!,P1695="")</formula>
    </cfRule>
  </conditionalFormatting>
  <conditionalFormatting sqref="P1696">
    <cfRule type="expression" dxfId="4586" priority="9283" stopIfTrue="1">
      <formula>AND(#REF!&lt;&gt;"",TODAY()&gt;#REF!,P1696="")</formula>
    </cfRule>
  </conditionalFormatting>
  <conditionalFormatting sqref="P1697">
    <cfRule type="expression" dxfId="4585" priority="9268" stopIfTrue="1">
      <formula>AND($B7787&lt;&gt;"",TODAY()&gt;#REF!,P1697="")</formula>
    </cfRule>
  </conditionalFormatting>
  <conditionalFormatting sqref="P1699">
    <cfRule type="expression" dxfId="4584" priority="9252" stopIfTrue="1">
      <formula>AND($B7771&lt;&gt;"",TODAY()&gt;#REF!,P1699="")</formula>
    </cfRule>
  </conditionalFormatting>
  <conditionalFormatting sqref="P1701">
    <cfRule type="expression" dxfId="4583" priority="9236" stopIfTrue="1">
      <formula>AND($B7773&lt;&gt;"",TODAY()&gt;#REF!,P1701="")</formula>
    </cfRule>
  </conditionalFormatting>
  <conditionalFormatting sqref="P1759">
    <cfRule type="expression" dxfId="4582" priority="9148" stopIfTrue="1">
      <formula>AND($B7862&lt;&gt;"",TODAY()&gt;#REF!,P1759="")</formula>
    </cfRule>
  </conditionalFormatting>
  <conditionalFormatting sqref="P1760">
    <cfRule type="expression" dxfId="4581" priority="9140" stopIfTrue="1">
      <formula>AND($B7922&lt;&gt;"",TODAY()&gt;#REF!,P1760="")</formula>
    </cfRule>
  </conditionalFormatting>
  <conditionalFormatting sqref="P1762">
    <cfRule type="expression" dxfId="4580" priority="9124" stopIfTrue="1">
      <formula>AND($B7886&lt;&gt;"",TODAY()&gt;#REF!,P1762="")</formula>
    </cfRule>
  </conditionalFormatting>
  <conditionalFormatting sqref="P1765">
    <cfRule type="expression" dxfId="4579" priority="9100" stopIfTrue="1">
      <formula>AND($B7911&lt;&gt;"",TODAY()&gt;#REF!,P1765="")</formula>
    </cfRule>
  </conditionalFormatting>
  <conditionalFormatting sqref="P1769">
    <cfRule type="expression" dxfId="4578" priority="9068" stopIfTrue="1">
      <formula>AND($B7931&lt;&gt;"",TODAY()&gt;#REF!,P1769="")</formula>
    </cfRule>
  </conditionalFormatting>
  <conditionalFormatting sqref="P1770">
    <cfRule type="expression" dxfId="4577" priority="9060" stopIfTrue="1">
      <formula>AND($B7931&lt;&gt;"",TODAY()&gt;#REF!,P1770="")</formula>
    </cfRule>
  </conditionalFormatting>
  <conditionalFormatting sqref="P1774">
    <cfRule type="expression" dxfId="4576" priority="9036" stopIfTrue="1">
      <formula>AND($B7940&lt;&gt;"",TODAY()&gt;#REF!,P1774="")</formula>
    </cfRule>
  </conditionalFormatting>
  <conditionalFormatting sqref="P1775">
    <cfRule type="expression" dxfId="4575" priority="9028" stopIfTrue="1">
      <formula>AND(#REF!&lt;&gt;"",TODAY()&gt;#REF!,P1775="")</formula>
    </cfRule>
  </conditionalFormatting>
  <conditionalFormatting sqref="P1776">
    <cfRule type="expression" dxfId="4574" priority="9020" stopIfTrue="1">
      <formula>AND($B7957&lt;&gt;"",TODAY()&gt;#REF!,P1776="")</formula>
    </cfRule>
  </conditionalFormatting>
  <conditionalFormatting sqref="P1777">
    <cfRule type="expression" dxfId="4573" priority="9012" stopIfTrue="1">
      <formula>AND(#REF!&lt;&gt;"",TODAY()&gt;#REF!,P1777="")</formula>
    </cfRule>
  </conditionalFormatting>
  <conditionalFormatting sqref="P1778">
    <cfRule type="expression" dxfId="4572" priority="9004" stopIfTrue="1">
      <formula>AND($B7883&lt;&gt;"",TODAY()&gt;#REF!,P1778="")</formula>
    </cfRule>
  </conditionalFormatting>
  <conditionalFormatting sqref="P1780">
    <cfRule type="expression" dxfId="4571" priority="8996" stopIfTrue="1">
      <formula>AND($B7935&lt;&gt;"",TODAY()&gt;#REF!,P1780="")</formula>
    </cfRule>
  </conditionalFormatting>
  <conditionalFormatting sqref="P1781">
    <cfRule type="expression" dxfId="4570" priority="8988" stopIfTrue="1">
      <formula>AND($B7952&lt;&gt;"",TODAY()&gt;#REF!,P1781="")</formula>
    </cfRule>
  </conditionalFormatting>
  <conditionalFormatting sqref="P1812">
    <cfRule type="expression" dxfId="4569" priority="8924" stopIfTrue="1">
      <formula>AND($B8016&lt;&gt;"",TODAY()&gt;#REF!,P1812="")</formula>
    </cfRule>
  </conditionalFormatting>
  <conditionalFormatting sqref="P1815">
    <cfRule type="expression" dxfId="4568" priority="8900" stopIfTrue="1">
      <formula>AND($B8032&lt;&gt;"",TODAY()&gt;#REF!,P1815="")</formula>
    </cfRule>
  </conditionalFormatting>
  <conditionalFormatting sqref="P1823">
    <cfRule type="expression" dxfId="4567" priority="8843" stopIfTrue="1">
      <formula>AND($B7999&lt;&gt;"",TODAY()&gt;#REF!,P1823="")</formula>
    </cfRule>
  </conditionalFormatting>
  <conditionalFormatting sqref="P1825">
    <cfRule type="expression" dxfId="4566" priority="8827" stopIfTrue="1">
      <formula>AND($B8047&lt;&gt;"",TODAY()&gt;#REF!,P1825="")</formula>
    </cfRule>
  </conditionalFormatting>
  <conditionalFormatting sqref="P1826">
    <cfRule type="expression" dxfId="4565" priority="8819" stopIfTrue="1">
      <formula>AND($B8054&lt;&gt;"",TODAY()&gt;#REF!,P1826="")</formula>
    </cfRule>
  </conditionalFormatting>
  <conditionalFormatting sqref="P1827">
    <cfRule type="expression" dxfId="4564" priority="8811" stopIfTrue="1">
      <formula>AND($B8059&lt;&gt;"",TODAY()&gt;#REF!,P1827="")</formula>
    </cfRule>
  </conditionalFormatting>
  <conditionalFormatting sqref="P1834">
    <cfRule type="expression" dxfId="4563" priority="8803" stopIfTrue="1">
      <formula>AND($B8060&lt;&gt;"",TODAY()&gt;#REF!,P1834="")</formula>
    </cfRule>
  </conditionalFormatting>
  <conditionalFormatting sqref="P1835">
    <cfRule type="expression" dxfId="4562" priority="8795" stopIfTrue="1">
      <formula>AND($B8058&lt;&gt;"",TODAY()&gt;#REF!,P1835="")</formula>
    </cfRule>
  </conditionalFormatting>
  <conditionalFormatting sqref="P1840">
    <cfRule type="expression" dxfId="4561" priority="8787" stopIfTrue="1">
      <formula>AND($B8061&lt;&gt;"",TODAY()&gt;#REF!,P1840="")</formula>
    </cfRule>
  </conditionalFormatting>
  <conditionalFormatting sqref="P1871">
    <cfRule type="expression" dxfId="4560" priority="8771" stopIfTrue="1">
      <formula>AND(#REF!&lt;&gt;"",TODAY()&gt;#REF!,P1871="")</formula>
    </cfRule>
  </conditionalFormatting>
  <conditionalFormatting sqref="P1873">
    <cfRule type="expression" dxfId="4559" priority="8755" stopIfTrue="1">
      <formula>AND($B8138&lt;&gt;"",TODAY()&gt;#REF!,P1873="")</formula>
    </cfRule>
  </conditionalFormatting>
  <conditionalFormatting sqref="P1887">
    <cfRule type="expression" dxfId="4558" priority="8715" stopIfTrue="1">
      <formula>AND($B8174&lt;&gt;"",TODAY()&gt;#REF!,P1887="")</formula>
    </cfRule>
  </conditionalFormatting>
  <conditionalFormatting sqref="P1892">
    <cfRule type="expression" dxfId="4557" priority="8691" stopIfTrue="1">
      <formula>AND($B8181&lt;&gt;"",TODAY()&gt;#REF!,P1892="")</formula>
    </cfRule>
  </conditionalFormatting>
  <conditionalFormatting sqref="P1893">
    <cfRule type="expression" dxfId="4556" priority="8683" stopIfTrue="1">
      <formula>AND($B8196&lt;&gt;"",TODAY()&gt;#REF!,P1893="")</formula>
    </cfRule>
  </conditionalFormatting>
  <conditionalFormatting sqref="P1894">
    <cfRule type="expression" dxfId="4555" priority="8675" stopIfTrue="1">
      <formula>AND($B8190&lt;&gt;"",TODAY()&gt;#REF!,P1894="")</formula>
    </cfRule>
  </conditionalFormatting>
  <conditionalFormatting sqref="P1897">
    <cfRule type="expression" dxfId="4554" priority="8667" stopIfTrue="1">
      <formula>AND($B8138&lt;&gt;"",TODAY()&gt;#REF!,P1897="")</formula>
    </cfRule>
  </conditionalFormatting>
  <conditionalFormatting sqref="P1916">
    <cfRule type="expression" dxfId="4553" priority="8651" stopIfTrue="1">
      <formula>AND($B8182&lt;&gt;"",TODAY()&gt;#REF!,P1916="")</formula>
    </cfRule>
  </conditionalFormatting>
  <conditionalFormatting sqref="P1922">
    <cfRule type="expression" dxfId="4552" priority="8604" stopIfTrue="1">
      <formula>AND($B8236&lt;&gt;"",TODAY()&gt;#REF!,P1922="")</formula>
    </cfRule>
  </conditionalFormatting>
  <conditionalFormatting sqref="P1925">
    <cfRule type="expression" dxfId="4551" priority="8579" stopIfTrue="1">
      <formula>AND(#REF!&lt;&gt;"",TODAY()&gt;#REF!,P1925="")</formula>
    </cfRule>
  </conditionalFormatting>
  <conditionalFormatting sqref="P1927">
    <cfRule type="expression" dxfId="4550" priority="8564" stopIfTrue="1">
      <formula>AND($B8272&lt;&gt;"",TODAY()&gt;#REF!,P1927="")</formula>
    </cfRule>
  </conditionalFormatting>
  <conditionalFormatting sqref="P1928">
    <cfRule type="expression" dxfId="4549" priority="8556" stopIfTrue="1">
      <formula>AND($B8232&lt;&gt;"",TODAY()&gt;#REF!,P1928="")</formula>
    </cfRule>
  </conditionalFormatting>
  <conditionalFormatting sqref="O1929">
    <cfRule type="expression" dxfId="4548" priority="8547" stopIfTrue="1">
      <formula>AND($B8239&lt;&gt;"",TODAY()&gt;#REF!,$L8239="")</formula>
    </cfRule>
  </conditionalFormatting>
  <conditionalFormatting sqref="P1929">
    <cfRule type="expression" dxfId="4547" priority="8546" stopIfTrue="1">
      <formula>AND($B8248&lt;&gt;"",TODAY()&gt;#REF!,P1929="")</formula>
    </cfRule>
  </conditionalFormatting>
  <conditionalFormatting sqref="P1930">
    <cfRule type="expression" dxfId="4546" priority="8538" stopIfTrue="1">
      <formula>AND($B8242&lt;&gt;"",TODAY()&gt;#REF!,P1930="")</formula>
    </cfRule>
  </conditionalFormatting>
  <conditionalFormatting sqref="P1931">
    <cfRule type="expression" dxfId="4545" priority="8530" stopIfTrue="1">
      <formula>AND($B8266&lt;&gt;"",TODAY()&gt;#REF!,P1931="")</formula>
    </cfRule>
  </conditionalFormatting>
  <conditionalFormatting sqref="P1932">
    <cfRule type="expression" dxfId="4544" priority="8522" stopIfTrue="1">
      <formula>AND($B8250&lt;&gt;"",TODAY()&gt;#REF!,P1932="")</formula>
    </cfRule>
  </conditionalFormatting>
  <conditionalFormatting sqref="P1933">
    <cfRule type="expression" dxfId="4543" priority="8514" stopIfTrue="1">
      <formula>AND($B8260&lt;&gt;"",TODAY()&gt;#REF!,P1933="")</formula>
    </cfRule>
  </conditionalFormatting>
  <conditionalFormatting sqref="P1936">
    <cfRule type="expression" dxfId="4542" priority="8490" stopIfTrue="1">
      <formula>AND(#REF!&lt;&gt;"",TODAY()&gt;#REF!,P1936="")</formula>
    </cfRule>
  </conditionalFormatting>
  <conditionalFormatting sqref="P1937">
    <cfRule type="expression" dxfId="4541" priority="8482" stopIfTrue="1">
      <formula>AND($B8289&lt;&gt;"",TODAY()&gt;#REF!,P1937="")</formula>
    </cfRule>
  </conditionalFormatting>
  <conditionalFormatting sqref="P1938">
    <cfRule type="expression" dxfId="4540" priority="8474" stopIfTrue="1">
      <formula>AND($B8276&lt;&gt;"",TODAY()&gt;#REF!,P1938="")</formula>
    </cfRule>
  </conditionalFormatting>
  <conditionalFormatting sqref="P1939">
    <cfRule type="expression" dxfId="4539" priority="8466" stopIfTrue="1">
      <formula>AND($B8273&lt;&gt;"",TODAY()&gt;#REF!,P1939="")</formula>
    </cfRule>
  </conditionalFormatting>
  <conditionalFormatting sqref="P1942">
    <cfRule type="expression" dxfId="4538" priority="8444" stopIfTrue="1">
      <formula>AND($B8271&lt;&gt;"",TODAY()&gt;#REF!,P1942="")</formula>
    </cfRule>
  </conditionalFormatting>
  <conditionalFormatting sqref="P1943">
    <cfRule type="expression" dxfId="4537" priority="8434" stopIfTrue="1">
      <formula>AND($B8270&lt;&gt;"",TODAY()&gt;#REF!,P1943="")</formula>
    </cfRule>
  </conditionalFormatting>
  <conditionalFormatting sqref="P1944">
    <cfRule type="expression" dxfId="4536" priority="8427" stopIfTrue="1">
      <formula>AND($B8264&lt;&gt;"",TODAY()&gt;#REF!,P1944="")</formula>
    </cfRule>
  </conditionalFormatting>
  <conditionalFormatting sqref="P1947">
    <cfRule type="expression" dxfId="4535" priority="8402" stopIfTrue="1">
      <formula>AND($B8287&lt;&gt;"",TODAY()&gt;#REF!,P1947="")</formula>
    </cfRule>
  </conditionalFormatting>
  <conditionalFormatting sqref="P1949">
    <cfRule type="expression" dxfId="4534" priority="8387" stopIfTrue="1">
      <formula>AND($B8288&lt;&gt;"",TODAY()&gt;#REF!,P1949="")</formula>
    </cfRule>
  </conditionalFormatting>
  <conditionalFormatting sqref="P1950">
    <cfRule type="expression" dxfId="4533" priority="8379" stopIfTrue="1">
      <formula>AND($B8276&lt;&gt;"",TODAY()&gt;#REF!,P1950="")</formula>
    </cfRule>
  </conditionalFormatting>
  <conditionalFormatting sqref="P1952">
    <cfRule type="expression" dxfId="4532" priority="8362" stopIfTrue="1">
      <formula>AND($B8320&lt;&gt;"",TODAY()&gt;#REF!,P1952="")</formula>
    </cfRule>
  </conditionalFormatting>
  <conditionalFormatting sqref="P1953">
    <cfRule type="expression" dxfId="4531" priority="8354" stopIfTrue="1">
      <formula>AND($B8208&lt;&gt;"",TODAY()&gt;#REF!,P1953="")</formula>
    </cfRule>
  </conditionalFormatting>
  <conditionalFormatting sqref="P1954">
    <cfRule type="expression" dxfId="4530" priority="8346" stopIfTrue="1">
      <formula>AND($B8323&lt;&gt;"",TODAY()&gt;#REF!,P1954="")</formula>
    </cfRule>
  </conditionalFormatting>
  <conditionalFormatting sqref="P1955">
    <cfRule type="expression" dxfId="4529" priority="8338" stopIfTrue="1">
      <formula>AND($B8308&lt;&gt;"",TODAY()&gt;#REF!,P1955="")</formula>
    </cfRule>
  </conditionalFormatting>
  <conditionalFormatting sqref="P1956">
    <cfRule type="expression" dxfId="4528" priority="8330" stopIfTrue="1">
      <formula>AND($B8318&lt;&gt;"",TODAY()&gt;#REF!,P1956="")</formula>
    </cfRule>
  </conditionalFormatting>
  <conditionalFormatting sqref="P1957">
    <cfRule type="expression" dxfId="4527" priority="8322" stopIfTrue="1">
      <formula>AND($B8310&lt;&gt;"",TODAY()&gt;#REF!,P1957="")</formula>
    </cfRule>
  </conditionalFormatting>
  <conditionalFormatting sqref="P1958">
    <cfRule type="expression" dxfId="4526" priority="8314" stopIfTrue="1">
      <formula>AND($B8321&lt;&gt;"",TODAY()&gt;#REF!,P1958="")</formula>
    </cfRule>
  </conditionalFormatting>
  <conditionalFormatting sqref="P1959">
    <cfRule type="expression" dxfId="4525" priority="8306" stopIfTrue="1">
      <formula>AND($B8322&lt;&gt;"",TODAY()&gt;#REF!,P1959="")</formula>
    </cfRule>
  </conditionalFormatting>
  <conditionalFormatting sqref="P1960">
    <cfRule type="expression" dxfId="4524" priority="8298" stopIfTrue="1">
      <formula>AND($B8313&lt;&gt;"",TODAY()&gt;#REF!,P1960="")</formula>
    </cfRule>
  </conditionalFormatting>
  <conditionalFormatting sqref="P1961">
    <cfRule type="expression" dxfId="4523" priority="8290" stopIfTrue="1">
      <formula>AND(#REF!&lt;&gt;"",TODAY()&gt;#REF!,P1961="")</formula>
    </cfRule>
  </conditionalFormatting>
  <conditionalFormatting sqref="P1963">
    <cfRule type="expression" dxfId="4522" priority="8274" stopIfTrue="1">
      <formula>AND($B8315&lt;&gt;"",TODAY()&gt;#REF!,P1963="")</formula>
    </cfRule>
  </conditionalFormatting>
  <conditionalFormatting sqref="P1964">
    <cfRule type="expression" dxfId="4521" priority="8266" stopIfTrue="1">
      <formula>AND($B8327&lt;&gt;"",TODAY()&gt;#REF!,P1964="")</formula>
    </cfRule>
  </conditionalFormatting>
  <conditionalFormatting sqref="P1965">
    <cfRule type="expression" dxfId="4520" priority="8258" stopIfTrue="1">
      <formula>AND($B8354&lt;&gt;"",TODAY()&gt;#REF!,P1965="")</formula>
    </cfRule>
  </conditionalFormatting>
  <conditionalFormatting sqref="P2005">
    <cfRule type="expression" dxfId="4519" priority="8242" stopIfTrue="1">
      <formula>AND($B8390&lt;&gt;"",TODAY()&gt;#REF!,P2005="")</formula>
    </cfRule>
  </conditionalFormatting>
  <conditionalFormatting sqref="S2009 V2009">
    <cfRule type="expression" dxfId="4518" priority="8237" stopIfTrue="1">
      <formula>AND($B2008&lt;&gt;"",TODAY()&gt;#REF!,S2009="")</formula>
    </cfRule>
  </conditionalFormatting>
  <conditionalFormatting sqref="U2009">
    <cfRule type="expression" dxfId="4517" priority="8236" stopIfTrue="1">
      <formula>AND($B2008&lt;&gt;"",TODAY()&gt;$A2008,U2009="",V2009&lt;&gt;"Data Received")</formula>
    </cfRule>
  </conditionalFormatting>
  <conditionalFormatting sqref="T2009">
    <cfRule type="expression" dxfId="4516" priority="8235" stopIfTrue="1">
      <formula>AND($B2008&lt;&gt;"",$S2009&lt;&gt;"",TODAY()&gt;$S2009+14,$T2009="",V2009&lt;&gt;"Data Received")</formula>
    </cfRule>
  </conditionalFormatting>
  <conditionalFormatting sqref="L2009:O2009">
    <cfRule type="expression" dxfId="4515" priority="8234" stopIfTrue="1">
      <formula>AND($B2008&lt;&gt;"",TODAY()&gt;#REF!,$L2009="")</formula>
    </cfRule>
  </conditionalFormatting>
  <conditionalFormatting sqref="P2013">
    <cfRule type="expression" dxfId="4514" priority="8202" stopIfTrue="1">
      <formula>AND($B8377&lt;&gt;"",TODAY()&gt;#REF!,P2013="")</formula>
    </cfRule>
  </conditionalFormatting>
  <conditionalFormatting sqref="P2014">
    <cfRule type="expression" dxfId="4513" priority="8194" stopIfTrue="1">
      <formula>AND($B8390&lt;&gt;"",TODAY()&gt;#REF!,P2014="")</formula>
    </cfRule>
  </conditionalFormatting>
  <conditionalFormatting sqref="P2015">
    <cfRule type="expression" dxfId="4512" priority="8186" stopIfTrue="1">
      <formula>AND($B8391&lt;&gt;"",TODAY()&gt;#REF!,P2015="")</formula>
    </cfRule>
  </conditionalFormatting>
  <conditionalFormatting sqref="P2016">
    <cfRule type="expression" dxfId="4511" priority="8178" stopIfTrue="1">
      <formula>AND($B8392&lt;&gt;"",TODAY()&gt;#REF!,P2016="")</formula>
    </cfRule>
  </conditionalFormatting>
  <conditionalFormatting sqref="P2086">
    <cfRule type="expression" dxfId="4510" priority="8170" stopIfTrue="1">
      <formula>AND($B8459&lt;&gt;"",TODAY()&gt;#REF!,P2086="")</formula>
    </cfRule>
  </conditionalFormatting>
  <conditionalFormatting sqref="T2087">
    <cfRule type="expression" dxfId="4509" priority="8163" stopIfTrue="1">
      <formula>AND($B2087&lt;&gt;"",$S2088&lt;&gt;"",TODAY()&gt;$S2088+14,$T2087="",V2087&lt;&gt;"Data Received")</formula>
    </cfRule>
  </conditionalFormatting>
  <conditionalFormatting sqref="P2087">
    <cfRule type="expression" dxfId="4508" priority="8162" stopIfTrue="1">
      <formula>AND($B8540&lt;&gt;"",TODAY()&gt;#REF!,P2087="")</formula>
    </cfRule>
  </conditionalFormatting>
  <conditionalFormatting sqref="P2142">
    <cfRule type="expression" dxfId="4507" priority="8138" stopIfTrue="1">
      <formula>AND($B8550&lt;&gt;"",TODAY()&gt;#REF!,P2142="")</formula>
    </cfRule>
  </conditionalFormatting>
  <conditionalFormatting sqref="P2143">
    <cfRule type="expression" dxfId="4506" priority="8130" stopIfTrue="1">
      <formula>AND($B8587&lt;&gt;"",TODAY()&gt;#REF!,P2143="")</formula>
    </cfRule>
  </conditionalFormatting>
  <conditionalFormatting sqref="P2144">
    <cfRule type="expression" dxfId="4505" priority="8122" stopIfTrue="1">
      <formula>AND(#REF!&lt;&gt;"",TODAY()&gt;#REF!,P2144="")</formula>
    </cfRule>
  </conditionalFormatting>
  <conditionalFormatting sqref="P2158">
    <cfRule type="expression" dxfId="4504" priority="8082" stopIfTrue="1">
      <formula>AND($B8719&lt;&gt;"",TODAY()&gt;#REF!,P2158="")</formula>
    </cfRule>
  </conditionalFormatting>
  <conditionalFormatting sqref="P2159">
    <cfRule type="expression" dxfId="4503" priority="8074" stopIfTrue="1">
      <formula>AND($B8717&lt;&gt;"",TODAY()&gt;#REF!,P2159="")</formula>
    </cfRule>
  </conditionalFormatting>
  <conditionalFormatting sqref="P2160">
    <cfRule type="expression" dxfId="4502" priority="8066" stopIfTrue="1">
      <formula>AND($B8681&lt;&gt;"",TODAY()&gt;#REF!,P2160="")</formula>
    </cfRule>
  </conditionalFormatting>
  <conditionalFormatting sqref="P2161">
    <cfRule type="expression" dxfId="4501" priority="8058" stopIfTrue="1">
      <formula>AND($B8719&lt;&gt;"",TODAY()&gt;#REF!,P2161="")</formula>
    </cfRule>
  </conditionalFormatting>
  <conditionalFormatting sqref="P2162">
    <cfRule type="expression" dxfId="4500" priority="8050" stopIfTrue="1">
      <formula>AND($B8720&lt;&gt;"",TODAY()&gt;#REF!,P2162="")</formula>
    </cfRule>
  </conditionalFormatting>
  <conditionalFormatting sqref="P2220">
    <cfRule type="expression" dxfId="4499" priority="8034" stopIfTrue="1">
      <formula>AND($B4365&lt;&gt;"",TODAY()&gt;#REF!,P2220="")</formula>
    </cfRule>
  </conditionalFormatting>
  <conditionalFormatting sqref="P2221">
    <cfRule type="expression" dxfId="4498" priority="8026" stopIfTrue="1">
      <formula>AND($B4368&lt;&gt;"",TODAY()&gt;#REF!,P2221="")</formula>
    </cfRule>
  </conditionalFormatting>
  <conditionalFormatting sqref="P2222">
    <cfRule type="expression" dxfId="4497" priority="8018" stopIfTrue="1">
      <formula>AND($B4371&lt;&gt;"",TODAY()&gt;#REF!,P2222="")</formula>
    </cfRule>
  </conditionalFormatting>
  <conditionalFormatting sqref="P2223">
    <cfRule type="expression" dxfId="4496" priority="8010" stopIfTrue="1">
      <formula>AND(#REF!&lt;&gt;"",TODAY()&gt;#REF!,P2223="")</formula>
    </cfRule>
  </conditionalFormatting>
  <conditionalFormatting sqref="P2227">
    <cfRule type="expression" dxfId="4495" priority="7978" stopIfTrue="1">
      <formula>AND($B4353&lt;&gt;"",TODAY()&gt;#REF!,P2227="")</formula>
    </cfRule>
  </conditionalFormatting>
  <conditionalFormatting sqref="P2229">
    <cfRule type="expression" dxfId="4494" priority="7962" stopIfTrue="1">
      <formula>AND($B4338&lt;&gt;"",TODAY()&gt;#REF!,P2229="")</formula>
    </cfRule>
  </conditionalFormatting>
  <conditionalFormatting sqref="P2234">
    <cfRule type="expression" dxfId="4493" priority="7922" stopIfTrue="1">
      <formula>AND($B4372&lt;&gt;"",TODAY()&gt;#REF!,P2234="")</formula>
    </cfRule>
  </conditionalFormatting>
  <conditionalFormatting sqref="P2235">
    <cfRule type="expression" dxfId="4492" priority="7914" stopIfTrue="1">
      <formula>AND($B4417&lt;&gt;"",TODAY()&gt;#REF!,P2235="")</formula>
    </cfRule>
  </conditionalFormatting>
  <conditionalFormatting sqref="P2237">
    <cfRule type="expression" dxfId="4491" priority="7898" stopIfTrue="1">
      <formula>AND($B4377&lt;&gt;"",TODAY()&gt;#REF!,P2237="")</formula>
    </cfRule>
  </conditionalFormatting>
  <conditionalFormatting sqref="P2243">
    <cfRule type="expression" dxfId="4490" priority="7850" stopIfTrue="1">
      <formula>AND($B4410&lt;&gt;"",TODAY()&gt;#REF!,P2243="")</formula>
    </cfRule>
  </conditionalFormatting>
  <conditionalFormatting sqref="P2245">
    <cfRule type="expression" dxfId="4489" priority="7839" stopIfTrue="1">
      <formula>AND($B4429&lt;&gt;"",TODAY()&gt;#REF!,P2245="")</formula>
    </cfRule>
  </conditionalFormatting>
  <conditionalFormatting sqref="P2246">
    <cfRule type="expression" dxfId="4488" priority="7831" stopIfTrue="1">
      <formula>AND($B4438&lt;&gt;"",TODAY()&gt;#REF!,P2246="")</formula>
    </cfRule>
  </conditionalFormatting>
  <conditionalFormatting sqref="P2247">
    <cfRule type="expression" dxfId="4487" priority="7823" stopIfTrue="1">
      <formula>AND($B4379&lt;&gt;"",TODAY()&gt;#REF!,P2247="")</formula>
    </cfRule>
  </conditionalFormatting>
  <conditionalFormatting sqref="P2248">
    <cfRule type="expression" dxfId="4486" priority="7815" stopIfTrue="1">
      <formula>AND($B4388&lt;&gt;"",TODAY()&gt;#REF!,P2248="")</formula>
    </cfRule>
  </conditionalFormatting>
  <conditionalFormatting sqref="P2254">
    <cfRule type="expression" dxfId="4485" priority="7761" stopIfTrue="1">
      <formula>AND($B4428&lt;&gt;"",TODAY()&gt;#REF!,P2254="")</formula>
    </cfRule>
  </conditionalFormatting>
  <conditionalFormatting sqref="P2257">
    <cfRule type="expression" dxfId="4484" priority="7734" stopIfTrue="1">
      <formula>AND($B4422&lt;&gt;"",TODAY()&gt;#REF!,P2257="")</formula>
    </cfRule>
  </conditionalFormatting>
  <conditionalFormatting sqref="P2263">
    <cfRule type="expression" dxfId="4483" priority="7680" stopIfTrue="1">
      <formula>AND($B4438&lt;&gt;"",TODAY()&gt;#REF!,P2263="")</formula>
    </cfRule>
  </conditionalFormatting>
  <conditionalFormatting sqref="P2266">
    <cfRule type="expression" dxfId="4482" priority="7653" stopIfTrue="1">
      <formula>AND($B4517&lt;&gt;"",TODAY()&gt;#REF!,P2266="")</formula>
    </cfRule>
  </conditionalFormatting>
  <conditionalFormatting sqref="P2267">
    <cfRule type="expression" dxfId="4481" priority="7644" stopIfTrue="1">
      <formula>AND($B4528&lt;&gt;"",TODAY()&gt;#REF!,P2267="")</formula>
    </cfRule>
  </conditionalFormatting>
  <conditionalFormatting sqref="P2268">
    <cfRule type="expression" dxfId="4480" priority="7635" stopIfTrue="1">
      <formula>AND($B4530&lt;&gt;"",TODAY()&gt;#REF!,P2268="")</formula>
    </cfRule>
  </conditionalFormatting>
  <conditionalFormatting sqref="P2269">
    <cfRule type="expression" dxfId="4479" priority="7618" stopIfTrue="1">
      <formula>AND($B4456&lt;&gt;"",TODAY()&gt;#REF!,P2269="")</formula>
    </cfRule>
  </conditionalFormatting>
  <conditionalFormatting sqref="P2271">
    <cfRule type="expression" dxfId="4478" priority="7602" stopIfTrue="1">
      <formula>AND($B4473&lt;&gt;"",TODAY()&gt;#REF!,P2271="")</formula>
    </cfRule>
  </conditionalFormatting>
  <conditionalFormatting sqref="P2272">
    <cfRule type="expression" dxfId="4477" priority="7594" stopIfTrue="1">
      <formula>AND($B4503&lt;&gt;"",TODAY()&gt;#REF!,P2272="")</formula>
    </cfRule>
  </conditionalFormatting>
  <conditionalFormatting sqref="P2274">
    <cfRule type="expression" dxfId="4476" priority="7578" stopIfTrue="1">
      <formula>AND($B4443&lt;&gt;"",TODAY()&gt;#REF!,P2274="")</formula>
    </cfRule>
  </conditionalFormatting>
  <conditionalFormatting sqref="P2284">
    <cfRule type="expression" dxfId="4475" priority="7508" stopIfTrue="1">
      <formula>AND($B4530&lt;&gt;"",TODAY()&gt;#REF!,P2284="")</formula>
    </cfRule>
  </conditionalFormatting>
  <conditionalFormatting sqref="P2287">
    <cfRule type="expression" dxfId="4474" priority="7484" stopIfTrue="1">
      <formula>AND($B4530&lt;&gt;"",TODAY()&gt;#REF!,P2287="")</formula>
    </cfRule>
  </conditionalFormatting>
  <conditionalFormatting sqref="P2288">
    <cfRule type="expression" dxfId="4473" priority="7476" stopIfTrue="1">
      <formula>AND($B4535&lt;&gt;"",TODAY()&gt;#REF!,P2288="")</formula>
    </cfRule>
  </conditionalFormatting>
  <conditionalFormatting sqref="P2289">
    <cfRule type="expression" dxfId="4472" priority="7468" stopIfTrue="1">
      <formula>AND($B4528&lt;&gt;"",TODAY()&gt;#REF!,P2289="")</formula>
    </cfRule>
  </conditionalFormatting>
  <conditionalFormatting sqref="P2290">
    <cfRule type="expression" dxfId="4471" priority="7460" stopIfTrue="1">
      <formula>AND($B4524&lt;&gt;"",TODAY()&gt;#REF!,P2290="")</formula>
    </cfRule>
  </conditionalFormatting>
  <conditionalFormatting sqref="P2291">
    <cfRule type="expression" dxfId="4470" priority="7452" stopIfTrue="1">
      <formula>AND($B4528&lt;&gt;"",TODAY()&gt;#REF!,P2291="")</formula>
    </cfRule>
  </conditionalFormatting>
  <conditionalFormatting sqref="P2293">
    <cfRule type="expression" dxfId="4469" priority="7436" stopIfTrue="1">
      <formula>AND($B4522&lt;&gt;"",TODAY()&gt;#REF!,P2293="")</formula>
    </cfRule>
  </conditionalFormatting>
  <conditionalFormatting sqref="P2294">
    <cfRule type="expression" dxfId="4468" priority="7428" stopIfTrue="1">
      <formula>AND($B4468&lt;&gt;"",TODAY()&gt;#REF!,P2294="")</formula>
    </cfRule>
  </conditionalFormatting>
  <conditionalFormatting sqref="P2315">
    <cfRule type="expression" dxfId="4467" priority="7260" stopIfTrue="1">
      <formula>AND($B4482&lt;&gt;"",TODAY()&gt;#REF!,P2315="")</formula>
    </cfRule>
  </conditionalFormatting>
  <conditionalFormatting sqref="P2316">
    <cfRule type="expression" dxfId="4466" priority="7252" stopIfTrue="1">
      <formula>AND($B4579&lt;&gt;"",TODAY()&gt;#REF!,P2316="")</formula>
    </cfRule>
  </conditionalFormatting>
  <conditionalFormatting sqref="P2322">
    <cfRule type="expression" dxfId="4465" priority="7204" stopIfTrue="1">
      <formula>AND($B4604&lt;&gt;"",TODAY()&gt;#REF!,P2322="")</formula>
    </cfRule>
  </conditionalFormatting>
  <conditionalFormatting sqref="S2322">
    <cfRule type="expression" dxfId="4464" priority="7203" stopIfTrue="1">
      <formula>AND($B4500&lt;&gt;"",TODAY()&gt;#REF!,S2322="")</formula>
    </cfRule>
  </conditionalFormatting>
  <conditionalFormatting sqref="S2323">
    <cfRule type="expression" dxfId="4463" priority="7195" stopIfTrue="1">
      <formula>AND($B4504&lt;&gt;"",TODAY()&gt;#REF!,S2323="")</formula>
    </cfRule>
  </conditionalFormatting>
  <conditionalFormatting sqref="P2323">
    <cfRule type="expression" dxfId="4462" priority="7194" stopIfTrue="1">
      <formula>AND($B4600&lt;&gt;"",TODAY()&gt;#REF!,P2323="")</formula>
    </cfRule>
  </conditionalFormatting>
  <conditionalFormatting sqref="S2325">
    <cfRule type="expression" dxfId="4461" priority="7177" stopIfTrue="1">
      <formula>AND($B4510&lt;&gt;"",TODAY()&gt;#REF!,S2325="")</formula>
    </cfRule>
  </conditionalFormatting>
  <conditionalFormatting sqref="P2325">
    <cfRule type="expression" dxfId="4460" priority="7176" stopIfTrue="1">
      <formula>AND($B4605&lt;&gt;"",TODAY()&gt;#REF!,P2325="")</formula>
    </cfRule>
  </conditionalFormatting>
  <conditionalFormatting sqref="S2327">
    <cfRule type="expression" dxfId="4459" priority="7158" stopIfTrue="1">
      <formula>AND($B4516&lt;&gt;"",TODAY()&gt;#REF!,S2327="")</formula>
    </cfRule>
  </conditionalFormatting>
  <conditionalFormatting sqref="S2329">
    <cfRule type="expression" dxfId="4458" priority="7141" stopIfTrue="1">
      <formula>AND($B4521&lt;&gt;"",TODAY()&gt;#REF!,S2329="")</formula>
    </cfRule>
  </conditionalFormatting>
  <conditionalFormatting sqref="P2329">
    <cfRule type="expression" dxfId="4457" priority="7140" stopIfTrue="1">
      <formula>AND($B4610&lt;&gt;"",TODAY()&gt;#REF!,P2329="")</formula>
    </cfRule>
  </conditionalFormatting>
  <conditionalFormatting sqref="P2331">
    <cfRule type="expression" dxfId="4456" priority="7123" stopIfTrue="1">
      <formula>AND($B4644&lt;&gt;"",TODAY()&gt;#REF!,P2331="")</formula>
    </cfRule>
  </conditionalFormatting>
  <conditionalFormatting sqref="S2331">
    <cfRule type="expression" dxfId="4455" priority="7122" stopIfTrue="1">
      <formula>AND($B4527&lt;&gt;"",TODAY()&gt;#REF!,S2331="")</formula>
    </cfRule>
  </conditionalFormatting>
  <conditionalFormatting sqref="S2332">
    <cfRule type="expression" dxfId="4454" priority="7114" stopIfTrue="1">
      <formula>AND($B4530&lt;&gt;"",TODAY()&gt;#REF!,S2332="")</formula>
    </cfRule>
  </conditionalFormatting>
  <conditionalFormatting sqref="P2332">
    <cfRule type="expression" dxfId="4453" priority="7113" stopIfTrue="1">
      <formula>AND($B4612&lt;&gt;"",TODAY()&gt;#REF!,P2332="")</formula>
    </cfRule>
  </conditionalFormatting>
  <conditionalFormatting sqref="S2333">
    <cfRule type="expression" dxfId="4452" priority="7105" stopIfTrue="1">
      <formula>AND($B4534&lt;&gt;"",TODAY()&gt;#REF!,S2333="")</formula>
    </cfRule>
  </conditionalFormatting>
  <conditionalFormatting sqref="P2333">
    <cfRule type="expression" dxfId="4451" priority="7104" stopIfTrue="1">
      <formula>AND($B4613&lt;&gt;"",TODAY()&gt;#REF!,P2333="")</formula>
    </cfRule>
  </conditionalFormatting>
  <conditionalFormatting sqref="P2334">
    <cfRule type="expression" dxfId="4450" priority="7096" stopIfTrue="1">
      <formula>AND($B4614&lt;&gt;"",TODAY()&gt;#REF!,P2334="")</formula>
    </cfRule>
  </conditionalFormatting>
  <conditionalFormatting sqref="S2334">
    <cfRule type="expression" dxfId="4449" priority="7095" stopIfTrue="1">
      <formula>AND($B4538&lt;&gt;"",TODAY()&gt;#REF!,S2334="")</formula>
    </cfRule>
  </conditionalFormatting>
  <conditionalFormatting sqref="S2335">
    <cfRule type="expression" dxfId="4448" priority="7087" stopIfTrue="1">
      <formula>AND($B4543&lt;&gt;"",TODAY()&gt;#REF!,S2335="")</formula>
    </cfRule>
  </conditionalFormatting>
  <conditionalFormatting sqref="P2335">
    <cfRule type="expression" dxfId="4447" priority="7086" stopIfTrue="1">
      <formula>AND($B4616&lt;&gt;"",TODAY()&gt;#REF!,P2335="")</formula>
    </cfRule>
  </conditionalFormatting>
  <conditionalFormatting sqref="P2336">
    <cfRule type="expression" dxfId="4446" priority="7078" stopIfTrue="1">
      <formula>AND($B4653&lt;&gt;"",TODAY()&gt;#REF!,P2336="")</formula>
    </cfRule>
  </conditionalFormatting>
  <conditionalFormatting sqref="P2338">
    <cfRule type="expression" dxfId="4445" priority="7062" stopIfTrue="1">
      <formula>AND($B4663&lt;&gt;"",TODAY()&gt;#REF!,P2338="")</formula>
    </cfRule>
  </conditionalFormatting>
  <conditionalFormatting sqref="P2339">
    <cfRule type="expression" dxfId="4444" priority="7054" stopIfTrue="1">
      <formula>AND($B4651&lt;&gt;"",TODAY()&gt;#REF!,P2339="")</formula>
    </cfRule>
  </conditionalFormatting>
  <conditionalFormatting sqref="S2340">
    <cfRule type="expression" dxfId="4443" priority="7046" stopIfTrue="1">
      <formula>AND($B4484&lt;&gt;"",TODAY()&gt;#REF!,S2340="")</formula>
    </cfRule>
  </conditionalFormatting>
  <conditionalFormatting sqref="P2342">
    <cfRule type="expression" dxfId="4442" priority="7029" stopIfTrue="1">
      <formula>AND($B4653&lt;&gt;"",TODAY()&gt;#REF!,P2342="")</formula>
    </cfRule>
  </conditionalFormatting>
  <conditionalFormatting sqref="P2343">
    <cfRule type="expression" dxfId="4441" priority="7021" stopIfTrue="1">
      <formula>AND($B4560&lt;&gt;"",TODAY()&gt;#REF!,P2343="")</formula>
    </cfRule>
  </conditionalFormatting>
  <conditionalFormatting sqref="P2347">
    <cfRule type="expression" dxfId="4440" priority="6995" stopIfTrue="1">
      <formula>AND($B4549&lt;&gt;"",TODAY()&gt;#REF!,P2347="")</formula>
    </cfRule>
  </conditionalFormatting>
  <conditionalFormatting sqref="P2358">
    <cfRule type="expression" dxfId="4439" priority="6900" stopIfTrue="1">
      <formula>AND($B4698&lt;&gt;"",TODAY()&gt;#REF!,P2358="")</formula>
    </cfRule>
  </conditionalFormatting>
  <conditionalFormatting sqref="P2362">
    <cfRule type="expression" dxfId="4438" priority="6868" stopIfTrue="1">
      <formula>AND($B4700&lt;&gt;"",TODAY()&gt;#REF!,P2362="")</formula>
    </cfRule>
  </conditionalFormatting>
  <conditionalFormatting sqref="P2374">
    <cfRule type="expression" dxfId="4437" priority="6771" stopIfTrue="1">
      <formula>AND($B4684&lt;&gt;"",TODAY()&gt;#REF!,P2374="")</formula>
    </cfRule>
  </conditionalFormatting>
  <conditionalFormatting sqref="P2377">
    <cfRule type="expression" dxfId="4436" priority="6747" stopIfTrue="1">
      <formula>AND($B4721&lt;&gt;"",TODAY()&gt;#REF!,P2377="")</formula>
    </cfRule>
  </conditionalFormatting>
  <conditionalFormatting sqref="P2379">
    <cfRule type="expression" dxfId="4435" priority="6731" stopIfTrue="1">
      <formula>AND($B4691&lt;&gt;"",TODAY()&gt;#REF!,P2379="")</formula>
    </cfRule>
  </conditionalFormatting>
  <conditionalFormatting sqref="P2380">
    <cfRule type="expression" dxfId="4434" priority="6723" stopIfTrue="1">
      <formula>AND($B4619&lt;&gt;"",TODAY()&gt;#REF!,P2380="")</formula>
    </cfRule>
  </conditionalFormatting>
  <conditionalFormatting sqref="P2386">
    <cfRule type="expression" dxfId="4433" priority="6675" stopIfTrue="1">
      <formula>AND($B4720&lt;&gt;"",TODAY()&gt;#REF!,P2386="")</formula>
    </cfRule>
  </conditionalFormatting>
  <conditionalFormatting sqref="P2387">
    <cfRule type="expression" dxfId="4432" priority="6667" stopIfTrue="1">
      <formula>AND($B4725&lt;&gt;"",TODAY()&gt;#REF!,P2387="")</formula>
    </cfRule>
  </conditionalFormatting>
  <conditionalFormatting sqref="P2388">
    <cfRule type="expression" dxfId="4431" priority="6659" stopIfTrue="1">
      <formula>AND($B4727&lt;&gt;"",TODAY()&gt;#REF!,P2388="")</formula>
    </cfRule>
  </conditionalFormatting>
  <conditionalFormatting sqref="P2389">
    <cfRule type="expression" dxfId="4430" priority="6651" stopIfTrue="1">
      <formula>AND($B4735&lt;&gt;"",TODAY()&gt;#REF!,P2389="")</formula>
    </cfRule>
  </conditionalFormatting>
  <conditionalFormatting sqref="P2390">
    <cfRule type="expression" dxfId="4429" priority="6643" stopIfTrue="1">
      <formula>AND($B4726&lt;&gt;"",TODAY()&gt;#REF!,P2390="")</formula>
    </cfRule>
  </conditionalFormatting>
  <conditionalFormatting sqref="P2391">
    <cfRule type="expression" dxfId="4428" priority="6635" stopIfTrue="1">
      <formula>AND($B4726&lt;&gt;"",TODAY()&gt;#REF!,P2391="")</formula>
    </cfRule>
  </conditionalFormatting>
  <conditionalFormatting sqref="P2397">
    <cfRule type="expression" dxfId="4427" priority="6587" stopIfTrue="1">
      <formula>AND($B4750&lt;&gt;"",TODAY()&gt;#REF!,P2397="")</formula>
    </cfRule>
  </conditionalFormatting>
  <conditionalFormatting sqref="P2399">
    <cfRule type="expression" dxfId="4426" priority="6571" stopIfTrue="1">
      <formula>AND($B4742&lt;&gt;"",TODAY()&gt;#REF!,P2399="")</formula>
    </cfRule>
  </conditionalFormatting>
  <conditionalFormatting sqref="P2400:Q2400">
    <cfRule type="expression" dxfId="4425" priority="6565" stopIfTrue="1">
      <formula>AND($B4754&lt;&gt;"",TODAY()&gt;#REF!,P2400="")</formula>
    </cfRule>
  </conditionalFormatting>
  <conditionalFormatting sqref="P2401">
    <cfRule type="expression" dxfId="4424" priority="6557" stopIfTrue="1">
      <formula>AND($B4746&lt;&gt;"",TODAY()&gt;#REF!,P2401="")</formula>
    </cfRule>
  </conditionalFormatting>
  <conditionalFormatting sqref="P2402">
    <cfRule type="expression" dxfId="4423" priority="6549" stopIfTrue="1">
      <formula>AND($B4745&lt;&gt;"",TODAY()&gt;#REF!,P2402="")</formula>
    </cfRule>
  </conditionalFormatting>
  <conditionalFormatting sqref="P2403">
    <cfRule type="expression" dxfId="4422" priority="6541" stopIfTrue="1">
      <formula>AND($B4730&lt;&gt;"",TODAY()&gt;#REF!,P2403="")</formula>
    </cfRule>
  </conditionalFormatting>
  <conditionalFormatting sqref="P2404">
    <cfRule type="expression" dxfId="4421" priority="6533" stopIfTrue="1">
      <formula>AND($B4731&lt;&gt;"",TODAY()&gt;#REF!,P2404="")</formula>
    </cfRule>
  </conditionalFormatting>
  <conditionalFormatting sqref="P2405">
    <cfRule type="expression" dxfId="4420" priority="6525" stopIfTrue="1">
      <formula>AND($B4766&lt;&gt;"",TODAY()&gt;#REF!,P2405="")</formula>
    </cfRule>
  </conditionalFormatting>
  <conditionalFormatting sqref="P2406">
    <cfRule type="expression" dxfId="4419" priority="6517" stopIfTrue="1">
      <formula>AND($B4786&lt;&gt;"",TODAY()&gt;#REF!,P2406="")</formula>
    </cfRule>
  </conditionalFormatting>
  <conditionalFormatting sqref="P2491">
    <cfRule type="expression" dxfId="4418" priority="6509" stopIfTrue="1">
      <formula>AND($B4957&lt;&gt;"",TODAY()&gt;#REF!,P2491="")</formula>
    </cfRule>
  </conditionalFormatting>
  <conditionalFormatting sqref="P2492">
    <cfRule type="expression" dxfId="4417" priority="6501" stopIfTrue="1">
      <formula>AND($B4960&lt;&gt;"",TODAY()&gt;#REF!,P2492="")</formula>
    </cfRule>
  </conditionalFormatting>
  <conditionalFormatting sqref="P2493">
    <cfRule type="expression" dxfId="4416" priority="6493" stopIfTrue="1">
      <formula>AND($B4962&lt;&gt;"",TODAY()&gt;#REF!,P2493="")</formula>
    </cfRule>
  </conditionalFormatting>
  <conditionalFormatting sqref="P2494">
    <cfRule type="expression" dxfId="4415" priority="6485" stopIfTrue="1">
      <formula>AND(#REF!&lt;&gt;"",TODAY()&gt;#REF!,P2494="")</formula>
    </cfRule>
  </conditionalFormatting>
  <conditionalFormatting sqref="P2509">
    <cfRule type="expression" dxfId="4414" priority="6365" stopIfTrue="1">
      <formula>AND($B4959&lt;&gt;"",TODAY()&gt;#REF!,P2509="")</formula>
    </cfRule>
  </conditionalFormatting>
  <conditionalFormatting sqref="P2517">
    <cfRule type="expression" dxfId="4413" priority="6301" stopIfTrue="1">
      <formula>AND($B4978&lt;&gt;"",TODAY()&gt;#REF!,P2517="")</formula>
    </cfRule>
  </conditionalFormatting>
  <conditionalFormatting sqref="P2518">
    <cfRule type="expression" dxfId="4412" priority="6293" stopIfTrue="1">
      <formula>AND($B4975&lt;&gt;"",TODAY()&gt;#REF!,P2518="")</formula>
    </cfRule>
  </conditionalFormatting>
  <conditionalFormatting sqref="P2520">
    <cfRule type="expression" dxfId="4411" priority="6277" stopIfTrue="1">
      <formula>AND($B4990&lt;&gt;"",TODAY()&gt;#REF!,P2520="")</formula>
    </cfRule>
  </conditionalFormatting>
  <conditionalFormatting sqref="P2523">
    <cfRule type="expression" dxfId="4410" priority="6253" stopIfTrue="1">
      <formula>AND($B4993&lt;&gt;"",TODAY()&gt;#REF!,P2523="")</formula>
    </cfRule>
  </conditionalFormatting>
  <conditionalFormatting sqref="P2527">
    <cfRule type="expression" dxfId="4409" priority="6221" stopIfTrue="1">
      <formula>AND($B5035&lt;&gt;"",TODAY()&gt;#REF!,P2527="")</formula>
    </cfRule>
  </conditionalFormatting>
  <conditionalFormatting sqref="P2530">
    <cfRule type="expression" dxfId="4408" priority="6197" stopIfTrue="1">
      <formula>AND($B5050&lt;&gt;"",TODAY()&gt;#REF!,P2530="")</formula>
    </cfRule>
  </conditionalFormatting>
  <conditionalFormatting sqref="P2531">
    <cfRule type="expression" dxfId="4407" priority="6189" stopIfTrue="1">
      <formula>AND($B5044&lt;&gt;"",TODAY()&gt;#REF!,P2531="")</formula>
    </cfRule>
  </conditionalFormatting>
  <conditionalFormatting sqref="P2536">
    <cfRule type="expression" dxfId="4406" priority="6149" stopIfTrue="1">
      <formula>AND($B4980&lt;&gt;"",TODAY()&gt;#REF!,P2536="")</formula>
    </cfRule>
  </conditionalFormatting>
  <conditionalFormatting sqref="P2537">
    <cfRule type="expression" dxfId="4405" priority="6141" stopIfTrue="1">
      <formula>AND($B5011&lt;&gt;"",TODAY()&gt;#REF!,P2537="")</formula>
    </cfRule>
  </conditionalFormatting>
  <conditionalFormatting sqref="P2538">
    <cfRule type="expression" dxfId="4404" priority="6133" stopIfTrue="1">
      <formula>AND($B5013&lt;&gt;"",TODAY()&gt;#REF!,P2538="")</formula>
    </cfRule>
  </conditionalFormatting>
  <conditionalFormatting sqref="P2539">
    <cfRule type="expression" dxfId="4403" priority="6125" stopIfTrue="1">
      <formula>AND($B5012&lt;&gt;"",TODAY()&gt;#REF!,P2539="")</formula>
    </cfRule>
  </conditionalFormatting>
  <conditionalFormatting sqref="P2540">
    <cfRule type="expression" dxfId="4402" priority="6117" stopIfTrue="1">
      <formula>AND($B5058&lt;&gt;"",TODAY()&gt;#REF!,P2540="")</formula>
    </cfRule>
  </conditionalFormatting>
  <conditionalFormatting sqref="P2541">
    <cfRule type="expression" dxfId="4401" priority="6109" stopIfTrue="1">
      <formula>AND($B5019&lt;&gt;"",TODAY()&gt;#REF!,P2541="")</formula>
    </cfRule>
  </conditionalFormatting>
  <conditionalFormatting sqref="P2542">
    <cfRule type="expression" dxfId="4400" priority="6101" stopIfTrue="1">
      <formula>AND($B5022&lt;&gt;"",TODAY()&gt;#REF!,P2542="")</formula>
    </cfRule>
  </conditionalFormatting>
  <conditionalFormatting sqref="P2543">
    <cfRule type="expression" dxfId="4399" priority="6093" stopIfTrue="1">
      <formula>AND($B5024&lt;&gt;"",TODAY()&gt;#REF!,P2543="")</formula>
    </cfRule>
  </conditionalFormatting>
  <conditionalFormatting sqref="P2544">
    <cfRule type="expression" dxfId="4398" priority="6085" stopIfTrue="1">
      <formula>AND($B5026&lt;&gt;"",TODAY()&gt;#REF!,P2544="")</formula>
    </cfRule>
  </conditionalFormatting>
  <conditionalFormatting sqref="P2551">
    <cfRule type="expression" dxfId="4397" priority="6029" stopIfTrue="1">
      <formula>AND($B5049&lt;&gt;"",TODAY()&gt;#REF!,P2551="")</formula>
    </cfRule>
  </conditionalFormatting>
  <conditionalFormatting sqref="P2558">
    <cfRule type="expression" dxfId="4396" priority="5973" stopIfTrue="1">
      <formula>AND($B5025&lt;&gt;"",TODAY()&gt;#REF!,P2558="")</formula>
    </cfRule>
  </conditionalFormatting>
  <conditionalFormatting sqref="P2562">
    <cfRule type="expression" dxfId="4395" priority="5941" stopIfTrue="1">
      <formula>AND($B5040&lt;&gt;"",TODAY()&gt;#REF!,P2562="")</formula>
    </cfRule>
  </conditionalFormatting>
  <conditionalFormatting sqref="P2566">
    <cfRule type="expression" dxfId="4394" priority="5909" stopIfTrue="1">
      <formula>AND($B4978&lt;&gt;"",TODAY()&gt;#REF!,P2566="")</formula>
    </cfRule>
  </conditionalFormatting>
  <conditionalFormatting sqref="P2563">
    <cfRule type="expression" dxfId="4393" priority="5901" stopIfTrue="1">
      <formula>AND($B5053&lt;&gt;"",TODAY()&gt;#REF!,P2563="")</formula>
    </cfRule>
  </conditionalFormatting>
  <conditionalFormatting sqref="P2590">
    <cfRule type="expression" dxfId="4392" priority="5869" stopIfTrue="1">
      <formula>AND($B5138&lt;&gt;"",TODAY()&gt;#REF!,P2590="")</formula>
    </cfRule>
  </conditionalFormatting>
  <conditionalFormatting sqref="P2591">
    <cfRule type="expression" dxfId="4391" priority="5861" stopIfTrue="1">
      <formula>AND($B5169&lt;&gt;"",TODAY()&gt;#REF!,P2591="")</formula>
    </cfRule>
  </conditionalFormatting>
  <conditionalFormatting sqref="P2592">
    <cfRule type="expression" dxfId="4390" priority="5853" stopIfTrue="1">
      <formula>AND($B5095&lt;&gt;"",TODAY()&gt;#REF!,P2592="")</formula>
    </cfRule>
  </conditionalFormatting>
  <conditionalFormatting sqref="P2593">
    <cfRule type="expression" dxfId="4389" priority="5845" stopIfTrue="1">
      <formula>AND($B5172&lt;&gt;"",TODAY()&gt;#REF!,P2593="")</formula>
    </cfRule>
  </conditionalFormatting>
  <conditionalFormatting sqref="P2594">
    <cfRule type="expression" dxfId="4388" priority="5837" stopIfTrue="1">
      <formula>AND($B5069&lt;&gt;"",TODAY()&gt;#REF!,P2594="")</formula>
    </cfRule>
  </conditionalFormatting>
  <conditionalFormatting sqref="P2595">
    <cfRule type="expression" dxfId="4387" priority="5829" stopIfTrue="1">
      <formula>AND($B5162&lt;&gt;"",TODAY()&gt;#REF!,P2595="")</formula>
    </cfRule>
  </conditionalFormatting>
  <conditionalFormatting sqref="P2712">
    <cfRule type="expression" dxfId="4386" priority="5661" stopIfTrue="1">
      <formula>AND($B5357&lt;&gt;"",TODAY()&gt;#REF!,P2712="")</formula>
    </cfRule>
  </conditionalFormatting>
  <conditionalFormatting sqref="P2713">
    <cfRule type="expression" dxfId="4385" priority="5653" stopIfTrue="1">
      <formula>AND($B5390&lt;&gt;"",TODAY()&gt;#REF!,P2713="")</formula>
    </cfRule>
  </conditionalFormatting>
  <conditionalFormatting sqref="P2722">
    <cfRule type="expression" dxfId="4384" priority="5580" stopIfTrue="1">
      <formula>AND($B5369&lt;&gt;"",TODAY()&gt;#REF!,P2722="")</formula>
    </cfRule>
  </conditionalFormatting>
  <conditionalFormatting sqref="P2724">
    <cfRule type="expression" dxfId="4383" priority="5564" stopIfTrue="1">
      <formula>AND($B5394&lt;&gt;"",TODAY()&gt;#REF!,P2724="")</formula>
    </cfRule>
  </conditionalFormatting>
  <conditionalFormatting sqref="P2725">
    <cfRule type="expression" dxfId="4382" priority="5556" stopIfTrue="1">
      <formula>AND($B5375&lt;&gt;"",TODAY()&gt;#REF!,P2725="")</formula>
    </cfRule>
  </conditionalFormatting>
  <conditionalFormatting sqref="P2727">
    <cfRule type="expression" dxfId="4381" priority="5539" stopIfTrue="1">
      <formula>AND($B5441&lt;&gt;"",TODAY()&gt;#REF!,P2727="")</formula>
    </cfRule>
  </conditionalFormatting>
  <conditionalFormatting sqref="P2730">
    <cfRule type="expression" dxfId="4380" priority="5515" stopIfTrue="1">
      <formula>AND($B5417&lt;&gt;"",TODAY()&gt;#REF!,P2730="")</formula>
    </cfRule>
  </conditionalFormatting>
  <conditionalFormatting sqref="P2731">
    <cfRule type="expression" dxfId="4379" priority="5507" stopIfTrue="1">
      <formula>AND($B5406&lt;&gt;"",TODAY()&gt;#REF!,P2731="")</formula>
    </cfRule>
  </conditionalFormatting>
  <conditionalFormatting sqref="P2742">
    <cfRule type="expression" dxfId="4378" priority="5420" stopIfTrue="1">
      <formula>AND($B5454&lt;&gt;"",TODAY()&gt;#REF!,P2742="")</formula>
    </cfRule>
  </conditionalFormatting>
  <conditionalFormatting sqref="P2743">
    <cfRule type="expression" dxfId="4377" priority="5412" stopIfTrue="1">
      <formula>AND($B5459&lt;&gt;"",TODAY()&gt;#REF!,P2743="")</formula>
    </cfRule>
  </conditionalFormatting>
  <conditionalFormatting sqref="P2747">
    <cfRule type="expression" dxfId="4376" priority="5380" stopIfTrue="1">
      <formula>AND($B5404&lt;&gt;"",TODAY()&gt;#REF!,P2747="")</formula>
    </cfRule>
  </conditionalFormatting>
  <conditionalFormatting sqref="P2753">
    <cfRule type="expression" dxfId="4375" priority="5332" stopIfTrue="1">
      <formula>AND($B5400&lt;&gt;"",TODAY()&gt;#REF!,P2753="")</formula>
    </cfRule>
  </conditionalFormatting>
  <conditionalFormatting sqref="P2768">
    <cfRule type="expression" dxfId="4374" priority="5212" stopIfTrue="1">
      <formula>AND($B5485&lt;&gt;"",TODAY()&gt;#REF!,P2768="")</formula>
    </cfRule>
  </conditionalFormatting>
  <conditionalFormatting sqref="P2774">
    <cfRule type="expression" dxfId="4373" priority="5164" stopIfTrue="1">
      <formula>AND($B5468&lt;&gt;"",TODAY()&gt;#REF!,P2774="")</formula>
    </cfRule>
  </conditionalFormatting>
  <conditionalFormatting sqref="P2776">
    <cfRule type="expression" dxfId="4372" priority="5148" stopIfTrue="1">
      <formula>AND($B5522&lt;&gt;"",TODAY()&gt;#REF!,P2776="")</formula>
    </cfRule>
  </conditionalFormatting>
  <conditionalFormatting sqref="P2778">
    <cfRule type="expression" dxfId="4371" priority="5132" stopIfTrue="1">
      <formula>AND($B5533&lt;&gt;"",TODAY()&gt;#REF!,P2778="")</formula>
    </cfRule>
  </conditionalFormatting>
  <conditionalFormatting sqref="P2779">
    <cfRule type="expression" dxfId="4370" priority="5124" stopIfTrue="1">
      <formula>AND($B5515&lt;&gt;"",TODAY()&gt;#REF!,P2779="")</formula>
    </cfRule>
  </conditionalFormatting>
  <conditionalFormatting sqref="P2780">
    <cfRule type="expression" dxfId="4369" priority="5116" stopIfTrue="1">
      <formula>AND($B5446&lt;&gt;"",TODAY()&gt;#REF!,P2780="")</formula>
    </cfRule>
  </conditionalFormatting>
  <conditionalFormatting sqref="P2783">
    <cfRule type="expression" dxfId="4368" priority="5093" stopIfTrue="1">
      <formula>AND($B5508&lt;&gt;"",TODAY()&gt;#REF!,P2783="")</formula>
    </cfRule>
  </conditionalFormatting>
  <conditionalFormatting sqref="P2784">
    <cfRule type="expression" dxfId="4367" priority="5084" stopIfTrue="1">
      <formula>AND($B5546&lt;&gt;"",TODAY()&gt;#REF!,P2784="")</formula>
    </cfRule>
  </conditionalFormatting>
  <conditionalFormatting sqref="P2787">
    <cfRule type="expression" dxfId="4366" priority="5062" stopIfTrue="1">
      <formula>AND($B5528&lt;&gt;"",TODAY()&gt;#REF!,P2787="")</formula>
    </cfRule>
  </conditionalFormatting>
  <conditionalFormatting sqref="P2789">
    <cfRule type="expression" dxfId="4365" priority="5051" stopIfTrue="1">
      <formula>AND($B5520&lt;&gt;"",TODAY()&gt;#REF!,P2789="")</formula>
    </cfRule>
  </conditionalFormatting>
  <conditionalFormatting sqref="P2790">
    <cfRule type="expression" dxfId="4364" priority="5043" stopIfTrue="1">
      <formula>AND($B5502&lt;&gt;"",TODAY()&gt;#REF!,P2790="")</formula>
    </cfRule>
  </conditionalFormatting>
  <conditionalFormatting sqref="P2791">
    <cfRule type="expression" dxfId="4363" priority="5035" stopIfTrue="1">
      <formula>AND($B5512&lt;&gt;"",TODAY()&gt;#REF!,P2791="")</formula>
    </cfRule>
  </conditionalFormatting>
  <conditionalFormatting sqref="P2793">
    <cfRule type="expression" dxfId="4362" priority="5016" stopIfTrue="1">
      <formula>AND($B5520&lt;&gt;"",TODAY()&gt;#REF!,P2793="")</formula>
    </cfRule>
  </conditionalFormatting>
  <conditionalFormatting sqref="P2802:R2802">
    <cfRule type="expression" dxfId="4361" priority="4953" stopIfTrue="1">
      <formula>AND($B5592&lt;&gt;"",TODAY()&gt;#REF!,P2802="")</formula>
    </cfRule>
  </conditionalFormatting>
  <conditionalFormatting sqref="P2805:R2805">
    <cfRule type="expression" dxfId="4360" priority="4934" stopIfTrue="1">
      <formula>AND($B5592&lt;&gt;"",TODAY()&gt;#REF!,P2805="")</formula>
    </cfRule>
  </conditionalFormatting>
  <conditionalFormatting sqref="P2807:R2807">
    <cfRule type="expression" dxfId="4359" priority="4922" stopIfTrue="1">
      <formula>AND($B5579&lt;&gt;"",TODAY()&gt;#REF!,P2807="")</formula>
    </cfRule>
  </conditionalFormatting>
  <conditionalFormatting sqref="P2808:R2808">
    <cfRule type="expression" dxfId="4358" priority="4917" stopIfTrue="1">
      <formula>AND($B5591&lt;&gt;"",TODAY()&gt;#REF!,P2808="")</formula>
    </cfRule>
  </conditionalFormatting>
  <conditionalFormatting sqref="P2809:R2809">
    <cfRule type="expression" dxfId="4357" priority="4912" stopIfTrue="1">
      <formula>AND($B5597&lt;&gt;"",TODAY()&gt;#REF!,P2809="")</formula>
    </cfRule>
  </conditionalFormatting>
  <conditionalFormatting sqref="P2819">
    <cfRule type="expression" dxfId="4356" priority="4853" stopIfTrue="1">
      <formula>AND($B5605&lt;&gt;"",TODAY()&gt;#REF!,P2819="")</formula>
    </cfRule>
  </conditionalFormatting>
  <conditionalFormatting sqref="P2820:R2820">
    <cfRule type="expression" dxfId="4355" priority="4848" stopIfTrue="1">
      <formula>AND($B5589&lt;&gt;"",TODAY()&gt;#REF!,P2820="")</formula>
    </cfRule>
  </conditionalFormatting>
  <conditionalFormatting sqref="P2821:R2821">
    <cfRule type="expression" dxfId="4354" priority="4843" stopIfTrue="1">
      <formula>AND($B5610&lt;&gt;"",TODAY()&gt;#REF!,P2821="")</formula>
    </cfRule>
  </conditionalFormatting>
  <conditionalFormatting sqref="P2822:R2822">
    <cfRule type="expression" dxfId="4353" priority="4838" stopIfTrue="1">
      <formula>AND($B5616&lt;&gt;"",TODAY()&gt;#REF!,P2822="")</formula>
    </cfRule>
  </conditionalFormatting>
  <conditionalFormatting sqref="P2823:R2823">
    <cfRule type="expression" dxfId="4352" priority="4833" stopIfTrue="1">
      <formula>AND($B5620&lt;&gt;"",TODAY()&gt;#REF!,P2823="")</formula>
    </cfRule>
  </conditionalFormatting>
  <conditionalFormatting sqref="P2825">
    <cfRule type="expression" dxfId="4351" priority="4818" stopIfTrue="1">
      <formula>AND($B5591&lt;&gt;"",TODAY()&gt;#REF!,P2825="")</formula>
    </cfRule>
  </conditionalFormatting>
  <conditionalFormatting sqref="P2829">
    <cfRule type="expression" dxfId="4350" priority="4786" stopIfTrue="1">
      <formula>AND($B5616&lt;&gt;"",TODAY()&gt;#REF!,P2829="")</formula>
    </cfRule>
  </conditionalFormatting>
  <conditionalFormatting sqref="P2830">
    <cfRule type="expression" dxfId="4349" priority="4778" stopIfTrue="1">
      <formula>AND($B5619&lt;&gt;"",TODAY()&gt;#REF!,P2830="")</formula>
    </cfRule>
  </conditionalFormatting>
  <conditionalFormatting sqref="P2834:R2834">
    <cfRule type="expression" dxfId="4348" priority="4750" stopIfTrue="1">
      <formula>AND($B5641&lt;&gt;"",TODAY()&gt;#REF!,P2834="")</formula>
    </cfRule>
  </conditionalFormatting>
  <conditionalFormatting sqref="P2835:R2835">
    <cfRule type="expression" dxfId="4347" priority="4745" stopIfTrue="1">
      <formula>AND($B5616&lt;&gt;"",TODAY()&gt;#REF!,P2835="")</formula>
    </cfRule>
  </conditionalFormatting>
  <conditionalFormatting sqref="P2836:R2836">
    <cfRule type="expression" dxfId="4346" priority="4740" stopIfTrue="1">
      <formula>AND($B5623&lt;&gt;"",TODAY()&gt;#REF!,P2836="")</formula>
    </cfRule>
  </conditionalFormatting>
  <conditionalFormatting sqref="P2838">
    <cfRule type="expression" dxfId="4345" priority="4724" stopIfTrue="1">
      <formula>AND($B5593&lt;&gt;"",TODAY()&gt;#REF!,P2838="")</formula>
    </cfRule>
  </conditionalFormatting>
  <conditionalFormatting sqref="P2839:R2839">
    <cfRule type="expression" dxfId="4344" priority="4719" stopIfTrue="1">
      <formula>AND($B5632&lt;&gt;"",TODAY()&gt;#REF!,P2839="")</formula>
    </cfRule>
  </conditionalFormatting>
  <conditionalFormatting sqref="P2842:R2842">
    <cfRule type="expression" dxfId="4343" priority="4702" stopIfTrue="1">
      <formula>AND($B5641&lt;&gt;"",TODAY()&gt;#REF!,P2842="")</formula>
    </cfRule>
  </conditionalFormatting>
  <conditionalFormatting sqref="P2844:R2844">
    <cfRule type="expression" dxfId="4342" priority="4690" stopIfTrue="1">
      <formula>AND($B5671&lt;&gt;"",TODAY()&gt;#REF!,P2844="")</formula>
    </cfRule>
  </conditionalFormatting>
  <conditionalFormatting sqref="P2845">
    <cfRule type="expression" dxfId="4341" priority="4682" stopIfTrue="1">
      <formula>AND($B5627&lt;&gt;"",TODAY()&gt;#REF!,P2845="")</formula>
    </cfRule>
  </conditionalFormatting>
  <conditionalFormatting sqref="P2846">
    <cfRule type="expression" dxfId="4340" priority="4674" stopIfTrue="1">
      <formula>AND($B5644&lt;&gt;"",TODAY()&gt;#REF!,P2846="")</formula>
    </cfRule>
  </conditionalFormatting>
  <conditionalFormatting sqref="P2847">
    <cfRule type="expression" dxfId="4339" priority="4668" stopIfTrue="1">
      <formula>AND($B5634&lt;&gt;"",TODAY()&gt;#REF!,P2847="")</formula>
    </cfRule>
  </conditionalFormatting>
  <conditionalFormatting sqref="P2848">
    <cfRule type="expression" dxfId="4338" priority="4657" stopIfTrue="1">
      <formula>AND($B5650&lt;&gt;"",TODAY()&gt;#REF!,P2848="")</formula>
    </cfRule>
  </conditionalFormatting>
  <conditionalFormatting sqref="P2849">
    <cfRule type="expression" dxfId="4337" priority="4650" stopIfTrue="1">
      <formula>AND($B5662&lt;&gt;"",TODAY()&gt;#REF!,P2849="")</formula>
    </cfRule>
  </conditionalFormatting>
  <conditionalFormatting sqref="P2852:R2852">
    <cfRule type="expression" dxfId="4336" priority="4631" stopIfTrue="1">
      <formula>AND($B5650&lt;&gt;"",TODAY()&gt;#REF!,P2852="")</formula>
    </cfRule>
  </conditionalFormatting>
  <conditionalFormatting sqref="P2853:R2853">
    <cfRule type="expression" dxfId="4335" priority="4626" stopIfTrue="1">
      <formula>AND($B5678&lt;&gt;"",TODAY()&gt;#REF!,P2853="")</formula>
    </cfRule>
  </conditionalFormatting>
  <conditionalFormatting sqref="P2854:R2854">
    <cfRule type="expression" dxfId="4334" priority="4621" stopIfTrue="1">
      <formula>AND($B5652&lt;&gt;"",TODAY()&gt;#REF!,P2854="")</formula>
    </cfRule>
  </conditionalFormatting>
  <conditionalFormatting sqref="P2855">
    <cfRule type="expression" dxfId="4333" priority="4613" stopIfTrue="1">
      <formula>AND($B5633&lt;&gt;"",TODAY()&gt;#REF!,P2855="")</formula>
    </cfRule>
  </conditionalFormatting>
  <conditionalFormatting sqref="P2856">
    <cfRule type="expression" dxfId="4332" priority="4605" stopIfTrue="1">
      <formula>AND($B5662&lt;&gt;"",TODAY()&gt;#REF!,P2856="")</formula>
    </cfRule>
  </conditionalFormatting>
  <conditionalFormatting sqref="P2862">
    <cfRule type="expression" dxfId="4331" priority="4557" stopIfTrue="1">
      <formula>AND($B5664&lt;&gt;"",TODAY()&gt;#REF!,P2862="")</formula>
    </cfRule>
  </conditionalFormatting>
  <conditionalFormatting sqref="P2871">
    <cfRule type="expression" dxfId="4330" priority="4485" stopIfTrue="1">
      <formula>AND($B5681&lt;&gt;"",TODAY()&gt;#REF!,P2871="")</formula>
    </cfRule>
  </conditionalFormatting>
  <conditionalFormatting sqref="P2872">
    <cfRule type="expression" dxfId="4329" priority="4477" stopIfTrue="1">
      <formula>AND($B5682&lt;&gt;"",TODAY()&gt;#REF!,P2872="")</formula>
    </cfRule>
  </conditionalFormatting>
  <conditionalFormatting sqref="P2873">
    <cfRule type="expression" dxfId="4328" priority="4469" stopIfTrue="1">
      <formula>AND($B5683&lt;&gt;"",TODAY()&gt;#REF!,P2873="")</formula>
    </cfRule>
  </conditionalFormatting>
  <conditionalFormatting sqref="P2874">
    <cfRule type="expression" dxfId="4327" priority="4461" stopIfTrue="1">
      <formula>AND($B5683&lt;&gt;"",TODAY()&gt;#REF!,P2874="")</formula>
    </cfRule>
  </conditionalFormatting>
  <conditionalFormatting sqref="P2875">
    <cfRule type="expression" dxfId="4326" priority="4453" stopIfTrue="1">
      <formula>AND($B5683&lt;&gt;"",TODAY()&gt;#REF!,P2875="")</formula>
    </cfRule>
  </conditionalFormatting>
  <conditionalFormatting sqref="P2876">
    <cfRule type="expression" dxfId="4325" priority="4445" stopIfTrue="1">
      <formula>AND($B5685&lt;&gt;"",TODAY()&gt;#REF!,P2876="")</formula>
    </cfRule>
  </conditionalFormatting>
  <conditionalFormatting sqref="P2877">
    <cfRule type="expression" dxfId="4324" priority="4437" stopIfTrue="1">
      <formula>AND($B5683&lt;&gt;"",TODAY()&gt;#REF!,P2877="")</formula>
    </cfRule>
  </conditionalFormatting>
  <conditionalFormatting sqref="P2878">
    <cfRule type="expression" dxfId="4323" priority="4429" stopIfTrue="1">
      <formula>AND($B5684&lt;&gt;"",TODAY()&gt;#REF!,P2878="")</formula>
    </cfRule>
  </conditionalFormatting>
  <conditionalFormatting sqref="P2879">
    <cfRule type="expression" dxfId="4322" priority="4421" stopIfTrue="1">
      <formula>AND($B5685&lt;&gt;"",TODAY()&gt;#REF!,P2879="")</formula>
    </cfRule>
  </conditionalFormatting>
  <conditionalFormatting sqref="P2880">
    <cfRule type="expression" dxfId="4321" priority="4413" stopIfTrue="1">
      <formula>AND($B5686&lt;&gt;"",TODAY()&gt;#REF!,P2880="")</formula>
    </cfRule>
  </conditionalFormatting>
  <conditionalFormatting sqref="P2882">
    <cfRule type="expression" dxfId="4320" priority="4397" stopIfTrue="1">
      <formula>AND($B5685&lt;&gt;"",TODAY()&gt;#REF!,P2882="")</formula>
    </cfRule>
  </conditionalFormatting>
  <conditionalFormatting sqref="P2883">
    <cfRule type="expression" dxfId="4319" priority="4389" stopIfTrue="1">
      <formula>AND($B5684&lt;&gt;"",TODAY()&gt;#REF!,P2883="")</formula>
    </cfRule>
  </conditionalFormatting>
  <conditionalFormatting sqref="P2884">
    <cfRule type="expression" dxfId="4318" priority="4381" stopIfTrue="1">
      <formula>AND($B5743&lt;&gt;"",TODAY()&gt;#REF!,P2884="")</formula>
    </cfRule>
  </conditionalFormatting>
  <conditionalFormatting sqref="P2885">
    <cfRule type="expression" dxfId="4317" priority="4373" stopIfTrue="1">
      <formula>AND($B5746&lt;&gt;"",TODAY()&gt;#REF!,P2885="")</formula>
    </cfRule>
  </conditionalFormatting>
  <conditionalFormatting sqref="P2887">
    <cfRule type="expression" dxfId="4316" priority="4357" stopIfTrue="1">
      <formula>AND($B5734&lt;&gt;"",TODAY()&gt;#REF!,P2887="")</formula>
    </cfRule>
  </conditionalFormatting>
  <conditionalFormatting sqref="P2889">
    <cfRule type="expression" dxfId="4315" priority="4341" stopIfTrue="1">
      <formula>AND($B5738&lt;&gt;"",TODAY()&gt;#REF!,P2889="")</formula>
    </cfRule>
  </conditionalFormatting>
  <conditionalFormatting sqref="P2890">
    <cfRule type="expression" dxfId="4314" priority="4333" stopIfTrue="1">
      <formula>AND($B5768&lt;&gt;"",TODAY()&gt;#REF!,P2890="")</formula>
    </cfRule>
  </conditionalFormatting>
  <conditionalFormatting sqref="P2892">
    <cfRule type="expression" dxfId="4313" priority="4317" stopIfTrue="1">
      <formula>AND($B5747&lt;&gt;"",TODAY()&gt;#REF!,P2892="")</formula>
    </cfRule>
  </conditionalFormatting>
  <conditionalFormatting sqref="P2893">
    <cfRule type="expression" dxfId="4312" priority="4308" stopIfTrue="1">
      <formula>AND($B5087&lt;&gt;"",TODAY()&gt;#REF!,P2893="")</formula>
    </cfRule>
  </conditionalFormatting>
  <conditionalFormatting sqref="P2894">
    <cfRule type="expression" dxfId="4311" priority="4300" stopIfTrue="1">
      <formula>AND($B5477&lt;&gt;"",TODAY()&gt;#REF!,P2894="")</formula>
    </cfRule>
  </conditionalFormatting>
  <conditionalFormatting sqref="P2895">
    <cfRule type="expression" dxfId="4310" priority="4292" stopIfTrue="1">
      <formula>AND($B5692&lt;&gt;"",TODAY()&gt;#REF!,P2895="")</formula>
    </cfRule>
  </conditionalFormatting>
  <conditionalFormatting sqref="P2896">
    <cfRule type="expression" dxfId="4309" priority="4285" stopIfTrue="1">
      <formula>AND($B5771&lt;&gt;"",TODAY()&gt;#REF!,P2896="")</formula>
    </cfRule>
  </conditionalFormatting>
  <conditionalFormatting sqref="R2896">
    <cfRule type="expression" dxfId="4308" priority="4284" stopIfTrue="1">
      <formula>AND($B5706&lt;&gt;"",TODAY()&gt;#REF!,R2896="")</formula>
    </cfRule>
  </conditionalFormatting>
  <conditionalFormatting sqref="P2897">
    <cfRule type="expression" dxfId="4307" priority="4276" stopIfTrue="1">
      <formula>AND($B5745&lt;&gt;"",TODAY()&gt;#REF!,P2897="")</formula>
    </cfRule>
  </conditionalFormatting>
  <conditionalFormatting sqref="P2898:R2898">
    <cfRule type="expression" dxfId="4306" priority="4271" stopIfTrue="1">
      <formula>AND($B5703&lt;&gt;"",TODAY()&gt;#REF!,P2898="")</formula>
    </cfRule>
  </conditionalFormatting>
  <conditionalFormatting sqref="P2899 S2907:U2907">
    <cfRule type="expression" dxfId="4305" priority="4263" stopIfTrue="1">
      <formula>AND($B5751&lt;&gt;"",TODAY()&gt;#REF!,P2899="")</formula>
    </cfRule>
  </conditionalFormatting>
  <conditionalFormatting sqref="P2900">
    <cfRule type="expression" dxfId="4304" priority="4255" stopIfTrue="1">
      <formula>AND($B5716&lt;&gt;"",TODAY()&gt;#REF!,P2900="")</formula>
    </cfRule>
  </conditionalFormatting>
  <conditionalFormatting sqref="P2901">
    <cfRule type="expression" dxfId="4303" priority="4247" stopIfTrue="1">
      <formula>AND($B5746&lt;&gt;"",TODAY()&gt;#REF!,P2901="")</formula>
    </cfRule>
  </conditionalFormatting>
  <conditionalFormatting sqref="P2902">
    <cfRule type="expression" dxfId="4302" priority="4239" stopIfTrue="1">
      <formula>AND($B5753&lt;&gt;"",TODAY()&gt;#REF!,P2902="")</formula>
    </cfRule>
  </conditionalFormatting>
  <conditionalFormatting sqref="P2903">
    <cfRule type="expression" dxfId="4301" priority="4231" stopIfTrue="1">
      <formula>AND($B5789&lt;&gt;"",TODAY()&gt;#REF!,P2903="")</formula>
    </cfRule>
  </conditionalFormatting>
  <conditionalFormatting sqref="P2904">
    <cfRule type="expression" dxfId="4300" priority="4223" stopIfTrue="1">
      <formula>AND($B5758&lt;&gt;"",TODAY()&gt;#REF!,P2904="")</formula>
    </cfRule>
  </conditionalFormatting>
  <conditionalFormatting sqref="P2905">
    <cfRule type="expression" dxfId="4299" priority="4215" stopIfTrue="1">
      <formula>AND($B5771&lt;&gt;"",TODAY()&gt;#REF!,P2905="")</formula>
    </cfRule>
  </conditionalFormatting>
  <conditionalFormatting sqref="R2906">
    <cfRule type="expression" dxfId="4298" priority="4207" stopIfTrue="1">
      <formula>AND($B5715&lt;&gt;"",TODAY()&gt;#REF!,R2906="")</formula>
    </cfRule>
  </conditionalFormatting>
  <conditionalFormatting sqref="P2907">
    <cfRule type="expression" dxfId="4297" priority="4201" stopIfTrue="1">
      <formula>AND($B5759&lt;&gt;"",TODAY()&gt;#REF!,P2907="")</formula>
    </cfRule>
  </conditionalFormatting>
  <conditionalFormatting sqref="P2909">
    <cfRule type="expression" dxfId="4296" priority="4185" stopIfTrue="1">
      <formula>AND($B5756&lt;&gt;"",TODAY()&gt;#REF!,P2909="")</formula>
    </cfRule>
  </conditionalFormatting>
  <conditionalFormatting sqref="P2910">
    <cfRule type="expression" dxfId="4295" priority="4177" stopIfTrue="1">
      <formula>AND($B5731&lt;&gt;"",TODAY()&gt;#REF!,P2910="")</formula>
    </cfRule>
  </conditionalFormatting>
  <conditionalFormatting sqref="P2911">
    <cfRule type="expression" dxfId="4294" priority="4169" stopIfTrue="1">
      <formula>AND($B5737&lt;&gt;"",TODAY()&gt;#REF!,P2911="")</formula>
    </cfRule>
  </conditionalFormatting>
  <conditionalFormatting sqref="P2912">
    <cfRule type="expression" dxfId="4293" priority="4161" stopIfTrue="1">
      <formula>AND($B5759&lt;&gt;"",TODAY()&gt;#REF!,P2912="")</formula>
    </cfRule>
  </conditionalFormatting>
  <conditionalFormatting sqref="P2913:R2913">
    <cfRule type="expression" dxfId="4292" priority="4156" stopIfTrue="1">
      <formula>AND($B5758&lt;&gt;"",TODAY()&gt;#REF!,P2913="")</formula>
    </cfRule>
  </conditionalFormatting>
  <conditionalFormatting sqref="P2914">
    <cfRule type="expression" dxfId="4291" priority="4148" stopIfTrue="1">
      <formula>AND($B5764&lt;&gt;"",TODAY()&gt;#REF!,P2914="")</formula>
    </cfRule>
  </conditionalFormatting>
  <conditionalFormatting sqref="R2915">
    <cfRule type="expression" dxfId="4290" priority="4141" stopIfTrue="1">
      <formula>AND($B5727&lt;&gt;"",TODAY()&gt;#REF!,R2915="")</formula>
    </cfRule>
  </conditionalFormatting>
  <conditionalFormatting sqref="P2915">
    <cfRule type="expression" dxfId="4289" priority="4140" stopIfTrue="1">
      <formula>AND($B5770&lt;&gt;"",TODAY()&gt;#REF!,P2915="")</formula>
    </cfRule>
  </conditionalFormatting>
  <conditionalFormatting sqref="P2916">
    <cfRule type="expression" dxfId="4288" priority="4132" stopIfTrue="1">
      <formula>AND($B5821&lt;&gt;"",TODAY()&gt;#REF!,P2916="")</formula>
    </cfRule>
  </conditionalFormatting>
  <conditionalFormatting sqref="P2917">
    <cfRule type="expression" dxfId="4287" priority="4124" stopIfTrue="1">
      <formula>AND($B5759&lt;&gt;"",TODAY()&gt;#REF!,P2917="")</formula>
    </cfRule>
  </conditionalFormatting>
  <conditionalFormatting sqref="P2920">
    <cfRule type="expression" dxfId="4286" priority="4102" stopIfTrue="1">
      <formula>AND($B5782&lt;&gt;"",TODAY()&gt;#REF!,P2920="")</formula>
    </cfRule>
  </conditionalFormatting>
  <conditionalFormatting sqref="P2921">
    <cfRule type="expression" dxfId="4285" priority="4093" stopIfTrue="1">
      <formula>AND($B5783&lt;&gt;"",TODAY()&gt;#REF!,P2921="")</formula>
    </cfRule>
  </conditionalFormatting>
  <conditionalFormatting sqref="P2922 S2922">
    <cfRule type="expression" dxfId="4284" priority="4087" stopIfTrue="1">
      <formula>AND($B5787&lt;&gt;"",TODAY()&gt;#REF!,P2922="")</formula>
    </cfRule>
  </conditionalFormatting>
  <conditionalFormatting sqref="P2923">
    <cfRule type="expression" dxfId="4283" priority="4078" stopIfTrue="1">
      <formula>AND($B5785&lt;&gt;"",TODAY()&gt;#REF!,P2923="")</formula>
    </cfRule>
  </conditionalFormatting>
  <conditionalFormatting sqref="P2924">
    <cfRule type="expression" dxfId="4282" priority="4070" stopIfTrue="1">
      <formula>AND($B5789&lt;&gt;"",TODAY()&gt;#REF!,P2924="")</formula>
    </cfRule>
  </conditionalFormatting>
  <conditionalFormatting sqref="P2925">
    <cfRule type="expression" dxfId="4281" priority="4061" stopIfTrue="1">
      <formula>AND($B5792&lt;&gt;"",TODAY()&gt;#REF!,P2925="")</formula>
    </cfRule>
  </conditionalFormatting>
  <conditionalFormatting sqref="P2926">
    <cfRule type="expression" dxfId="4280" priority="4053" stopIfTrue="1">
      <formula>AND($B5793&lt;&gt;"",TODAY()&gt;#REF!,P2926="")</formula>
    </cfRule>
  </conditionalFormatting>
  <conditionalFormatting sqref="P2927">
    <cfRule type="expression" dxfId="4279" priority="4045" stopIfTrue="1">
      <formula>AND($B5796&lt;&gt;"",TODAY()&gt;#REF!,P2927="")</formula>
    </cfRule>
  </conditionalFormatting>
  <conditionalFormatting sqref="P2928">
    <cfRule type="expression" dxfId="4278" priority="4037" stopIfTrue="1">
      <formula>AND($B5798&lt;&gt;"",TODAY()&gt;#REF!,P2928="")</formula>
    </cfRule>
  </conditionalFormatting>
  <conditionalFormatting sqref="P2929">
    <cfRule type="expression" dxfId="4277" priority="4029" stopIfTrue="1">
      <formula>AND($B5800&lt;&gt;"",TODAY()&gt;#REF!,P2929="")</formula>
    </cfRule>
  </conditionalFormatting>
  <conditionalFormatting sqref="P2930">
    <cfRule type="expression" dxfId="4276" priority="4021" stopIfTrue="1">
      <formula>AND($B5799&lt;&gt;"",TODAY()&gt;#REF!,P2930="")</formula>
    </cfRule>
  </conditionalFormatting>
  <conditionalFormatting sqref="P2931">
    <cfRule type="expression" dxfId="4275" priority="4013" stopIfTrue="1">
      <formula>AND($B5800&lt;&gt;"",TODAY()&gt;#REF!,P2931="")</formula>
    </cfRule>
  </conditionalFormatting>
  <conditionalFormatting sqref="P2932">
    <cfRule type="expression" dxfId="4274" priority="4005" stopIfTrue="1">
      <formula>AND($B5801&lt;&gt;"",TODAY()&gt;#REF!,P2932="")</formula>
    </cfRule>
  </conditionalFormatting>
  <conditionalFormatting sqref="P2933">
    <cfRule type="expression" dxfId="4273" priority="3996" stopIfTrue="1">
      <formula>AND($B5796&lt;&gt;"",TODAY()&gt;#REF!,P2933="")</formula>
    </cfRule>
  </conditionalFormatting>
  <conditionalFormatting sqref="P2934">
    <cfRule type="expression" dxfId="4272" priority="3988" stopIfTrue="1">
      <formula>AND($B5803&lt;&gt;"",TODAY()&gt;#REF!,P2934="")</formula>
    </cfRule>
  </conditionalFormatting>
  <conditionalFormatting sqref="P2935">
    <cfRule type="expression" dxfId="4271" priority="3979" stopIfTrue="1">
      <formula>AND($B5801&lt;&gt;"",TODAY()&gt;#REF!,P2935="")</formula>
    </cfRule>
  </conditionalFormatting>
  <conditionalFormatting sqref="P2936">
    <cfRule type="expression" dxfId="4270" priority="3970" stopIfTrue="1">
      <formula>AND($B5804&lt;&gt;"",TODAY()&gt;#REF!,P2936="")</formula>
    </cfRule>
  </conditionalFormatting>
  <conditionalFormatting sqref="P2937">
    <cfRule type="expression" dxfId="4269" priority="3961" stopIfTrue="1">
      <formula>AND($B5805&lt;&gt;"",TODAY()&gt;#REF!,P2937="")</formula>
    </cfRule>
  </conditionalFormatting>
  <conditionalFormatting sqref="P2938">
    <cfRule type="expression" dxfId="4268" priority="3952" stopIfTrue="1">
      <formula>AND($B5807&lt;&gt;"",TODAY()&gt;#REF!,P2938="")</formula>
    </cfRule>
  </conditionalFormatting>
  <conditionalFormatting sqref="P2939">
    <cfRule type="expression" dxfId="4267" priority="3943" stopIfTrue="1">
      <formula>AND($B5810&lt;&gt;"",TODAY()&gt;#REF!,P2939="")</formula>
    </cfRule>
  </conditionalFormatting>
  <conditionalFormatting sqref="P2940">
    <cfRule type="expression" dxfId="4266" priority="3934" stopIfTrue="1">
      <formula>AND($B5812&lt;&gt;"",TODAY()&gt;#REF!,P2940="")</formula>
    </cfRule>
  </conditionalFormatting>
  <conditionalFormatting sqref="P2941">
    <cfRule type="expression" dxfId="4265" priority="3925" stopIfTrue="1">
      <formula>AND($B5814&lt;&gt;"",TODAY()&gt;#REF!,P2941="")</formula>
    </cfRule>
  </conditionalFormatting>
  <conditionalFormatting sqref="P2942">
    <cfRule type="expression" dxfId="4264" priority="3916" stopIfTrue="1">
      <formula>AND($B5816&lt;&gt;"",TODAY()&gt;#REF!,P2942="")</formula>
    </cfRule>
  </conditionalFormatting>
  <conditionalFormatting sqref="P2943">
    <cfRule type="expression" dxfId="4263" priority="3907" stopIfTrue="1">
      <formula>AND($B5818&lt;&gt;"",TODAY()&gt;#REF!,P2943="")</formula>
    </cfRule>
  </conditionalFormatting>
  <conditionalFormatting sqref="P2944">
    <cfRule type="expression" dxfId="4262" priority="3898" stopIfTrue="1">
      <formula>AND($B5820&lt;&gt;"",TODAY()&gt;#REF!,P2944="")</formula>
    </cfRule>
  </conditionalFormatting>
  <conditionalFormatting sqref="P2945">
    <cfRule type="expression" dxfId="4261" priority="3889" stopIfTrue="1">
      <formula>AND($B5822&lt;&gt;"",TODAY()&gt;#REF!,P2945="")</formula>
    </cfRule>
  </conditionalFormatting>
  <conditionalFormatting sqref="P2946">
    <cfRule type="expression" dxfId="4260" priority="3880" stopIfTrue="1">
      <formula>AND($B5825&lt;&gt;"",TODAY()&gt;#REF!,P2946="")</formula>
    </cfRule>
  </conditionalFormatting>
  <conditionalFormatting sqref="P2947">
    <cfRule type="expression" dxfId="4259" priority="3871" stopIfTrue="1">
      <formula>AND($B5828&lt;&gt;"",TODAY()&gt;#REF!,P2947="")</formula>
    </cfRule>
  </conditionalFormatting>
  <conditionalFormatting sqref="P2948">
    <cfRule type="expression" dxfId="4258" priority="3862" stopIfTrue="1">
      <formula>AND($B5834&lt;&gt;"",TODAY()&gt;#REF!,P2948="")</formula>
    </cfRule>
  </conditionalFormatting>
  <conditionalFormatting sqref="P2949">
    <cfRule type="expression" dxfId="4257" priority="3854" stopIfTrue="1">
      <formula>AND($B5831&lt;&gt;"",TODAY()&gt;#REF!,P2949="")</formula>
    </cfRule>
  </conditionalFormatting>
  <conditionalFormatting sqref="P2950">
    <cfRule type="expression" dxfId="4256" priority="3846" stopIfTrue="1">
      <formula>AND($B5837&lt;&gt;"",TODAY()&gt;#REF!,P2950="")</formula>
    </cfRule>
  </conditionalFormatting>
  <conditionalFormatting sqref="P2951">
    <cfRule type="expression" dxfId="4255" priority="3838" stopIfTrue="1">
      <formula>AND($B5837&lt;&gt;"",TODAY()&gt;#REF!,P2951="")</formula>
    </cfRule>
  </conditionalFormatting>
  <conditionalFormatting sqref="P2953">
    <cfRule type="expression" dxfId="4254" priority="3822" stopIfTrue="1">
      <formula>AND($B5816&lt;&gt;"",TODAY()&gt;#REF!,P2953="")</formula>
    </cfRule>
  </conditionalFormatting>
  <conditionalFormatting sqref="P2954">
    <cfRule type="expression" dxfId="4253" priority="3814" stopIfTrue="1">
      <formula>AND($B5821&lt;&gt;"",TODAY()&gt;#REF!,P2954="")</formula>
    </cfRule>
  </conditionalFormatting>
  <conditionalFormatting sqref="P2955">
    <cfRule type="expression" dxfId="4252" priority="3806" stopIfTrue="1">
      <formula>AND($B5843&lt;&gt;"",TODAY()&gt;#REF!,P2955="")</formula>
    </cfRule>
  </conditionalFormatting>
  <conditionalFormatting sqref="P2956">
    <cfRule type="expression" dxfId="4251" priority="3798" stopIfTrue="1">
      <formula>AND($B5843&lt;&gt;"",TODAY()&gt;#REF!,P2956="")</formula>
    </cfRule>
  </conditionalFormatting>
  <conditionalFormatting sqref="P2957">
    <cfRule type="expression" dxfId="4250" priority="3790" stopIfTrue="1">
      <formula>AND($B5821&lt;&gt;"",TODAY()&gt;#REF!,P2957="")</formula>
    </cfRule>
  </conditionalFormatting>
  <conditionalFormatting sqref="P2958">
    <cfRule type="expression" dxfId="4249" priority="3782" stopIfTrue="1">
      <formula>AND($B5822&lt;&gt;"",TODAY()&gt;#REF!,P2958="")</formula>
    </cfRule>
  </conditionalFormatting>
  <conditionalFormatting sqref="P2960">
    <cfRule type="expression" dxfId="4248" priority="3766" stopIfTrue="1">
      <formula>AND($B5908&lt;&gt;"",TODAY()&gt;#REF!,P2960="")</formula>
    </cfRule>
  </conditionalFormatting>
  <conditionalFormatting sqref="P2961">
    <cfRule type="expression" dxfId="4247" priority="3758" stopIfTrue="1">
      <formula>AND($B5864&lt;&gt;"",TODAY()&gt;#REF!,P2961="")</formula>
    </cfRule>
  </conditionalFormatting>
  <conditionalFormatting sqref="P2962">
    <cfRule type="expression" dxfId="4246" priority="3750" stopIfTrue="1">
      <formula>AND($B5849&lt;&gt;"",TODAY()&gt;#REF!,P2962="")</formula>
    </cfRule>
  </conditionalFormatting>
  <conditionalFormatting sqref="P2963">
    <cfRule type="expression" dxfId="4245" priority="3742" stopIfTrue="1">
      <formula>AND($B5833&lt;&gt;"",TODAY()&gt;#REF!,P2963="")</formula>
    </cfRule>
  </conditionalFormatting>
  <conditionalFormatting sqref="P2964">
    <cfRule type="expression" dxfId="4244" priority="3734" stopIfTrue="1">
      <formula>AND($B5831&lt;&gt;"",TODAY()&gt;#REF!,P2964="")</formula>
    </cfRule>
  </conditionalFormatting>
  <conditionalFormatting sqref="P2965">
    <cfRule type="expression" dxfId="4243" priority="3726" stopIfTrue="1">
      <formula>AND($B5870&lt;&gt;"",TODAY()&gt;#REF!,P2965="")</formula>
    </cfRule>
  </conditionalFormatting>
  <conditionalFormatting sqref="P2966">
    <cfRule type="expression" dxfId="4242" priority="3718" stopIfTrue="1">
      <formula>AND($B5870&lt;&gt;"",TODAY()&gt;#REF!,P2966="")</formula>
    </cfRule>
  </conditionalFormatting>
  <conditionalFormatting sqref="P2968">
    <cfRule type="expression" dxfId="4241" priority="3702" stopIfTrue="1">
      <formula>AND($B5859&lt;&gt;"",TODAY()&gt;#REF!,P2968="")</formula>
    </cfRule>
  </conditionalFormatting>
  <conditionalFormatting sqref="P2969">
    <cfRule type="expression" dxfId="4240" priority="3694" stopIfTrue="1">
      <formula>AND($B5846&lt;&gt;"",TODAY()&gt;#REF!,P2969="")</formula>
    </cfRule>
  </conditionalFormatting>
  <conditionalFormatting sqref="P2970">
    <cfRule type="expression" dxfId="4239" priority="3686" stopIfTrue="1">
      <formula>AND($B5847&lt;&gt;"",TODAY()&gt;#REF!,P2970="")</formula>
    </cfRule>
  </conditionalFormatting>
  <conditionalFormatting sqref="P2971">
    <cfRule type="expression" dxfId="4238" priority="3678" stopIfTrue="1">
      <formula>AND($B5837&lt;&gt;"",TODAY()&gt;#REF!,P2971="")</formula>
    </cfRule>
  </conditionalFormatting>
  <conditionalFormatting sqref="P2972">
    <cfRule type="expression" dxfId="4237" priority="3670" stopIfTrue="1">
      <formula>AND($B5844&lt;&gt;"",TODAY()&gt;#REF!,P2972="")</formula>
    </cfRule>
  </conditionalFormatting>
  <conditionalFormatting sqref="P2973">
    <cfRule type="expression" dxfId="4236" priority="3662" stopIfTrue="1">
      <formula>AND($B5842&lt;&gt;"",TODAY()&gt;#REF!,P2973="")</formula>
    </cfRule>
  </conditionalFormatting>
  <conditionalFormatting sqref="P2974">
    <cfRule type="expression" dxfId="4235" priority="3654" stopIfTrue="1">
      <formula>AND($B5843&lt;&gt;"",TODAY()&gt;#REF!,P2974="")</formula>
    </cfRule>
  </conditionalFormatting>
  <conditionalFormatting sqref="P2975">
    <cfRule type="expression" dxfId="4234" priority="3646" stopIfTrue="1">
      <formula>AND($B5843&lt;&gt;"",TODAY()&gt;#REF!,P2975="")</formula>
    </cfRule>
  </conditionalFormatting>
  <conditionalFormatting sqref="P2976">
    <cfRule type="expression" dxfId="4233" priority="3638" stopIfTrue="1">
      <formula>AND($B5846&lt;&gt;"",TODAY()&gt;#REF!,P2976="")</formula>
    </cfRule>
  </conditionalFormatting>
  <conditionalFormatting sqref="P2977">
    <cfRule type="expression" dxfId="4232" priority="3630" stopIfTrue="1">
      <formula>AND($B5844&lt;&gt;"",TODAY()&gt;#REF!,P2977="")</formula>
    </cfRule>
  </conditionalFormatting>
  <conditionalFormatting sqref="P2978">
    <cfRule type="expression" dxfId="4231" priority="3622" stopIfTrue="1">
      <formula>AND($B5857&lt;&gt;"",TODAY()&gt;#REF!,P2978="")</formula>
    </cfRule>
  </conditionalFormatting>
  <conditionalFormatting sqref="P2979">
    <cfRule type="expression" dxfId="4230" priority="3614" stopIfTrue="1">
      <formula>AND($B5878&lt;&gt;"",TODAY()&gt;#REF!,P2979="")</formula>
    </cfRule>
  </conditionalFormatting>
  <conditionalFormatting sqref="P2982">
    <cfRule type="expression" dxfId="4229" priority="3593" stopIfTrue="1">
      <formula>AND($B5849&lt;&gt;"",TODAY()&gt;#REF!,P2982="")</formula>
    </cfRule>
  </conditionalFormatting>
  <conditionalFormatting sqref="P2983">
    <cfRule type="expression" dxfId="4228" priority="3585" stopIfTrue="1">
      <formula>AND($B5883&lt;&gt;"",TODAY()&gt;#REF!,P2983="")</formula>
    </cfRule>
  </conditionalFormatting>
  <conditionalFormatting sqref="P2984">
    <cfRule type="expression" dxfId="4227" priority="3577" stopIfTrue="1">
      <formula>AND($B5894&lt;&gt;"",TODAY()&gt;#REF!,P2984="")</formula>
    </cfRule>
  </conditionalFormatting>
  <conditionalFormatting sqref="P2985">
    <cfRule type="expression" dxfId="4226" priority="3569" stopIfTrue="1">
      <formula>AND($B5902&lt;&gt;"",TODAY()&gt;#REF!,P2985="")</formula>
    </cfRule>
  </conditionalFormatting>
  <conditionalFormatting sqref="V2986 S2986">
    <cfRule type="expression" dxfId="4225" priority="3557" stopIfTrue="1">
      <formula>AND($B2986&lt;&gt;"",TODAY()&gt;#REF!,S2986="")</formula>
    </cfRule>
  </conditionalFormatting>
  <conditionalFormatting sqref="U2986">
    <cfRule type="expression" dxfId="4224" priority="3556" stopIfTrue="1">
      <formula>AND($B2986&lt;&gt;"",TODAY()&gt;$A2986,U2986="",V2986&lt;&gt;"Data Received")</formula>
    </cfRule>
  </conditionalFormatting>
  <conditionalFormatting sqref="T2986">
    <cfRule type="expression" dxfId="4223" priority="3558" stopIfTrue="1">
      <formula>AND($B2986&lt;&gt;"",$S2986&lt;&gt;"",TODAY()&gt;$S2986+14,$T2986="",V2986&lt;&gt;"Data Received")</formula>
    </cfRule>
  </conditionalFormatting>
  <conditionalFormatting sqref="L2986:O2986">
    <cfRule type="expression" dxfId="4222" priority="3559" stopIfTrue="1">
      <formula>AND($B2986&lt;&gt;"",TODAY()&gt;#REF!,$L2986="")</formula>
    </cfRule>
  </conditionalFormatting>
  <conditionalFormatting sqref="P2986">
    <cfRule type="expression" dxfId="4221" priority="3560" stopIfTrue="1">
      <formula>AND($B2987&lt;&gt;"",TODAY()&gt;#REF!,P2986="")</formula>
    </cfRule>
  </conditionalFormatting>
  <conditionalFormatting sqref="Q2986">
    <cfRule type="expression" dxfId="4220" priority="3555" stopIfTrue="1">
      <formula>AND($B2987&lt;&gt;"",TODAY()&gt;#REF!,Q2986="")</formula>
    </cfRule>
  </conditionalFormatting>
  <conditionalFormatting sqref="R2986">
    <cfRule type="expression" dxfId="4219" priority="3554" stopIfTrue="1">
      <formula>AND($B2987&lt;&gt;"",TODAY()&gt;#REF!,R2986="")</formula>
    </cfRule>
  </conditionalFormatting>
  <conditionalFormatting sqref="V2987 S2987">
    <cfRule type="expression" dxfId="4218" priority="3550" stopIfTrue="1">
      <formula>AND($B2987&lt;&gt;"",TODAY()&gt;#REF!,S2987="")</formula>
    </cfRule>
  </conditionalFormatting>
  <conditionalFormatting sqref="U2987">
    <cfRule type="expression" dxfId="4217" priority="3549" stopIfTrue="1">
      <formula>AND($B2987&lt;&gt;"",TODAY()&gt;$A2987,U2987="",V2987&lt;&gt;"Data Received")</formula>
    </cfRule>
  </conditionalFormatting>
  <conditionalFormatting sqref="T2987">
    <cfRule type="expression" dxfId="4216" priority="3551" stopIfTrue="1">
      <formula>AND($B2987&lt;&gt;"",$S2987&lt;&gt;"",TODAY()&gt;$S2987+14,$T2987="",V2987&lt;&gt;"Data Received")</formula>
    </cfRule>
  </conditionalFormatting>
  <conditionalFormatting sqref="L2987:O2987">
    <cfRule type="expression" dxfId="4215" priority="3552" stopIfTrue="1">
      <formula>AND($B2987&lt;&gt;"",TODAY()&gt;#REF!,$L2987="")</formula>
    </cfRule>
  </conditionalFormatting>
  <conditionalFormatting sqref="P2987">
    <cfRule type="expression" dxfId="4214" priority="3553" stopIfTrue="1">
      <formula>AND($B2988&lt;&gt;"",TODAY()&gt;#REF!,P2987="")</formula>
    </cfRule>
  </conditionalFormatting>
  <conditionalFormatting sqref="Q2987">
    <cfRule type="expression" dxfId="4213" priority="3548" stopIfTrue="1">
      <formula>AND($B2988&lt;&gt;"",TODAY()&gt;#REF!,Q2987="")</formula>
    </cfRule>
  </conditionalFormatting>
  <conditionalFormatting sqref="R2987">
    <cfRule type="expression" dxfId="4212" priority="3547" stopIfTrue="1">
      <formula>AND($B2988&lt;&gt;"",TODAY()&gt;#REF!,R2987="")</formula>
    </cfRule>
  </conditionalFormatting>
  <conditionalFormatting sqref="S2988 V2988">
    <cfRule type="expression" dxfId="4211" priority="3543" stopIfTrue="1">
      <formula>AND($B2988&lt;&gt;"",TODAY()&gt;#REF!,S2988="")</formula>
    </cfRule>
  </conditionalFormatting>
  <conditionalFormatting sqref="U2988">
    <cfRule type="expression" dxfId="4210" priority="3542" stopIfTrue="1">
      <formula>AND($B2988&lt;&gt;"",TODAY()&gt;$A2988,U2988="",V2988&lt;&gt;"Data Received")</formula>
    </cfRule>
  </conditionalFormatting>
  <conditionalFormatting sqref="T2988">
    <cfRule type="expression" dxfId="4209" priority="3544" stopIfTrue="1">
      <formula>AND($B2988&lt;&gt;"",$S2988&lt;&gt;"",TODAY()&gt;$S2988+14,$T2988="",V2988&lt;&gt;"Data Received")</formula>
    </cfRule>
  </conditionalFormatting>
  <conditionalFormatting sqref="L2988:O2988">
    <cfRule type="expression" dxfId="4208" priority="3545" stopIfTrue="1">
      <formula>AND($B2988&lt;&gt;"",TODAY()&gt;#REF!,$L2988="")</formula>
    </cfRule>
  </conditionalFormatting>
  <conditionalFormatting sqref="P2988:R2988">
    <cfRule type="expression" dxfId="4207" priority="3546" stopIfTrue="1">
      <formula>AND($B2989&lt;&gt;"",TODAY()&gt;#REF!,P2988="")</formula>
    </cfRule>
  </conditionalFormatting>
  <conditionalFormatting sqref="S2989 V2989">
    <cfRule type="expression" dxfId="4206" priority="3538" stopIfTrue="1">
      <formula>AND($B2989&lt;&gt;"",TODAY()&gt;#REF!,S2989="")</formula>
    </cfRule>
  </conditionalFormatting>
  <conditionalFormatting sqref="U2989">
    <cfRule type="expression" dxfId="4205" priority="3537" stopIfTrue="1">
      <formula>AND($B2989&lt;&gt;"",TODAY()&gt;$A2989,U2989="",V2989&lt;&gt;"Data Received")</formula>
    </cfRule>
  </conditionalFormatting>
  <conditionalFormatting sqref="T2989">
    <cfRule type="expression" dxfId="4204" priority="3539" stopIfTrue="1">
      <formula>AND($B2989&lt;&gt;"",$S2989&lt;&gt;"",TODAY()&gt;$S2989+14,$T2989="",V2989&lt;&gt;"Data Received")</formula>
    </cfRule>
  </conditionalFormatting>
  <conditionalFormatting sqref="L2989:O2989">
    <cfRule type="expression" dxfId="4203" priority="3540" stopIfTrue="1">
      <formula>AND($B2989&lt;&gt;"",TODAY()&gt;#REF!,$L2989="")</formula>
    </cfRule>
  </conditionalFormatting>
  <conditionalFormatting sqref="P2989:R2989">
    <cfRule type="expression" dxfId="4202" priority="3541" stopIfTrue="1">
      <formula>AND($B2990&lt;&gt;"",TODAY()&gt;#REF!,P2989="")</formula>
    </cfRule>
  </conditionalFormatting>
  <conditionalFormatting sqref="V2990 S2990">
    <cfRule type="expression" dxfId="4201" priority="3533" stopIfTrue="1">
      <formula>AND($B2990&lt;&gt;"",TODAY()&gt;#REF!,S2990="")</formula>
    </cfRule>
  </conditionalFormatting>
  <conditionalFormatting sqref="U2990">
    <cfRule type="expression" dxfId="4200" priority="3532" stopIfTrue="1">
      <formula>AND($B2990&lt;&gt;"",TODAY()&gt;$A2990,U2990="",V2990&lt;&gt;"Data Received")</formula>
    </cfRule>
  </conditionalFormatting>
  <conditionalFormatting sqref="T2990">
    <cfRule type="expression" dxfId="4199" priority="3534" stopIfTrue="1">
      <formula>AND($B2990&lt;&gt;"",$S2990&lt;&gt;"",TODAY()&gt;$S2990+14,$T2990="",V2990&lt;&gt;"Data Received")</formula>
    </cfRule>
  </conditionalFormatting>
  <conditionalFormatting sqref="L2990:O2990">
    <cfRule type="expression" dxfId="4198" priority="3535" stopIfTrue="1">
      <formula>AND($B2990&lt;&gt;"",TODAY()&gt;#REF!,$L2990="")</formula>
    </cfRule>
  </conditionalFormatting>
  <conditionalFormatting sqref="P2990:R2990">
    <cfRule type="expression" dxfId="4197" priority="3536" stopIfTrue="1">
      <formula>AND($B2991&lt;&gt;"",TODAY()&gt;#REF!,P2990="")</formula>
    </cfRule>
  </conditionalFormatting>
  <conditionalFormatting sqref="S2991 V2991">
    <cfRule type="expression" dxfId="4196" priority="3528" stopIfTrue="1">
      <formula>AND($B2991&lt;&gt;"",TODAY()&gt;#REF!,S2991="")</formula>
    </cfRule>
  </conditionalFormatting>
  <conditionalFormatting sqref="U2991">
    <cfRule type="expression" dxfId="4195" priority="3527" stopIfTrue="1">
      <formula>AND($B2991&lt;&gt;"",TODAY()&gt;$A2991,U2991="",V2991&lt;&gt;"Data Received")</formula>
    </cfRule>
  </conditionalFormatting>
  <conditionalFormatting sqref="T2991">
    <cfRule type="expression" dxfId="4194" priority="3529" stopIfTrue="1">
      <formula>AND($B2991&lt;&gt;"",$S2991&lt;&gt;"",TODAY()&gt;$S2991+14,$T2991="",V2991&lt;&gt;"Data Received")</formula>
    </cfRule>
  </conditionalFormatting>
  <conditionalFormatting sqref="L2991:O2991">
    <cfRule type="expression" dxfId="4193" priority="3530" stopIfTrue="1">
      <formula>AND($B2991&lt;&gt;"",TODAY()&gt;#REF!,$L2991="")</formula>
    </cfRule>
  </conditionalFormatting>
  <conditionalFormatting sqref="P2991:R2991">
    <cfRule type="expression" dxfId="4192" priority="3531" stopIfTrue="1">
      <formula>AND($B2992&lt;&gt;"",TODAY()&gt;#REF!,P2991="")</formula>
    </cfRule>
  </conditionalFormatting>
  <conditionalFormatting sqref="V2992 S2992">
    <cfRule type="expression" dxfId="4191" priority="3523" stopIfTrue="1">
      <formula>AND($B2992&lt;&gt;"",TODAY()&gt;#REF!,S2992="")</formula>
    </cfRule>
  </conditionalFormatting>
  <conditionalFormatting sqref="U2992">
    <cfRule type="expression" dxfId="4190" priority="3522" stopIfTrue="1">
      <formula>AND($B2992&lt;&gt;"",TODAY()&gt;$A2992,U2992="",V2992&lt;&gt;"Data Received")</formula>
    </cfRule>
  </conditionalFormatting>
  <conditionalFormatting sqref="T2992">
    <cfRule type="expression" dxfId="4189" priority="3524" stopIfTrue="1">
      <formula>AND($B2992&lt;&gt;"",$S2992&lt;&gt;"",TODAY()&gt;$S2992+14,$T2992="",V2992&lt;&gt;"Data Received")</formula>
    </cfRule>
  </conditionalFormatting>
  <conditionalFormatting sqref="L2992:O2992">
    <cfRule type="expression" dxfId="4188" priority="3525" stopIfTrue="1">
      <formula>AND($B2992&lt;&gt;"",TODAY()&gt;#REF!,$L2992="")</formula>
    </cfRule>
  </conditionalFormatting>
  <conditionalFormatting sqref="P2992">
    <cfRule type="expression" dxfId="4187" priority="3526" stopIfTrue="1">
      <formula>AND($B2993&lt;&gt;"",TODAY()&gt;#REF!,P2992="")</formula>
    </cfRule>
  </conditionalFormatting>
  <conditionalFormatting sqref="Q2992">
    <cfRule type="expression" dxfId="4186" priority="3521" stopIfTrue="1">
      <formula>AND($B2993&lt;&gt;"",TODAY()&gt;#REF!,Q2992="")</formula>
    </cfRule>
  </conditionalFormatting>
  <conditionalFormatting sqref="R2992">
    <cfRule type="expression" dxfId="4185" priority="3520" stopIfTrue="1">
      <formula>AND($B2993&lt;&gt;"",TODAY()&gt;#REF!,R2992="")</formula>
    </cfRule>
  </conditionalFormatting>
  <conditionalFormatting sqref="S2993 V2993">
    <cfRule type="expression" dxfId="4184" priority="3516" stopIfTrue="1">
      <formula>AND($B2993&lt;&gt;"",TODAY()&gt;#REF!,S2993="")</formula>
    </cfRule>
  </conditionalFormatting>
  <conditionalFormatting sqref="U2993">
    <cfRule type="expression" dxfId="4183" priority="3515" stopIfTrue="1">
      <formula>AND($B2993&lt;&gt;"",TODAY()&gt;$A2993,U2993="",V2993&lt;&gt;"Data Received")</formula>
    </cfRule>
  </conditionalFormatting>
  <conditionalFormatting sqref="T2993">
    <cfRule type="expression" dxfId="4182" priority="3517" stopIfTrue="1">
      <formula>AND($B2993&lt;&gt;"",$S2993&lt;&gt;"",TODAY()&gt;$S2993+14,$T2993="",V2993&lt;&gt;"Data Received")</formula>
    </cfRule>
  </conditionalFormatting>
  <conditionalFormatting sqref="L2993:O2993">
    <cfRule type="expression" dxfId="4181" priority="3518" stopIfTrue="1">
      <formula>AND($B2993&lt;&gt;"",TODAY()&gt;#REF!,$L2993="")</formula>
    </cfRule>
  </conditionalFormatting>
  <conditionalFormatting sqref="P2993">
    <cfRule type="expression" dxfId="4180" priority="3519" stopIfTrue="1">
      <formula>AND($B2994&lt;&gt;"",TODAY()&gt;#REF!,P2993="")</formula>
    </cfRule>
  </conditionalFormatting>
  <conditionalFormatting sqref="Q2993">
    <cfRule type="expression" dxfId="4179" priority="3514" stopIfTrue="1">
      <formula>AND($B2994&lt;&gt;"",TODAY()&gt;#REF!,Q2993="")</formula>
    </cfRule>
  </conditionalFormatting>
  <conditionalFormatting sqref="R2993">
    <cfRule type="expression" dxfId="4178" priority="3513" stopIfTrue="1">
      <formula>AND($B2994&lt;&gt;"",TODAY()&gt;#REF!,R2993="")</formula>
    </cfRule>
  </conditionalFormatting>
  <conditionalFormatting sqref="V2994 S2994">
    <cfRule type="expression" dxfId="4177" priority="3509" stopIfTrue="1">
      <formula>AND($B2994&lt;&gt;"",TODAY()&gt;#REF!,S2994="")</formula>
    </cfRule>
  </conditionalFormatting>
  <conditionalFormatting sqref="U2994">
    <cfRule type="expression" dxfId="4176" priority="3508" stopIfTrue="1">
      <formula>AND($B2994&lt;&gt;"",TODAY()&gt;$A2994,U2994="",V2994&lt;&gt;"Data Received")</formula>
    </cfRule>
  </conditionalFormatting>
  <conditionalFormatting sqref="T2994">
    <cfRule type="expression" dxfId="4175" priority="3510" stopIfTrue="1">
      <formula>AND($B2994&lt;&gt;"",$S2994&lt;&gt;"",TODAY()&gt;$S2994+14,$T2994="",V2994&lt;&gt;"Data Received")</formula>
    </cfRule>
  </conditionalFormatting>
  <conditionalFormatting sqref="L2994:O2994">
    <cfRule type="expression" dxfId="4174" priority="3511" stopIfTrue="1">
      <formula>AND($B2994&lt;&gt;"",TODAY()&gt;#REF!,$L2994="")</formula>
    </cfRule>
  </conditionalFormatting>
  <conditionalFormatting sqref="P2994">
    <cfRule type="expression" dxfId="4173" priority="3512" stopIfTrue="1">
      <formula>AND($B2995&lt;&gt;"",TODAY()&gt;#REF!,P2994="")</formula>
    </cfRule>
  </conditionalFormatting>
  <conditionalFormatting sqref="Q2994">
    <cfRule type="expression" dxfId="4172" priority="3507" stopIfTrue="1">
      <formula>AND($B2995&lt;&gt;"",TODAY()&gt;#REF!,Q2994="")</formula>
    </cfRule>
  </conditionalFormatting>
  <conditionalFormatting sqref="R2994">
    <cfRule type="expression" dxfId="4171" priority="3506" stopIfTrue="1">
      <formula>AND($B2995&lt;&gt;"",TODAY()&gt;#REF!,R2994="")</formula>
    </cfRule>
  </conditionalFormatting>
  <conditionalFormatting sqref="S2995 V2995">
    <cfRule type="expression" dxfId="4170" priority="3502" stopIfTrue="1">
      <formula>AND($B2995&lt;&gt;"",TODAY()&gt;#REF!,S2995="")</formula>
    </cfRule>
  </conditionalFormatting>
  <conditionalFormatting sqref="U2995">
    <cfRule type="expression" dxfId="4169" priority="3501" stopIfTrue="1">
      <formula>AND($B2995&lt;&gt;"",TODAY()&gt;$A2995,U2995="",V2995&lt;&gt;"Data Received")</formula>
    </cfRule>
  </conditionalFormatting>
  <conditionalFormatting sqref="T2995">
    <cfRule type="expression" dxfId="4168" priority="3503" stopIfTrue="1">
      <formula>AND($B2995&lt;&gt;"",$S2995&lt;&gt;"",TODAY()&gt;$S2995+14,$T2995="",V2995&lt;&gt;"Data Received")</formula>
    </cfRule>
  </conditionalFormatting>
  <conditionalFormatting sqref="L2995:O2995">
    <cfRule type="expression" dxfId="4167" priority="3504" stopIfTrue="1">
      <formula>AND($B2995&lt;&gt;"",TODAY()&gt;#REF!,$L2995="")</formula>
    </cfRule>
  </conditionalFormatting>
  <conditionalFormatting sqref="P2995:R2995">
    <cfRule type="expression" dxfId="4166" priority="3505" stopIfTrue="1">
      <formula>AND($B2996&lt;&gt;"",TODAY()&gt;#REF!,P2995="")</formula>
    </cfRule>
  </conditionalFormatting>
  <conditionalFormatting sqref="V2996 S2996">
    <cfRule type="expression" dxfId="4165" priority="3497" stopIfTrue="1">
      <formula>AND($B2996&lt;&gt;"",TODAY()&gt;#REF!,S2996="")</formula>
    </cfRule>
  </conditionalFormatting>
  <conditionalFormatting sqref="U2996">
    <cfRule type="expression" dxfId="4164" priority="3496" stopIfTrue="1">
      <formula>AND($B2996&lt;&gt;"",TODAY()&gt;$A2996,U2996="",V2996&lt;&gt;"Data Received")</formula>
    </cfRule>
  </conditionalFormatting>
  <conditionalFormatting sqref="T2996">
    <cfRule type="expression" dxfId="4163" priority="3498" stopIfTrue="1">
      <formula>AND($B2996&lt;&gt;"",$S2996&lt;&gt;"",TODAY()&gt;$S2996+14,$T2996="",V2996&lt;&gt;"Data Received")</formula>
    </cfRule>
  </conditionalFormatting>
  <conditionalFormatting sqref="L2996:O2996">
    <cfRule type="expression" dxfId="4162" priority="3499" stopIfTrue="1">
      <formula>AND($B2996&lt;&gt;"",TODAY()&gt;#REF!,$L2996="")</formula>
    </cfRule>
  </conditionalFormatting>
  <conditionalFormatting sqref="P2996">
    <cfRule type="expression" dxfId="4161" priority="3500" stopIfTrue="1">
      <formula>AND($B2997&lt;&gt;"",TODAY()&gt;#REF!,P2996="")</formula>
    </cfRule>
  </conditionalFormatting>
  <conditionalFormatting sqref="Q2996">
    <cfRule type="expression" dxfId="4160" priority="3495" stopIfTrue="1">
      <formula>AND($B2997&lt;&gt;"",TODAY()&gt;#REF!,Q2996="")</formula>
    </cfRule>
  </conditionalFormatting>
  <conditionalFormatting sqref="R2996">
    <cfRule type="expression" dxfId="4159" priority="3494" stopIfTrue="1">
      <formula>AND($B2997&lt;&gt;"",TODAY()&gt;#REF!,R2996="")</formula>
    </cfRule>
  </conditionalFormatting>
  <conditionalFormatting sqref="S2997 V2997">
    <cfRule type="expression" dxfId="4158" priority="3490" stopIfTrue="1">
      <formula>AND($B2997&lt;&gt;"",TODAY()&gt;#REF!,S2997="")</formula>
    </cfRule>
  </conditionalFormatting>
  <conditionalFormatting sqref="U2997">
    <cfRule type="expression" dxfId="4157" priority="3489" stopIfTrue="1">
      <formula>AND($B2997&lt;&gt;"",TODAY()&gt;$A2997,U2997="",V2997&lt;&gt;"Data Received")</formula>
    </cfRule>
  </conditionalFormatting>
  <conditionalFormatting sqref="T2997">
    <cfRule type="expression" dxfId="4156" priority="3491" stopIfTrue="1">
      <formula>AND($B2997&lt;&gt;"",$S2997&lt;&gt;"",TODAY()&gt;$S2997+14,$T2997="",V2997&lt;&gt;"Data Received")</formula>
    </cfRule>
  </conditionalFormatting>
  <conditionalFormatting sqref="L2997:O2997">
    <cfRule type="expression" dxfId="4155" priority="3492" stopIfTrue="1">
      <formula>AND($B2997&lt;&gt;"",TODAY()&gt;#REF!,$L2997="")</formula>
    </cfRule>
  </conditionalFormatting>
  <conditionalFormatting sqref="P2997:R2997">
    <cfRule type="expression" dxfId="4154" priority="3493" stopIfTrue="1">
      <formula>AND($B2998&lt;&gt;"",TODAY()&gt;#REF!,P2997="")</formula>
    </cfRule>
  </conditionalFormatting>
  <conditionalFormatting sqref="V2998 S2998">
    <cfRule type="expression" dxfId="4153" priority="3485" stopIfTrue="1">
      <formula>AND($B2998&lt;&gt;"",TODAY()&gt;#REF!,S2998="")</formula>
    </cfRule>
  </conditionalFormatting>
  <conditionalFormatting sqref="U2998">
    <cfRule type="expression" dxfId="4152" priority="3484" stopIfTrue="1">
      <formula>AND($B2998&lt;&gt;"",TODAY()&gt;$A2998,U2998="",V2998&lt;&gt;"Data Received")</formula>
    </cfRule>
  </conditionalFormatting>
  <conditionalFormatting sqref="T2998">
    <cfRule type="expression" dxfId="4151" priority="3486" stopIfTrue="1">
      <formula>AND($B2998&lt;&gt;"",$S2998&lt;&gt;"",TODAY()&gt;$S2998+14,$T2998="",V2998&lt;&gt;"Data Received")</formula>
    </cfRule>
  </conditionalFormatting>
  <conditionalFormatting sqref="L2998:O2998">
    <cfRule type="expression" dxfId="4150" priority="3487" stopIfTrue="1">
      <formula>AND($B2998&lt;&gt;"",TODAY()&gt;#REF!,$L2998="")</formula>
    </cfRule>
  </conditionalFormatting>
  <conditionalFormatting sqref="P2998:R2998">
    <cfRule type="expression" dxfId="4149" priority="3488" stopIfTrue="1">
      <formula>AND($B2999&lt;&gt;"",TODAY()&gt;#REF!,P2998="")</formula>
    </cfRule>
  </conditionalFormatting>
  <conditionalFormatting sqref="V2999 S2999">
    <cfRule type="expression" dxfId="4148" priority="3480" stopIfTrue="1">
      <formula>AND($B2999&lt;&gt;"",TODAY()&gt;#REF!,S2999="")</formula>
    </cfRule>
  </conditionalFormatting>
  <conditionalFormatting sqref="U2999">
    <cfRule type="expression" dxfId="4147" priority="3479" stopIfTrue="1">
      <formula>AND($B2999&lt;&gt;"",TODAY()&gt;$A2999,U2999="",V2999&lt;&gt;"Data Received")</formula>
    </cfRule>
  </conditionalFormatting>
  <conditionalFormatting sqref="T2999">
    <cfRule type="expression" dxfId="4146" priority="3481" stopIfTrue="1">
      <formula>AND($B2999&lt;&gt;"",$S2999&lt;&gt;"",TODAY()&gt;$S2999+14,$T2999="",V2999&lt;&gt;"Data Received")</formula>
    </cfRule>
  </conditionalFormatting>
  <conditionalFormatting sqref="L2999:O2999">
    <cfRule type="expression" dxfId="4145" priority="3482" stopIfTrue="1">
      <formula>AND($B2999&lt;&gt;"",TODAY()&gt;#REF!,$L2999="")</formula>
    </cfRule>
  </conditionalFormatting>
  <conditionalFormatting sqref="P2999:R2999">
    <cfRule type="expression" dxfId="4144" priority="3483" stopIfTrue="1">
      <formula>AND($B3000&lt;&gt;"",TODAY()&gt;#REF!,P2999="")</formula>
    </cfRule>
  </conditionalFormatting>
  <conditionalFormatting sqref="V3000 S3000">
    <cfRule type="expression" dxfId="4143" priority="3478" stopIfTrue="1">
      <formula>AND($B3000&lt;&gt;"",TODAY()&gt;#REF!,S3000="")</formula>
    </cfRule>
  </conditionalFormatting>
  <conditionalFormatting sqref="U3000">
    <cfRule type="expression" dxfId="4142" priority="3477" stopIfTrue="1">
      <formula>AND($B3000&lt;&gt;"",TODAY()&gt;$A3000,U3000="",V3000&lt;&gt;"Data Received")</formula>
    </cfRule>
  </conditionalFormatting>
  <conditionalFormatting sqref="T3000">
    <cfRule type="expression" dxfId="4141" priority="3476" stopIfTrue="1">
      <formula>AND($B3000&lt;&gt;"",$S3000&lt;&gt;"",TODAY()&gt;$S3000+14,$T3000="",V3000&lt;&gt;"Data Received")</formula>
    </cfRule>
  </conditionalFormatting>
  <conditionalFormatting sqref="L3000:O3000">
    <cfRule type="expression" dxfId="4140" priority="3475" stopIfTrue="1">
      <formula>AND($B3000&lt;&gt;"",TODAY()&gt;#REF!,$L3000="")</formula>
    </cfRule>
  </conditionalFormatting>
  <conditionalFormatting sqref="P3000:R3000">
    <cfRule type="expression" dxfId="4139" priority="3474" stopIfTrue="1">
      <formula>AND($B5988&lt;&gt;"",TODAY()&gt;#REF!,P3000="")</formula>
    </cfRule>
  </conditionalFormatting>
  <conditionalFormatting sqref="S3001 V3001">
    <cfRule type="expression" dxfId="4138" priority="3470" stopIfTrue="1">
      <formula>AND($B3001&lt;&gt;"",TODAY()&gt;#REF!,S3001="")</formula>
    </cfRule>
  </conditionalFormatting>
  <conditionalFormatting sqref="U3001">
    <cfRule type="expression" dxfId="4137" priority="3469" stopIfTrue="1">
      <formula>AND($B3001&lt;&gt;"",TODAY()&gt;$A3001,U3001="",V3001&lt;&gt;"Data Received")</formula>
    </cfRule>
  </conditionalFormatting>
  <conditionalFormatting sqref="T3001">
    <cfRule type="expression" dxfId="4136" priority="3471" stopIfTrue="1">
      <formula>AND($B3001&lt;&gt;"",$S3001&lt;&gt;"",TODAY()&gt;$S3001+14,$T3001="",V3001&lt;&gt;"Data Received")</formula>
    </cfRule>
  </conditionalFormatting>
  <conditionalFormatting sqref="L3001:O3001">
    <cfRule type="expression" dxfId="4135" priority="3472" stopIfTrue="1">
      <formula>AND($B3001&lt;&gt;"",TODAY()&gt;#REF!,$L3001="")</formula>
    </cfRule>
  </conditionalFormatting>
  <conditionalFormatting sqref="P3001:R3001">
    <cfRule type="expression" dxfId="4134" priority="3473" stopIfTrue="1">
      <formula>AND($B3002&lt;&gt;"",TODAY()&gt;#REF!,P3001="")</formula>
    </cfRule>
  </conditionalFormatting>
  <conditionalFormatting sqref="V3002 S3002">
    <cfRule type="expression" dxfId="4133" priority="3465" stopIfTrue="1">
      <formula>AND($B3002&lt;&gt;"",TODAY()&gt;#REF!,S3002="")</formula>
    </cfRule>
  </conditionalFormatting>
  <conditionalFormatting sqref="U3002">
    <cfRule type="expression" dxfId="4132" priority="3464" stopIfTrue="1">
      <formula>AND($B3002&lt;&gt;"",TODAY()&gt;$A3002,U3002="",V3002&lt;&gt;"Data Received")</formula>
    </cfRule>
  </conditionalFormatting>
  <conditionalFormatting sqref="T3002">
    <cfRule type="expression" dxfId="4131" priority="3466" stopIfTrue="1">
      <formula>AND($B3002&lt;&gt;"",$S3002&lt;&gt;"",TODAY()&gt;$S3002+14,$T3002="",V3002&lt;&gt;"Data Received")</formula>
    </cfRule>
  </conditionalFormatting>
  <conditionalFormatting sqref="L3002:O3002">
    <cfRule type="expression" dxfId="4130" priority="3467" stopIfTrue="1">
      <formula>AND($B3002&lt;&gt;"",TODAY()&gt;#REF!,$L3002="")</formula>
    </cfRule>
  </conditionalFormatting>
  <conditionalFormatting sqref="P3002:R3002">
    <cfRule type="expression" dxfId="4129" priority="3468" stopIfTrue="1">
      <formula>AND($B3003&lt;&gt;"",TODAY()&gt;#REF!,P3002="")</formula>
    </cfRule>
  </conditionalFormatting>
  <conditionalFormatting sqref="S3003 V3003">
    <cfRule type="expression" dxfId="4128" priority="3460" stopIfTrue="1">
      <formula>AND($B3003&lt;&gt;"",TODAY()&gt;#REF!,S3003="")</formula>
    </cfRule>
  </conditionalFormatting>
  <conditionalFormatting sqref="U3003">
    <cfRule type="expression" dxfId="4127" priority="3459" stopIfTrue="1">
      <formula>AND($B3003&lt;&gt;"",TODAY()&gt;$A3003,U3003="",V3003&lt;&gt;"Data Received")</formula>
    </cfRule>
  </conditionalFormatting>
  <conditionalFormatting sqref="T3003">
    <cfRule type="expression" dxfId="4126" priority="3461" stopIfTrue="1">
      <formula>AND($B3003&lt;&gt;"",$S3003&lt;&gt;"",TODAY()&gt;$S3003+14,$T3003="",V3003&lt;&gt;"Data Received")</formula>
    </cfRule>
  </conditionalFormatting>
  <conditionalFormatting sqref="L3003:O3003">
    <cfRule type="expression" dxfId="4125" priority="3462" stopIfTrue="1">
      <formula>AND($B3003&lt;&gt;"",TODAY()&gt;#REF!,$L3003="")</formula>
    </cfRule>
  </conditionalFormatting>
  <conditionalFormatting sqref="P3003:R3003">
    <cfRule type="expression" dxfId="4124" priority="3463" stopIfTrue="1">
      <formula>AND($B3004&lt;&gt;"",TODAY()&gt;#REF!,P3003="")</formula>
    </cfRule>
  </conditionalFormatting>
  <conditionalFormatting sqref="V3004 S3004">
    <cfRule type="expression" dxfId="4123" priority="3455" stopIfTrue="1">
      <formula>AND($B3004&lt;&gt;"",TODAY()&gt;#REF!,S3004="")</formula>
    </cfRule>
  </conditionalFormatting>
  <conditionalFormatting sqref="U3004">
    <cfRule type="expression" dxfId="4122" priority="3454" stopIfTrue="1">
      <formula>AND($B3004&lt;&gt;"",TODAY()&gt;$A3004,U3004="",V3004&lt;&gt;"Data Received")</formula>
    </cfRule>
  </conditionalFormatting>
  <conditionalFormatting sqref="T3004">
    <cfRule type="expression" dxfId="4121" priority="3456" stopIfTrue="1">
      <formula>AND($B3004&lt;&gt;"",$S3004&lt;&gt;"",TODAY()&gt;$S3004+14,$T3004="",V3004&lt;&gt;"Data Received")</formula>
    </cfRule>
  </conditionalFormatting>
  <conditionalFormatting sqref="L3004:O3004">
    <cfRule type="expression" dxfId="4120" priority="3457" stopIfTrue="1">
      <formula>AND($B3004&lt;&gt;"",TODAY()&gt;#REF!,$L3004="")</formula>
    </cfRule>
  </conditionalFormatting>
  <conditionalFormatting sqref="P3004">
    <cfRule type="expression" dxfId="4119" priority="3458" stopIfTrue="1">
      <formula>AND($B3005&lt;&gt;"",TODAY()&gt;#REF!,P3004="")</formula>
    </cfRule>
  </conditionalFormatting>
  <conditionalFormatting sqref="Q3004">
    <cfRule type="expression" dxfId="4118" priority="3453" stopIfTrue="1">
      <formula>AND($B3005&lt;&gt;"",TODAY()&gt;#REF!,Q3004="")</formula>
    </cfRule>
  </conditionalFormatting>
  <conditionalFormatting sqref="R3004">
    <cfRule type="expression" dxfId="4117" priority="3452" stopIfTrue="1">
      <formula>AND($B3005&lt;&gt;"",TODAY()&gt;#REF!,R3004="")</formula>
    </cfRule>
  </conditionalFormatting>
  <conditionalFormatting sqref="S3005 V3005">
    <cfRule type="expression" dxfId="4116" priority="3448" stopIfTrue="1">
      <formula>AND($B3005&lt;&gt;"",TODAY()&gt;#REF!,S3005="")</formula>
    </cfRule>
  </conditionalFormatting>
  <conditionalFormatting sqref="U3005">
    <cfRule type="expression" dxfId="4115" priority="3447" stopIfTrue="1">
      <formula>AND($B3005&lt;&gt;"",TODAY()&gt;$A3005,U3005="",V3005&lt;&gt;"Data Received")</formula>
    </cfRule>
  </conditionalFormatting>
  <conditionalFormatting sqref="T3005">
    <cfRule type="expression" dxfId="4114" priority="3449" stopIfTrue="1">
      <formula>AND($B3005&lt;&gt;"",$S3005&lt;&gt;"",TODAY()&gt;$S3005+14,$T3005="",V3005&lt;&gt;"Data Received")</formula>
    </cfRule>
  </conditionalFormatting>
  <conditionalFormatting sqref="L3005:O3005">
    <cfRule type="expression" dxfId="4113" priority="3450" stopIfTrue="1">
      <formula>AND($B3005&lt;&gt;"",TODAY()&gt;#REF!,$L3005="")</formula>
    </cfRule>
  </conditionalFormatting>
  <conditionalFormatting sqref="P3005:R3005">
    <cfRule type="expression" dxfId="4112" priority="3451" stopIfTrue="1">
      <formula>AND($B3006&lt;&gt;"",TODAY()&gt;#REF!,P3005="")</formula>
    </cfRule>
  </conditionalFormatting>
  <conditionalFormatting sqref="V3006 S3006">
    <cfRule type="expression" dxfId="4111" priority="3443" stopIfTrue="1">
      <formula>AND($B3006&lt;&gt;"",TODAY()&gt;#REF!,S3006="")</formula>
    </cfRule>
  </conditionalFormatting>
  <conditionalFormatting sqref="U3006">
    <cfRule type="expression" dxfId="4110" priority="3442" stopIfTrue="1">
      <formula>AND($B3006&lt;&gt;"",TODAY()&gt;$A3006,U3006="",V3006&lt;&gt;"Data Received")</formula>
    </cfRule>
  </conditionalFormatting>
  <conditionalFormatting sqref="T3006">
    <cfRule type="expression" dxfId="4109" priority="3444" stopIfTrue="1">
      <formula>AND($B3006&lt;&gt;"",$S3006&lt;&gt;"",TODAY()&gt;$S3006+14,$T3006="",V3006&lt;&gt;"Data Received")</formula>
    </cfRule>
  </conditionalFormatting>
  <conditionalFormatting sqref="L3006:O3006">
    <cfRule type="expression" dxfId="4108" priority="3445" stopIfTrue="1">
      <formula>AND($B3006&lt;&gt;"",TODAY()&gt;#REF!,$L3006="")</formula>
    </cfRule>
  </conditionalFormatting>
  <conditionalFormatting sqref="P3006">
    <cfRule type="expression" dxfId="4107" priority="3446" stopIfTrue="1">
      <formula>AND($B3007&lt;&gt;"",TODAY()&gt;#REF!,P3006="")</formula>
    </cfRule>
  </conditionalFormatting>
  <conditionalFormatting sqref="Q3006">
    <cfRule type="expression" dxfId="4106" priority="3441" stopIfTrue="1">
      <formula>AND($B3007&lt;&gt;"",TODAY()&gt;#REF!,Q3006="")</formula>
    </cfRule>
  </conditionalFormatting>
  <conditionalFormatting sqref="R3006">
    <cfRule type="expression" dxfId="4105" priority="3440" stopIfTrue="1">
      <formula>AND($B3007&lt;&gt;"",TODAY()&gt;#REF!,R3006="")</formula>
    </cfRule>
  </conditionalFormatting>
  <conditionalFormatting sqref="S3007 V3007">
    <cfRule type="expression" dxfId="4104" priority="3439" stopIfTrue="1">
      <formula>AND($B3007&lt;&gt;"",TODAY()&gt;#REF!,S3007="")</formula>
    </cfRule>
  </conditionalFormatting>
  <conditionalFormatting sqref="U3007">
    <cfRule type="expression" dxfId="4103" priority="3438" stopIfTrue="1">
      <formula>AND($B3007&lt;&gt;"",TODAY()&gt;$A3007,U3007="",V3007&lt;&gt;"Data Received")</formula>
    </cfRule>
  </conditionalFormatting>
  <conditionalFormatting sqref="T3007">
    <cfRule type="expression" dxfId="4102" priority="3437" stopIfTrue="1">
      <formula>AND($B3007&lt;&gt;"",$S3007&lt;&gt;"",TODAY()&gt;$S3007+14,$T3007="",V3007&lt;&gt;"Data Received")</formula>
    </cfRule>
  </conditionalFormatting>
  <conditionalFormatting sqref="L3007:O3007">
    <cfRule type="expression" dxfId="4101" priority="3436" stopIfTrue="1">
      <formula>AND($B3007&lt;&gt;"",TODAY()&gt;#REF!,$L3007="")</formula>
    </cfRule>
  </conditionalFormatting>
  <conditionalFormatting sqref="P3007:R3007">
    <cfRule type="expression" dxfId="4100" priority="3435" stopIfTrue="1">
      <formula>AND($B5981&lt;&gt;"",TODAY()&gt;#REF!,P3007="")</formula>
    </cfRule>
  </conditionalFormatting>
  <conditionalFormatting sqref="Q3008">
    <cfRule type="expression" dxfId="4099" priority="3429" stopIfTrue="1">
      <formula>AND(P3008&lt;&gt;"",(P3008+7)&lt;TODAY(),(P3008+14)&gt;=TODAY(),Q3008="")</formula>
    </cfRule>
    <cfRule type="expression" dxfId="4098" priority="3430" stopIfTrue="1">
      <formula>AND(P3008&lt;&gt;"",(P3008+14)&lt;TODAY(),Q3008="")</formula>
    </cfRule>
  </conditionalFormatting>
  <conditionalFormatting sqref="V3008 S3008">
    <cfRule type="expression" dxfId="4097" priority="3428" stopIfTrue="1">
      <formula>AND($B3008&lt;&gt;"",TODAY()&gt;#REF!,S3008="")</formula>
    </cfRule>
  </conditionalFormatting>
  <conditionalFormatting sqref="U3008">
    <cfRule type="expression" dxfId="4096" priority="3427" stopIfTrue="1">
      <formula>AND($B3008&lt;&gt;"",TODAY()&gt;$A3008,U3008="",V3008&lt;&gt;"Data Received")</formula>
    </cfRule>
  </conditionalFormatting>
  <conditionalFormatting sqref="R3008">
    <cfRule type="expression" dxfId="4095" priority="3431" stopIfTrue="1">
      <formula>AND(B3008&lt;&gt;"",#REF!&lt;TODAY(),R3008="")</formula>
    </cfRule>
  </conditionalFormatting>
  <conditionalFormatting sqref="T3008">
    <cfRule type="expression" dxfId="4094" priority="3432" stopIfTrue="1">
      <formula>AND($B3008&lt;&gt;"",$S3008&lt;&gt;"",TODAY()&gt;$S3008+14,$T3008="",V3008&lt;&gt;"Data Received")</formula>
    </cfRule>
  </conditionalFormatting>
  <conditionalFormatting sqref="L3008:O3008">
    <cfRule type="expression" dxfId="4093" priority="3433" stopIfTrue="1">
      <formula>AND($B3008&lt;&gt;"",TODAY()&gt;#REF!,$L3008="")</formula>
    </cfRule>
  </conditionalFormatting>
  <conditionalFormatting sqref="P3008:R3008">
    <cfRule type="expression" dxfId="4092" priority="3434" stopIfTrue="1">
      <formula>AND($B3009&lt;&gt;"",TODAY()&gt;#REF!,P3008="")</formula>
    </cfRule>
  </conditionalFormatting>
  <conditionalFormatting sqref="S3009 V3009">
    <cfRule type="expression" dxfId="4091" priority="3423" stopIfTrue="1">
      <formula>AND($B3009&lt;&gt;"",TODAY()&gt;#REF!,S3009="")</formula>
    </cfRule>
  </conditionalFormatting>
  <conditionalFormatting sqref="U3009">
    <cfRule type="expression" dxfId="4090" priority="3422" stopIfTrue="1">
      <formula>AND($B3009&lt;&gt;"",TODAY()&gt;$A3009,U3009="",V3009&lt;&gt;"Data Received")</formula>
    </cfRule>
  </conditionalFormatting>
  <conditionalFormatting sqref="T3009">
    <cfRule type="expression" dxfId="4089" priority="3424" stopIfTrue="1">
      <formula>AND($B3009&lt;&gt;"",$S3009&lt;&gt;"",TODAY()&gt;$S3009+14,$T3009="",V3009&lt;&gt;"Data Received")</formula>
    </cfRule>
  </conditionalFormatting>
  <conditionalFormatting sqref="L3009:O3009">
    <cfRule type="expression" dxfId="4088" priority="3425" stopIfTrue="1">
      <formula>AND($B3009&lt;&gt;"",TODAY()&gt;#REF!,$L3009="")</formula>
    </cfRule>
  </conditionalFormatting>
  <conditionalFormatting sqref="P3009:R3009">
    <cfRule type="expression" dxfId="4087" priority="3426" stopIfTrue="1">
      <formula>AND($B3010&lt;&gt;"",TODAY()&gt;#REF!,P3009="")</formula>
    </cfRule>
  </conditionalFormatting>
  <conditionalFormatting sqref="V3010 S3010">
    <cfRule type="expression" dxfId="4086" priority="3421" stopIfTrue="1">
      <formula>AND($B3010&lt;&gt;"",TODAY()&gt;#REF!,S3010="")</formula>
    </cfRule>
  </conditionalFormatting>
  <conditionalFormatting sqref="U3010">
    <cfRule type="expression" dxfId="4085" priority="3420" stopIfTrue="1">
      <formula>AND($B3010&lt;&gt;"",TODAY()&gt;$A3010,U3010="",V3010&lt;&gt;"Data Received")</formula>
    </cfRule>
  </conditionalFormatting>
  <conditionalFormatting sqref="T3010">
    <cfRule type="expression" dxfId="4084" priority="3419" stopIfTrue="1">
      <formula>AND($B3010&lt;&gt;"",$S3010&lt;&gt;"",TODAY()&gt;$S3010+14,$T3010="",V3010&lt;&gt;"Data Received")</formula>
    </cfRule>
  </conditionalFormatting>
  <conditionalFormatting sqref="L3010:O3010">
    <cfRule type="expression" dxfId="4083" priority="3418" stopIfTrue="1">
      <formula>AND($B3010&lt;&gt;"",TODAY()&gt;#REF!,$L3010="")</formula>
    </cfRule>
  </conditionalFormatting>
  <conditionalFormatting sqref="P3010:R3010">
    <cfRule type="expression" dxfId="4082" priority="3417" stopIfTrue="1">
      <formula>AND($B5991&lt;&gt;"",TODAY()&gt;#REF!,P3010="")</formula>
    </cfRule>
  </conditionalFormatting>
  <conditionalFormatting sqref="S3011 V3011">
    <cfRule type="expression" dxfId="4081" priority="3413" stopIfTrue="1">
      <formula>AND($B3011&lt;&gt;"",TODAY()&gt;#REF!,S3011="")</formula>
    </cfRule>
  </conditionalFormatting>
  <conditionalFormatting sqref="U3011">
    <cfRule type="expression" dxfId="4080" priority="3412" stopIfTrue="1">
      <formula>AND($B3011&lt;&gt;"",TODAY()&gt;$A3011,U3011="",V3011&lt;&gt;"Data Received")</formula>
    </cfRule>
  </conditionalFormatting>
  <conditionalFormatting sqref="T3011">
    <cfRule type="expression" dxfId="4079" priority="3414" stopIfTrue="1">
      <formula>AND($B3011&lt;&gt;"",$S3011&lt;&gt;"",TODAY()&gt;$S3011+14,$T3011="",V3011&lt;&gt;"Data Received")</formula>
    </cfRule>
  </conditionalFormatting>
  <conditionalFormatting sqref="L3011:O3011">
    <cfRule type="expression" dxfId="4078" priority="3415" stopIfTrue="1">
      <formula>AND($B3011&lt;&gt;"",TODAY()&gt;#REF!,$L3011="")</formula>
    </cfRule>
  </conditionalFormatting>
  <conditionalFormatting sqref="P3011:R3011">
    <cfRule type="expression" dxfId="4077" priority="3416" stopIfTrue="1">
      <formula>AND($B3012&lt;&gt;"",TODAY()&gt;#REF!,P3011="")</formula>
    </cfRule>
  </conditionalFormatting>
  <conditionalFormatting sqref="V3012 S3012">
    <cfRule type="expression" dxfId="4076" priority="3408" stopIfTrue="1">
      <formula>AND($B3012&lt;&gt;"",TODAY()&gt;#REF!,S3012="")</formula>
    </cfRule>
  </conditionalFormatting>
  <conditionalFormatting sqref="U3012">
    <cfRule type="expression" dxfId="4075" priority="3407" stopIfTrue="1">
      <formula>AND($B3012&lt;&gt;"",TODAY()&gt;$A3012,U3012="",V3012&lt;&gt;"Data Received")</formula>
    </cfRule>
  </conditionalFormatting>
  <conditionalFormatting sqref="T3012">
    <cfRule type="expression" dxfId="4074" priority="3409" stopIfTrue="1">
      <formula>AND($B3012&lt;&gt;"",$S3012&lt;&gt;"",TODAY()&gt;$S3012+14,$T3012="",V3012&lt;&gt;"Data Received")</formula>
    </cfRule>
  </conditionalFormatting>
  <conditionalFormatting sqref="L3012:O3012">
    <cfRule type="expression" dxfId="4073" priority="3410" stopIfTrue="1">
      <formula>AND($B3012&lt;&gt;"",TODAY()&gt;#REF!,$L3012="")</formula>
    </cfRule>
  </conditionalFormatting>
  <conditionalFormatting sqref="P3012:R3012">
    <cfRule type="expression" dxfId="4072" priority="3411" stopIfTrue="1">
      <formula>AND($B3013&lt;&gt;"",TODAY()&gt;#REF!,P3012="")</formula>
    </cfRule>
  </conditionalFormatting>
  <conditionalFormatting sqref="S3013 V3013">
    <cfRule type="expression" dxfId="4071" priority="3403" stopIfTrue="1">
      <formula>AND($B3013&lt;&gt;"",TODAY()&gt;#REF!,S3013="")</formula>
    </cfRule>
  </conditionalFormatting>
  <conditionalFormatting sqref="U3013">
    <cfRule type="expression" dxfId="4070" priority="3402" stopIfTrue="1">
      <formula>AND($B3013&lt;&gt;"",TODAY()&gt;$A3013,U3013="",V3013&lt;&gt;"Data Received")</formula>
    </cfRule>
  </conditionalFormatting>
  <conditionalFormatting sqref="T3013">
    <cfRule type="expression" dxfId="4069" priority="3404" stopIfTrue="1">
      <formula>AND($B3013&lt;&gt;"",$S3013&lt;&gt;"",TODAY()&gt;$S3013+14,$T3013="",V3013&lt;&gt;"Data Received")</formula>
    </cfRule>
  </conditionalFormatting>
  <conditionalFormatting sqref="L3013:O3013">
    <cfRule type="expression" dxfId="4068" priority="3405" stopIfTrue="1">
      <formula>AND($B3013&lt;&gt;"",TODAY()&gt;#REF!,$L3013="")</formula>
    </cfRule>
  </conditionalFormatting>
  <conditionalFormatting sqref="P3013:R3013">
    <cfRule type="expression" dxfId="4067" priority="3406" stopIfTrue="1">
      <formula>AND($B3014&lt;&gt;"",TODAY()&gt;#REF!,P3013="")</formula>
    </cfRule>
  </conditionalFormatting>
  <conditionalFormatting sqref="V3014 S3014">
    <cfRule type="expression" dxfId="4066" priority="3398" stopIfTrue="1">
      <formula>AND($B3014&lt;&gt;"",TODAY()&gt;#REF!,S3014="")</formula>
    </cfRule>
  </conditionalFormatting>
  <conditionalFormatting sqref="U3014">
    <cfRule type="expression" dxfId="4065" priority="3397" stopIfTrue="1">
      <formula>AND($B3014&lt;&gt;"",TODAY()&gt;$A3014,U3014="",V3014&lt;&gt;"Data Received")</formula>
    </cfRule>
  </conditionalFormatting>
  <conditionalFormatting sqref="T3014">
    <cfRule type="expression" dxfId="4064" priority="3399" stopIfTrue="1">
      <formula>AND($B3014&lt;&gt;"",$S3014&lt;&gt;"",TODAY()&gt;$S3014+14,$T3014="",V3014&lt;&gt;"Data Received")</formula>
    </cfRule>
  </conditionalFormatting>
  <conditionalFormatting sqref="L3014:O3014">
    <cfRule type="expression" dxfId="4063" priority="3400" stopIfTrue="1">
      <formula>AND($B3014&lt;&gt;"",TODAY()&gt;#REF!,$L3014="")</formula>
    </cfRule>
  </conditionalFormatting>
  <conditionalFormatting sqref="P3014">
    <cfRule type="expression" dxfId="4062" priority="3401" stopIfTrue="1">
      <formula>AND($B3015&lt;&gt;"",TODAY()&gt;#REF!,P3014="")</formula>
    </cfRule>
  </conditionalFormatting>
  <conditionalFormatting sqref="Q3014">
    <cfRule type="expression" dxfId="4061" priority="3396" stopIfTrue="1">
      <formula>AND($B3015&lt;&gt;"",TODAY()&gt;#REF!,Q3014="")</formula>
    </cfRule>
  </conditionalFormatting>
  <conditionalFormatting sqref="R3014">
    <cfRule type="expression" dxfId="4060" priority="3395" stopIfTrue="1">
      <formula>AND($B3015&lt;&gt;"",TODAY()&gt;#REF!,R3014="")</formula>
    </cfRule>
  </conditionalFormatting>
  <conditionalFormatting sqref="S3015 V3015">
    <cfRule type="expression" dxfId="4059" priority="3391" stopIfTrue="1">
      <formula>AND($B3015&lt;&gt;"",TODAY()&gt;#REF!,S3015="")</formula>
    </cfRule>
  </conditionalFormatting>
  <conditionalFormatting sqref="U3015">
    <cfRule type="expression" dxfId="4058" priority="3390" stopIfTrue="1">
      <formula>AND($B3015&lt;&gt;"",TODAY()&gt;$A3015,U3015="",V3015&lt;&gt;"Data Received")</formula>
    </cfRule>
  </conditionalFormatting>
  <conditionalFormatting sqref="T3015">
    <cfRule type="expression" dxfId="4057" priority="3392" stopIfTrue="1">
      <formula>AND($B3015&lt;&gt;"",$S3015&lt;&gt;"",TODAY()&gt;$S3015+14,$T3015="",V3015&lt;&gt;"Data Received")</formula>
    </cfRule>
  </conditionalFormatting>
  <conditionalFormatting sqref="L3015:O3015">
    <cfRule type="expression" dxfId="4056" priority="3393" stopIfTrue="1">
      <formula>AND($B3015&lt;&gt;"",TODAY()&gt;#REF!,$L3015="")</formula>
    </cfRule>
  </conditionalFormatting>
  <conditionalFormatting sqref="P3015:R3015">
    <cfRule type="expression" dxfId="4055" priority="3394" stopIfTrue="1">
      <formula>AND($B3016&lt;&gt;"",TODAY()&gt;#REF!,P3015="")</formula>
    </cfRule>
  </conditionalFormatting>
  <conditionalFormatting sqref="V3016 S3016">
    <cfRule type="expression" dxfId="4054" priority="3389" stopIfTrue="1">
      <formula>AND($B3016&lt;&gt;"",TODAY()&gt;#REF!,S3016="")</formula>
    </cfRule>
  </conditionalFormatting>
  <conditionalFormatting sqref="U3016">
    <cfRule type="expression" dxfId="4053" priority="3388" stopIfTrue="1">
      <formula>AND($B3016&lt;&gt;"",TODAY()&gt;$A3016,U3016="",V3016&lt;&gt;"Data Received")</formula>
    </cfRule>
  </conditionalFormatting>
  <conditionalFormatting sqref="T3016">
    <cfRule type="expression" dxfId="4052" priority="3387" stopIfTrue="1">
      <formula>AND($B3016&lt;&gt;"",$S3016&lt;&gt;"",TODAY()&gt;$S3016+14,$T3016="",V3016&lt;&gt;"Data Received")</formula>
    </cfRule>
  </conditionalFormatting>
  <conditionalFormatting sqref="L3016:O3016">
    <cfRule type="expression" dxfId="4051" priority="3386" stopIfTrue="1">
      <formula>AND($B3016&lt;&gt;"",TODAY()&gt;#REF!,$L3016="")</formula>
    </cfRule>
  </conditionalFormatting>
  <conditionalFormatting sqref="P3016:R3016">
    <cfRule type="expression" dxfId="4050" priority="3385" stopIfTrue="1">
      <formula>AND($B5976&lt;&gt;"",TODAY()&gt;#REF!,P3016="")</formula>
    </cfRule>
  </conditionalFormatting>
  <conditionalFormatting sqref="S3017 V3017">
    <cfRule type="expression" dxfId="4049" priority="3384" stopIfTrue="1">
      <formula>AND($B3017&lt;&gt;"",TODAY()&gt;#REF!,S3017="")</formula>
    </cfRule>
  </conditionalFormatting>
  <conditionalFormatting sqref="U3017">
    <cfRule type="expression" dxfId="4048" priority="3383" stopIfTrue="1">
      <formula>AND($B3017&lt;&gt;"",TODAY()&gt;$A3017,U3017="",V3017&lt;&gt;"Data Received")</formula>
    </cfRule>
  </conditionalFormatting>
  <conditionalFormatting sqref="T3017">
    <cfRule type="expression" dxfId="4047" priority="3382" stopIfTrue="1">
      <formula>AND($B3017&lt;&gt;"",$S3017&lt;&gt;"",TODAY()&gt;$S3017+14,$T3017="",V3017&lt;&gt;"Data Received")</formula>
    </cfRule>
  </conditionalFormatting>
  <conditionalFormatting sqref="L3017:O3017">
    <cfRule type="expression" dxfId="4046" priority="3381" stopIfTrue="1">
      <formula>AND($B3017&lt;&gt;"",TODAY()&gt;#REF!,$L3017="")</formula>
    </cfRule>
  </conditionalFormatting>
  <conditionalFormatting sqref="P3017:R3017">
    <cfRule type="expression" dxfId="4045" priority="3380" stopIfTrue="1">
      <formula>AND($B5992&lt;&gt;"",TODAY()&gt;#REF!,P3017="")</formula>
    </cfRule>
  </conditionalFormatting>
  <conditionalFormatting sqref="V3018 S3018">
    <cfRule type="expression" dxfId="4044" priority="3379" stopIfTrue="1">
      <formula>AND($B3018&lt;&gt;"",TODAY()&gt;#REF!,S3018="")</formula>
    </cfRule>
  </conditionalFormatting>
  <conditionalFormatting sqref="U3018">
    <cfRule type="expression" dxfId="4043" priority="3378" stopIfTrue="1">
      <formula>AND($B3018&lt;&gt;"",TODAY()&gt;$A3018,U3018="",V3018&lt;&gt;"Data Received")</formula>
    </cfRule>
  </conditionalFormatting>
  <conditionalFormatting sqref="T3018">
    <cfRule type="expression" dxfId="4042" priority="3377" stopIfTrue="1">
      <formula>AND($B3018&lt;&gt;"",$S3018&lt;&gt;"",TODAY()&gt;$S3018+14,$T3018="",V3018&lt;&gt;"Data Received")</formula>
    </cfRule>
  </conditionalFormatting>
  <conditionalFormatting sqref="L3018:O3018">
    <cfRule type="expression" dxfId="4041" priority="3376" stopIfTrue="1">
      <formula>AND($B3018&lt;&gt;"",TODAY()&gt;#REF!,$L3018="")</formula>
    </cfRule>
  </conditionalFormatting>
  <conditionalFormatting sqref="P3018:R3018">
    <cfRule type="expression" dxfId="4040" priority="3375" stopIfTrue="1">
      <formula>AND($B6013&lt;&gt;"",TODAY()&gt;#REF!,P3018="")</formula>
    </cfRule>
  </conditionalFormatting>
  <conditionalFormatting sqref="Q3019">
    <cfRule type="expression" dxfId="4039" priority="3373" stopIfTrue="1">
      <formula>AND(P3019&lt;&gt;"",(P3019+7)&lt;TODAY(),(P3019+14)&gt;=TODAY(),Q3019="")</formula>
    </cfRule>
    <cfRule type="expression" dxfId="4038" priority="3374" stopIfTrue="1">
      <formula>AND(P3019&lt;&gt;"",(P3019+14)&lt;TODAY(),Q3019="")</formula>
    </cfRule>
  </conditionalFormatting>
  <conditionalFormatting sqref="S3019 V3019">
    <cfRule type="expression" dxfId="4037" priority="3372" stopIfTrue="1">
      <formula>AND($B3019&lt;&gt;"",TODAY()&gt;#REF!,S3019="")</formula>
    </cfRule>
  </conditionalFormatting>
  <conditionalFormatting sqref="U3019">
    <cfRule type="expression" dxfId="4036" priority="3371" stopIfTrue="1">
      <formula>AND($B3019&lt;&gt;"",TODAY()&gt;$A3019,U3019="",V3019&lt;&gt;"Data Received")</formula>
    </cfRule>
  </conditionalFormatting>
  <conditionalFormatting sqref="R3019">
    <cfRule type="expression" dxfId="4035" priority="3370" stopIfTrue="1">
      <formula>AND(B3019&lt;&gt;"",#REF!&lt;TODAY(),R3019="")</formula>
    </cfRule>
  </conditionalFormatting>
  <conditionalFormatting sqref="T3019">
    <cfRule type="expression" dxfId="4034" priority="3369" stopIfTrue="1">
      <formula>AND($B3019&lt;&gt;"",$S3019&lt;&gt;"",TODAY()&gt;$S3019+14,$T3019="",V3019&lt;&gt;"Data Received")</formula>
    </cfRule>
  </conditionalFormatting>
  <conditionalFormatting sqref="L3019:O3019">
    <cfRule type="expression" dxfId="4033" priority="3368" stopIfTrue="1">
      <formula>AND($B3019&lt;&gt;"",TODAY()&gt;#REF!,$L3019="")</formula>
    </cfRule>
  </conditionalFormatting>
  <conditionalFormatting sqref="P3019:R3019">
    <cfRule type="expression" dxfId="4032" priority="3367" stopIfTrue="1">
      <formula>AND($B6010&lt;&gt;"",TODAY()&gt;#REF!,P3019="")</formula>
    </cfRule>
  </conditionalFormatting>
  <conditionalFormatting sqref="V3020 S3020">
    <cfRule type="expression" dxfId="4031" priority="3363" stopIfTrue="1">
      <formula>AND($B3020&lt;&gt;"",TODAY()&gt;#REF!,S3020="")</formula>
    </cfRule>
  </conditionalFormatting>
  <conditionalFormatting sqref="U3020">
    <cfRule type="expression" dxfId="4030" priority="3362" stopIfTrue="1">
      <formula>AND($B3020&lt;&gt;"",TODAY()&gt;$A3020,U3020="",V3020&lt;&gt;"Data Received")</formula>
    </cfRule>
  </conditionalFormatting>
  <conditionalFormatting sqref="T3020">
    <cfRule type="expression" dxfId="4029" priority="3364" stopIfTrue="1">
      <formula>AND($B3020&lt;&gt;"",$S3020&lt;&gt;"",TODAY()&gt;$S3020+14,$T3020="",V3020&lt;&gt;"Data Received")</formula>
    </cfRule>
  </conditionalFormatting>
  <conditionalFormatting sqref="L3020:O3020">
    <cfRule type="expression" dxfId="4028" priority="3365" stopIfTrue="1">
      <formula>AND($B3020&lt;&gt;"",TODAY()&gt;#REF!,$L3020="")</formula>
    </cfRule>
  </conditionalFormatting>
  <conditionalFormatting sqref="P3020:R3020">
    <cfRule type="expression" dxfId="4027" priority="3366" stopIfTrue="1">
      <formula>AND($B3021&lt;&gt;"",TODAY()&gt;#REF!,P3020="")</formula>
    </cfRule>
  </conditionalFormatting>
  <conditionalFormatting sqref="S3021 V3021">
    <cfRule type="expression" dxfId="4026" priority="3361" stopIfTrue="1">
      <formula>AND($B3021&lt;&gt;"",TODAY()&gt;#REF!,S3021="")</formula>
    </cfRule>
  </conditionalFormatting>
  <conditionalFormatting sqref="U3021">
    <cfRule type="expression" dxfId="4025" priority="3360" stopIfTrue="1">
      <formula>AND($B3021&lt;&gt;"",TODAY()&gt;$A3021,U3021="",V3021&lt;&gt;"Data Received")</formula>
    </cfRule>
  </conditionalFormatting>
  <conditionalFormatting sqref="T3021">
    <cfRule type="expression" dxfId="4024" priority="3359" stopIfTrue="1">
      <formula>AND($B3021&lt;&gt;"",$S3021&lt;&gt;"",TODAY()&gt;$S3021+14,$T3021="",V3021&lt;&gt;"Data Received")</formula>
    </cfRule>
  </conditionalFormatting>
  <conditionalFormatting sqref="L3021:O3021">
    <cfRule type="expression" dxfId="4023" priority="3358" stopIfTrue="1">
      <formula>AND($B3021&lt;&gt;"",TODAY()&gt;#REF!,$L3021="")</formula>
    </cfRule>
  </conditionalFormatting>
  <conditionalFormatting sqref="P3021:R3021">
    <cfRule type="expression" dxfId="4022" priority="3357" stopIfTrue="1">
      <formula>AND($B6003&lt;&gt;"",TODAY()&gt;#REF!,P3021="")</formula>
    </cfRule>
  </conditionalFormatting>
  <conditionalFormatting sqref="V3022 S3022">
    <cfRule type="expression" dxfId="4021" priority="3353" stopIfTrue="1">
      <formula>AND($B3022&lt;&gt;"",TODAY()&gt;#REF!,S3022="")</formula>
    </cfRule>
  </conditionalFormatting>
  <conditionalFormatting sqref="U3022">
    <cfRule type="expression" dxfId="4020" priority="3352" stopIfTrue="1">
      <formula>AND($B3022&lt;&gt;"",TODAY()&gt;$A3022,U3022="",V3022&lt;&gt;"Data Received")</formula>
    </cfRule>
  </conditionalFormatting>
  <conditionalFormatting sqref="T3022">
    <cfRule type="expression" dxfId="4019" priority="3354" stopIfTrue="1">
      <formula>AND($B3022&lt;&gt;"",$S3022&lt;&gt;"",TODAY()&gt;$S3022+14,$T3022="",V3022&lt;&gt;"Data Received")</formula>
    </cfRule>
  </conditionalFormatting>
  <conditionalFormatting sqref="L3022:O3022">
    <cfRule type="expression" dxfId="4018" priority="3355" stopIfTrue="1">
      <formula>AND($B3022&lt;&gt;"",TODAY()&gt;#REF!,$L3022="")</formula>
    </cfRule>
  </conditionalFormatting>
  <conditionalFormatting sqref="P3022:R3022">
    <cfRule type="expression" dxfId="4017" priority="3356" stopIfTrue="1">
      <formula>AND($B3023&lt;&gt;"",TODAY()&gt;#REF!,P3022="")</formula>
    </cfRule>
  </conditionalFormatting>
  <conditionalFormatting sqref="S3023 V3023">
    <cfRule type="expression" dxfId="4016" priority="3348" stopIfTrue="1">
      <formula>AND($B3023&lt;&gt;"",TODAY()&gt;#REF!,S3023="")</formula>
    </cfRule>
  </conditionalFormatting>
  <conditionalFormatting sqref="U3023">
    <cfRule type="expression" dxfId="4015" priority="3347" stopIfTrue="1">
      <formula>AND($B3023&lt;&gt;"",TODAY()&gt;$A3023,U3023="",V3023&lt;&gt;"Data Received")</formula>
    </cfRule>
  </conditionalFormatting>
  <conditionalFormatting sqref="T3023">
    <cfRule type="expression" dxfId="4014" priority="3349" stopIfTrue="1">
      <formula>AND($B3023&lt;&gt;"",$S3023&lt;&gt;"",TODAY()&gt;$S3023+14,$T3023="",V3023&lt;&gt;"Data Received")</formula>
    </cfRule>
  </conditionalFormatting>
  <conditionalFormatting sqref="L3023:O3023">
    <cfRule type="expression" dxfId="4013" priority="3350" stopIfTrue="1">
      <formula>AND($B3023&lt;&gt;"",TODAY()&gt;#REF!,$L3023="")</formula>
    </cfRule>
  </conditionalFormatting>
  <conditionalFormatting sqref="P3023:R3023">
    <cfRule type="expression" dxfId="4012" priority="3351" stopIfTrue="1">
      <formula>AND($B3024&lt;&gt;"",TODAY()&gt;#REF!,P3023="")</formula>
    </cfRule>
  </conditionalFormatting>
  <conditionalFormatting sqref="V3024 S3024">
    <cfRule type="expression" dxfId="4011" priority="3343" stopIfTrue="1">
      <formula>AND($B3024&lt;&gt;"",TODAY()&gt;#REF!,S3024="")</formula>
    </cfRule>
  </conditionalFormatting>
  <conditionalFormatting sqref="U3024">
    <cfRule type="expression" dxfId="4010" priority="3342" stopIfTrue="1">
      <formula>AND($B3024&lt;&gt;"",TODAY()&gt;$A3024,U3024="",V3024&lt;&gt;"Data Received")</formula>
    </cfRule>
  </conditionalFormatting>
  <conditionalFormatting sqref="T3024">
    <cfRule type="expression" dxfId="4009" priority="3344" stopIfTrue="1">
      <formula>AND($B3024&lt;&gt;"",$S3024&lt;&gt;"",TODAY()&gt;$S3024+14,$T3024="",V3024&lt;&gt;"Data Received")</formula>
    </cfRule>
  </conditionalFormatting>
  <conditionalFormatting sqref="L3024:O3024">
    <cfRule type="expression" dxfId="4008" priority="3345" stopIfTrue="1">
      <formula>AND($B3024&lt;&gt;"",TODAY()&gt;#REF!,$L3024="")</formula>
    </cfRule>
  </conditionalFormatting>
  <conditionalFormatting sqref="P3024:R3024">
    <cfRule type="expression" dxfId="4007" priority="3346" stopIfTrue="1">
      <formula>AND($B3025&lt;&gt;"",TODAY()&gt;#REF!,P3024="")</formula>
    </cfRule>
  </conditionalFormatting>
  <conditionalFormatting sqref="Q3025">
    <cfRule type="expression" dxfId="4006" priority="3336" stopIfTrue="1">
      <formula>AND(P3025&lt;&gt;"",(P3025+7)&lt;TODAY(),(P3025+14)&gt;=TODAY(),Q3025="")</formula>
    </cfRule>
    <cfRule type="expression" dxfId="4005" priority="3337" stopIfTrue="1">
      <formula>AND(P3025&lt;&gt;"",(P3025+14)&lt;TODAY(),Q3025="")</formula>
    </cfRule>
  </conditionalFormatting>
  <conditionalFormatting sqref="S3025 V3025">
    <cfRule type="expression" dxfId="4004" priority="3335" stopIfTrue="1">
      <formula>AND($B3025&lt;&gt;"",TODAY()&gt;#REF!,S3025="")</formula>
    </cfRule>
  </conditionalFormatting>
  <conditionalFormatting sqref="U3025">
    <cfRule type="expression" dxfId="4003" priority="3334" stopIfTrue="1">
      <formula>AND($B3025&lt;&gt;"",TODAY()&gt;$A3025,U3025="",V3025&lt;&gt;"Data Received")</formula>
    </cfRule>
  </conditionalFormatting>
  <conditionalFormatting sqref="R3025">
    <cfRule type="expression" dxfId="4002" priority="3338" stopIfTrue="1">
      <formula>AND(B3025&lt;&gt;"",#REF!&lt;TODAY(),R3025="")</formula>
    </cfRule>
  </conditionalFormatting>
  <conditionalFormatting sqref="T3025">
    <cfRule type="expression" dxfId="4001" priority="3339" stopIfTrue="1">
      <formula>AND($B3025&lt;&gt;"",$S3025&lt;&gt;"",TODAY()&gt;$S3025+14,$T3025="",V3025&lt;&gt;"Data Received")</formula>
    </cfRule>
  </conditionalFormatting>
  <conditionalFormatting sqref="L3025:O3025">
    <cfRule type="expression" dxfId="4000" priority="3340" stopIfTrue="1">
      <formula>AND($B3025&lt;&gt;"",TODAY()&gt;#REF!,$L3025="")</formula>
    </cfRule>
  </conditionalFormatting>
  <conditionalFormatting sqref="P3025">
    <cfRule type="expression" dxfId="3999" priority="3341" stopIfTrue="1">
      <formula>AND($B3026&lt;&gt;"",TODAY()&gt;#REF!,P3025="")</formula>
    </cfRule>
  </conditionalFormatting>
  <conditionalFormatting sqref="S3026 V3026">
    <cfRule type="expression" dxfId="3998" priority="3333" stopIfTrue="1">
      <formula>AND($B3026&lt;&gt;"",TODAY()&gt;#REF!,S3026="")</formula>
    </cfRule>
  </conditionalFormatting>
  <conditionalFormatting sqref="U3026">
    <cfRule type="expression" dxfId="3997" priority="3332" stopIfTrue="1">
      <formula>AND($B3026&lt;&gt;"",TODAY()&gt;$A3026,U3026="",V3026&lt;&gt;"Data Received")</formula>
    </cfRule>
  </conditionalFormatting>
  <conditionalFormatting sqref="T3026">
    <cfRule type="expression" dxfId="3996" priority="3331" stopIfTrue="1">
      <formula>AND($B3026&lt;&gt;"",$S3026&lt;&gt;"",TODAY()&gt;$S3026+14,$T3026="",V3026&lt;&gt;"Data Received")</formula>
    </cfRule>
  </conditionalFormatting>
  <conditionalFormatting sqref="L3026:O3026">
    <cfRule type="expression" dxfId="3995" priority="3330" stopIfTrue="1">
      <formula>AND($B3026&lt;&gt;"",TODAY()&gt;#REF!,$L3026="")</formula>
    </cfRule>
  </conditionalFormatting>
  <conditionalFormatting sqref="P3026:R3026">
    <cfRule type="expression" dxfId="3994" priority="3329" stopIfTrue="1">
      <formula>AND($B6009&lt;&gt;"",TODAY()&gt;#REF!,P3026="")</formula>
    </cfRule>
  </conditionalFormatting>
  <conditionalFormatting sqref="S3027 V3027">
    <cfRule type="expression" dxfId="3993" priority="3325" stopIfTrue="1">
      <formula>AND($B3027&lt;&gt;"",TODAY()&gt;#REF!,S3027="")</formula>
    </cfRule>
  </conditionalFormatting>
  <conditionalFormatting sqref="U3027">
    <cfRule type="expression" dxfId="3992" priority="3324" stopIfTrue="1">
      <formula>AND($B3027&lt;&gt;"",TODAY()&gt;$A3027,U3027="",V3027&lt;&gt;"Data Received")</formula>
    </cfRule>
  </conditionalFormatting>
  <conditionalFormatting sqref="T3027">
    <cfRule type="expression" dxfId="3991" priority="3326" stopIfTrue="1">
      <formula>AND($B3027&lt;&gt;"",$S3027&lt;&gt;"",TODAY()&gt;$S3027+14,$T3027="",V3027&lt;&gt;"Data Received")</formula>
    </cfRule>
  </conditionalFormatting>
  <conditionalFormatting sqref="L3027:O3027">
    <cfRule type="expression" dxfId="3990" priority="3327" stopIfTrue="1">
      <formula>AND($B3027&lt;&gt;"",TODAY()&gt;#REF!,$L3027="")</formula>
    </cfRule>
  </conditionalFormatting>
  <conditionalFormatting sqref="P3027:R3027">
    <cfRule type="expression" dxfId="3989" priority="3328" stopIfTrue="1">
      <formula>AND($B3028&lt;&gt;"",TODAY()&gt;#REF!,P3027="")</formula>
    </cfRule>
  </conditionalFormatting>
  <conditionalFormatting sqref="V3028 S3028">
    <cfRule type="expression" dxfId="3988" priority="3323" stopIfTrue="1">
      <formula>AND($B3028&lt;&gt;"",TODAY()&gt;#REF!,S3028="")</formula>
    </cfRule>
  </conditionalFormatting>
  <conditionalFormatting sqref="U3028">
    <cfRule type="expression" dxfId="3987" priority="3322" stopIfTrue="1">
      <formula>AND($B3028&lt;&gt;"",TODAY()&gt;$A3028,U3028="",V3028&lt;&gt;"Data Received")</formula>
    </cfRule>
  </conditionalFormatting>
  <conditionalFormatting sqref="T3028">
    <cfRule type="expression" dxfId="3986" priority="3321" stopIfTrue="1">
      <formula>AND($B3028&lt;&gt;"",$S3028&lt;&gt;"",TODAY()&gt;$S3028+14,$T3028="",V3028&lt;&gt;"Data Received")</formula>
    </cfRule>
  </conditionalFormatting>
  <conditionalFormatting sqref="L3028:O3028">
    <cfRule type="expression" dxfId="3985" priority="3320" stopIfTrue="1">
      <formula>AND($B3028&lt;&gt;"",TODAY()&gt;#REF!,$L3028="")</formula>
    </cfRule>
  </conditionalFormatting>
  <conditionalFormatting sqref="P3028:R3028">
    <cfRule type="expression" dxfId="3984" priority="3319" stopIfTrue="1">
      <formula>AND($B6026&lt;&gt;"",TODAY()&gt;#REF!,P3028="")</formula>
    </cfRule>
  </conditionalFormatting>
  <conditionalFormatting sqref="S3029 V3029">
    <cfRule type="expression" dxfId="3983" priority="3318" stopIfTrue="1">
      <formula>AND($B3029&lt;&gt;"",TODAY()&gt;#REF!,S3029="")</formula>
    </cfRule>
  </conditionalFormatting>
  <conditionalFormatting sqref="U3029">
    <cfRule type="expression" dxfId="3982" priority="3317" stopIfTrue="1">
      <formula>AND($B3029&lt;&gt;"",TODAY()&gt;$A3029,U3029="",V3029&lt;&gt;"Data Received")</formula>
    </cfRule>
  </conditionalFormatting>
  <conditionalFormatting sqref="T3029">
    <cfRule type="expression" dxfId="3981" priority="3316" stopIfTrue="1">
      <formula>AND($B3029&lt;&gt;"",$S3029&lt;&gt;"",TODAY()&gt;$S3029+14,$T3029="",V3029&lt;&gt;"Data Received")</formula>
    </cfRule>
  </conditionalFormatting>
  <conditionalFormatting sqref="L3029:O3029">
    <cfRule type="expression" dxfId="3980" priority="3315" stopIfTrue="1">
      <formula>AND($B3029&lt;&gt;"",TODAY()&gt;#REF!,$L3029="")</formula>
    </cfRule>
  </conditionalFormatting>
  <conditionalFormatting sqref="V3030 S3030">
    <cfRule type="expression" dxfId="3979" priority="3310" stopIfTrue="1">
      <formula>AND($B3030&lt;&gt;"",TODAY()&gt;#REF!,S3030="")</formula>
    </cfRule>
  </conditionalFormatting>
  <conditionalFormatting sqref="U3030">
    <cfRule type="expression" dxfId="3978" priority="3309" stopIfTrue="1">
      <formula>AND($B3030&lt;&gt;"",TODAY()&gt;$A3030,U3030="",V3030&lt;&gt;"Data Received")</formula>
    </cfRule>
  </conditionalFormatting>
  <conditionalFormatting sqref="T3030">
    <cfRule type="expression" dxfId="3977" priority="3311" stopIfTrue="1">
      <formula>AND($B3030&lt;&gt;"",$S3030&lt;&gt;"",TODAY()&gt;$S3030+14,$T3030="",V3030&lt;&gt;"Data Received")</formula>
    </cfRule>
  </conditionalFormatting>
  <conditionalFormatting sqref="L3030:O3030">
    <cfRule type="expression" dxfId="3976" priority="3312" stopIfTrue="1">
      <formula>AND($B3030&lt;&gt;"",TODAY()&gt;#REF!,$L3030="")</formula>
    </cfRule>
  </conditionalFormatting>
  <conditionalFormatting sqref="P3030:R3030">
    <cfRule type="expression" dxfId="3975" priority="3313" stopIfTrue="1">
      <formula>AND($B3031&lt;&gt;"",TODAY()&gt;#REF!,P3030="")</formula>
    </cfRule>
  </conditionalFormatting>
  <conditionalFormatting sqref="S3031 V3031">
    <cfRule type="expression" dxfId="3974" priority="3308" stopIfTrue="1">
      <formula>AND($B3031&lt;&gt;"",TODAY()&gt;#REF!,S3031="")</formula>
    </cfRule>
  </conditionalFormatting>
  <conditionalFormatting sqref="U3031">
    <cfRule type="expression" dxfId="3973" priority="3307" stopIfTrue="1">
      <formula>AND($B3031&lt;&gt;"",TODAY()&gt;$A3031,U3031="",V3031&lt;&gt;"Data Received")</formula>
    </cfRule>
  </conditionalFormatting>
  <conditionalFormatting sqref="T3031">
    <cfRule type="expression" dxfId="3972" priority="3306" stopIfTrue="1">
      <formula>AND($B3031&lt;&gt;"",$S3031&lt;&gt;"",TODAY()&gt;$S3031+14,$T3031="",V3031&lt;&gt;"Data Received")</formula>
    </cfRule>
  </conditionalFormatting>
  <conditionalFormatting sqref="L3031:O3031">
    <cfRule type="expression" dxfId="3971" priority="3305" stopIfTrue="1">
      <formula>AND($B3031&lt;&gt;"",TODAY()&gt;#REF!,$L3031="")</formula>
    </cfRule>
  </conditionalFormatting>
  <conditionalFormatting sqref="P3031:R3031">
    <cfRule type="expression" dxfId="3970" priority="3304" stopIfTrue="1">
      <formula>AND($B6040&lt;&gt;"",TODAY()&gt;#REF!,P3031="")</formula>
    </cfRule>
  </conditionalFormatting>
  <conditionalFormatting sqref="V3032 S3032">
    <cfRule type="expression" dxfId="3969" priority="3300" stopIfTrue="1">
      <formula>AND($B3032&lt;&gt;"",TODAY()&gt;#REF!,S3032="")</formula>
    </cfRule>
  </conditionalFormatting>
  <conditionalFormatting sqref="U3032">
    <cfRule type="expression" dxfId="3968" priority="3299" stopIfTrue="1">
      <formula>AND($B3032&lt;&gt;"",TODAY()&gt;$A3032,U3032="",V3032&lt;&gt;"Data Received")</formula>
    </cfRule>
  </conditionalFormatting>
  <conditionalFormatting sqref="T3032">
    <cfRule type="expression" dxfId="3967" priority="3301" stopIfTrue="1">
      <formula>AND($B3032&lt;&gt;"",$S3032&lt;&gt;"",TODAY()&gt;$S3032+14,$T3032="",V3032&lt;&gt;"Data Received")</formula>
    </cfRule>
  </conditionalFormatting>
  <conditionalFormatting sqref="L3032:O3032">
    <cfRule type="expression" dxfId="3966" priority="3302" stopIfTrue="1">
      <formula>AND($B3032&lt;&gt;"",TODAY()&gt;#REF!,$L3032="")</formula>
    </cfRule>
  </conditionalFormatting>
  <conditionalFormatting sqref="P3032:R3032">
    <cfRule type="expression" dxfId="3965" priority="3303" stopIfTrue="1">
      <formula>AND($B3033&lt;&gt;"",TODAY()&gt;#REF!,P3032="")</formula>
    </cfRule>
  </conditionalFormatting>
  <conditionalFormatting sqref="S3033 V3033">
    <cfRule type="expression" dxfId="3964" priority="3298" stopIfTrue="1">
      <formula>AND($B3033&lt;&gt;"",TODAY()&gt;#REF!,S3033="")</formula>
    </cfRule>
  </conditionalFormatting>
  <conditionalFormatting sqref="U3033">
    <cfRule type="expression" dxfId="3963" priority="3297" stopIfTrue="1">
      <formula>AND($B3033&lt;&gt;"",TODAY()&gt;$A3033,U3033="",V3033&lt;&gt;"Data Received")</formula>
    </cfRule>
  </conditionalFormatting>
  <conditionalFormatting sqref="T3033">
    <cfRule type="expression" dxfId="3962" priority="3296" stopIfTrue="1">
      <formula>AND($B3033&lt;&gt;"",$S3033&lt;&gt;"",TODAY()&gt;$S3033+14,$T3033="",V3033&lt;&gt;"Data Received")</formula>
    </cfRule>
  </conditionalFormatting>
  <conditionalFormatting sqref="L3033:O3033">
    <cfRule type="expression" dxfId="3961" priority="3295" stopIfTrue="1">
      <formula>AND($B3033&lt;&gt;"",TODAY()&gt;#REF!,$L3033="")</formula>
    </cfRule>
  </conditionalFormatting>
  <conditionalFormatting sqref="P3033:R3033">
    <cfRule type="expression" dxfId="3960" priority="3294" stopIfTrue="1">
      <formula>AND($B6004&lt;&gt;"",TODAY()&gt;#REF!,P3033="")</formula>
    </cfRule>
  </conditionalFormatting>
  <conditionalFormatting sqref="V3034 S3034">
    <cfRule type="expression" dxfId="3959" priority="3293" stopIfTrue="1">
      <formula>AND($B3034&lt;&gt;"",TODAY()&gt;#REF!,S3034="")</formula>
    </cfRule>
  </conditionalFormatting>
  <conditionalFormatting sqref="U3034">
    <cfRule type="expression" dxfId="3958" priority="3292" stopIfTrue="1">
      <formula>AND($B3034&lt;&gt;"",TODAY()&gt;$A3034,U3034="",V3034&lt;&gt;"Data Received")</formula>
    </cfRule>
  </conditionalFormatting>
  <conditionalFormatting sqref="T3034">
    <cfRule type="expression" dxfId="3957" priority="3291" stopIfTrue="1">
      <formula>AND($B3034&lt;&gt;"",$S3034&lt;&gt;"",TODAY()&gt;$S3034+14,$T3034="",V3034&lt;&gt;"Data Received")</formula>
    </cfRule>
  </conditionalFormatting>
  <conditionalFormatting sqref="L3034:O3034">
    <cfRule type="expression" dxfId="3956" priority="3290" stopIfTrue="1">
      <formula>AND($B3034&lt;&gt;"",TODAY()&gt;#REF!,$L3034="")</formula>
    </cfRule>
  </conditionalFormatting>
  <conditionalFormatting sqref="P3034:R3034">
    <cfRule type="expression" dxfId="3955" priority="3289" stopIfTrue="1">
      <formula>AND($B6020&lt;&gt;"",TODAY()&gt;#REF!,P3034="")</formula>
    </cfRule>
  </conditionalFormatting>
  <conditionalFormatting sqref="S3035 V3035">
    <cfRule type="expression" dxfId="3954" priority="3285" stopIfTrue="1">
      <formula>AND($B3035&lt;&gt;"",TODAY()&gt;#REF!,S3035="")</formula>
    </cfRule>
  </conditionalFormatting>
  <conditionalFormatting sqref="U3035">
    <cfRule type="expression" dxfId="3953" priority="3284" stopIfTrue="1">
      <formula>AND($B3035&lt;&gt;"",TODAY()&gt;$A3035,U3035="",V3035&lt;&gt;"Data Received")</formula>
    </cfRule>
  </conditionalFormatting>
  <conditionalFormatting sqref="T3035">
    <cfRule type="expression" dxfId="3952" priority="3286" stopIfTrue="1">
      <formula>AND($B3035&lt;&gt;"",$S3035&lt;&gt;"",TODAY()&gt;$S3035+14,$T3035="",V3035&lt;&gt;"Data Received")</formula>
    </cfRule>
  </conditionalFormatting>
  <conditionalFormatting sqref="L3035:O3035">
    <cfRule type="expression" dxfId="3951" priority="3287" stopIfTrue="1">
      <formula>AND($B3035&lt;&gt;"",TODAY()&gt;#REF!,$L3035="")</formula>
    </cfRule>
  </conditionalFormatting>
  <conditionalFormatting sqref="P3035:R3035">
    <cfRule type="expression" dxfId="3950" priority="3288" stopIfTrue="1">
      <formula>AND($B3036&lt;&gt;"",TODAY()&gt;#REF!,P3035="")</formula>
    </cfRule>
  </conditionalFormatting>
  <conditionalFormatting sqref="V3036 S3036">
    <cfRule type="expression" dxfId="3949" priority="3283" stopIfTrue="1">
      <formula>AND($B3036&lt;&gt;"",TODAY()&gt;#REF!,S3036="")</formula>
    </cfRule>
  </conditionalFormatting>
  <conditionalFormatting sqref="U3036">
    <cfRule type="expression" dxfId="3948" priority="3282" stopIfTrue="1">
      <formula>AND($B3036&lt;&gt;"",TODAY()&gt;$A3036,U3036="",V3036&lt;&gt;"Data Received")</formula>
    </cfRule>
  </conditionalFormatting>
  <conditionalFormatting sqref="T3036">
    <cfRule type="expression" dxfId="3947" priority="3281" stopIfTrue="1">
      <formula>AND($B3036&lt;&gt;"",$S3036&lt;&gt;"",TODAY()&gt;$S3036+14,$T3036="",V3036&lt;&gt;"Data Received")</formula>
    </cfRule>
  </conditionalFormatting>
  <conditionalFormatting sqref="L3036:O3036">
    <cfRule type="expression" dxfId="3946" priority="3280" stopIfTrue="1">
      <formula>AND($B3036&lt;&gt;"",TODAY()&gt;#REF!,$L3036="")</formula>
    </cfRule>
  </conditionalFormatting>
  <conditionalFormatting sqref="P3036:R3036">
    <cfRule type="expression" dxfId="3945" priority="3279" stopIfTrue="1">
      <formula>AND($B6030&lt;&gt;"",TODAY()&gt;#REF!,P3036="")</formula>
    </cfRule>
  </conditionalFormatting>
  <conditionalFormatting sqref="S3037 V3037">
    <cfRule type="expression" dxfId="3944" priority="3278" stopIfTrue="1">
      <formula>AND($B3037&lt;&gt;"",TODAY()&gt;#REF!,S3037="")</formula>
    </cfRule>
  </conditionalFormatting>
  <conditionalFormatting sqref="U3037">
    <cfRule type="expression" dxfId="3943" priority="3277" stopIfTrue="1">
      <formula>AND($B3037&lt;&gt;"",TODAY()&gt;$A3037,U3037="",V3037&lt;&gt;"Data Received")</formula>
    </cfRule>
  </conditionalFormatting>
  <conditionalFormatting sqref="T3037">
    <cfRule type="expression" dxfId="3942" priority="3276" stopIfTrue="1">
      <formula>AND($B3037&lt;&gt;"",$S3037&lt;&gt;"",TODAY()&gt;$S3037+14,$T3037="",V3037&lt;&gt;"Data Received")</formula>
    </cfRule>
  </conditionalFormatting>
  <conditionalFormatting sqref="L3037:O3037">
    <cfRule type="expression" dxfId="3941" priority="3275" stopIfTrue="1">
      <formula>AND($B3037&lt;&gt;"",TODAY()&gt;#REF!,$L3037="")</formula>
    </cfRule>
  </conditionalFormatting>
  <conditionalFormatting sqref="P3037:R3037">
    <cfRule type="expression" dxfId="3940" priority="3274" stopIfTrue="1">
      <formula>AND($B6029&lt;&gt;"",TODAY()&gt;#REF!,P3037="")</formula>
    </cfRule>
  </conditionalFormatting>
  <conditionalFormatting sqref="V3038 S3038">
    <cfRule type="expression" dxfId="3939" priority="3273" stopIfTrue="1">
      <formula>AND($B3038&lt;&gt;"",TODAY()&gt;#REF!,S3038="")</formula>
    </cfRule>
  </conditionalFormatting>
  <conditionalFormatting sqref="U3038">
    <cfRule type="expression" dxfId="3938" priority="3272" stopIfTrue="1">
      <formula>AND($B3038&lt;&gt;"",TODAY()&gt;$A3038,U3038="",V3038&lt;&gt;"Data Received")</formula>
    </cfRule>
  </conditionalFormatting>
  <conditionalFormatting sqref="T3038">
    <cfRule type="expression" dxfId="3937" priority="3271" stopIfTrue="1">
      <formula>AND($B3038&lt;&gt;"",$S3038&lt;&gt;"",TODAY()&gt;$S3038+14,$T3038="",V3038&lt;&gt;"Data Received")</formula>
    </cfRule>
  </conditionalFormatting>
  <conditionalFormatting sqref="L3038:O3038">
    <cfRule type="expression" dxfId="3936" priority="3270" stopIfTrue="1">
      <formula>AND($B3038&lt;&gt;"",TODAY()&gt;#REF!,$L3038="")</formula>
    </cfRule>
  </conditionalFormatting>
  <conditionalFormatting sqref="P3038:R3038">
    <cfRule type="expression" dxfId="3935" priority="3269" stopIfTrue="1">
      <formula>AND($B6059&lt;&gt;"",TODAY()&gt;#REF!,P3038="")</formula>
    </cfRule>
  </conditionalFormatting>
  <conditionalFormatting sqref="S3039 V3039">
    <cfRule type="expression" dxfId="3934" priority="3268" stopIfTrue="1">
      <formula>AND($B3039&lt;&gt;"",TODAY()&gt;#REF!,S3039="")</formula>
    </cfRule>
  </conditionalFormatting>
  <conditionalFormatting sqref="U3039">
    <cfRule type="expression" dxfId="3933" priority="3267" stopIfTrue="1">
      <formula>AND($B3039&lt;&gt;"",TODAY()&gt;$A3039,U3039="",V3039&lt;&gt;"Data Received")</formula>
    </cfRule>
  </conditionalFormatting>
  <conditionalFormatting sqref="T3039">
    <cfRule type="expression" dxfId="3932" priority="3266" stopIfTrue="1">
      <formula>AND($B3039&lt;&gt;"",$S3039&lt;&gt;"",TODAY()&gt;$S3039+14,$T3039="",V3039&lt;&gt;"Data Received")</formula>
    </cfRule>
  </conditionalFormatting>
  <conditionalFormatting sqref="L3039:O3039">
    <cfRule type="expression" dxfId="3931" priority="3265" stopIfTrue="1">
      <formula>AND($B3039&lt;&gt;"",TODAY()&gt;#REF!,$L3039="")</formula>
    </cfRule>
  </conditionalFormatting>
  <conditionalFormatting sqref="P3039:R3039">
    <cfRule type="expression" dxfId="3930" priority="3264" stopIfTrue="1">
      <formula>AND($B6026&lt;&gt;"",TODAY()&gt;#REF!,P3039="")</formula>
    </cfRule>
  </conditionalFormatting>
  <conditionalFormatting sqref="V3040 S3040">
    <cfRule type="expression" dxfId="3929" priority="3263" stopIfTrue="1">
      <formula>AND($B3040&lt;&gt;"",TODAY()&gt;#REF!,S3040="")</formula>
    </cfRule>
  </conditionalFormatting>
  <conditionalFormatting sqref="U3040">
    <cfRule type="expression" dxfId="3928" priority="3262" stopIfTrue="1">
      <formula>AND($B3040&lt;&gt;"",TODAY()&gt;$A3040,U3040="",V3040&lt;&gt;"Data Received")</formula>
    </cfRule>
  </conditionalFormatting>
  <conditionalFormatting sqref="T3040">
    <cfRule type="expression" dxfId="3927" priority="3261" stopIfTrue="1">
      <formula>AND($B3040&lt;&gt;"",$S3040&lt;&gt;"",TODAY()&gt;$S3040+14,$T3040="",V3040&lt;&gt;"Data Received")</formula>
    </cfRule>
  </conditionalFormatting>
  <conditionalFormatting sqref="L3040:O3040">
    <cfRule type="expression" dxfId="3926" priority="3260" stopIfTrue="1">
      <formula>AND($B3040&lt;&gt;"",TODAY()&gt;#REF!,$L3040="")</formula>
    </cfRule>
  </conditionalFormatting>
  <conditionalFormatting sqref="P3040:R3040">
    <cfRule type="expression" dxfId="3925" priority="3259" stopIfTrue="1">
      <formula>AND($B6047&lt;&gt;"",TODAY()&gt;#REF!,P3040="")</formula>
    </cfRule>
  </conditionalFormatting>
  <conditionalFormatting sqref="S3041 V3041">
    <cfRule type="expression" dxfId="3924" priority="3255" stopIfTrue="1">
      <formula>AND($B3041&lt;&gt;"",TODAY()&gt;#REF!,S3041="")</formula>
    </cfRule>
  </conditionalFormatting>
  <conditionalFormatting sqref="U3041">
    <cfRule type="expression" dxfId="3923" priority="3254" stopIfTrue="1">
      <formula>AND($B3041&lt;&gt;"",TODAY()&gt;$A3041,U3041="",V3041&lt;&gt;"Data Received")</formula>
    </cfRule>
  </conditionalFormatting>
  <conditionalFormatting sqref="T3041">
    <cfRule type="expression" dxfId="3922" priority="3256" stopIfTrue="1">
      <formula>AND($B3041&lt;&gt;"",$S3041&lt;&gt;"",TODAY()&gt;$S3041+14,$T3041="",V3041&lt;&gt;"Data Received")</formula>
    </cfRule>
  </conditionalFormatting>
  <conditionalFormatting sqref="L3041:O3041">
    <cfRule type="expression" dxfId="3921" priority="3257" stopIfTrue="1">
      <formula>AND($B3041&lt;&gt;"",TODAY()&gt;#REF!,$L3041="")</formula>
    </cfRule>
  </conditionalFormatting>
  <conditionalFormatting sqref="P3041:R3041">
    <cfRule type="expression" dxfId="3920" priority="3258" stopIfTrue="1">
      <formula>AND($B3042&lt;&gt;"",TODAY()&gt;#REF!,P3041="")</formula>
    </cfRule>
  </conditionalFormatting>
  <conditionalFormatting sqref="V3042 S3042">
    <cfRule type="expression" dxfId="3919" priority="3253" stopIfTrue="1">
      <formula>AND($B3042&lt;&gt;"",TODAY()&gt;#REF!,S3042="")</formula>
    </cfRule>
  </conditionalFormatting>
  <conditionalFormatting sqref="U3042">
    <cfRule type="expression" dxfId="3918" priority="3252" stopIfTrue="1">
      <formula>AND($B3042&lt;&gt;"",TODAY()&gt;$A3042,U3042="",V3042&lt;&gt;"Data Received")</formula>
    </cfRule>
  </conditionalFormatting>
  <conditionalFormatting sqref="T3042">
    <cfRule type="expression" dxfId="3917" priority="3251" stopIfTrue="1">
      <formula>AND($B3042&lt;&gt;"",$S3042&lt;&gt;"",TODAY()&gt;$S3042+14,$T3042="",V3042&lt;&gt;"Data Received")</formula>
    </cfRule>
  </conditionalFormatting>
  <conditionalFormatting sqref="L3042:O3042">
    <cfRule type="expression" dxfId="3916" priority="3250" stopIfTrue="1">
      <formula>AND($B3042&lt;&gt;"",TODAY()&gt;#REF!,$L3042="")</formula>
    </cfRule>
  </conditionalFormatting>
  <conditionalFormatting sqref="P3042:R3042">
    <cfRule type="expression" dxfId="3915" priority="3249" stopIfTrue="1">
      <formula>AND($B6062&lt;&gt;"",TODAY()&gt;#REF!,P3042="")</formula>
    </cfRule>
  </conditionalFormatting>
  <conditionalFormatting sqref="S3043 V3043">
    <cfRule type="expression" dxfId="3914" priority="3248" stopIfTrue="1">
      <formula>AND($B3043&lt;&gt;"",TODAY()&gt;#REF!,S3043="")</formula>
    </cfRule>
  </conditionalFormatting>
  <conditionalFormatting sqref="U3043">
    <cfRule type="expression" dxfId="3913" priority="3247" stopIfTrue="1">
      <formula>AND($B3043&lt;&gt;"",TODAY()&gt;$A3043,U3043="",V3043&lt;&gt;"Data Received")</formula>
    </cfRule>
  </conditionalFormatting>
  <conditionalFormatting sqref="T3043">
    <cfRule type="expression" dxfId="3912" priority="3246" stopIfTrue="1">
      <formula>AND($B3043&lt;&gt;"",$S3043&lt;&gt;"",TODAY()&gt;$S3043+14,$T3043="",V3043&lt;&gt;"Data Received")</formula>
    </cfRule>
  </conditionalFormatting>
  <conditionalFormatting sqref="L3043:O3043">
    <cfRule type="expression" dxfId="3911" priority="3245" stopIfTrue="1">
      <formula>AND($B3043&lt;&gt;"",TODAY()&gt;#REF!,$L3043="")</formula>
    </cfRule>
  </conditionalFormatting>
  <conditionalFormatting sqref="P3043:R3043">
    <cfRule type="expression" dxfId="3910" priority="3244" stopIfTrue="1">
      <formula>AND($B6071&lt;&gt;"",TODAY()&gt;#REF!,P3043="")</formula>
    </cfRule>
  </conditionalFormatting>
  <conditionalFormatting sqref="V3044 S3044">
    <cfRule type="expression" dxfId="3909" priority="3243" stopIfTrue="1">
      <formula>AND($B3044&lt;&gt;"",TODAY()&gt;#REF!,S3044="")</formula>
    </cfRule>
  </conditionalFormatting>
  <conditionalFormatting sqref="U3044">
    <cfRule type="expression" dxfId="3908" priority="3242" stopIfTrue="1">
      <formula>AND($B3044&lt;&gt;"",TODAY()&gt;$A3044,U3044="",V3044&lt;&gt;"Data Received")</formula>
    </cfRule>
  </conditionalFormatting>
  <conditionalFormatting sqref="T3044">
    <cfRule type="expression" dxfId="3907" priority="3241" stopIfTrue="1">
      <formula>AND($B3044&lt;&gt;"",$S3044&lt;&gt;"",TODAY()&gt;$S3044+14,$T3044="",V3044&lt;&gt;"Data Received")</formula>
    </cfRule>
  </conditionalFormatting>
  <conditionalFormatting sqref="L3044:O3044">
    <cfRule type="expression" dxfId="3906" priority="3240" stopIfTrue="1">
      <formula>AND($B3044&lt;&gt;"",TODAY()&gt;#REF!,$L3044="")</formula>
    </cfRule>
  </conditionalFormatting>
  <conditionalFormatting sqref="P3044:R3044">
    <cfRule type="expression" dxfId="3905" priority="3239" stopIfTrue="1">
      <formula>AND($B6038&lt;&gt;"",TODAY()&gt;#REF!,P3044="")</formula>
    </cfRule>
  </conditionalFormatting>
  <conditionalFormatting sqref="S3045 V3045">
    <cfRule type="expression" dxfId="3904" priority="3238" stopIfTrue="1">
      <formula>AND($B3045&lt;&gt;"",TODAY()&gt;#REF!,S3045="")</formula>
    </cfRule>
  </conditionalFormatting>
  <conditionalFormatting sqref="U3045">
    <cfRule type="expression" dxfId="3903" priority="3237" stopIfTrue="1">
      <formula>AND($B3045&lt;&gt;"",TODAY()&gt;$A3045,U3045="",V3045&lt;&gt;"Data Received")</formula>
    </cfRule>
  </conditionalFormatting>
  <conditionalFormatting sqref="T3045">
    <cfRule type="expression" dxfId="3902" priority="3236" stopIfTrue="1">
      <formula>AND($B3045&lt;&gt;"",$S3045&lt;&gt;"",TODAY()&gt;$S3045+14,$T3045="",V3045&lt;&gt;"Data Received")</formula>
    </cfRule>
  </conditionalFormatting>
  <conditionalFormatting sqref="L3045:O3045">
    <cfRule type="expression" dxfId="3901" priority="3235" stopIfTrue="1">
      <formula>AND($B3045&lt;&gt;"",TODAY()&gt;#REF!,$L3045="")</formula>
    </cfRule>
  </conditionalFormatting>
  <conditionalFormatting sqref="P3045:R3045">
    <cfRule type="expression" dxfId="3900" priority="3234" stopIfTrue="1">
      <formula>AND($B6036&lt;&gt;"",TODAY()&gt;#REF!,P3045="")</formula>
    </cfRule>
  </conditionalFormatting>
  <conditionalFormatting sqref="V3046 S3046">
    <cfRule type="expression" dxfId="3899" priority="3233" stopIfTrue="1">
      <formula>AND($B3046&lt;&gt;"",TODAY()&gt;#REF!,S3046="")</formula>
    </cfRule>
  </conditionalFormatting>
  <conditionalFormatting sqref="U3046">
    <cfRule type="expression" dxfId="3898" priority="3232" stopIfTrue="1">
      <formula>AND($B3046&lt;&gt;"",TODAY()&gt;$A3046,U3046="",V3046&lt;&gt;"Data Received")</formula>
    </cfRule>
  </conditionalFormatting>
  <conditionalFormatting sqref="T3046">
    <cfRule type="expression" dxfId="3897" priority="3231" stopIfTrue="1">
      <formula>AND($B3046&lt;&gt;"",$S3046&lt;&gt;"",TODAY()&gt;$S3046+14,$T3046="",V3046&lt;&gt;"Data Received")</formula>
    </cfRule>
  </conditionalFormatting>
  <conditionalFormatting sqref="L3046:O3046">
    <cfRule type="expression" dxfId="3896" priority="3230" stopIfTrue="1">
      <formula>AND($B3046&lt;&gt;"",TODAY()&gt;#REF!,$L3046="")</formula>
    </cfRule>
  </conditionalFormatting>
  <conditionalFormatting sqref="P3046:R3046">
    <cfRule type="expression" dxfId="3895" priority="3229" stopIfTrue="1">
      <formula>AND($B6050&lt;&gt;"",TODAY()&gt;#REF!,P3046="")</formula>
    </cfRule>
  </conditionalFormatting>
  <conditionalFormatting sqref="S3047 V3047">
    <cfRule type="expression" dxfId="3894" priority="3228" stopIfTrue="1">
      <formula>AND($B3047&lt;&gt;"",TODAY()&gt;#REF!,S3047="")</formula>
    </cfRule>
  </conditionalFormatting>
  <conditionalFormatting sqref="U3047">
    <cfRule type="expression" dxfId="3893" priority="3227" stopIfTrue="1">
      <formula>AND($B3047&lt;&gt;"",TODAY()&gt;$A3047,U3047="",V3047&lt;&gt;"Data Received")</formula>
    </cfRule>
  </conditionalFormatting>
  <conditionalFormatting sqref="T3047">
    <cfRule type="expression" dxfId="3892" priority="3226" stopIfTrue="1">
      <formula>AND($B3047&lt;&gt;"",$S3047&lt;&gt;"",TODAY()&gt;$S3047+14,$T3047="",V3047&lt;&gt;"Data Received")</formula>
    </cfRule>
  </conditionalFormatting>
  <conditionalFormatting sqref="L3047:O3047">
    <cfRule type="expression" dxfId="3891" priority="3225" stopIfTrue="1">
      <formula>AND($B3047&lt;&gt;"",TODAY()&gt;#REF!,$L3047="")</formula>
    </cfRule>
  </conditionalFormatting>
  <conditionalFormatting sqref="P3047:R3047">
    <cfRule type="expression" dxfId="3890" priority="3224" stopIfTrue="1">
      <formula>AND($B6034&lt;&gt;"",TODAY()&gt;#REF!,P3047="")</formula>
    </cfRule>
  </conditionalFormatting>
  <conditionalFormatting sqref="V3048 S3048">
    <cfRule type="expression" dxfId="3889" priority="3220" stopIfTrue="1">
      <formula>AND($B3048&lt;&gt;"",TODAY()&gt;#REF!,S3048="")</formula>
    </cfRule>
  </conditionalFormatting>
  <conditionalFormatting sqref="U3048">
    <cfRule type="expression" dxfId="3888" priority="3219" stopIfTrue="1">
      <formula>AND($B3048&lt;&gt;"",TODAY()&gt;$A3048,U3048="",V3048&lt;&gt;"Data Received")</formula>
    </cfRule>
  </conditionalFormatting>
  <conditionalFormatting sqref="T3048">
    <cfRule type="expression" dxfId="3887" priority="3221" stopIfTrue="1">
      <formula>AND($B3048&lt;&gt;"",$S3048&lt;&gt;"",TODAY()&gt;$S3048+14,$T3048="",V3048&lt;&gt;"Data Received")</formula>
    </cfRule>
  </conditionalFormatting>
  <conditionalFormatting sqref="L3048:O3048">
    <cfRule type="expression" dxfId="3886" priority="3222" stopIfTrue="1">
      <formula>AND($B3048&lt;&gt;"",TODAY()&gt;#REF!,$L3048="")</formula>
    </cfRule>
  </conditionalFormatting>
  <conditionalFormatting sqref="P3048">
    <cfRule type="expression" dxfId="3885" priority="3223" stopIfTrue="1">
      <formula>AND($B3049&lt;&gt;"",TODAY()&gt;#REF!,P3048="")</formula>
    </cfRule>
  </conditionalFormatting>
  <conditionalFormatting sqref="Q3048">
    <cfRule type="expression" dxfId="3884" priority="3218" stopIfTrue="1">
      <formula>AND($B3049&lt;&gt;"",TODAY()&gt;#REF!,Q3048="")</formula>
    </cfRule>
  </conditionalFormatting>
  <conditionalFormatting sqref="R3048">
    <cfRule type="expression" dxfId="3883" priority="3217" stopIfTrue="1">
      <formula>AND($B3049&lt;&gt;"",TODAY()&gt;#REF!,R3048="")</formula>
    </cfRule>
  </conditionalFormatting>
  <conditionalFormatting sqref="V3049">
    <cfRule type="expression" dxfId="3882" priority="3216" stopIfTrue="1">
      <formula>AND($B3049&lt;&gt;"",TODAY()&gt;#REF!,V3049="")</formula>
    </cfRule>
  </conditionalFormatting>
  <conditionalFormatting sqref="U3049">
    <cfRule type="expression" dxfId="3881" priority="3215" stopIfTrue="1">
      <formula>AND($B3049&lt;&gt;"",TODAY()&gt;$A3049,U3049="",V3049&lt;&gt;"Data Received")</formula>
    </cfRule>
  </conditionalFormatting>
  <conditionalFormatting sqref="T3049">
    <cfRule type="expression" dxfId="3880" priority="3214" stopIfTrue="1">
      <formula>AND($B3049&lt;&gt;"",$S3049&lt;&gt;"",TODAY()&gt;$S3049+14,$T3049="",V3049&lt;&gt;"Data Received")</formula>
    </cfRule>
  </conditionalFormatting>
  <conditionalFormatting sqref="L3049:O3049">
    <cfRule type="expression" dxfId="3879" priority="3213" stopIfTrue="1">
      <formula>AND($B3049&lt;&gt;"",TODAY()&gt;#REF!,$L3049="")</formula>
    </cfRule>
  </conditionalFormatting>
  <conditionalFormatting sqref="S3049">
    <cfRule type="expression" dxfId="3878" priority="3211" stopIfTrue="1">
      <formula>AND($B3049&lt;&gt;"",$S3049&lt;&gt;"",TODAY()&gt;$S3049+14,$T3049="",U3049&lt;&gt;"Data Received")</formula>
    </cfRule>
  </conditionalFormatting>
  <conditionalFormatting sqref="S3050 V3050">
    <cfRule type="expression" dxfId="3877" priority="3210" stopIfTrue="1">
      <formula>AND($B3050&lt;&gt;"",TODAY()&gt;#REF!,S3050="")</formula>
    </cfRule>
  </conditionalFormatting>
  <conditionalFormatting sqref="U3050">
    <cfRule type="expression" dxfId="3876" priority="3209" stopIfTrue="1">
      <formula>AND($B3050&lt;&gt;"",TODAY()&gt;$A3050,U3050="",V3050&lt;&gt;"Data Received")</formula>
    </cfRule>
  </conditionalFormatting>
  <conditionalFormatting sqref="T3050">
    <cfRule type="expression" dxfId="3875" priority="3208" stopIfTrue="1">
      <formula>AND($B3050&lt;&gt;"",$S3050&lt;&gt;"",TODAY()&gt;$S3050+14,$T3050="",V3050&lt;&gt;"Data Received")</formula>
    </cfRule>
  </conditionalFormatting>
  <conditionalFormatting sqref="L3050:O3050">
    <cfRule type="expression" dxfId="3874" priority="3207" stopIfTrue="1">
      <formula>AND($B3050&lt;&gt;"",TODAY()&gt;#REF!,$L3050="")</formula>
    </cfRule>
  </conditionalFormatting>
  <conditionalFormatting sqref="P3050:R3050">
    <cfRule type="expression" dxfId="3873" priority="3206" stopIfTrue="1">
      <formula>AND($B6063&lt;&gt;"",TODAY()&gt;#REF!,P3050="")</formula>
    </cfRule>
  </conditionalFormatting>
  <conditionalFormatting sqref="Q3051">
    <cfRule type="expression" dxfId="3872" priority="3200" stopIfTrue="1">
      <formula>AND(P3051&lt;&gt;"",(P3051+7)&lt;TODAY(),(P3051+14)&gt;=TODAY(),Q3051="")</formula>
    </cfRule>
    <cfRule type="expression" dxfId="3871" priority="3201" stopIfTrue="1">
      <formula>AND(P3051&lt;&gt;"",(P3051+14)&lt;TODAY(),Q3051="")</formula>
    </cfRule>
  </conditionalFormatting>
  <conditionalFormatting sqref="V3051 S3051">
    <cfRule type="expression" dxfId="3870" priority="3199" stopIfTrue="1">
      <formula>AND($B3051&lt;&gt;"",TODAY()&gt;#REF!,S3051="")</formula>
    </cfRule>
  </conditionalFormatting>
  <conditionalFormatting sqref="U3051">
    <cfRule type="expression" dxfId="3869" priority="3198" stopIfTrue="1">
      <formula>AND($B3051&lt;&gt;"",TODAY()&gt;$A3051,U3051="",V3051&lt;&gt;"Data Received")</formula>
    </cfRule>
  </conditionalFormatting>
  <conditionalFormatting sqref="R3051">
    <cfRule type="expression" dxfId="3868" priority="3202" stopIfTrue="1">
      <formula>AND(B3051&lt;&gt;"",#REF!&lt;TODAY(),R3051="")</formula>
    </cfRule>
  </conditionalFormatting>
  <conditionalFormatting sqref="T3051">
    <cfRule type="expression" dxfId="3867" priority="3203" stopIfTrue="1">
      <formula>AND($B3051&lt;&gt;"",$S3051&lt;&gt;"",TODAY()&gt;$S3051+14,$T3051="",V3051&lt;&gt;"Data Received")</formula>
    </cfRule>
  </conditionalFormatting>
  <conditionalFormatting sqref="L3051:N3051">
    <cfRule type="expression" dxfId="3866" priority="3204" stopIfTrue="1">
      <formula>AND($B3051&lt;&gt;"",TODAY()&gt;#REF!,$L3051="")</formula>
    </cfRule>
  </conditionalFormatting>
  <conditionalFormatting sqref="P3051">
    <cfRule type="expression" dxfId="3865" priority="3205" stopIfTrue="1">
      <formula>AND($B3052&lt;&gt;"",TODAY()&gt;#REF!,P3051="")</formula>
    </cfRule>
  </conditionalFormatting>
  <conditionalFormatting sqref="O3051">
    <cfRule type="expression" dxfId="3864" priority="3197" stopIfTrue="1">
      <formula>AND($B3051&lt;&gt;"",TODAY()&gt;#REF!,$L3051="")</formula>
    </cfRule>
  </conditionalFormatting>
  <conditionalFormatting sqref="V3052">
    <cfRule type="expression" dxfId="3863" priority="3196" stopIfTrue="1">
      <formula>AND($B3052&lt;&gt;"",TODAY()&gt;#REF!,V3052="")</formula>
    </cfRule>
  </conditionalFormatting>
  <conditionalFormatting sqref="U3052">
    <cfRule type="expression" dxfId="3862" priority="3195" stopIfTrue="1">
      <formula>AND($B3052&lt;&gt;"",TODAY()&gt;$A3052,U3052="",V3052&lt;&gt;"Data Received")</formula>
    </cfRule>
  </conditionalFormatting>
  <conditionalFormatting sqref="T3052">
    <cfRule type="expression" dxfId="3861" priority="3194" stopIfTrue="1">
      <formula>AND($B3052&lt;&gt;"",$S3052&lt;&gt;"",TODAY()&gt;$S3052+14,$T3052="",V3052&lt;&gt;"Data Received")</formula>
    </cfRule>
  </conditionalFormatting>
  <conditionalFormatting sqref="L3052:O3052">
    <cfRule type="expression" dxfId="3860" priority="3193" stopIfTrue="1">
      <formula>AND($B3052&lt;&gt;"",TODAY()&gt;#REF!,$L3052="")</formula>
    </cfRule>
  </conditionalFormatting>
  <conditionalFormatting sqref="S3052">
    <cfRule type="expression" dxfId="3859" priority="3192" stopIfTrue="1">
      <formula>AND($B3052&lt;&gt;"",$S3052&lt;&gt;"",TODAY()&gt;$S3052+14,$T3052="",U3052&lt;&gt;"Data Received")</formula>
    </cfRule>
  </conditionalFormatting>
  <conditionalFormatting sqref="P3052:R3052">
    <cfRule type="expression" dxfId="3858" priority="3191" stopIfTrue="1">
      <formula>AND($B6037&lt;&gt;"",TODAY()&gt;#REF!,P3052="")</formula>
    </cfRule>
  </conditionalFormatting>
  <conditionalFormatting sqref="S3053 V3053">
    <cfRule type="expression" dxfId="3857" priority="3187" stopIfTrue="1">
      <formula>AND($B3053&lt;&gt;"",TODAY()&gt;#REF!,S3053="")</formula>
    </cfRule>
  </conditionalFormatting>
  <conditionalFormatting sqref="U3053">
    <cfRule type="expression" dxfId="3856" priority="3186" stopIfTrue="1">
      <formula>AND($B3053&lt;&gt;"",TODAY()&gt;$A3053,U3053="",V3053&lt;&gt;"Data Received")</formula>
    </cfRule>
  </conditionalFormatting>
  <conditionalFormatting sqref="T3053">
    <cfRule type="expression" dxfId="3855" priority="3188" stopIfTrue="1">
      <formula>AND($B3053&lt;&gt;"",$S3053&lt;&gt;"",TODAY()&gt;$S3053+14,$T3053="",V3053&lt;&gt;"Data Received")</formula>
    </cfRule>
  </conditionalFormatting>
  <conditionalFormatting sqref="L3053:O3053">
    <cfRule type="expression" dxfId="3854" priority="3189" stopIfTrue="1">
      <formula>AND($B3053&lt;&gt;"",TODAY()&gt;#REF!,$L3053="")</formula>
    </cfRule>
  </conditionalFormatting>
  <conditionalFormatting sqref="P3053">
    <cfRule type="expression" dxfId="3853" priority="3190" stopIfTrue="1">
      <formula>AND($B3054&lt;&gt;"",TODAY()&gt;#REF!,P3053="")</formula>
    </cfRule>
  </conditionalFormatting>
  <conditionalFormatting sqref="Q3053">
    <cfRule type="expression" dxfId="3852" priority="3185" stopIfTrue="1">
      <formula>AND($B3054&lt;&gt;"",TODAY()&gt;#REF!,Q3053="")</formula>
    </cfRule>
  </conditionalFormatting>
  <conditionalFormatting sqref="R3053">
    <cfRule type="expression" dxfId="3851" priority="3184" stopIfTrue="1">
      <formula>AND($B3054&lt;&gt;"",TODAY()&gt;#REF!,R3053="")</formula>
    </cfRule>
  </conditionalFormatting>
  <conditionalFormatting sqref="Q3054">
    <cfRule type="expression" dxfId="3850" priority="3180" stopIfTrue="1">
      <formula>AND(P3054&lt;&gt;"",(P3054+7)&lt;TODAY(),(P3054+14)&gt;=TODAY(),Q3054="")</formula>
    </cfRule>
    <cfRule type="expression" dxfId="3849" priority="3181" stopIfTrue="1">
      <formula>AND(P3054&lt;&gt;"",(P3054+14)&lt;TODAY(),Q3054="")</formula>
    </cfRule>
  </conditionalFormatting>
  <conditionalFormatting sqref="V3054 S3054">
    <cfRule type="expression" dxfId="3848" priority="3179" stopIfTrue="1">
      <formula>AND($B3054&lt;&gt;"",TODAY()&gt;#REF!,S3054="")</formula>
    </cfRule>
  </conditionalFormatting>
  <conditionalFormatting sqref="R3054">
    <cfRule type="expression" dxfId="3847" priority="3182" stopIfTrue="1">
      <formula>AND(B3054&lt;&gt;"",#REF!&lt;TODAY(),R3054="")</formula>
    </cfRule>
  </conditionalFormatting>
  <conditionalFormatting sqref="P3054">
    <cfRule type="expression" dxfId="3846" priority="3183" stopIfTrue="1">
      <formula>AND($B3055&lt;&gt;"",TODAY()&gt;#REF!,P3054="")</formula>
    </cfRule>
  </conditionalFormatting>
  <conditionalFormatting sqref="U3054">
    <cfRule type="expression" dxfId="3845" priority="3178" stopIfTrue="1">
      <formula>AND($B3054&lt;&gt;"",TODAY()&gt;$A3054,U3054="",V3054&lt;&gt;"Data Received")</formula>
    </cfRule>
  </conditionalFormatting>
  <conditionalFormatting sqref="L3054:N3054">
    <cfRule type="expression" dxfId="3844" priority="3177" stopIfTrue="1">
      <formula>AND($B3054&lt;&gt;"",TODAY()&gt;#REF!,$L3054="")</formula>
    </cfRule>
  </conditionalFormatting>
  <conditionalFormatting sqref="T3054">
    <cfRule type="expression" dxfId="3843" priority="3176" stopIfTrue="1">
      <formula>AND($B3054&lt;&gt;"",TODAY()&gt;#REF!,T3054="")</formula>
    </cfRule>
  </conditionalFormatting>
  <conditionalFormatting sqref="O3054">
    <cfRule type="expression" dxfId="3842" priority="3175" stopIfTrue="1">
      <formula>AND($B3054&lt;&gt;"",TODAY()&gt;#REF!,$L3054="")</formula>
    </cfRule>
  </conditionalFormatting>
  <conditionalFormatting sqref="Q3055">
    <cfRule type="expression" dxfId="3841" priority="3169" stopIfTrue="1">
      <formula>AND(P3055&lt;&gt;"",(P3055+7)&lt;TODAY(),(P3055+14)&gt;=TODAY(),Q3055="")</formula>
    </cfRule>
    <cfRule type="expression" dxfId="3840" priority="3170" stopIfTrue="1">
      <formula>AND(P3055&lt;&gt;"",(P3055+14)&lt;TODAY(),Q3055="")</formula>
    </cfRule>
  </conditionalFormatting>
  <conditionalFormatting sqref="S3055 V3055">
    <cfRule type="expression" dxfId="3839" priority="3168" stopIfTrue="1">
      <formula>AND($B3055&lt;&gt;"",TODAY()&gt;#REF!,S3055="")</formula>
    </cfRule>
  </conditionalFormatting>
  <conditionalFormatting sqref="U3055">
    <cfRule type="expression" dxfId="3838" priority="3167" stopIfTrue="1">
      <formula>AND($B3055&lt;&gt;"",TODAY()&gt;$A3055,U3055="",V3055&lt;&gt;"Data Received")</formula>
    </cfRule>
  </conditionalFormatting>
  <conditionalFormatting sqref="R3055">
    <cfRule type="expression" dxfId="3837" priority="3171" stopIfTrue="1">
      <formula>AND(B3055&lt;&gt;"",#REF!&lt;TODAY(),R3055="")</formula>
    </cfRule>
  </conditionalFormatting>
  <conditionalFormatting sqref="T3055">
    <cfRule type="expression" dxfId="3836" priority="3172" stopIfTrue="1">
      <formula>AND($B3055&lt;&gt;"",$S3055&lt;&gt;"",TODAY()&gt;$S3055+14,$T3055="",V3055&lt;&gt;"Data Received")</formula>
    </cfRule>
  </conditionalFormatting>
  <conditionalFormatting sqref="L3055:N3055">
    <cfRule type="expression" dxfId="3835" priority="3173" stopIfTrue="1">
      <formula>AND($B3055&lt;&gt;"",TODAY()&gt;#REF!,$L3055="")</formula>
    </cfRule>
  </conditionalFormatting>
  <conditionalFormatting sqref="P3055">
    <cfRule type="expression" dxfId="3834" priority="3174" stopIfTrue="1">
      <formula>AND($B3056&lt;&gt;"",TODAY()&gt;#REF!,P3055="")</formula>
    </cfRule>
  </conditionalFormatting>
  <conditionalFormatting sqref="O3055">
    <cfRule type="expression" dxfId="3833" priority="3166" stopIfTrue="1">
      <formula>AND($B3055&lt;&gt;"",TODAY()&gt;#REF!,$L3055="")</formula>
    </cfRule>
  </conditionalFormatting>
  <conditionalFormatting sqref="Q3056">
    <cfRule type="expression" dxfId="3832" priority="3160" stopIfTrue="1">
      <formula>AND(P3056&lt;&gt;"",(P3056+7)&lt;TODAY(),(P3056+14)&gt;=TODAY(),Q3056="")</formula>
    </cfRule>
    <cfRule type="expression" dxfId="3831" priority="3161" stopIfTrue="1">
      <formula>AND(P3056&lt;&gt;"",(P3056+14)&lt;TODAY(),Q3056="")</formula>
    </cfRule>
  </conditionalFormatting>
  <conditionalFormatting sqref="V3056 S3056">
    <cfRule type="expression" dxfId="3830" priority="3159" stopIfTrue="1">
      <formula>AND($B3056&lt;&gt;"",TODAY()&gt;#REF!,S3056="")</formula>
    </cfRule>
  </conditionalFormatting>
  <conditionalFormatting sqref="U3056">
    <cfRule type="expression" dxfId="3829" priority="3158" stopIfTrue="1">
      <formula>AND($B3056&lt;&gt;"",TODAY()&gt;$A3056,U3056="",V3056&lt;&gt;"Data Received")</formula>
    </cfRule>
  </conditionalFormatting>
  <conditionalFormatting sqref="R3056">
    <cfRule type="expression" dxfId="3828" priority="3162" stopIfTrue="1">
      <formula>AND(B3056&lt;&gt;"",#REF!&lt;TODAY(),R3056="")</formula>
    </cfRule>
  </conditionalFormatting>
  <conditionalFormatting sqref="T3056">
    <cfRule type="expression" dxfId="3827" priority="3163" stopIfTrue="1">
      <formula>AND($B3056&lt;&gt;"",$S3056&lt;&gt;"",TODAY()&gt;$S3056+14,$T3056="",V3056&lt;&gt;"Data Received")</formula>
    </cfRule>
  </conditionalFormatting>
  <conditionalFormatting sqref="L3056:N3056">
    <cfRule type="expression" dxfId="3826" priority="3164" stopIfTrue="1">
      <formula>AND($B3056&lt;&gt;"",TODAY()&gt;#REF!,$L3056="")</formula>
    </cfRule>
  </conditionalFormatting>
  <conditionalFormatting sqref="P3056">
    <cfRule type="expression" dxfId="3825" priority="3165" stopIfTrue="1">
      <formula>AND($B3057&lt;&gt;"",TODAY()&gt;#REF!,P3056="")</formula>
    </cfRule>
  </conditionalFormatting>
  <conditionalFormatting sqref="O3056">
    <cfRule type="expression" dxfId="3824" priority="3157" stopIfTrue="1">
      <formula>AND($B3056&lt;&gt;"",TODAY()&gt;#REF!,$L3056="")</formula>
    </cfRule>
  </conditionalFormatting>
  <conditionalFormatting sqref="Q3057">
    <cfRule type="expression" dxfId="3823" priority="3151" stopIfTrue="1">
      <formula>AND(P3057&lt;&gt;"",(P3057+7)&lt;TODAY(),(P3057+14)&gt;=TODAY(),Q3057="")</formula>
    </cfRule>
    <cfRule type="expression" dxfId="3822" priority="3152" stopIfTrue="1">
      <formula>AND(P3057&lt;&gt;"",(P3057+14)&lt;TODAY(),Q3057="")</formula>
    </cfRule>
  </conditionalFormatting>
  <conditionalFormatting sqref="S3057 V3057">
    <cfRule type="expression" dxfId="3821" priority="3150" stopIfTrue="1">
      <formula>AND($B3057&lt;&gt;"",TODAY()&gt;#REF!,S3057="")</formula>
    </cfRule>
  </conditionalFormatting>
  <conditionalFormatting sqref="U3057">
    <cfRule type="expression" dxfId="3820" priority="3149" stopIfTrue="1">
      <formula>AND($B3057&lt;&gt;"",TODAY()&gt;$A3057,U3057="",V3057&lt;&gt;"Data Received")</formula>
    </cfRule>
  </conditionalFormatting>
  <conditionalFormatting sqref="R3057">
    <cfRule type="expression" dxfId="3819" priority="3153" stopIfTrue="1">
      <formula>AND(B3057&lt;&gt;"",#REF!&lt;TODAY(),R3057="")</formula>
    </cfRule>
  </conditionalFormatting>
  <conditionalFormatting sqref="T3057">
    <cfRule type="expression" dxfId="3818" priority="3154" stopIfTrue="1">
      <formula>AND($B3057&lt;&gt;"",$S3057&lt;&gt;"",TODAY()&gt;$S3057+14,$T3057="",V3057&lt;&gt;"Data Received")</formula>
    </cfRule>
  </conditionalFormatting>
  <conditionalFormatting sqref="L3057:N3057">
    <cfRule type="expression" dxfId="3817" priority="3155" stopIfTrue="1">
      <formula>AND($B3057&lt;&gt;"",TODAY()&gt;#REF!,$L3057="")</formula>
    </cfRule>
  </conditionalFormatting>
  <conditionalFormatting sqref="P3057">
    <cfRule type="expression" dxfId="3816" priority="3156" stopIfTrue="1">
      <formula>AND($B3058&lt;&gt;"",TODAY()&gt;#REF!,P3057="")</formula>
    </cfRule>
  </conditionalFormatting>
  <conditionalFormatting sqref="O3057">
    <cfRule type="expression" dxfId="3815" priority="3148" stopIfTrue="1">
      <formula>AND($B3057&lt;&gt;"",TODAY()&gt;#REF!,$L3057="")</formula>
    </cfRule>
  </conditionalFormatting>
  <conditionalFormatting sqref="Q3058">
    <cfRule type="expression" dxfId="3814" priority="3142" stopIfTrue="1">
      <formula>AND(P3058&lt;&gt;"",(P3058+7)&lt;TODAY(),(P3058+14)&gt;=TODAY(),Q3058="")</formula>
    </cfRule>
    <cfRule type="expression" dxfId="3813" priority="3143" stopIfTrue="1">
      <formula>AND(P3058&lt;&gt;"",(P3058+14)&lt;TODAY(),Q3058="")</formula>
    </cfRule>
  </conditionalFormatting>
  <conditionalFormatting sqref="V3058 S3058">
    <cfRule type="expression" dxfId="3812" priority="3141" stopIfTrue="1">
      <formula>AND($B3058&lt;&gt;"",TODAY()&gt;#REF!,S3058="")</formula>
    </cfRule>
  </conditionalFormatting>
  <conditionalFormatting sqref="U3058">
    <cfRule type="expression" dxfId="3811" priority="3140" stopIfTrue="1">
      <formula>AND($B3058&lt;&gt;"",TODAY()&gt;$A3058,U3058="",V3058&lt;&gt;"Data Received")</formula>
    </cfRule>
  </conditionalFormatting>
  <conditionalFormatting sqref="R3058">
    <cfRule type="expression" dxfId="3810" priority="3144" stopIfTrue="1">
      <formula>AND(B3058&lt;&gt;"",#REF!&lt;TODAY(),R3058="")</formula>
    </cfRule>
  </conditionalFormatting>
  <conditionalFormatting sqref="T3058">
    <cfRule type="expression" dxfId="3809" priority="3145" stopIfTrue="1">
      <formula>AND($B3058&lt;&gt;"",$S3058&lt;&gt;"",TODAY()&gt;$S3058+14,$T3058="",V3058&lt;&gt;"Data Received")</formula>
    </cfRule>
  </conditionalFormatting>
  <conditionalFormatting sqref="L3058:N3058">
    <cfRule type="expression" dxfId="3808" priority="3146" stopIfTrue="1">
      <formula>AND($B3058&lt;&gt;"",TODAY()&gt;#REF!,$L3058="")</formula>
    </cfRule>
  </conditionalFormatting>
  <conditionalFormatting sqref="P3058">
    <cfRule type="expression" dxfId="3807" priority="3147" stopIfTrue="1">
      <formula>AND($B3059&lt;&gt;"",TODAY()&gt;#REF!,P3058="")</formula>
    </cfRule>
  </conditionalFormatting>
  <conditionalFormatting sqref="O3058">
    <cfRule type="expression" dxfId="3806" priority="3139" stopIfTrue="1">
      <formula>AND($B3058&lt;&gt;"",TODAY()&gt;#REF!,$L3058="")</formula>
    </cfRule>
  </conditionalFormatting>
  <conditionalFormatting sqref="Q3059">
    <cfRule type="expression" dxfId="3805" priority="3133" stopIfTrue="1">
      <formula>AND(P3059&lt;&gt;"",(P3059+7)&lt;TODAY(),(P3059+14)&gt;=TODAY(),Q3059="")</formula>
    </cfRule>
    <cfRule type="expression" dxfId="3804" priority="3134" stopIfTrue="1">
      <formula>AND(P3059&lt;&gt;"",(P3059+14)&lt;TODAY(),Q3059="")</formula>
    </cfRule>
  </conditionalFormatting>
  <conditionalFormatting sqref="S3059 V3059">
    <cfRule type="expression" dxfId="3803" priority="3132" stopIfTrue="1">
      <formula>AND($B3059&lt;&gt;"",TODAY()&gt;#REF!,S3059="")</formula>
    </cfRule>
  </conditionalFormatting>
  <conditionalFormatting sqref="U3059">
    <cfRule type="expression" dxfId="3802" priority="3131" stopIfTrue="1">
      <formula>AND($B3059&lt;&gt;"",TODAY()&gt;$A3059,U3059="",V3059&lt;&gt;"Data Received")</formula>
    </cfRule>
  </conditionalFormatting>
  <conditionalFormatting sqref="R3059">
    <cfRule type="expression" dxfId="3801" priority="3135" stopIfTrue="1">
      <formula>AND(B3059&lt;&gt;"",#REF!&lt;TODAY(),R3059="")</formula>
    </cfRule>
  </conditionalFormatting>
  <conditionalFormatting sqref="T3059">
    <cfRule type="expression" dxfId="3800" priority="3136" stopIfTrue="1">
      <formula>AND($B3059&lt;&gt;"",$S3059&lt;&gt;"",TODAY()&gt;$S3059+14,$T3059="",V3059&lt;&gt;"Data Received")</formula>
    </cfRule>
  </conditionalFormatting>
  <conditionalFormatting sqref="L3059:N3059">
    <cfRule type="expression" dxfId="3799" priority="3137" stopIfTrue="1">
      <formula>AND($B3059&lt;&gt;"",TODAY()&gt;#REF!,$L3059="")</formula>
    </cfRule>
  </conditionalFormatting>
  <conditionalFormatting sqref="P3059">
    <cfRule type="expression" dxfId="3798" priority="3138" stopIfTrue="1">
      <formula>AND($B3060&lt;&gt;"",TODAY()&gt;#REF!,P3059="")</formula>
    </cfRule>
  </conditionalFormatting>
  <conditionalFormatting sqref="O3059">
    <cfRule type="expression" dxfId="3797" priority="3130" stopIfTrue="1">
      <formula>AND($B3059&lt;&gt;"",TODAY()&gt;#REF!,$L3059="")</formula>
    </cfRule>
  </conditionalFormatting>
  <conditionalFormatting sqref="Q3060">
    <cfRule type="expression" dxfId="3796" priority="3124" stopIfTrue="1">
      <formula>AND(P3060&lt;&gt;"",(P3060+7)&lt;TODAY(),(P3060+14)&gt;=TODAY(),Q3060="")</formula>
    </cfRule>
    <cfRule type="expression" dxfId="3795" priority="3125" stopIfTrue="1">
      <formula>AND(P3060&lt;&gt;"",(P3060+14)&lt;TODAY(),Q3060="")</formula>
    </cfRule>
  </conditionalFormatting>
  <conditionalFormatting sqref="V3060 S3060">
    <cfRule type="expression" dxfId="3794" priority="3123" stopIfTrue="1">
      <formula>AND($B3060&lt;&gt;"",TODAY()&gt;#REF!,S3060="")</formula>
    </cfRule>
  </conditionalFormatting>
  <conditionalFormatting sqref="U3060">
    <cfRule type="expression" dxfId="3793" priority="3122" stopIfTrue="1">
      <formula>AND($B3060&lt;&gt;"",TODAY()&gt;$A3060,U3060="",V3060&lt;&gt;"Data Received")</formula>
    </cfRule>
  </conditionalFormatting>
  <conditionalFormatting sqref="R3060">
    <cfRule type="expression" dxfId="3792" priority="3126" stopIfTrue="1">
      <formula>AND(B3060&lt;&gt;"",#REF!&lt;TODAY(),R3060="")</formula>
    </cfRule>
  </conditionalFormatting>
  <conditionalFormatting sqref="T3060">
    <cfRule type="expression" dxfId="3791" priority="3127" stopIfTrue="1">
      <formula>AND($B3060&lt;&gt;"",$S3060&lt;&gt;"",TODAY()&gt;$S3060+14,$T3060="",V3060&lt;&gt;"Data Received")</formula>
    </cfRule>
  </conditionalFormatting>
  <conditionalFormatting sqref="L3060:N3060">
    <cfRule type="expression" dxfId="3790" priority="3128" stopIfTrue="1">
      <formula>AND($B3060&lt;&gt;"",TODAY()&gt;#REF!,$L3060="")</formula>
    </cfRule>
  </conditionalFormatting>
  <conditionalFormatting sqref="P3060">
    <cfRule type="expression" dxfId="3789" priority="3129" stopIfTrue="1">
      <formula>AND($B3061&lt;&gt;"",TODAY()&gt;#REF!,P3060="")</formula>
    </cfRule>
  </conditionalFormatting>
  <conditionalFormatting sqref="O3060">
    <cfRule type="expression" dxfId="3788" priority="3121" stopIfTrue="1">
      <formula>AND($B3060&lt;&gt;"",TODAY()&gt;#REF!,$L3060="")</formula>
    </cfRule>
  </conditionalFormatting>
  <conditionalFormatting sqref="Q3061">
    <cfRule type="expression" dxfId="3787" priority="3115" stopIfTrue="1">
      <formula>AND(P3061&lt;&gt;"",(P3061+7)&lt;TODAY(),(P3061+14)&gt;=TODAY(),Q3061="")</formula>
    </cfRule>
    <cfRule type="expression" dxfId="3786" priority="3116" stopIfTrue="1">
      <formula>AND(P3061&lt;&gt;"",(P3061+14)&lt;TODAY(),Q3061="")</formula>
    </cfRule>
  </conditionalFormatting>
  <conditionalFormatting sqref="S3061 V3061">
    <cfRule type="expression" dxfId="3785" priority="3114" stopIfTrue="1">
      <formula>AND($B3061&lt;&gt;"",TODAY()&gt;#REF!,S3061="")</formula>
    </cfRule>
  </conditionalFormatting>
  <conditionalFormatting sqref="U3061">
    <cfRule type="expression" dxfId="3784" priority="3113" stopIfTrue="1">
      <formula>AND($B3061&lt;&gt;"",TODAY()&gt;$A3061,U3061="",V3061&lt;&gt;"Data Received")</formula>
    </cfRule>
  </conditionalFormatting>
  <conditionalFormatting sqref="R3061">
    <cfRule type="expression" dxfId="3783" priority="3117" stopIfTrue="1">
      <formula>AND(B3061&lt;&gt;"",#REF!&lt;TODAY(),R3061="")</formula>
    </cfRule>
  </conditionalFormatting>
  <conditionalFormatting sqref="T3061">
    <cfRule type="expression" dxfId="3782" priority="3118" stopIfTrue="1">
      <formula>AND($B3061&lt;&gt;"",$S3061&lt;&gt;"",TODAY()&gt;$S3061+14,$T3061="",V3061&lt;&gt;"Data Received")</formula>
    </cfRule>
  </conditionalFormatting>
  <conditionalFormatting sqref="L3061:N3061">
    <cfRule type="expression" dxfId="3781" priority="3119" stopIfTrue="1">
      <formula>AND($B3061&lt;&gt;"",TODAY()&gt;#REF!,$L3061="")</formula>
    </cfRule>
  </conditionalFormatting>
  <conditionalFormatting sqref="P3061">
    <cfRule type="expression" dxfId="3780" priority="3120" stopIfTrue="1">
      <formula>AND($B3062&lt;&gt;"",TODAY()&gt;#REF!,P3061="")</formula>
    </cfRule>
  </conditionalFormatting>
  <conditionalFormatting sqref="O3061">
    <cfRule type="expression" dxfId="3779" priority="3112" stopIfTrue="1">
      <formula>AND($B3061&lt;&gt;"",TODAY()&gt;#REF!,$L3061="")</formula>
    </cfRule>
  </conditionalFormatting>
  <conditionalFormatting sqref="Q3062">
    <cfRule type="expression" dxfId="3778" priority="3106" stopIfTrue="1">
      <formula>AND(P3062&lt;&gt;"",(P3062+7)&lt;TODAY(),(P3062+14)&gt;=TODAY(),Q3062="")</formula>
    </cfRule>
    <cfRule type="expression" dxfId="3777" priority="3107" stopIfTrue="1">
      <formula>AND(P3062&lt;&gt;"",(P3062+14)&lt;TODAY(),Q3062="")</formula>
    </cfRule>
  </conditionalFormatting>
  <conditionalFormatting sqref="V3062 S3062">
    <cfRule type="expression" dxfId="3776" priority="3105" stopIfTrue="1">
      <formula>AND($B3062&lt;&gt;"",TODAY()&gt;#REF!,S3062="")</formula>
    </cfRule>
  </conditionalFormatting>
  <conditionalFormatting sqref="U3062">
    <cfRule type="expression" dxfId="3775" priority="3104" stopIfTrue="1">
      <formula>AND($B3062&lt;&gt;"",TODAY()&gt;$A3062,U3062="",V3062&lt;&gt;"Data Received")</formula>
    </cfRule>
  </conditionalFormatting>
  <conditionalFormatting sqref="R3062">
    <cfRule type="expression" dxfId="3774" priority="3108" stopIfTrue="1">
      <formula>AND(B3062&lt;&gt;"",#REF!&lt;TODAY(),R3062="")</formula>
    </cfRule>
  </conditionalFormatting>
  <conditionalFormatting sqref="T3062">
    <cfRule type="expression" dxfId="3773" priority="3109" stopIfTrue="1">
      <formula>AND($B3062&lt;&gt;"",$S3062&lt;&gt;"",TODAY()&gt;$S3062+14,$T3062="",V3062&lt;&gt;"Data Received")</formula>
    </cfRule>
  </conditionalFormatting>
  <conditionalFormatting sqref="L3062:N3062">
    <cfRule type="expression" dxfId="3772" priority="3110" stopIfTrue="1">
      <formula>AND($B3062&lt;&gt;"",TODAY()&gt;#REF!,$L3062="")</formula>
    </cfRule>
  </conditionalFormatting>
  <conditionalFormatting sqref="P3062">
    <cfRule type="expression" dxfId="3771" priority="3111" stopIfTrue="1">
      <formula>AND($B3063&lt;&gt;"",TODAY()&gt;#REF!,P3062="")</formula>
    </cfRule>
  </conditionalFormatting>
  <conditionalFormatting sqref="O3062">
    <cfRule type="expression" dxfId="3770" priority="3103" stopIfTrue="1">
      <formula>AND($B3062&lt;&gt;"",TODAY()&gt;#REF!,$L3062="")</formula>
    </cfRule>
  </conditionalFormatting>
  <conditionalFormatting sqref="Q3063">
    <cfRule type="expression" dxfId="3769" priority="3097" stopIfTrue="1">
      <formula>AND(P3063&lt;&gt;"",(P3063+7)&lt;TODAY(),(P3063+14)&gt;=TODAY(),Q3063="")</formula>
    </cfRule>
    <cfRule type="expression" dxfId="3768" priority="3098" stopIfTrue="1">
      <formula>AND(P3063&lt;&gt;"",(P3063+14)&lt;TODAY(),Q3063="")</formula>
    </cfRule>
  </conditionalFormatting>
  <conditionalFormatting sqref="S3063 V3063">
    <cfRule type="expression" dxfId="3767" priority="3096" stopIfTrue="1">
      <formula>AND($B3063&lt;&gt;"",TODAY()&gt;#REF!,S3063="")</formula>
    </cfRule>
  </conditionalFormatting>
  <conditionalFormatting sqref="U3063">
    <cfRule type="expression" dxfId="3766" priority="3095" stopIfTrue="1">
      <formula>AND($B3063&lt;&gt;"",TODAY()&gt;$A3063,U3063="",V3063&lt;&gt;"Data Received")</formula>
    </cfRule>
  </conditionalFormatting>
  <conditionalFormatting sqref="R3063">
    <cfRule type="expression" dxfId="3765" priority="3099" stopIfTrue="1">
      <formula>AND(B3063&lt;&gt;"",#REF!&lt;TODAY(),R3063="")</formula>
    </cfRule>
  </conditionalFormatting>
  <conditionalFormatting sqref="T3063">
    <cfRule type="expression" dxfId="3764" priority="3100" stopIfTrue="1">
      <formula>AND($B3063&lt;&gt;"",$S3063&lt;&gt;"",TODAY()&gt;$S3063+14,$T3063="",V3063&lt;&gt;"Data Received")</formula>
    </cfRule>
  </conditionalFormatting>
  <conditionalFormatting sqref="L3063:N3063">
    <cfRule type="expression" dxfId="3763" priority="3101" stopIfTrue="1">
      <formula>AND($B3063&lt;&gt;"",TODAY()&gt;#REF!,$L3063="")</formula>
    </cfRule>
  </conditionalFormatting>
  <conditionalFormatting sqref="P3063">
    <cfRule type="expression" dxfId="3762" priority="3102" stopIfTrue="1">
      <formula>AND($B3064&lt;&gt;"",TODAY()&gt;#REF!,P3063="")</formula>
    </cfRule>
  </conditionalFormatting>
  <conditionalFormatting sqref="O3063">
    <cfRule type="expression" dxfId="3761" priority="3094" stopIfTrue="1">
      <formula>AND($B3063&lt;&gt;"",TODAY()&gt;#REF!,$L3063="")</formula>
    </cfRule>
  </conditionalFormatting>
  <conditionalFormatting sqref="Q3064">
    <cfRule type="expression" dxfId="3760" priority="3088" stopIfTrue="1">
      <formula>AND(P3064&lt;&gt;"",(P3064+7)&lt;TODAY(),(P3064+14)&gt;=TODAY(),Q3064="")</formula>
    </cfRule>
    <cfRule type="expression" dxfId="3759" priority="3089" stopIfTrue="1">
      <formula>AND(P3064&lt;&gt;"",(P3064+14)&lt;TODAY(),Q3064="")</formula>
    </cfRule>
  </conditionalFormatting>
  <conditionalFormatting sqref="V3064 S3064">
    <cfRule type="expression" dxfId="3758" priority="3087" stopIfTrue="1">
      <formula>AND($B3064&lt;&gt;"",TODAY()&gt;#REF!,S3064="")</formula>
    </cfRule>
  </conditionalFormatting>
  <conditionalFormatting sqref="U3064">
    <cfRule type="expression" dxfId="3757" priority="3086" stopIfTrue="1">
      <formula>AND($B3064&lt;&gt;"",TODAY()&gt;$A3064,U3064="",V3064&lt;&gt;"Data Received")</formula>
    </cfRule>
  </conditionalFormatting>
  <conditionalFormatting sqref="R3064">
    <cfRule type="expression" dxfId="3756" priority="3090" stopIfTrue="1">
      <formula>AND(B3064&lt;&gt;"",#REF!&lt;TODAY(),R3064="")</formula>
    </cfRule>
  </conditionalFormatting>
  <conditionalFormatting sqref="T3064">
    <cfRule type="expression" dxfId="3755" priority="3091" stopIfTrue="1">
      <formula>AND($B3064&lt;&gt;"",$S3064&lt;&gt;"",TODAY()&gt;$S3064+14,$T3064="",V3064&lt;&gt;"Data Received")</formula>
    </cfRule>
  </conditionalFormatting>
  <conditionalFormatting sqref="L3064">
    <cfRule type="expression" dxfId="3754" priority="3092" stopIfTrue="1">
      <formula>AND($B3064&lt;&gt;"",TODAY()&gt;#REF!,$L3064="")</formula>
    </cfRule>
  </conditionalFormatting>
  <conditionalFormatting sqref="P3064">
    <cfRule type="expression" dxfId="3753" priority="3093" stopIfTrue="1">
      <formula>AND($B3065&lt;&gt;"",TODAY()&gt;#REF!,P3064="")</formula>
    </cfRule>
  </conditionalFormatting>
  <conditionalFormatting sqref="M3064:N3064">
    <cfRule type="expression" dxfId="3752" priority="3085" stopIfTrue="1">
      <formula>AND($B3064&lt;&gt;"",TODAY()&gt;#REF!,$L3064="")</formula>
    </cfRule>
  </conditionalFormatting>
  <conditionalFormatting sqref="O3064">
    <cfRule type="expression" dxfId="3751" priority="3084" stopIfTrue="1">
      <formula>AND($B3064&lt;&gt;"",TODAY()&gt;#REF!,$L3064="")</formula>
    </cfRule>
  </conditionalFormatting>
  <conditionalFormatting sqref="Q3065">
    <cfRule type="expression" dxfId="3750" priority="3082" stopIfTrue="1">
      <formula>AND(P3065&lt;&gt;"",(P3065+7)&lt;TODAY(),(P3065+14)&gt;=TODAY(),Q3065="")</formula>
    </cfRule>
    <cfRule type="expression" dxfId="3749" priority="3083" stopIfTrue="1">
      <formula>AND(P3065&lt;&gt;"",(P3065+14)&lt;TODAY(),Q3065="")</formula>
    </cfRule>
  </conditionalFormatting>
  <conditionalFormatting sqref="S3065 V3065">
    <cfRule type="expression" dxfId="3748" priority="3081" stopIfTrue="1">
      <formula>AND($B3065&lt;&gt;"",TODAY()&gt;#REF!,S3065="")</formula>
    </cfRule>
  </conditionalFormatting>
  <conditionalFormatting sqref="U3065">
    <cfRule type="expression" dxfId="3747" priority="3080" stopIfTrue="1">
      <formula>AND($B3065&lt;&gt;"",TODAY()&gt;$A3065,U3065="",V3065&lt;&gt;"Data Received")</formula>
    </cfRule>
  </conditionalFormatting>
  <conditionalFormatting sqref="R3065">
    <cfRule type="expression" dxfId="3746" priority="3079" stopIfTrue="1">
      <formula>AND(B3065&lt;&gt;"",#REF!&lt;TODAY(),R3065="")</formula>
    </cfRule>
  </conditionalFormatting>
  <conditionalFormatting sqref="T3065">
    <cfRule type="expression" dxfId="3745" priority="3078" stopIfTrue="1">
      <formula>AND($B3065&lt;&gt;"",$S3065&lt;&gt;"",TODAY()&gt;$S3065+14,$T3065="",V3065&lt;&gt;"Data Received")</formula>
    </cfRule>
  </conditionalFormatting>
  <conditionalFormatting sqref="L3065:O3065">
    <cfRule type="expression" dxfId="3744" priority="3077" stopIfTrue="1">
      <formula>AND($B3065&lt;&gt;"",TODAY()&gt;#REF!,$L3065="")</formula>
    </cfRule>
  </conditionalFormatting>
  <conditionalFormatting sqref="P3065">
    <cfRule type="expression" dxfId="3743" priority="3076" stopIfTrue="1">
      <formula>AND($B6112&lt;&gt;"",TODAY()&gt;#REF!,P3065="")</formula>
    </cfRule>
  </conditionalFormatting>
  <conditionalFormatting sqref="V3066 S3066">
    <cfRule type="expression" dxfId="3742" priority="3075" stopIfTrue="1">
      <formula>AND($B3066&lt;&gt;"",TODAY()&gt;#REF!,S3066="")</formula>
    </cfRule>
  </conditionalFormatting>
  <conditionalFormatting sqref="U3066">
    <cfRule type="expression" dxfId="3741" priority="3074" stopIfTrue="1">
      <formula>AND($B3066&lt;&gt;"",TODAY()&gt;$A3066,U3066="",V3066&lt;&gt;"Data Received")</formula>
    </cfRule>
  </conditionalFormatting>
  <conditionalFormatting sqref="T3066">
    <cfRule type="expression" dxfId="3740" priority="3073" stopIfTrue="1">
      <formula>AND($B3066&lt;&gt;"",$S3066&lt;&gt;"",TODAY()&gt;$S3066+14,$T3066="",V3066&lt;&gt;"Data Received")</formula>
    </cfRule>
  </conditionalFormatting>
  <conditionalFormatting sqref="L3066:O3066">
    <cfRule type="expression" dxfId="3739" priority="3072" stopIfTrue="1">
      <formula>AND($B3066&lt;&gt;"",TODAY()&gt;#REF!,$L3066="")</formula>
    </cfRule>
  </conditionalFormatting>
  <conditionalFormatting sqref="P3066:R3066">
    <cfRule type="expression" dxfId="3738" priority="3071" stopIfTrue="1">
      <formula>AND($B6048&lt;&gt;"",TODAY()&gt;#REF!,P3066="")</formula>
    </cfRule>
  </conditionalFormatting>
  <conditionalFormatting sqref="Q3067">
    <cfRule type="expression" dxfId="3737" priority="3065" stopIfTrue="1">
      <formula>AND(P3067&lt;&gt;"",(P3067+7)&lt;TODAY(),(P3067+14)&gt;=TODAY(),Q3067="")</formula>
    </cfRule>
    <cfRule type="expression" dxfId="3736" priority="3066" stopIfTrue="1">
      <formula>AND(P3067&lt;&gt;"",(P3067+14)&lt;TODAY(),Q3067="")</formula>
    </cfRule>
  </conditionalFormatting>
  <conditionalFormatting sqref="V3067 S3067">
    <cfRule type="expression" dxfId="3735" priority="3064" stopIfTrue="1">
      <formula>AND($B3067&lt;&gt;"",TODAY()&gt;#REF!,S3067="")</formula>
    </cfRule>
  </conditionalFormatting>
  <conditionalFormatting sqref="U3067">
    <cfRule type="expression" dxfId="3734" priority="3063" stopIfTrue="1">
      <formula>AND($B3067&lt;&gt;"",TODAY()&gt;$A3067,U3067="",V3067&lt;&gt;"Data Received")</formula>
    </cfRule>
  </conditionalFormatting>
  <conditionalFormatting sqref="R3067">
    <cfRule type="expression" dxfId="3733" priority="3067" stopIfTrue="1">
      <formula>AND(B3067&lt;&gt;"",#REF!&lt;TODAY(),R3067="")</formula>
    </cfRule>
  </conditionalFormatting>
  <conditionalFormatting sqref="T3067">
    <cfRule type="expression" dxfId="3732" priority="3068" stopIfTrue="1">
      <formula>AND($B3067&lt;&gt;"",$S3067&lt;&gt;"",TODAY()&gt;$S3067+14,$T3067="",V3067&lt;&gt;"Data Received")</formula>
    </cfRule>
  </conditionalFormatting>
  <conditionalFormatting sqref="L3067:N3067">
    <cfRule type="expression" dxfId="3731" priority="3069" stopIfTrue="1">
      <formula>AND($B3067&lt;&gt;"",TODAY()&gt;#REF!,$L3067="")</formula>
    </cfRule>
  </conditionalFormatting>
  <conditionalFormatting sqref="P3067">
    <cfRule type="expression" dxfId="3730" priority="3070" stopIfTrue="1">
      <formula>AND($B3068&lt;&gt;"",TODAY()&gt;#REF!,P3067="")</formula>
    </cfRule>
  </conditionalFormatting>
  <conditionalFormatting sqref="O3067">
    <cfRule type="expression" dxfId="3729" priority="3062" stopIfTrue="1">
      <formula>AND($B3067&lt;&gt;"",TODAY()&gt;#REF!,$L3067="")</formula>
    </cfRule>
  </conditionalFormatting>
  <conditionalFormatting sqref="Q3068">
    <cfRule type="expression" dxfId="3728" priority="3056" stopIfTrue="1">
      <formula>AND(P3068&lt;&gt;"",(P3068+7)&lt;TODAY(),(P3068+14)&gt;=TODAY(),Q3068="")</formula>
    </cfRule>
    <cfRule type="expression" dxfId="3727" priority="3057" stopIfTrue="1">
      <formula>AND(P3068&lt;&gt;"",(P3068+14)&lt;TODAY(),Q3068="")</formula>
    </cfRule>
  </conditionalFormatting>
  <conditionalFormatting sqref="V3068 S3068">
    <cfRule type="expression" dxfId="3726" priority="3055" stopIfTrue="1">
      <formula>AND($B3068&lt;&gt;"",TODAY()&gt;#REF!,S3068="")</formula>
    </cfRule>
  </conditionalFormatting>
  <conditionalFormatting sqref="U3068">
    <cfRule type="expression" dxfId="3725" priority="3054" stopIfTrue="1">
      <formula>AND($B3068&lt;&gt;"",TODAY()&gt;$A3068,U3068="",V3068&lt;&gt;"Data Received")</formula>
    </cfRule>
  </conditionalFormatting>
  <conditionalFormatting sqref="R3068">
    <cfRule type="expression" dxfId="3724" priority="3058" stopIfTrue="1">
      <formula>AND(B3068&lt;&gt;"",#REF!&lt;TODAY(),R3068="")</formula>
    </cfRule>
  </conditionalFormatting>
  <conditionalFormatting sqref="T3068">
    <cfRule type="expression" dxfId="3723" priority="3059" stopIfTrue="1">
      <formula>AND($B3068&lt;&gt;"",$S3068&lt;&gt;"",TODAY()&gt;$S3068+14,$T3068="",V3068&lt;&gt;"Data Received")</formula>
    </cfRule>
  </conditionalFormatting>
  <conditionalFormatting sqref="L3068:N3068">
    <cfRule type="expression" dxfId="3722" priority="3060" stopIfTrue="1">
      <formula>AND($B3068&lt;&gt;"",TODAY()&gt;#REF!,$L3068="")</formula>
    </cfRule>
  </conditionalFormatting>
  <conditionalFormatting sqref="P3068">
    <cfRule type="expression" dxfId="3721" priority="3061" stopIfTrue="1">
      <formula>AND($B3069&lt;&gt;"",TODAY()&gt;#REF!,P3068="")</formula>
    </cfRule>
  </conditionalFormatting>
  <conditionalFormatting sqref="O3068">
    <cfRule type="expression" dxfId="3720" priority="3053" stopIfTrue="1">
      <formula>AND($B3068&lt;&gt;"",TODAY()&gt;#REF!,$L3068="")</formula>
    </cfRule>
  </conditionalFormatting>
  <conditionalFormatting sqref="Q3069">
    <cfRule type="expression" dxfId="3719" priority="3047" stopIfTrue="1">
      <formula>AND(P3069&lt;&gt;"",(P3069+7)&lt;TODAY(),(P3069+14)&gt;=TODAY(),Q3069="")</formula>
    </cfRule>
    <cfRule type="expression" dxfId="3718" priority="3048" stopIfTrue="1">
      <formula>AND(P3069&lt;&gt;"",(P3069+14)&lt;TODAY(),Q3069="")</formula>
    </cfRule>
  </conditionalFormatting>
  <conditionalFormatting sqref="S3069 V3069">
    <cfRule type="expression" dxfId="3717" priority="3046" stopIfTrue="1">
      <formula>AND($B3069&lt;&gt;"",TODAY()&gt;#REF!,S3069="")</formula>
    </cfRule>
  </conditionalFormatting>
  <conditionalFormatting sqref="U3069">
    <cfRule type="expression" dxfId="3716" priority="3045" stopIfTrue="1">
      <formula>AND($B3069&lt;&gt;"",TODAY()&gt;$A3069,U3069="",V3069&lt;&gt;"Data Received")</formula>
    </cfRule>
  </conditionalFormatting>
  <conditionalFormatting sqref="R3069">
    <cfRule type="expression" dxfId="3715" priority="3049" stopIfTrue="1">
      <formula>AND(B3069&lt;&gt;"",#REF!&lt;TODAY(),R3069="")</formula>
    </cfRule>
  </conditionalFormatting>
  <conditionalFormatting sqref="T3069">
    <cfRule type="expression" dxfId="3714" priority="3050" stopIfTrue="1">
      <formula>AND($B3069&lt;&gt;"",$S3069&lt;&gt;"",TODAY()&gt;$S3069+14,$T3069="",V3069&lt;&gt;"Data Received")</formula>
    </cfRule>
  </conditionalFormatting>
  <conditionalFormatting sqref="L3069:N3069">
    <cfRule type="expression" dxfId="3713" priority="3051" stopIfTrue="1">
      <formula>AND($B3069&lt;&gt;"",TODAY()&gt;#REF!,$L3069="")</formula>
    </cfRule>
  </conditionalFormatting>
  <conditionalFormatting sqref="P3069">
    <cfRule type="expression" dxfId="3712" priority="3052" stopIfTrue="1">
      <formula>AND($B3070&lt;&gt;"",TODAY()&gt;#REF!,P3069="")</formula>
    </cfRule>
  </conditionalFormatting>
  <conditionalFormatting sqref="O3069">
    <cfRule type="expression" dxfId="3711" priority="3044" stopIfTrue="1">
      <formula>AND($B3069&lt;&gt;"",TODAY()&gt;#REF!,$L3069="")</formula>
    </cfRule>
  </conditionalFormatting>
  <conditionalFormatting sqref="Q3070">
    <cfRule type="expression" dxfId="3710" priority="3038" stopIfTrue="1">
      <formula>AND(P3070&lt;&gt;"",(P3070+7)&lt;TODAY(),(P3070+14)&gt;=TODAY(),Q3070="")</formula>
    </cfRule>
    <cfRule type="expression" dxfId="3709" priority="3039" stopIfTrue="1">
      <formula>AND(P3070&lt;&gt;"",(P3070+14)&lt;TODAY(),Q3070="")</formula>
    </cfRule>
  </conditionalFormatting>
  <conditionalFormatting sqref="V3070 S3070">
    <cfRule type="expression" dxfId="3708" priority="3037" stopIfTrue="1">
      <formula>AND($B3070&lt;&gt;"",TODAY()&gt;#REF!,S3070="")</formula>
    </cfRule>
  </conditionalFormatting>
  <conditionalFormatting sqref="R3070">
    <cfRule type="expression" dxfId="3707" priority="3040" stopIfTrue="1">
      <formula>AND(B3070&lt;&gt;"",#REF!&lt;TODAY(),R3070="")</formula>
    </cfRule>
  </conditionalFormatting>
  <conditionalFormatting sqref="T3070">
    <cfRule type="expression" dxfId="3706" priority="3041" stopIfTrue="1">
      <formula>AND($B3070&lt;&gt;"",$S3070&lt;&gt;"",TODAY()&gt;$S3070+14,$T3070="",V3070&lt;&gt;"Data Received")</formula>
    </cfRule>
  </conditionalFormatting>
  <conditionalFormatting sqref="L3070:N3070">
    <cfRule type="expression" dxfId="3705" priority="3042" stopIfTrue="1">
      <formula>AND($B3070&lt;&gt;"",TODAY()&gt;#REF!,$L3070="")</formula>
    </cfRule>
  </conditionalFormatting>
  <conditionalFormatting sqref="P3070">
    <cfRule type="expression" dxfId="3704" priority="3043" stopIfTrue="1">
      <formula>AND($B3071&lt;&gt;"",TODAY()&gt;#REF!,P3070="")</formula>
    </cfRule>
  </conditionalFormatting>
  <conditionalFormatting sqref="O3070">
    <cfRule type="expression" dxfId="3703" priority="3036" stopIfTrue="1">
      <formula>AND($B3070&lt;&gt;"",TODAY()&gt;#REF!,$L3070="")</formula>
    </cfRule>
  </conditionalFormatting>
  <conditionalFormatting sqref="U3070">
    <cfRule type="expression" dxfId="3702" priority="3035" stopIfTrue="1">
      <formula>AND($B3070&lt;&gt;"",TODAY()&gt;$A3070,U3070="",V3070&lt;&gt;"Data Received")</formula>
    </cfRule>
  </conditionalFormatting>
  <conditionalFormatting sqref="Q3071">
    <cfRule type="expression" dxfId="3701" priority="3029" stopIfTrue="1">
      <formula>AND(P3071&lt;&gt;"",(P3071+7)&lt;TODAY(),(P3071+14)&gt;=TODAY(),Q3071="")</formula>
    </cfRule>
    <cfRule type="expression" dxfId="3700" priority="3030" stopIfTrue="1">
      <formula>AND(P3071&lt;&gt;"",(P3071+14)&lt;TODAY(),Q3071="")</formula>
    </cfRule>
  </conditionalFormatting>
  <conditionalFormatting sqref="S3071 V3071">
    <cfRule type="expression" dxfId="3699" priority="3028" stopIfTrue="1">
      <formula>AND($B3071&lt;&gt;"",TODAY()&gt;#REF!,S3071="")</formula>
    </cfRule>
  </conditionalFormatting>
  <conditionalFormatting sqref="U3071">
    <cfRule type="expression" dxfId="3698" priority="3027" stopIfTrue="1">
      <formula>AND($B3071&lt;&gt;"",TODAY()&gt;$A3071,U3071="",V3071&lt;&gt;"Data Received")</formula>
    </cfRule>
  </conditionalFormatting>
  <conditionalFormatting sqref="R3071">
    <cfRule type="expression" dxfId="3697" priority="3031" stopIfTrue="1">
      <formula>AND(B3071&lt;&gt;"",#REF!&lt;TODAY(),R3071="")</formula>
    </cfRule>
  </conditionalFormatting>
  <conditionalFormatting sqref="T3071">
    <cfRule type="expression" dxfId="3696" priority="3032" stopIfTrue="1">
      <formula>AND($B3071&lt;&gt;"",$S3071&lt;&gt;"",TODAY()&gt;$S3071+14,$T3071="",V3071&lt;&gt;"Data Received")</formula>
    </cfRule>
  </conditionalFormatting>
  <conditionalFormatting sqref="L3071:N3071">
    <cfRule type="expression" dxfId="3695" priority="3033" stopIfTrue="1">
      <formula>AND($B3071&lt;&gt;"",TODAY()&gt;#REF!,$L3071="")</formula>
    </cfRule>
  </conditionalFormatting>
  <conditionalFormatting sqref="P3071">
    <cfRule type="expression" dxfId="3694" priority="3034" stopIfTrue="1">
      <formula>AND($B3072&lt;&gt;"",TODAY()&gt;#REF!,P3071="")</formula>
    </cfRule>
  </conditionalFormatting>
  <conditionalFormatting sqref="O3071">
    <cfRule type="expression" dxfId="3693" priority="3026" stopIfTrue="1">
      <formula>AND($B3071&lt;&gt;"",TODAY()&gt;#REF!,$L3071="")</formula>
    </cfRule>
  </conditionalFormatting>
  <conditionalFormatting sqref="Q3072">
    <cfRule type="expression" dxfId="3692" priority="3020" stopIfTrue="1">
      <formula>AND(P3072&lt;&gt;"",(P3072+7)&lt;TODAY(),(P3072+14)&gt;=TODAY(),Q3072="")</formula>
    </cfRule>
    <cfRule type="expression" dxfId="3691" priority="3021" stopIfTrue="1">
      <formula>AND(P3072&lt;&gt;"",(P3072+14)&lt;TODAY(),Q3072="")</formula>
    </cfRule>
  </conditionalFormatting>
  <conditionalFormatting sqref="V3072 S3072">
    <cfRule type="expression" dxfId="3690" priority="3019" stopIfTrue="1">
      <formula>AND($B3072&lt;&gt;"",TODAY()&gt;#REF!,S3072="")</formula>
    </cfRule>
  </conditionalFormatting>
  <conditionalFormatting sqref="U3072">
    <cfRule type="expression" dxfId="3689" priority="3018" stopIfTrue="1">
      <formula>AND($B3072&lt;&gt;"",TODAY()&gt;$A3072,U3072="",V3072&lt;&gt;"Data Received")</formula>
    </cfRule>
  </conditionalFormatting>
  <conditionalFormatting sqref="R3072">
    <cfRule type="expression" dxfId="3688" priority="3022" stopIfTrue="1">
      <formula>AND(B3072&lt;&gt;"",#REF!&lt;TODAY(),R3072="")</formula>
    </cfRule>
  </conditionalFormatting>
  <conditionalFormatting sqref="T3072">
    <cfRule type="expression" dxfId="3687" priority="3023" stopIfTrue="1">
      <formula>AND($B3072&lt;&gt;"",$S3072&lt;&gt;"",TODAY()&gt;$S3072+14,$T3072="",V3072&lt;&gt;"Data Received")</formula>
    </cfRule>
  </conditionalFormatting>
  <conditionalFormatting sqref="L3072:N3072">
    <cfRule type="expression" dxfId="3686" priority="3024" stopIfTrue="1">
      <formula>AND($B3072&lt;&gt;"",TODAY()&gt;#REF!,$L3072="")</formula>
    </cfRule>
  </conditionalFormatting>
  <conditionalFormatting sqref="P3072">
    <cfRule type="expression" dxfId="3685" priority="3025" stopIfTrue="1">
      <formula>AND($B3073&lt;&gt;"",TODAY()&gt;#REF!,P3072="")</formula>
    </cfRule>
  </conditionalFormatting>
  <conditionalFormatting sqref="O3072">
    <cfRule type="expression" dxfId="3684" priority="3017" stopIfTrue="1">
      <formula>AND($B3072&lt;&gt;"",TODAY()&gt;#REF!,$L3072="")</formula>
    </cfRule>
  </conditionalFormatting>
  <conditionalFormatting sqref="Q3073">
    <cfRule type="expression" dxfId="3683" priority="3011" stopIfTrue="1">
      <formula>AND(P3073&lt;&gt;"",(P3073+7)&lt;TODAY(),(P3073+14)&gt;=TODAY(),Q3073="")</formula>
    </cfRule>
    <cfRule type="expression" dxfId="3682" priority="3012" stopIfTrue="1">
      <formula>AND(P3073&lt;&gt;"",(P3073+14)&lt;TODAY(),Q3073="")</formula>
    </cfRule>
  </conditionalFormatting>
  <conditionalFormatting sqref="S3073 V3073">
    <cfRule type="expression" dxfId="3681" priority="3010" stopIfTrue="1">
      <formula>AND($B3073&lt;&gt;"",TODAY()&gt;#REF!,S3073="")</formula>
    </cfRule>
  </conditionalFormatting>
  <conditionalFormatting sqref="U3073">
    <cfRule type="expression" dxfId="3680" priority="3009" stopIfTrue="1">
      <formula>AND($B3073&lt;&gt;"",TODAY()&gt;$A3073,U3073="",V3073&lt;&gt;"Data Received")</formula>
    </cfRule>
  </conditionalFormatting>
  <conditionalFormatting sqref="R3073">
    <cfRule type="expression" dxfId="3679" priority="3013" stopIfTrue="1">
      <formula>AND(B3073&lt;&gt;"",#REF!&lt;TODAY(),R3073="")</formula>
    </cfRule>
  </conditionalFormatting>
  <conditionalFormatting sqref="T3073">
    <cfRule type="expression" dxfId="3678" priority="3014" stopIfTrue="1">
      <formula>AND($B3073&lt;&gt;"",$S3073&lt;&gt;"",TODAY()&gt;$S3073+14,$T3073="",V3073&lt;&gt;"Data Received")</formula>
    </cfRule>
  </conditionalFormatting>
  <conditionalFormatting sqref="L3073:N3073">
    <cfRule type="expression" dxfId="3677" priority="3015" stopIfTrue="1">
      <formula>AND($B3073&lt;&gt;"",TODAY()&gt;#REF!,$L3073="")</formula>
    </cfRule>
  </conditionalFormatting>
  <conditionalFormatting sqref="P3073">
    <cfRule type="expression" dxfId="3676" priority="3016" stopIfTrue="1">
      <formula>AND($B3074&lt;&gt;"",TODAY()&gt;#REF!,P3073="")</formula>
    </cfRule>
  </conditionalFormatting>
  <conditionalFormatting sqref="O3073">
    <cfRule type="expression" dxfId="3675" priority="3008" stopIfTrue="1">
      <formula>AND($B3073&lt;&gt;"",TODAY()&gt;#REF!,$L3073="")</formula>
    </cfRule>
  </conditionalFormatting>
  <conditionalFormatting sqref="Q3074">
    <cfRule type="expression" dxfId="3674" priority="3002" stopIfTrue="1">
      <formula>AND(P3074&lt;&gt;"",(P3074+7)&lt;TODAY(),(P3074+14)&gt;=TODAY(),Q3074="")</formula>
    </cfRule>
    <cfRule type="expression" dxfId="3673" priority="3003" stopIfTrue="1">
      <formula>AND(P3074&lt;&gt;"",(P3074+14)&lt;TODAY(),Q3074="")</formula>
    </cfRule>
  </conditionalFormatting>
  <conditionalFormatting sqref="V3074 S3074">
    <cfRule type="expression" dxfId="3672" priority="3001" stopIfTrue="1">
      <formula>AND($B3074&lt;&gt;"",TODAY()&gt;#REF!,S3074="")</formula>
    </cfRule>
  </conditionalFormatting>
  <conditionalFormatting sqref="U3074">
    <cfRule type="expression" dxfId="3671" priority="3000" stopIfTrue="1">
      <formula>AND($B3074&lt;&gt;"",TODAY()&gt;$A3074,U3074="",V3074&lt;&gt;"Data Received")</formula>
    </cfRule>
  </conditionalFormatting>
  <conditionalFormatting sqref="R3074">
    <cfRule type="expression" dxfId="3670" priority="3004" stopIfTrue="1">
      <formula>AND(B3074&lt;&gt;"",#REF!&lt;TODAY(),R3074="")</formula>
    </cfRule>
  </conditionalFormatting>
  <conditionalFormatting sqref="T3074">
    <cfRule type="expression" dxfId="3669" priority="3005" stopIfTrue="1">
      <formula>AND($B3074&lt;&gt;"",$S3074&lt;&gt;"",TODAY()&gt;$S3074+14,$T3074="",V3074&lt;&gt;"Data Received")</formula>
    </cfRule>
  </conditionalFormatting>
  <conditionalFormatting sqref="L3074:N3074">
    <cfRule type="expression" dxfId="3668" priority="3006" stopIfTrue="1">
      <formula>AND($B3074&lt;&gt;"",TODAY()&gt;#REF!,$L3074="")</formula>
    </cfRule>
  </conditionalFormatting>
  <conditionalFormatting sqref="P3074">
    <cfRule type="expression" dxfId="3667" priority="3007" stopIfTrue="1">
      <formula>AND($B3075&lt;&gt;"",TODAY()&gt;#REF!,P3074="")</formula>
    </cfRule>
  </conditionalFormatting>
  <conditionalFormatting sqref="O3074">
    <cfRule type="expression" dxfId="3666" priority="2999" stopIfTrue="1">
      <formula>AND($B3074&lt;&gt;"",TODAY()&gt;#REF!,$L3074="")</formula>
    </cfRule>
  </conditionalFormatting>
  <conditionalFormatting sqref="Q3075">
    <cfRule type="expression" dxfId="3665" priority="2993" stopIfTrue="1">
      <formula>AND(P3075&lt;&gt;"",(P3075+7)&lt;TODAY(),(P3075+14)&gt;=TODAY(),Q3075="")</formula>
    </cfRule>
    <cfRule type="expression" dxfId="3664" priority="2994" stopIfTrue="1">
      <formula>AND(P3075&lt;&gt;"",(P3075+14)&lt;TODAY(),Q3075="")</formula>
    </cfRule>
  </conditionalFormatting>
  <conditionalFormatting sqref="S3075 V3075">
    <cfRule type="expression" dxfId="3663" priority="2992" stopIfTrue="1">
      <formula>AND($B3075&lt;&gt;"",TODAY()&gt;#REF!,S3075="")</formula>
    </cfRule>
  </conditionalFormatting>
  <conditionalFormatting sqref="U3075">
    <cfRule type="expression" dxfId="3662" priority="2991" stopIfTrue="1">
      <formula>AND($B3075&lt;&gt;"",TODAY()&gt;$A3075,U3075="",V3075&lt;&gt;"Data Received")</formula>
    </cfRule>
  </conditionalFormatting>
  <conditionalFormatting sqref="R3075">
    <cfRule type="expression" dxfId="3661" priority="2995" stopIfTrue="1">
      <formula>AND(B3075&lt;&gt;"",#REF!&lt;TODAY(),R3075="")</formula>
    </cfRule>
  </conditionalFormatting>
  <conditionalFormatting sqref="T3075">
    <cfRule type="expression" dxfId="3660" priority="2996" stopIfTrue="1">
      <formula>AND($B3075&lt;&gt;"",$S3075&lt;&gt;"",TODAY()&gt;$S3075+14,$T3075="",V3075&lt;&gt;"Data Received")</formula>
    </cfRule>
  </conditionalFormatting>
  <conditionalFormatting sqref="L3075:N3075">
    <cfRule type="expression" dxfId="3659" priority="2997" stopIfTrue="1">
      <formula>AND($B3075&lt;&gt;"",TODAY()&gt;#REF!,$L3075="")</formula>
    </cfRule>
  </conditionalFormatting>
  <conditionalFormatting sqref="P3075">
    <cfRule type="expression" dxfId="3658" priority="2998" stopIfTrue="1">
      <formula>AND($B3076&lt;&gt;"",TODAY()&gt;#REF!,P3075="")</formula>
    </cfRule>
  </conditionalFormatting>
  <conditionalFormatting sqref="O3075">
    <cfRule type="expression" dxfId="3657" priority="2990" stopIfTrue="1">
      <formula>AND($B3075&lt;&gt;"",TODAY()&gt;#REF!,$L3075="")</formula>
    </cfRule>
  </conditionalFormatting>
  <conditionalFormatting sqref="Q3076">
    <cfRule type="expression" dxfId="3656" priority="2984" stopIfTrue="1">
      <formula>AND(P3076&lt;&gt;"",(P3076+7)&lt;TODAY(),(P3076+14)&gt;=TODAY(),Q3076="")</formula>
    </cfRule>
    <cfRule type="expression" dxfId="3655" priority="2985" stopIfTrue="1">
      <formula>AND(P3076&lt;&gt;"",(P3076+14)&lt;TODAY(),Q3076="")</formula>
    </cfRule>
  </conditionalFormatting>
  <conditionalFormatting sqref="V3076 S3076">
    <cfRule type="expression" dxfId="3654" priority="2983" stopIfTrue="1">
      <formula>AND($B3076&lt;&gt;"",TODAY()&gt;#REF!,S3076="")</formula>
    </cfRule>
  </conditionalFormatting>
  <conditionalFormatting sqref="U3076">
    <cfRule type="expression" dxfId="3653" priority="2982" stopIfTrue="1">
      <formula>AND($B3076&lt;&gt;"",TODAY()&gt;$A3076,U3076="",V3076&lt;&gt;"Data Received")</formula>
    </cfRule>
  </conditionalFormatting>
  <conditionalFormatting sqref="R3076">
    <cfRule type="expression" dxfId="3652" priority="2986" stopIfTrue="1">
      <formula>AND(B3076&lt;&gt;"",#REF!&lt;TODAY(),R3076="")</formula>
    </cfRule>
  </conditionalFormatting>
  <conditionalFormatting sqref="T3076">
    <cfRule type="expression" dxfId="3651" priority="2987" stopIfTrue="1">
      <formula>AND($B3076&lt;&gt;"",$S3076&lt;&gt;"",TODAY()&gt;$S3076+14,$T3076="",V3076&lt;&gt;"Data Received")</formula>
    </cfRule>
  </conditionalFormatting>
  <conditionalFormatting sqref="L3076:N3076">
    <cfRule type="expression" dxfId="3650" priority="2988" stopIfTrue="1">
      <formula>AND($B3076&lt;&gt;"",TODAY()&gt;#REF!,$L3076="")</formula>
    </cfRule>
  </conditionalFormatting>
  <conditionalFormatting sqref="P3076">
    <cfRule type="expression" dxfId="3649" priority="2989" stopIfTrue="1">
      <formula>AND($B3077&lt;&gt;"",TODAY()&gt;#REF!,P3076="")</formula>
    </cfRule>
  </conditionalFormatting>
  <conditionalFormatting sqref="O3076">
    <cfRule type="expression" dxfId="3648" priority="2981" stopIfTrue="1">
      <formula>AND($B3076&lt;&gt;"",TODAY()&gt;#REF!,$L3076="")</formula>
    </cfRule>
  </conditionalFormatting>
  <conditionalFormatting sqref="Q3077">
    <cfRule type="expression" dxfId="3647" priority="2975" stopIfTrue="1">
      <formula>AND(P3077&lt;&gt;"",(P3077+7)&lt;TODAY(),(P3077+14)&gt;=TODAY(),Q3077="")</formula>
    </cfRule>
    <cfRule type="expression" dxfId="3646" priority="2976" stopIfTrue="1">
      <formula>AND(P3077&lt;&gt;"",(P3077+14)&lt;TODAY(),Q3077="")</formula>
    </cfRule>
  </conditionalFormatting>
  <conditionalFormatting sqref="V3077 S3077">
    <cfRule type="expression" dxfId="3645" priority="2974" stopIfTrue="1">
      <formula>AND($B3077&lt;&gt;"",TODAY()&gt;#REF!,S3077="")</formula>
    </cfRule>
  </conditionalFormatting>
  <conditionalFormatting sqref="U3077">
    <cfRule type="expression" dxfId="3644" priority="2973" stopIfTrue="1">
      <formula>AND($B3077&lt;&gt;"",TODAY()&gt;$A3077,U3077="",V3077&lt;&gt;"Data Received")</formula>
    </cfRule>
  </conditionalFormatting>
  <conditionalFormatting sqref="R3077">
    <cfRule type="expression" dxfId="3643" priority="2977" stopIfTrue="1">
      <formula>AND(B3077&lt;&gt;"",#REF!&lt;TODAY(),R3077="")</formula>
    </cfRule>
  </conditionalFormatting>
  <conditionalFormatting sqref="T3077">
    <cfRule type="expression" dxfId="3642" priority="2978" stopIfTrue="1">
      <formula>AND($B3077&lt;&gt;"",$S3077&lt;&gt;"",TODAY()&gt;$S3077+14,$T3077="",V3077&lt;&gt;"Data Received")</formula>
    </cfRule>
  </conditionalFormatting>
  <conditionalFormatting sqref="L3077:O3077">
    <cfRule type="expression" dxfId="3641" priority="2979" stopIfTrue="1">
      <formula>AND($B3077&lt;&gt;"",TODAY()&gt;#REF!,$L3077="")</formula>
    </cfRule>
  </conditionalFormatting>
  <conditionalFormatting sqref="P3077">
    <cfRule type="expression" dxfId="3640" priority="2980" stopIfTrue="1">
      <formula>AND($B3078&lt;&gt;"",TODAY()&gt;#REF!,P3077="")</formula>
    </cfRule>
  </conditionalFormatting>
  <conditionalFormatting sqref="Q3078">
    <cfRule type="expression" dxfId="3639" priority="2967" stopIfTrue="1">
      <formula>AND(P3078&lt;&gt;"",(P3078+7)&lt;TODAY(),(P3078+14)&gt;=TODAY(),Q3078="")</formula>
    </cfRule>
    <cfRule type="expression" dxfId="3638" priority="2968" stopIfTrue="1">
      <formula>AND(P3078&lt;&gt;"",(P3078+14)&lt;TODAY(),Q3078="")</formula>
    </cfRule>
  </conditionalFormatting>
  <conditionalFormatting sqref="V3078 S3078">
    <cfRule type="expression" dxfId="3637" priority="2966" stopIfTrue="1">
      <formula>AND($B3078&lt;&gt;"",TODAY()&gt;#REF!,S3078="")</formula>
    </cfRule>
  </conditionalFormatting>
  <conditionalFormatting sqref="U3078">
    <cfRule type="expression" dxfId="3636" priority="2965" stopIfTrue="1">
      <formula>AND($B3078&lt;&gt;"",TODAY()&gt;$A3078,U3078="",V3078&lt;&gt;"Data Received")</formula>
    </cfRule>
  </conditionalFormatting>
  <conditionalFormatting sqref="R3078">
    <cfRule type="expression" dxfId="3635" priority="2969" stopIfTrue="1">
      <formula>AND(B3078&lt;&gt;"",#REF!&lt;TODAY(),R3078="")</formula>
    </cfRule>
  </conditionalFormatting>
  <conditionalFormatting sqref="T3078">
    <cfRule type="expression" dxfId="3634" priority="2970" stopIfTrue="1">
      <formula>AND($B3078&lt;&gt;"",$S3078&lt;&gt;"",TODAY()&gt;$S3078+14,$T3078="",V3078&lt;&gt;"Data Received")</formula>
    </cfRule>
  </conditionalFormatting>
  <conditionalFormatting sqref="L3078:O3078">
    <cfRule type="expression" dxfId="3633" priority="2971" stopIfTrue="1">
      <formula>AND($B3078&lt;&gt;"",TODAY()&gt;#REF!,$L3078="")</formula>
    </cfRule>
  </conditionalFormatting>
  <conditionalFormatting sqref="P3078">
    <cfRule type="expression" dxfId="3632" priority="2972" stopIfTrue="1">
      <formula>AND($B3079&lt;&gt;"",TODAY()&gt;#REF!,P3078="")</formula>
    </cfRule>
  </conditionalFormatting>
  <conditionalFormatting sqref="Q3079">
    <cfRule type="expression" dxfId="3631" priority="2963" stopIfTrue="1">
      <formula>AND(P3079&lt;&gt;"",(P3079+7)&lt;TODAY(),(P3079+14)&gt;=TODAY(),Q3079="")</formula>
    </cfRule>
    <cfRule type="expression" dxfId="3630" priority="2964" stopIfTrue="1">
      <formula>AND(P3079&lt;&gt;"",(P3079+14)&lt;TODAY(),Q3079="")</formula>
    </cfRule>
  </conditionalFormatting>
  <conditionalFormatting sqref="V3079 S3079">
    <cfRule type="expression" dxfId="3629" priority="2962" stopIfTrue="1">
      <formula>AND($B3079&lt;&gt;"",TODAY()&gt;#REF!,S3079="")</formula>
    </cfRule>
  </conditionalFormatting>
  <conditionalFormatting sqref="U3079">
    <cfRule type="expression" dxfId="3628" priority="2961" stopIfTrue="1">
      <formula>AND($B3079&lt;&gt;"",TODAY()&gt;$A3079,U3079="",V3079&lt;&gt;"Data Received")</formula>
    </cfRule>
  </conditionalFormatting>
  <conditionalFormatting sqref="R3079">
    <cfRule type="expression" dxfId="3627" priority="2960" stopIfTrue="1">
      <formula>AND(B3079&lt;&gt;"",#REF!&lt;TODAY(),R3079="")</formula>
    </cfRule>
  </conditionalFormatting>
  <conditionalFormatting sqref="T3079">
    <cfRule type="expression" dxfId="3626" priority="2959" stopIfTrue="1">
      <formula>AND($B3079&lt;&gt;"",$S3079&lt;&gt;"",TODAY()&gt;$S3079+14,$T3079="",V3079&lt;&gt;"Data Received")</formula>
    </cfRule>
  </conditionalFormatting>
  <conditionalFormatting sqref="L3079:O3079">
    <cfRule type="expression" dxfId="3625" priority="2958" stopIfTrue="1">
      <formula>AND($B3079&lt;&gt;"",TODAY()&gt;#REF!,$L3079="")</formula>
    </cfRule>
  </conditionalFormatting>
  <conditionalFormatting sqref="P3079">
    <cfRule type="expression" dxfId="3624" priority="2957" stopIfTrue="1">
      <formula>AND($B6058&lt;&gt;"",TODAY()&gt;#REF!,P3079="")</formula>
    </cfRule>
  </conditionalFormatting>
  <conditionalFormatting sqref="Q3080">
    <cfRule type="expression" dxfId="3623" priority="2955" stopIfTrue="1">
      <formula>AND(P3080&lt;&gt;"",(P3080+7)&lt;TODAY(),(P3080+14)&gt;=TODAY(),Q3080="")</formula>
    </cfRule>
    <cfRule type="expression" dxfId="3622" priority="2956" stopIfTrue="1">
      <formula>AND(P3080&lt;&gt;"",(P3080+14)&lt;TODAY(),Q3080="")</formula>
    </cfRule>
  </conditionalFormatting>
  <conditionalFormatting sqref="V3080 S3080">
    <cfRule type="expression" dxfId="3621" priority="2954" stopIfTrue="1">
      <formula>AND($B3080&lt;&gt;"",TODAY()&gt;#REF!,S3080="")</formula>
    </cfRule>
  </conditionalFormatting>
  <conditionalFormatting sqref="U3080">
    <cfRule type="expression" dxfId="3620" priority="2953" stopIfTrue="1">
      <formula>AND($B3080&lt;&gt;"",TODAY()&gt;$A3080,U3080="",V3080&lt;&gt;"Data Received")</formula>
    </cfRule>
  </conditionalFormatting>
  <conditionalFormatting sqref="R3080">
    <cfRule type="expression" dxfId="3619" priority="2952" stopIfTrue="1">
      <formula>AND(B3080&lt;&gt;"",#REF!&lt;TODAY(),R3080="")</formula>
    </cfRule>
  </conditionalFormatting>
  <conditionalFormatting sqref="T3080">
    <cfRule type="expression" dxfId="3618" priority="2951" stopIfTrue="1">
      <formula>AND($B3080&lt;&gt;"",$S3080&lt;&gt;"",TODAY()&gt;$S3080+14,$T3080="",V3080&lt;&gt;"Data Received")</formula>
    </cfRule>
  </conditionalFormatting>
  <conditionalFormatting sqref="L3080:O3080">
    <cfRule type="expression" dxfId="3617" priority="2950" stopIfTrue="1">
      <formula>AND($B3080&lt;&gt;"",TODAY()&gt;#REF!,$L3080="")</formula>
    </cfRule>
  </conditionalFormatting>
  <conditionalFormatting sqref="P3080">
    <cfRule type="expression" dxfId="3616" priority="2949" stopIfTrue="1">
      <formula>AND($B6126&lt;&gt;"",TODAY()&gt;#REF!,P3080="")</formula>
    </cfRule>
  </conditionalFormatting>
  <conditionalFormatting sqref="Q3081">
    <cfRule type="expression" dxfId="3615" priority="2943" stopIfTrue="1">
      <formula>AND(P3081&lt;&gt;"",(P3081+7)&lt;TODAY(),(P3081+14)&gt;=TODAY(),Q3081="")</formula>
    </cfRule>
    <cfRule type="expression" dxfId="3614" priority="2944" stopIfTrue="1">
      <formula>AND(P3081&lt;&gt;"",(P3081+14)&lt;TODAY(),Q3081="")</formula>
    </cfRule>
  </conditionalFormatting>
  <conditionalFormatting sqref="V3081 S3081">
    <cfRule type="expression" dxfId="3613" priority="2942" stopIfTrue="1">
      <formula>AND($B3081&lt;&gt;"",TODAY()&gt;#REF!,S3081="")</formula>
    </cfRule>
  </conditionalFormatting>
  <conditionalFormatting sqref="U3081">
    <cfRule type="expression" dxfId="3612" priority="2941" stopIfTrue="1">
      <formula>AND($B3081&lt;&gt;"",TODAY()&gt;$A3081,U3081="",V3081&lt;&gt;"Data Received")</formula>
    </cfRule>
  </conditionalFormatting>
  <conditionalFormatting sqref="R3081">
    <cfRule type="expression" dxfId="3611" priority="2945" stopIfTrue="1">
      <formula>AND(B3081&lt;&gt;"",#REF!&lt;TODAY(),R3081="")</formula>
    </cfRule>
  </conditionalFormatting>
  <conditionalFormatting sqref="T3081">
    <cfRule type="expression" dxfId="3610" priority="2946" stopIfTrue="1">
      <formula>AND($B3081&lt;&gt;"",$S3081&lt;&gt;"",TODAY()&gt;$S3081+14,$T3081="",V3081&lt;&gt;"Data Received")</formula>
    </cfRule>
  </conditionalFormatting>
  <conditionalFormatting sqref="L3081:O3081">
    <cfRule type="expression" dxfId="3609" priority="2947" stopIfTrue="1">
      <formula>AND($B3081&lt;&gt;"",TODAY()&gt;#REF!,$L3081="")</formula>
    </cfRule>
  </conditionalFormatting>
  <conditionalFormatting sqref="P3081">
    <cfRule type="expression" dxfId="3608" priority="2948" stopIfTrue="1">
      <formula>AND($B3082&lt;&gt;"",TODAY()&gt;#REF!,P3081="")</formula>
    </cfRule>
  </conditionalFormatting>
  <conditionalFormatting sqref="Q3082">
    <cfRule type="expression" dxfId="3607" priority="2939" stopIfTrue="1">
      <formula>AND(P3082&lt;&gt;"",(P3082+7)&lt;TODAY(),(P3082+14)&gt;=TODAY(),Q3082="")</formula>
    </cfRule>
    <cfRule type="expression" dxfId="3606" priority="2940" stopIfTrue="1">
      <formula>AND(P3082&lt;&gt;"",(P3082+14)&lt;TODAY(),Q3082="")</formula>
    </cfRule>
  </conditionalFormatting>
  <conditionalFormatting sqref="V3082 S3082">
    <cfRule type="expression" dxfId="3605" priority="2938" stopIfTrue="1">
      <formula>AND($B3082&lt;&gt;"",TODAY()&gt;#REF!,S3082="")</formula>
    </cfRule>
  </conditionalFormatting>
  <conditionalFormatting sqref="U3082">
    <cfRule type="expression" dxfId="3604" priority="2937" stopIfTrue="1">
      <formula>AND($B3082&lt;&gt;"",TODAY()&gt;$A3082,U3082="",V3082&lt;&gt;"Data Received")</formula>
    </cfRule>
  </conditionalFormatting>
  <conditionalFormatting sqref="R3082">
    <cfRule type="expression" dxfId="3603" priority="2936" stopIfTrue="1">
      <formula>AND(B3082&lt;&gt;"",#REF!&lt;TODAY(),R3082="")</formula>
    </cfRule>
  </conditionalFormatting>
  <conditionalFormatting sqref="T3082">
    <cfRule type="expression" dxfId="3602" priority="2935" stopIfTrue="1">
      <formula>AND($B3082&lt;&gt;"",$S3082&lt;&gt;"",TODAY()&gt;$S3082+14,$T3082="",V3082&lt;&gt;"Data Received")</formula>
    </cfRule>
  </conditionalFormatting>
  <conditionalFormatting sqref="L3082:M3082 O3082">
    <cfRule type="expression" dxfId="3601" priority="2934" stopIfTrue="1">
      <formula>AND($B3082&lt;&gt;"",TODAY()&gt;#REF!,$L3082="")</formula>
    </cfRule>
  </conditionalFormatting>
  <conditionalFormatting sqref="P3082">
    <cfRule type="expression" dxfId="3600" priority="2933" stopIfTrue="1">
      <formula>AND($B6059&lt;&gt;"",TODAY()&gt;#REF!,P3082="")</formula>
    </cfRule>
  </conditionalFormatting>
  <conditionalFormatting sqref="Q3083">
    <cfRule type="expression" dxfId="3599" priority="2927" stopIfTrue="1">
      <formula>AND(P3083&lt;&gt;"",(P3083+7)&lt;TODAY(),(P3083+14)&gt;=TODAY(),Q3083="")</formula>
    </cfRule>
    <cfRule type="expression" dxfId="3598" priority="2928" stopIfTrue="1">
      <formula>AND(P3083&lt;&gt;"",(P3083+14)&lt;TODAY(),Q3083="")</formula>
    </cfRule>
  </conditionalFormatting>
  <conditionalFormatting sqref="V3083 S3083">
    <cfRule type="expression" dxfId="3597" priority="2926" stopIfTrue="1">
      <formula>AND($B3083&lt;&gt;"",TODAY()&gt;#REF!,S3083="")</formula>
    </cfRule>
  </conditionalFormatting>
  <conditionalFormatting sqref="U3083">
    <cfRule type="expression" dxfId="3596" priority="2925" stopIfTrue="1">
      <formula>AND($B3083&lt;&gt;"",TODAY()&gt;$A3083,U3083="",V3083&lt;&gt;"Data Received")</formula>
    </cfRule>
  </conditionalFormatting>
  <conditionalFormatting sqref="R3083">
    <cfRule type="expression" dxfId="3595" priority="2929" stopIfTrue="1">
      <formula>AND(B3083&lt;&gt;"",#REF!&lt;TODAY(),R3083="")</formula>
    </cfRule>
  </conditionalFormatting>
  <conditionalFormatting sqref="T3083">
    <cfRule type="expression" dxfId="3594" priority="2930" stopIfTrue="1">
      <formula>AND($B3083&lt;&gt;"",$S3083&lt;&gt;"",TODAY()&gt;$S3083+14,$T3083="",V3083&lt;&gt;"Data Received")</formula>
    </cfRule>
  </conditionalFormatting>
  <conditionalFormatting sqref="L3083:O3083">
    <cfRule type="expression" dxfId="3593" priority="2931" stopIfTrue="1">
      <formula>AND($B3083&lt;&gt;"",TODAY()&gt;#REF!,$L3083="")</formula>
    </cfRule>
  </conditionalFormatting>
  <conditionalFormatting sqref="P3083">
    <cfRule type="expression" dxfId="3592" priority="2932" stopIfTrue="1">
      <formula>AND($B3084&lt;&gt;"",TODAY()&gt;#REF!,P3083="")</formula>
    </cfRule>
  </conditionalFormatting>
  <conditionalFormatting sqref="Q3084">
    <cfRule type="expression" dxfId="3591" priority="2923" stopIfTrue="1">
      <formula>AND(P3084&lt;&gt;"",(P3084+7)&lt;TODAY(),(P3084+14)&gt;=TODAY(),Q3084="")</formula>
    </cfRule>
    <cfRule type="expression" dxfId="3590" priority="2924" stopIfTrue="1">
      <formula>AND(P3084&lt;&gt;"",(P3084+14)&lt;TODAY(),Q3084="")</formula>
    </cfRule>
  </conditionalFormatting>
  <conditionalFormatting sqref="V3084 S3084">
    <cfRule type="expression" dxfId="3589" priority="2922" stopIfTrue="1">
      <formula>AND($B3084&lt;&gt;"",TODAY()&gt;#REF!,S3084="")</formula>
    </cfRule>
  </conditionalFormatting>
  <conditionalFormatting sqref="R3084">
    <cfRule type="expression" dxfId="3588" priority="2921" stopIfTrue="1">
      <formula>AND(B3084&lt;&gt;"",#REF!&lt;TODAY(),R3084="")</formula>
    </cfRule>
  </conditionalFormatting>
  <conditionalFormatting sqref="L3084:O3084">
    <cfRule type="expression" dxfId="3587" priority="2920" stopIfTrue="1">
      <formula>AND($B3084&lt;&gt;"",TODAY()&gt;#REF!,$L3084="")</formula>
    </cfRule>
  </conditionalFormatting>
  <conditionalFormatting sqref="P3084">
    <cfRule type="expression" dxfId="3586" priority="2919" stopIfTrue="1">
      <formula>AND($B3085&lt;&gt;"",TODAY()&gt;#REF!,P3084="")</formula>
    </cfRule>
  </conditionalFormatting>
  <conditionalFormatting sqref="U3084">
    <cfRule type="expression" dxfId="3585" priority="2918" stopIfTrue="1">
      <formula>AND($B3084&lt;&gt;"",$S3084&lt;&gt;"",TODAY()&gt;$S3084+14,$U3084="",V3084&lt;&gt;"Data Received")</formula>
    </cfRule>
  </conditionalFormatting>
  <conditionalFormatting sqref="Q3085">
    <cfRule type="expression" dxfId="3584" priority="2916" stopIfTrue="1">
      <formula>AND(P3085&lt;&gt;"",(P3085+7)&lt;TODAY(),(P3085+14)&gt;=TODAY(),Q3085="")</formula>
    </cfRule>
    <cfRule type="expression" dxfId="3583" priority="2917" stopIfTrue="1">
      <formula>AND(P3085&lt;&gt;"",(P3085+14)&lt;TODAY(),Q3085="")</formula>
    </cfRule>
  </conditionalFormatting>
  <conditionalFormatting sqref="V3085 S3085">
    <cfRule type="expression" dxfId="3582" priority="2915" stopIfTrue="1">
      <formula>AND($B3085&lt;&gt;"",TODAY()&gt;#REF!,S3085="")</formula>
    </cfRule>
  </conditionalFormatting>
  <conditionalFormatting sqref="U3085">
    <cfRule type="expression" dxfId="3581" priority="2914" stopIfTrue="1">
      <formula>AND($B3085&lt;&gt;"",TODAY()&gt;$A3085,U3085="",V3085&lt;&gt;"Data Received")</formula>
    </cfRule>
  </conditionalFormatting>
  <conditionalFormatting sqref="R3085">
    <cfRule type="expression" dxfId="3580" priority="2913" stopIfTrue="1">
      <formula>AND(B3085&lt;&gt;"",#REF!&lt;TODAY(),R3085="")</formula>
    </cfRule>
  </conditionalFormatting>
  <conditionalFormatting sqref="T3085">
    <cfRule type="expression" dxfId="3579" priority="2912" stopIfTrue="1">
      <formula>AND($B3085&lt;&gt;"",$S3085&lt;&gt;"",TODAY()&gt;$S3085+14,$T3085="",V3085&lt;&gt;"Data Received")</formula>
    </cfRule>
  </conditionalFormatting>
  <conditionalFormatting sqref="L3085:O3085">
    <cfRule type="expression" dxfId="3578" priority="2911" stopIfTrue="1">
      <formula>AND($B3085&lt;&gt;"",TODAY()&gt;#REF!,$L3085="")</formula>
    </cfRule>
  </conditionalFormatting>
  <conditionalFormatting sqref="P3085">
    <cfRule type="expression" dxfId="3577" priority="2910" stopIfTrue="1">
      <formula>AND($B6070&lt;&gt;"",TODAY()&gt;#REF!,P3085="")</formula>
    </cfRule>
  </conditionalFormatting>
  <conditionalFormatting sqref="Q3086">
    <cfRule type="expression" dxfId="3576" priority="2908" stopIfTrue="1">
      <formula>AND(P3086&lt;&gt;"",(P3086+7)&lt;TODAY(),(P3086+14)&gt;=TODAY(),Q3086="")</formula>
    </cfRule>
    <cfRule type="expression" dxfId="3575" priority="2909" stopIfTrue="1">
      <formula>AND(P3086&lt;&gt;"",(P3086+14)&lt;TODAY(),Q3086="")</formula>
    </cfRule>
  </conditionalFormatting>
  <conditionalFormatting sqref="V3086 S3086">
    <cfRule type="expression" dxfId="3574" priority="2907" stopIfTrue="1">
      <formula>AND($B3086&lt;&gt;"",TODAY()&gt;#REF!,S3086="")</formula>
    </cfRule>
  </conditionalFormatting>
  <conditionalFormatting sqref="U3086">
    <cfRule type="expression" dxfId="3573" priority="2906" stopIfTrue="1">
      <formula>AND($B3086&lt;&gt;"",TODAY()&gt;$A3086,U3086="",V3086&lt;&gt;"Data Received")</formula>
    </cfRule>
  </conditionalFormatting>
  <conditionalFormatting sqref="R3086">
    <cfRule type="expression" dxfId="3572" priority="2905" stopIfTrue="1">
      <formula>AND(B3086&lt;&gt;"",#REF!&lt;TODAY(),R3086="")</formula>
    </cfRule>
  </conditionalFormatting>
  <conditionalFormatting sqref="T3086">
    <cfRule type="expression" dxfId="3571" priority="2904" stopIfTrue="1">
      <formula>AND($B3086&lt;&gt;"",$S3086&lt;&gt;"",TODAY()&gt;$S3086+14,$T3086="",V3086&lt;&gt;"Data Received")</formula>
    </cfRule>
  </conditionalFormatting>
  <conditionalFormatting sqref="L3086:O3086">
    <cfRule type="expression" dxfId="3570" priority="2903" stopIfTrue="1">
      <formula>AND($B3086&lt;&gt;"",TODAY()&gt;#REF!,$L3086="")</formula>
    </cfRule>
  </conditionalFormatting>
  <conditionalFormatting sqref="P3086">
    <cfRule type="expression" dxfId="3569" priority="2902" stopIfTrue="1">
      <formula>AND($B6072&lt;&gt;"",TODAY()&gt;#REF!,P3086="")</formula>
    </cfRule>
  </conditionalFormatting>
  <conditionalFormatting sqref="Q3087">
    <cfRule type="expression" dxfId="3568" priority="2896" stopIfTrue="1">
      <formula>AND(P3087&lt;&gt;"",(P3087+7)&lt;TODAY(),(P3087+14)&gt;=TODAY(),Q3087="")</formula>
    </cfRule>
    <cfRule type="expression" dxfId="3567" priority="2897" stopIfTrue="1">
      <formula>AND(P3087&lt;&gt;"",(P3087+14)&lt;TODAY(),Q3087="")</formula>
    </cfRule>
  </conditionalFormatting>
  <conditionalFormatting sqref="V3087 S3087">
    <cfRule type="expression" dxfId="3566" priority="2895" stopIfTrue="1">
      <formula>AND($B3087&lt;&gt;"",TODAY()&gt;#REF!,S3087="")</formula>
    </cfRule>
  </conditionalFormatting>
  <conditionalFormatting sqref="U3087">
    <cfRule type="expression" dxfId="3565" priority="2894" stopIfTrue="1">
      <formula>AND($B3087&lt;&gt;"",TODAY()&gt;$A3087,U3087="",V3087&lt;&gt;"Data Received")</formula>
    </cfRule>
  </conditionalFormatting>
  <conditionalFormatting sqref="R3087">
    <cfRule type="expression" dxfId="3564" priority="2898" stopIfTrue="1">
      <formula>AND(B3087&lt;&gt;"",#REF!&lt;TODAY(),R3087="")</formula>
    </cfRule>
  </conditionalFormatting>
  <conditionalFormatting sqref="T3087">
    <cfRule type="expression" dxfId="3563" priority="2899" stopIfTrue="1">
      <formula>AND($B3087&lt;&gt;"",$S3087&lt;&gt;"",TODAY()&gt;$S3087+14,$T3087="",V3087&lt;&gt;"Data Received")</formula>
    </cfRule>
  </conditionalFormatting>
  <conditionalFormatting sqref="L3087:O3087">
    <cfRule type="expression" dxfId="3562" priority="2900" stopIfTrue="1">
      <formula>AND($B3087&lt;&gt;"",TODAY()&gt;#REF!,$L3087="")</formula>
    </cfRule>
  </conditionalFormatting>
  <conditionalFormatting sqref="P3087">
    <cfRule type="expression" dxfId="3561" priority="2901" stopIfTrue="1">
      <formula>AND($B3088&lt;&gt;"",TODAY()&gt;#REF!,P3087="")</formula>
    </cfRule>
  </conditionalFormatting>
  <conditionalFormatting sqref="Q3088">
    <cfRule type="expression" dxfId="3560" priority="2888" stopIfTrue="1">
      <formula>AND(P3088&lt;&gt;"",(P3088+7)&lt;TODAY(),(P3088+14)&gt;=TODAY(),Q3088="")</formula>
    </cfRule>
    <cfRule type="expression" dxfId="3559" priority="2889" stopIfTrue="1">
      <formula>AND(P3088&lt;&gt;"",(P3088+14)&lt;TODAY(),Q3088="")</formula>
    </cfRule>
  </conditionalFormatting>
  <conditionalFormatting sqref="V3088 S3088">
    <cfRule type="expression" dxfId="3558" priority="2887" stopIfTrue="1">
      <formula>AND($B3088&lt;&gt;"",TODAY()&gt;#REF!,S3088="")</formula>
    </cfRule>
  </conditionalFormatting>
  <conditionalFormatting sqref="U3088">
    <cfRule type="expression" dxfId="3557" priority="2886" stopIfTrue="1">
      <formula>AND($B3088&lt;&gt;"",TODAY()&gt;$A3088,U3088="",V3088&lt;&gt;"Data Received")</formula>
    </cfRule>
  </conditionalFormatting>
  <conditionalFormatting sqref="R3088">
    <cfRule type="expression" dxfId="3556" priority="2890" stopIfTrue="1">
      <formula>AND(B3088&lt;&gt;"",#REF!&lt;TODAY(),R3088="")</formula>
    </cfRule>
  </conditionalFormatting>
  <conditionalFormatting sqref="T3088">
    <cfRule type="expression" dxfId="3555" priority="2891" stopIfTrue="1">
      <formula>AND($B3088&lt;&gt;"",$S3088&lt;&gt;"",TODAY()&gt;$S3088+14,$T3088="",V3088&lt;&gt;"Data Received")</formula>
    </cfRule>
  </conditionalFormatting>
  <conditionalFormatting sqref="L3088:O3088">
    <cfRule type="expression" dxfId="3554" priority="2892" stopIfTrue="1">
      <formula>AND($B3088&lt;&gt;"",TODAY()&gt;#REF!,$L3088="")</formula>
    </cfRule>
  </conditionalFormatting>
  <conditionalFormatting sqref="P3088">
    <cfRule type="expression" dxfId="3553" priority="2893" stopIfTrue="1">
      <formula>AND($B3089&lt;&gt;"",TODAY()&gt;#REF!,P3088="")</formula>
    </cfRule>
  </conditionalFormatting>
  <conditionalFormatting sqref="Q3089">
    <cfRule type="expression" dxfId="3552" priority="2880" stopIfTrue="1">
      <formula>AND(P3089&lt;&gt;"",(P3089+7)&lt;TODAY(),(P3089+14)&gt;=TODAY(),Q3089="")</formula>
    </cfRule>
    <cfRule type="expression" dxfId="3551" priority="2881" stopIfTrue="1">
      <formula>AND(P3089&lt;&gt;"",(P3089+14)&lt;TODAY(),Q3089="")</formula>
    </cfRule>
  </conditionalFormatting>
  <conditionalFormatting sqref="V3089 S3089">
    <cfRule type="expression" dxfId="3550" priority="2879" stopIfTrue="1">
      <formula>AND($B3089&lt;&gt;"",TODAY()&gt;#REF!,S3089="")</formula>
    </cfRule>
  </conditionalFormatting>
  <conditionalFormatting sqref="U3089">
    <cfRule type="expression" dxfId="3549" priority="2878" stopIfTrue="1">
      <formula>AND($B3089&lt;&gt;"",TODAY()&gt;$A3089,U3089="",V3089&lt;&gt;"Data Received")</formula>
    </cfRule>
  </conditionalFormatting>
  <conditionalFormatting sqref="R3089">
    <cfRule type="expression" dxfId="3548" priority="2882" stopIfTrue="1">
      <formula>AND(B3089&lt;&gt;"",#REF!&lt;TODAY(),R3089="")</formula>
    </cfRule>
  </conditionalFormatting>
  <conditionalFormatting sqref="T3089">
    <cfRule type="expression" dxfId="3547" priority="2883" stopIfTrue="1">
      <formula>AND($B3089&lt;&gt;"",$S3089&lt;&gt;"",TODAY()&gt;$S3089+14,$T3089="",V3089&lt;&gt;"Data Received")</formula>
    </cfRule>
  </conditionalFormatting>
  <conditionalFormatting sqref="L3089:O3089">
    <cfRule type="expression" dxfId="3546" priority="2884" stopIfTrue="1">
      <formula>AND($B3089&lt;&gt;"",TODAY()&gt;#REF!,$L3089="")</formula>
    </cfRule>
  </conditionalFormatting>
  <conditionalFormatting sqref="P3089">
    <cfRule type="expression" dxfId="3545" priority="2885" stopIfTrue="1">
      <formula>AND($B3090&lt;&gt;"",TODAY()&gt;#REF!,P3089="")</formula>
    </cfRule>
  </conditionalFormatting>
  <conditionalFormatting sqref="Q3090">
    <cfRule type="expression" dxfId="3544" priority="2872" stopIfTrue="1">
      <formula>AND(P3090&lt;&gt;"",(P3090+7)&lt;TODAY(),(P3090+14)&gt;=TODAY(),Q3090="")</formula>
    </cfRule>
    <cfRule type="expression" dxfId="3543" priority="2873" stopIfTrue="1">
      <formula>AND(P3090&lt;&gt;"",(P3090+14)&lt;TODAY(),Q3090="")</formula>
    </cfRule>
  </conditionalFormatting>
  <conditionalFormatting sqref="V3090 S3090">
    <cfRule type="expression" dxfId="3542" priority="2871" stopIfTrue="1">
      <formula>AND($B3090&lt;&gt;"",TODAY()&gt;#REF!,S3090="")</formula>
    </cfRule>
  </conditionalFormatting>
  <conditionalFormatting sqref="U3090">
    <cfRule type="expression" dxfId="3541" priority="2870" stopIfTrue="1">
      <formula>AND($B3090&lt;&gt;"",TODAY()&gt;$A3090,U3090="",V3090&lt;&gt;"Data Received")</formula>
    </cfRule>
  </conditionalFormatting>
  <conditionalFormatting sqref="R3090">
    <cfRule type="expression" dxfId="3540" priority="2874" stopIfTrue="1">
      <formula>AND(B3090&lt;&gt;"",#REF!&lt;TODAY(),R3090="")</formula>
    </cfRule>
  </conditionalFormatting>
  <conditionalFormatting sqref="T3090">
    <cfRule type="expression" dxfId="3539" priority="2875" stopIfTrue="1">
      <formula>AND($B3090&lt;&gt;"",$S3090&lt;&gt;"",TODAY()&gt;$S3090+14,$T3090="",V3090&lt;&gt;"Data Received")</formula>
    </cfRule>
  </conditionalFormatting>
  <conditionalFormatting sqref="L3090:O3090">
    <cfRule type="expression" dxfId="3538" priority="2876" stopIfTrue="1">
      <formula>AND($B3090&lt;&gt;"",TODAY()&gt;#REF!,$L3090="")</formula>
    </cfRule>
  </conditionalFormatting>
  <conditionalFormatting sqref="P3090">
    <cfRule type="expression" dxfId="3537" priority="2877" stopIfTrue="1">
      <formula>AND($B3091&lt;&gt;"",TODAY()&gt;#REF!,P3090="")</formula>
    </cfRule>
  </conditionalFormatting>
  <conditionalFormatting sqref="Q3091">
    <cfRule type="expression" dxfId="3536" priority="2868" stopIfTrue="1">
      <formula>AND(P3091&lt;&gt;"",(P3091+7)&lt;TODAY(),(P3091+14)&gt;=TODAY(),Q3091="")</formula>
    </cfRule>
    <cfRule type="expression" dxfId="3535" priority="2869" stopIfTrue="1">
      <formula>AND(P3091&lt;&gt;"",(P3091+14)&lt;TODAY(),Q3091="")</formula>
    </cfRule>
  </conditionalFormatting>
  <conditionalFormatting sqref="V3091 S3091">
    <cfRule type="expression" dxfId="3534" priority="2867" stopIfTrue="1">
      <formula>AND($B3091&lt;&gt;"",TODAY()&gt;#REF!,S3091="")</formula>
    </cfRule>
  </conditionalFormatting>
  <conditionalFormatting sqref="U3091">
    <cfRule type="expression" dxfId="3533" priority="2866" stopIfTrue="1">
      <formula>AND($B3091&lt;&gt;"",TODAY()&gt;$A3091,U3091="",V3091&lt;&gt;"Data Received")</formula>
    </cfRule>
  </conditionalFormatting>
  <conditionalFormatting sqref="R3091">
    <cfRule type="expression" dxfId="3532" priority="2865" stopIfTrue="1">
      <formula>AND(B3091&lt;&gt;"",#REF!&lt;TODAY(),R3091="")</formula>
    </cfRule>
  </conditionalFormatting>
  <conditionalFormatting sqref="T3091">
    <cfRule type="expression" dxfId="3531" priority="2864" stopIfTrue="1">
      <formula>AND($B3091&lt;&gt;"",$S3091&lt;&gt;"",TODAY()&gt;$S3091+14,$T3091="",V3091&lt;&gt;"Data Received")</formula>
    </cfRule>
  </conditionalFormatting>
  <conditionalFormatting sqref="L3091:O3091">
    <cfRule type="expression" dxfId="3530" priority="2863" stopIfTrue="1">
      <formula>AND($B3091&lt;&gt;"",TODAY()&gt;#REF!,$L3091="")</formula>
    </cfRule>
  </conditionalFormatting>
  <conditionalFormatting sqref="P3091">
    <cfRule type="expression" dxfId="3529" priority="2862" stopIfTrue="1">
      <formula>AND($B6124&lt;&gt;"",TODAY()&gt;#REF!,P3091="")</formula>
    </cfRule>
  </conditionalFormatting>
  <conditionalFormatting sqref="Q3092">
    <cfRule type="expression" dxfId="3528" priority="2860" stopIfTrue="1">
      <formula>AND(P3092&lt;&gt;"",(P3092+7)&lt;TODAY(),(P3092+14)&gt;=TODAY(),Q3092="")</formula>
    </cfRule>
    <cfRule type="expression" dxfId="3527" priority="2861" stopIfTrue="1">
      <formula>AND(P3092&lt;&gt;"",(P3092+14)&lt;TODAY(),Q3092="")</formula>
    </cfRule>
  </conditionalFormatting>
  <conditionalFormatting sqref="V3092 S3092">
    <cfRule type="expression" dxfId="3526" priority="2859" stopIfTrue="1">
      <formula>AND($B3092&lt;&gt;"",TODAY()&gt;#REF!,S3092="")</formula>
    </cfRule>
  </conditionalFormatting>
  <conditionalFormatting sqref="U3092">
    <cfRule type="expression" dxfId="3525" priority="2858" stopIfTrue="1">
      <formula>AND($B3092&lt;&gt;"",TODAY()&gt;$A3092,U3092="",V3092&lt;&gt;"Data Received")</formula>
    </cfRule>
  </conditionalFormatting>
  <conditionalFormatting sqref="R3092">
    <cfRule type="expression" dxfId="3524" priority="2857" stopIfTrue="1">
      <formula>AND(B3092&lt;&gt;"",#REF!&lt;TODAY(),R3092="")</formula>
    </cfRule>
  </conditionalFormatting>
  <conditionalFormatting sqref="T3092">
    <cfRule type="expression" dxfId="3523" priority="2856" stopIfTrue="1">
      <formula>AND($B3092&lt;&gt;"",$S3092&lt;&gt;"",TODAY()&gt;$S3092+14,$T3092="",V3092&lt;&gt;"Data Received")</formula>
    </cfRule>
  </conditionalFormatting>
  <conditionalFormatting sqref="L3092:O3092">
    <cfRule type="expression" dxfId="3522" priority="2855" stopIfTrue="1">
      <formula>AND($B3092&lt;&gt;"",TODAY()&gt;#REF!,$L3092="")</formula>
    </cfRule>
  </conditionalFormatting>
  <conditionalFormatting sqref="P3092">
    <cfRule type="expression" dxfId="3521" priority="2854" stopIfTrue="1">
      <formula>AND($B6122&lt;&gt;"",TODAY()&gt;#REF!,P3092="")</formula>
    </cfRule>
  </conditionalFormatting>
  <conditionalFormatting sqref="Q3093">
    <cfRule type="expression" dxfId="3520" priority="2848" stopIfTrue="1">
      <formula>AND(P3093&lt;&gt;"",(P3093+7)&lt;TODAY(),(P3093+14)&gt;=TODAY(),Q3093="")</formula>
    </cfRule>
    <cfRule type="expression" dxfId="3519" priority="2849" stopIfTrue="1">
      <formula>AND(P3093&lt;&gt;"",(P3093+14)&lt;TODAY(),Q3093="")</formula>
    </cfRule>
  </conditionalFormatting>
  <conditionalFormatting sqref="V3093 S3093">
    <cfRule type="expression" dxfId="3518" priority="2847" stopIfTrue="1">
      <formula>AND($B3093&lt;&gt;"",TODAY()&gt;#REF!,S3093="")</formula>
    </cfRule>
  </conditionalFormatting>
  <conditionalFormatting sqref="U3093">
    <cfRule type="expression" dxfId="3517" priority="2846" stopIfTrue="1">
      <formula>AND($B3093&lt;&gt;"",TODAY()&gt;$A3093,U3093="",V3093&lt;&gt;"Data Received")</formula>
    </cfRule>
  </conditionalFormatting>
  <conditionalFormatting sqref="R3093">
    <cfRule type="expression" dxfId="3516" priority="2850" stopIfTrue="1">
      <formula>AND(B3093&lt;&gt;"",#REF!&lt;TODAY(),R3093="")</formula>
    </cfRule>
  </conditionalFormatting>
  <conditionalFormatting sqref="T3093">
    <cfRule type="expression" dxfId="3515" priority="2851" stopIfTrue="1">
      <formula>AND($B3093&lt;&gt;"",$S3093&lt;&gt;"",TODAY()&gt;$S3093+14,$T3093="",V3093&lt;&gt;"Data Received")</formula>
    </cfRule>
  </conditionalFormatting>
  <conditionalFormatting sqref="L3093:O3093">
    <cfRule type="expression" dxfId="3514" priority="2852" stopIfTrue="1">
      <formula>AND($B3093&lt;&gt;"",TODAY()&gt;#REF!,$L3093="")</formula>
    </cfRule>
  </conditionalFormatting>
  <conditionalFormatting sqref="P3093">
    <cfRule type="expression" dxfId="3513" priority="2853" stopIfTrue="1">
      <formula>AND($B3094&lt;&gt;"",TODAY()&gt;#REF!,P3093="")</formula>
    </cfRule>
  </conditionalFormatting>
  <conditionalFormatting sqref="Q3094">
    <cfRule type="expression" dxfId="3512" priority="2844" stopIfTrue="1">
      <formula>AND(P3094&lt;&gt;"",(P3094+7)&lt;TODAY(),(P3094+14)&gt;=TODAY(),Q3094="")</formula>
    </cfRule>
    <cfRule type="expression" dxfId="3511" priority="2845" stopIfTrue="1">
      <formula>AND(P3094&lt;&gt;"",(P3094+14)&lt;TODAY(),Q3094="")</formula>
    </cfRule>
  </conditionalFormatting>
  <conditionalFormatting sqref="V3094 S3094">
    <cfRule type="expression" dxfId="3510" priority="2843" stopIfTrue="1">
      <formula>AND($B3094&lt;&gt;"",TODAY()&gt;#REF!,S3094="")</formula>
    </cfRule>
  </conditionalFormatting>
  <conditionalFormatting sqref="U3094">
    <cfRule type="expression" dxfId="3509" priority="2842" stopIfTrue="1">
      <formula>AND($B3094&lt;&gt;"",TODAY()&gt;$A3094,U3094="",V3094&lt;&gt;"Data Received")</formula>
    </cfRule>
  </conditionalFormatting>
  <conditionalFormatting sqref="R3094">
    <cfRule type="expression" dxfId="3508" priority="2841" stopIfTrue="1">
      <formula>AND(B3094&lt;&gt;"",#REF!&lt;TODAY(),R3094="")</formula>
    </cfRule>
  </conditionalFormatting>
  <conditionalFormatting sqref="T3094">
    <cfRule type="expression" dxfId="3507" priority="2840" stopIfTrue="1">
      <formula>AND($B3094&lt;&gt;"",$S3094&lt;&gt;"",TODAY()&gt;$S3094+14,$T3094="",V3094&lt;&gt;"Data Received")</formula>
    </cfRule>
  </conditionalFormatting>
  <conditionalFormatting sqref="L3094:O3094">
    <cfRule type="expression" dxfId="3506" priority="2839" stopIfTrue="1">
      <formula>AND($B3094&lt;&gt;"",TODAY()&gt;#REF!,$L3094="")</formula>
    </cfRule>
  </conditionalFormatting>
  <conditionalFormatting sqref="P3094">
    <cfRule type="expression" dxfId="3505" priority="2838" stopIfTrue="1">
      <formula>AND($B6122&lt;&gt;"",TODAY()&gt;#REF!,P3094="")</formula>
    </cfRule>
  </conditionalFormatting>
  <conditionalFormatting sqref="Q3095">
    <cfRule type="expression" dxfId="3504" priority="2832" stopIfTrue="1">
      <formula>AND(P3095&lt;&gt;"",(P3095+7)&lt;TODAY(),(P3095+14)&gt;=TODAY(),Q3095="")</formula>
    </cfRule>
    <cfRule type="expression" dxfId="3503" priority="2833" stopIfTrue="1">
      <formula>AND(P3095&lt;&gt;"",(P3095+14)&lt;TODAY(),Q3095="")</formula>
    </cfRule>
  </conditionalFormatting>
  <conditionalFormatting sqref="V3095 S3095">
    <cfRule type="expression" dxfId="3502" priority="2831" stopIfTrue="1">
      <formula>AND($B3095&lt;&gt;"",TODAY()&gt;#REF!,S3095="")</formula>
    </cfRule>
  </conditionalFormatting>
  <conditionalFormatting sqref="U3095">
    <cfRule type="expression" dxfId="3501" priority="2830" stopIfTrue="1">
      <formula>AND($B3095&lt;&gt;"",TODAY()&gt;$A3095,U3095="",V3095&lt;&gt;"Data Received")</formula>
    </cfRule>
  </conditionalFormatting>
  <conditionalFormatting sqref="R3095">
    <cfRule type="expression" dxfId="3500" priority="2834" stopIfTrue="1">
      <formula>AND(B3095&lt;&gt;"",#REF!&lt;TODAY(),R3095="")</formula>
    </cfRule>
  </conditionalFormatting>
  <conditionalFormatting sqref="T3095">
    <cfRule type="expression" dxfId="3499" priority="2835" stopIfTrue="1">
      <formula>AND($B3095&lt;&gt;"",$S3095&lt;&gt;"",TODAY()&gt;$S3095+14,$T3095="",V3095&lt;&gt;"Data Received")</formula>
    </cfRule>
  </conditionalFormatting>
  <conditionalFormatting sqref="L3095:O3095">
    <cfRule type="expression" dxfId="3498" priority="2836" stopIfTrue="1">
      <formula>AND($B3095&lt;&gt;"",TODAY()&gt;#REF!,$L3095="")</formula>
    </cfRule>
  </conditionalFormatting>
  <conditionalFormatting sqref="P3095">
    <cfRule type="expression" dxfId="3497" priority="2837" stopIfTrue="1">
      <formula>AND($B3096&lt;&gt;"",TODAY()&gt;#REF!,P3095="")</formula>
    </cfRule>
  </conditionalFormatting>
  <conditionalFormatting sqref="Q3096">
    <cfRule type="expression" dxfId="3496" priority="2824" stopIfTrue="1">
      <formula>AND(P3096&lt;&gt;"",(P3096+7)&lt;TODAY(),(P3096+14)&gt;=TODAY(),Q3096="")</formula>
    </cfRule>
    <cfRule type="expression" dxfId="3495" priority="2825" stopIfTrue="1">
      <formula>AND(P3096&lt;&gt;"",(P3096+14)&lt;TODAY(),Q3096="")</formula>
    </cfRule>
  </conditionalFormatting>
  <conditionalFormatting sqref="V3096 S3096">
    <cfRule type="expression" dxfId="3494" priority="2823" stopIfTrue="1">
      <formula>AND($B3096&lt;&gt;"",TODAY()&gt;#REF!,S3096="")</formula>
    </cfRule>
  </conditionalFormatting>
  <conditionalFormatting sqref="U3096">
    <cfRule type="expression" dxfId="3493" priority="2822" stopIfTrue="1">
      <formula>AND($B3096&lt;&gt;"",TODAY()&gt;$A3096,U3096="",V3096&lt;&gt;"Data Received")</formula>
    </cfRule>
  </conditionalFormatting>
  <conditionalFormatting sqref="R3096">
    <cfRule type="expression" dxfId="3492" priority="2826" stopIfTrue="1">
      <formula>AND(B3096&lt;&gt;"",#REF!&lt;TODAY(),R3096="")</formula>
    </cfRule>
  </conditionalFormatting>
  <conditionalFormatting sqref="T3096">
    <cfRule type="expression" dxfId="3491" priority="2827" stopIfTrue="1">
      <formula>AND($B3096&lt;&gt;"",$S3096&lt;&gt;"",TODAY()&gt;$S3096+14,$T3096="",V3096&lt;&gt;"Data Received")</formula>
    </cfRule>
  </conditionalFormatting>
  <conditionalFormatting sqref="L3096:O3096">
    <cfRule type="expression" dxfId="3490" priority="2828" stopIfTrue="1">
      <formula>AND($B3096&lt;&gt;"",TODAY()&gt;#REF!,$L3096="")</formula>
    </cfRule>
  </conditionalFormatting>
  <conditionalFormatting sqref="P3096">
    <cfRule type="expression" dxfId="3489" priority="2829" stopIfTrue="1">
      <formula>AND($B3097&lt;&gt;"",TODAY()&gt;#REF!,P3096="")</formula>
    </cfRule>
  </conditionalFormatting>
  <conditionalFormatting sqref="Q3097">
    <cfRule type="expression" dxfId="3488" priority="2816" stopIfTrue="1">
      <formula>AND(P3097&lt;&gt;"",(P3097+7)&lt;TODAY(),(P3097+14)&gt;=TODAY(),Q3097="")</formula>
    </cfRule>
    <cfRule type="expression" dxfId="3487" priority="2817" stopIfTrue="1">
      <formula>AND(P3097&lt;&gt;"",(P3097+14)&lt;TODAY(),Q3097="")</formula>
    </cfRule>
  </conditionalFormatting>
  <conditionalFormatting sqref="V3097 S3097">
    <cfRule type="expression" dxfId="3486" priority="2815" stopIfTrue="1">
      <formula>AND($B3097&lt;&gt;"",TODAY()&gt;#REF!,S3097="")</formula>
    </cfRule>
  </conditionalFormatting>
  <conditionalFormatting sqref="U3097">
    <cfRule type="expression" dxfId="3485" priority="2814" stopIfTrue="1">
      <formula>AND($B3097&lt;&gt;"",TODAY()&gt;$A3097,U3097="",V3097&lt;&gt;"Data Received")</formula>
    </cfRule>
  </conditionalFormatting>
  <conditionalFormatting sqref="R3097">
    <cfRule type="expression" dxfId="3484" priority="2818" stopIfTrue="1">
      <formula>AND(B3097&lt;&gt;"",#REF!&lt;TODAY(),R3097="")</formula>
    </cfRule>
  </conditionalFormatting>
  <conditionalFormatting sqref="T3097">
    <cfRule type="expression" dxfId="3483" priority="2819" stopIfTrue="1">
      <formula>AND($B3097&lt;&gt;"",$S3097&lt;&gt;"",TODAY()&gt;$S3097+14,$T3097="",V3097&lt;&gt;"Data Received")</formula>
    </cfRule>
  </conditionalFormatting>
  <conditionalFormatting sqref="L3097:O3097">
    <cfRule type="expression" dxfId="3482" priority="2820" stopIfTrue="1">
      <formula>AND($B3097&lt;&gt;"",TODAY()&gt;#REF!,$L3097="")</formula>
    </cfRule>
  </conditionalFormatting>
  <conditionalFormatting sqref="P3097">
    <cfRule type="expression" dxfId="3481" priority="2821" stopIfTrue="1">
      <formula>AND($B3098&lt;&gt;"",TODAY()&gt;#REF!,P3097="")</formula>
    </cfRule>
  </conditionalFormatting>
  <conditionalFormatting sqref="Q3098">
    <cfRule type="expression" dxfId="3480" priority="2808" stopIfTrue="1">
      <formula>AND(P3098&lt;&gt;"",(P3098+7)&lt;TODAY(),(P3098+14)&gt;=TODAY(),Q3098="")</formula>
    </cfRule>
    <cfRule type="expression" dxfId="3479" priority="2809" stopIfTrue="1">
      <formula>AND(P3098&lt;&gt;"",(P3098+14)&lt;TODAY(),Q3098="")</formula>
    </cfRule>
  </conditionalFormatting>
  <conditionalFormatting sqref="V3098 S3098">
    <cfRule type="expression" dxfId="3478" priority="2807" stopIfTrue="1">
      <formula>AND($B3098&lt;&gt;"",TODAY()&gt;#REF!,S3098="")</formula>
    </cfRule>
  </conditionalFormatting>
  <conditionalFormatting sqref="U3098">
    <cfRule type="expression" dxfId="3477" priority="2806" stopIfTrue="1">
      <formula>AND($B3098&lt;&gt;"",TODAY()&gt;$A3098,U3098="",V3098&lt;&gt;"Data Received")</formula>
    </cfRule>
  </conditionalFormatting>
  <conditionalFormatting sqref="R3098">
    <cfRule type="expression" dxfId="3476" priority="2810" stopIfTrue="1">
      <formula>AND(B3098&lt;&gt;"",#REF!&lt;TODAY(),R3098="")</formula>
    </cfRule>
  </conditionalFormatting>
  <conditionalFormatting sqref="T3098">
    <cfRule type="expression" dxfId="3475" priority="2811" stopIfTrue="1">
      <formula>AND($B3098&lt;&gt;"",$S3098&lt;&gt;"",TODAY()&gt;$S3098+14,$T3098="",V3098&lt;&gt;"Data Received")</formula>
    </cfRule>
  </conditionalFormatting>
  <conditionalFormatting sqref="L3098:O3098">
    <cfRule type="expression" dxfId="3474" priority="2812" stopIfTrue="1">
      <formula>AND($B3098&lt;&gt;"",TODAY()&gt;#REF!,$L3098="")</formula>
    </cfRule>
  </conditionalFormatting>
  <conditionalFormatting sqref="P3098">
    <cfRule type="expression" dxfId="3473" priority="2813" stopIfTrue="1">
      <formula>AND($B3099&lt;&gt;"",TODAY()&gt;#REF!,P3098="")</formula>
    </cfRule>
  </conditionalFormatting>
  <conditionalFormatting sqref="Q3099">
    <cfRule type="expression" dxfId="3472" priority="2800" stopIfTrue="1">
      <formula>AND(P3099&lt;&gt;"",(P3099+7)&lt;TODAY(),(P3099+14)&gt;=TODAY(),Q3099="")</formula>
    </cfRule>
    <cfRule type="expression" dxfId="3471" priority="2801" stopIfTrue="1">
      <formula>AND(P3099&lt;&gt;"",(P3099+14)&lt;TODAY(),Q3099="")</formula>
    </cfRule>
  </conditionalFormatting>
  <conditionalFormatting sqref="V3099 S3099">
    <cfRule type="expression" dxfId="3470" priority="2799" stopIfTrue="1">
      <formula>AND($B3099&lt;&gt;"",TODAY()&gt;#REF!,S3099="")</formula>
    </cfRule>
  </conditionalFormatting>
  <conditionalFormatting sqref="U3099">
    <cfRule type="expression" dxfId="3469" priority="2798" stopIfTrue="1">
      <formula>AND($B3099&lt;&gt;"",TODAY()&gt;$A3099,U3099="",V3099&lt;&gt;"Data Received")</formula>
    </cfRule>
  </conditionalFormatting>
  <conditionalFormatting sqref="R3099">
    <cfRule type="expression" dxfId="3468" priority="2802" stopIfTrue="1">
      <formula>AND(B3099&lt;&gt;"",#REF!&lt;TODAY(),R3099="")</formula>
    </cfRule>
  </conditionalFormatting>
  <conditionalFormatting sqref="T3099">
    <cfRule type="expression" dxfId="3467" priority="2803" stopIfTrue="1">
      <formula>AND($B3099&lt;&gt;"",$S3099&lt;&gt;"",TODAY()&gt;$S3099+14,$T3099="",V3099&lt;&gt;"Data Received")</formula>
    </cfRule>
  </conditionalFormatting>
  <conditionalFormatting sqref="L3099:O3099">
    <cfRule type="expression" dxfId="3466" priority="2804" stopIfTrue="1">
      <formula>AND($B3099&lt;&gt;"",TODAY()&gt;#REF!,$L3099="")</formula>
    </cfRule>
  </conditionalFormatting>
  <conditionalFormatting sqref="P3099">
    <cfRule type="expression" dxfId="3465" priority="2805" stopIfTrue="1">
      <formula>AND($B3100&lt;&gt;"",TODAY()&gt;#REF!,P3099="")</formula>
    </cfRule>
  </conditionalFormatting>
  <conditionalFormatting sqref="Q3100">
    <cfRule type="expression" dxfId="3464" priority="2792" stopIfTrue="1">
      <formula>AND(P3100&lt;&gt;"",(P3100+7)&lt;TODAY(),(P3100+14)&gt;=TODAY(),Q3100="")</formula>
    </cfRule>
    <cfRule type="expression" dxfId="3463" priority="2793" stopIfTrue="1">
      <formula>AND(P3100&lt;&gt;"",(P3100+14)&lt;TODAY(),Q3100="")</formula>
    </cfRule>
  </conditionalFormatting>
  <conditionalFormatting sqref="V3100 S3100">
    <cfRule type="expression" dxfId="3462" priority="2791" stopIfTrue="1">
      <formula>AND($B3100&lt;&gt;"",TODAY()&gt;#REF!,S3100="")</formula>
    </cfRule>
  </conditionalFormatting>
  <conditionalFormatting sqref="U3100">
    <cfRule type="expression" dxfId="3461" priority="2790" stopIfTrue="1">
      <formula>AND($B3100&lt;&gt;"",TODAY()&gt;$A3100,U3100="",V3100&lt;&gt;"Data Received")</formula>
    </cfRule>
  </conditionalFormatting>
  <conditionalFormatting sqref="R3100">
    <cfRule type="expression" dxfId="3460" priority="2794" stopIfTrue="1">
      <formula>AND(B3100&lt;&gt;"",#REF!&lt;TODAY(),R3100="")</formula>
    </cfRule>
  </conditionalFormatting>
  <conditionalFormatting sqref="T3100">
    <cfRule type="expression" dxfId="3459" priority="2795" stopIfTrue="1">
      <formula>AND($B3100&lt;&gt;"",$S3100&lt;&gt;"",TODAY()&gt;$S3100+14,$T3100="",V3100&lt;&gt;"Data Received")</formula>
    </cfRule>
  </conditionalFormatting>
  <conditionalFormatting sqref="L3100:O3100">
    <cfRule type="expression" dxfId="3458" priority="2796" stopIfTrue="1">
      <formula>AND($B3100&lt;&gt;"",TODAY()&gt;#REF!,$L3100="")</formula>
    </cfRule>
  </conditionalFormatting>
  <conditionalFormatting sqref="P3100">
    <cfRule type="expression" dxfId="3457" priority="2797" stopIfTrue="1">
      <formula>AND($B3101&lt;&gt;"",TODAY()&gt;#REF!,P3100="")</formula>
    </cfRule>
  </conditionalFormatting>
  <conditionalFormatting sqref="Q3101">
    <cfRule type="expression" dxfId="3456" priority="2788" stopIfTrue="1">
      <formula>AND(P3101&lt;&gt;"",(P3101+7)&lt;TODAY(),(P3101+14)&gt;=TODAY(),Q3101="")</formula>
    </cfRule>
    <cfRule type="expression" dxfId="3455" priority="2789" stopIfTrue="1">
      <formula>AND(P3101&lt;&gt;"",(P3101+14)&lt;TODAY(),Q3101="")</formula>
    </cfRule>
  </conditionalFormatting>
  <conditionalFormatting sqref="V3101 S3101">
    <cfRule type="expression" dxfId="3454" priority="2787" stopIfTrue="1">
      <formula>AND($B3101&lt;&gt;"",TODAY()&gt;#REF!,S3101="")</formula>
    </cfRule>
  </conditionalFormatting>
  <conditionalFormatting sqref="U3101">
    <cfRule type="expression" dxfId="3453" priority="2786" stopIfTrue="1">
      <formula>AND($B3101&lt;&gt;"",TODAY()&gt;$A3101,U3101="",V3101&lt;&gt;"Data Received")</formula>
    </cfRule>
  </conditionalFormatting>
  <conditionalFormatting sqref="R3101">
    <cfRule type="expression" dxfId="3452" priority="2785" stopIfTrue="1">
      <formula>AND(B3101&lt;&gt;"",#REF!&lt;TODAY(),R3101="")</formula>
    </cfRule>
  </conditionalFormatting>
  <conditionalFormatting sqref="T3101">
    <cfRule type="expression" dxfId="3451" priority="2784" stopIfTrue="1">
      <formula>AND($B3101&lt;&gt;"",$S3101&lt;&gt;"",TODAY()&gt;$S3101+14,$T3101="",V3101&lt;&gt;"Data Received")</formula>
    </cfRule>
  </conditionalFormatting>
  <conditionalFormatting sqref="L3101:O3101">
    <cfRule type="expression" dxfId="3450" priority="2783" stopIfTrue="1">
      <formula>AND($B3101&lt;&gt;"",TODAY()&gt;#REF!,$L3101="")</formula>
    </cfRule>
  </conditionalFormatting>
  <conditionalFormatting sqref="P3101">
    <cfRule type="expression" dxfId="3449" priority="2782" stopIfTrue="1">
      <formula>AND($B6141&lt;&gt;"",TODAY()&gt;#REF!,P3101="")</formula>
    </cfRule>
  </conditionalFormatting>
  <conditionalFormatting sqref="Q3102">
    <cfRule type="expression" dxfId="3448" priority="2776" stopIfTrue="1">
      <formula>AND(P3102&lt;&gt;"",(P3102+7)&lt;TODAY(),(P3102+14)&gt;=TODAY(),Q3102="")</formula>
    </cfRule>
    <cfRule type="expression" dxfId="3447" priority="2777" stopIfTrue="1">
      <formula>AND(P3102&lt;&gt;"",(P3102+14)&lt;TODAY(),Q3102="")</formula>
    </cfRule>
  </conditionalFormatting>
  <conditionalFormatting sqref="V3102 S3102">
    <cfRule type="expression" dxfId="3446" priority="2775" stopIfTrue="1">
      <formula>AND($B3102&lt;&gt;"",TODAY()&gt;#REF!,S3102="")</formula>
    </cfRule>
  </conditionalFormatting>
  <conditionalFormatting sqref="U3102">
    <cfRule type="expression" dxfId="3445" priority="2774" stopIfTrue="1">
      <formula>AND($B3102&lt;&gt;"",TODAY()&gt;$A3102,U3102="",V3102&lt;&gt;"Data Received")</formula>
    </cfRule>
  </conditionalFormatting>
  <conditionalFormatting sqref="R3102">
    <cfRule type="expression" dxfId="3444" priority="2778" stopIfTrue="1">
      <formula>AND(B3102&lt;&gt;"",#REF!&lt;TODAY(),R3102="")</formula>
    </cfRule>
  </conditionalFormatting>
  <conditionalFormatting sqref="T3102">
    <cfRule type="expression" dxfId="3443" priority="2779" stopIfTrue="1">
      <formula>AND($B3102&lt;&gt;"",$S3102&lt;&gt;"",TODAY()&gt;$S3102+14,$T3102="",V3102&lt;&gt;"Data Received")</formula>
    </cfRule>
  </conditionalFormatting>
  <conditionalFormatting sqref="L3102:O3102">
    <cfRule type="expression" dxfId="3442" priority="2780" stopIfTrue="1">
      <formula>AND($B3102&lt;&gt;"",TODAY()&gt;#REF!,$L3102="")</formula>
    </cfRule>
  </conditionalFormatting>
  <conditionalFormatting sqref="P3102">
    <cfRule type="expression" dxfId="3441" priority="2781" stopIfTrue="1">
      <formula>AND($B3103&lt;&gt;"",TODAY()&gt;#REF!,P3102="")</formula>
    </cfRule>
  </conditionalFormatting>
  <conditionalFormatting sqref="Q3103">
    <cfRule type="expression" dxfId="3440" priority="2772" stopIfTrue="1">
      <formula>AND(P3103&lt;&gt;"",(P3103+7)&lt;TODAY(),(P3103+14)&gt;=TODAY(),Q3103="")</formula>
    </cfRule>
    <cfRule type="expression" dxfId="3439" priority="2773" stopIfTrue="1">
      <formula>AND(P3103&lt;&gt;"",(P3103+14)&lt;TODAY(),Q3103="")</formula>
    </cfRule>
  </conditionalFormatting>
  <conditionalFormatting sqref="V3103 S3103">
    <cfRule type="expression" dxfId="3438" priority="2771" stopIfTrue="1">
      <formula>AND($B3103&lt;&gt;"",TODAY()&gt;#REF!,S3103="")</formula>
    </cfRule>
  </conditionalFormatting>
  <conditionalFormatting sqref="U3103">
    <cfRule type="expression" dxfId="3437" priority="2770" stopIfTrue="1">
      <formula>AND($B3103&lt;&gt;"",TODAY()&gt;$A3103,U3103="",V3103&lt;&gt;"Data Received")</formula>
    </cfRule>
  </conditionalFormatting>
  <conditionalFormatting sqref="R3103">
    <cfRule type="expression" dxfId="3436" priority="2769" stopIfTrue="1">
      <formula>AND(B3103&lt;&gt;"",#REF!&lt;TODAY(),R3103="")</formula>
    </cfRule>
  </conditionalFormatting>
  <conditionalFormatting sqref="T3103">
    <cfRule type="expression" dxfId="3435" priority="2768" stopIfTrue="1">
      <formula>AND($B3103&lt;&gt;"",$S3103&lt;&gt;"",TODAY()&gt;$S3103+14,$T3103="",V3103&lt;&gt;"Data Received")</formula>
    </cfRule>
  </conditionalFormatting>
  <conditionalFormatting sqref="L3103:O3103">
    <cfRule type="expression" dxfId="3434" priority="2767" stopIfTrue="1">
      <formula>AND($B3103&lt;&gt;"",TODAY()&gt;#REF!,$L3103="")</formula>
    </cfRule>
  </conditionalFormatting>
  <conditionalFormatting sqref="P3103">
    <cfRule type="expression" dxfId="3433" priority="2766" stopIfTrue="1">
      <formula>AND($B6119&lt;&gt;"",TODAY()&gt;#REF!,P3103="")</formula>
    </cfRule>
  </conditionalFormatting>
  <conditionalFormatting sqref="Q3104">
    <cfRule type="expression" dxfId="3432" priority="2760" stopIfTrue="1">
      <formula>AND(P3104&lt;&gt;"",(P3104+7)&lt;TODAY(),(P3104+14)&gt;=TODAY(),Q3104="")</formula>
    </cfRule>
    <cfRule type="expression" dxfId="3431" priority="2761" stopIfTrue="1">
      <formula>AND(P3104&lt;&gt;"",(P3104+14)&lt;TODAY(),Q3104="")</formula>
    </cfRule>
  </conditionalFormatting>
  <conditionalFormatting sqref="V3104 S3104">
    <cfRule type="expression" dxfId="3430" priority="2759" stopIfTrue="1">
      <formula>AND($B3104&lt;&gt;"",TODAY()&gt;#REF!,S3104="")</formula>
    </cfRule>
  </conditionalFormatting>
  <conditionalFormatting sqref="U3104">
    <cfRule type="expression" dxfId="3429" priority="2758" stopIfTrue="1">
      <formula>AND($B3104&lt;&gt;"",TODAY()&gt;$A3104,U3104="",V3104&lt;&gt;"Data Received")</formula>
    </cfRule>
  </conditionalFormatting>
  <conditionalFormatting sqref="R3104">
    <cfRule type="expression" dxfId="3428" priority="2762" stopIfTrue="1">
      <formula>AND(B3104&lt;&gt;"",#REF!&lt;TODAY(),R3104="")</formula>
    </cfRule>
  </conditionalFormatting>
  <conditionalFormatting sqref="T3104">
    <cfRule type="expression" dxfId="3427" priority="2763" stopIfTrue="1">
      <formula>AND($B3104&lt;&gt;"",$S3104&lt;&gt;"",TODAY()&gt;$S3104+14,$T3104="",V3104&lt;&gt;"Data Received")</formula>
    </cfRule>
  </conditionalFormatting>
  <conditionalFormatting sqref="L3104:O3104">
    <cfRule type="expression" dxfId="3426" priority="2764" stopIfTrue="1">
      <formula>AND($B3104&lt;&gt;"",TODAY()&gt;#REF!,$L3104="")</formula>
    </cfRule>
  </conditionalFormatting>
  <conditionalFormatting sqref="P3104">
    <cfRule type="expression" dxfId="3425" priority="2765" stopIfTrue="1">
      <formula>AND($B3105&lt;&gt;"",TODAY()&gt;#REF!,P3104="")</formula>
    </cfRule>
  </conditionalFormatting>
  <conditionalFormatting sqref="Q3105">
    <cfRule type="expression" dxfId="3424" priority="2752" stopIfTrue="1">
      <formula>AND(P3105&lt;&gt;"",(P3105+7)&lt;TODAY(),(P3105+14)&gt;=TODAY(),Q3105="")</formula>
    </cfRule>
    <cfRule type="expression" dxfId="3423" priority="2753" stopIfTrue="1">
      <formula>AND(P3105&lt;&gt;"",(P3105+14)&lt;TODAY(),Q3105="")</formula>
    </cfRule>
  </conditionalFormatting>
  <conditionalFormatting sqref="V3105 S3105">
    <cfRule type="expression" dxfId="3422" priority="2751" stopIfTrue="1">
      <formula>AND($B3105&lt;&gt;"",TODAY()&gt;#REF!,S3105="")</formula>
    </cfRule>
  </conditionalFormatting>
  <conditionalFormatting sqref="U3105">
    <cfRule type="expression" dxfId="3421" priority="2750" stopIfTrue="1">
      <formula>AND($B3105&lt;&gt;"",TODAY()&gt;$A3105,U3105="",V3105&lt;&gt;"Data Received")</formula>
    </cfRule>
  </conditionalFormatting>
  <conditionalFormatting sqref="R3105">
    <cfRule type="expression" dxfId="3420" priority="2754" stopIfTrue="1">
      <formula>AND(B3105&lt;&gt;"",#REF!&lt;TODAY(),R3105="")</formula>
    </cfRule>
  </conditionalFormatting>
  <conditionalFormatting sqref="T3105">
    <cfRule type="expression" dxfId="3419" priority="2755" stopIfTrue="1">
      <formula>AND($B3105&lt;&gt;"",$S3105&lt;&gt;"",TODAY()&gt;$S3105+14,$T3105="",V3105&lt;&gt;"Data Received")</formula>
    </cfRule>
  </conditionalFormatting>
  <conditionalFormatting sqref="L3105:O3105">
    <cfRule type="expression" dxfId="3418" priority="2756" stopIfTrue="1">
      <formula>AND($B3105&lt;&gt;"",TODAY()&gt;#REF!,$L3105="")</formula>
    </cfRule>
  </conditionalFormatting>
  <conditionalFormatting sqref="P3105">
    <cfRule type="expression" dxfId="3417" priority="2757" stopIfTrue="1">
      <formula>AND($B3106&lt;&gt;"",TODAY()&gt;#REF!,P3105="")</formula>
    </cfRule>
  </conditionalFormatting>
  <conditionalFormatting sqref="Q3106">
    <cfRule type="expression" dxfId="3416" priority="2744" stopIfTrue="1">
      <formula>AND(P3106&lt;&gt;"",(P3106+7)&lt;TODAY(),(P3106+14)&gt;=TODAY(),Q3106="")</formula>
    </cfRule>
    <cfRule type="expression" dxfId="3415" priority="2745" stopIfTrue="1">
      <formula>AND(P3106&lt;&gt;"",(P3106+14)&lt;TODAY(),Q3106="")</formula>
    </cfRule>
  </conditionalFormatting>
  <conditionalFormatting sqref="V3106 S3106">
    <cfRule type="expression" dxfId="3414" priority="2743" stopIfTrue="1">
      <formula>AND($B3106&lt;&gt;"",TODAY()&gt;#REF!,S3106="")</formula>
    </cfRule>
  </conditionalFormatting>
  <conditionalFormatting sqref="U3106">
    <cfRule type="expression" dxfId="3413" priority="2742" stopIfTrue="1">
      <formula>AND($B3106&lt;&gt;"",TODAY()&gt;$A3106,U3106="",V3106&lt;&gt;"Data Received")</formula>
    </cfRule>
  </conditionalFormatting>
  <conditionalFormatting sqref="R3106">
    <cfRule type="expression" dxfId="3412" priority="2746" stopIfTrue="1">
      <formula>AND(B3106&lt;&gt;"",#REF!&lt;TODAY(),R3106="")</formula>
    </cfRule>
  </conditionalFormatting>
  <conditionalFormatting sqref="T3106">
    <cfRule type="expression" dxfId="3411" priority="2747" stopIfTrue="1">
      <formula>AND($B3106&lt;&gt;"",$S3106&lt;&gt;"",TODAY()&gt;$S3106+14,$T3106="",V3106&lt;&gt;"Data Received")</formula>
    </cfRule>
  </conditionalFormatting>
  <conditionalFormatting sqref="L3106:O3106">
    <cfRule type="expression" dxfId="3410" priority="2748" stopIfTrue="1">
      <formula>AND($B3106&lt;&gt;"",TODAY()&gt;#REF!,$L3106="")</formula>
    </cfRule>
  </conditionalFormatting>
  <conditionalFormatting sqref="P3106">
    <cfRule type="expression" dxfId="3409" priority="2749" stopIfTrue="1">
      <formula>AND($B3107&lt;&gt;"",TODAY()&gt;#REF!,P3106="")</formula>
    </cfRule>
  </conditionalFormatting>
  <conditionalFormatting sqref="Q3107">
    <cfRule type="expression" dxfId="3408" priority="2736" stopIfTrue="1">
      <formula>AND(P3107&lt;&gt;"",(P3107+7)&lt;TODAY(),(P3107+14)&gt;=TODAY(),Q3107="")</formula>
    </cfRule>
    <cfRule type="expression" dxfId="3407" priority="2737" stopIfTrue="1">
      <formula>AND(P3107&lt;&gt;"",(P3107+14)&lt;TODAY(),Q3107="")</formula>
    </cfRule>
  </conditionalFormatting>
  <conditionalFormatting sqref="V3107 S3107">
    <cfRule type="expression" dxfId="3406" priority="2735" stopIfTrue="1">
      <formula>AND($B3107&lt;&gt;"",TODAY()&gt;#REF!,S3107="")</formula>
    </cfRule>
  </conditionalFormatting>
  <conditionalFormatting sqref="U3107">
    <cfRule type="expression" dxfId="3405" priority="2734" stopIfTrue="1">
      <formula>AND($B3107&lt;&gt;"",TODAY()&gt;$A3107,U3107="",V3107&lt;&gt;"Data Received")</formula>
    </cfRule>
  </conditionalFormatting>
  <conditionalFormatting sqref="R3107">
    <cfRule type="expression" dxfId="3404" priority="2738" stopIfTrue="1">
      <formula>AND(B3107&lt;&gt;"",#REF!&lt;TODAY(),R3107="")</formula>
    </cfRule>
  </conditionalFormatting>
  <conditionalFormatting sqref="T3107">
    <cfRule type="expression" dxfId="3403" priority="2739" stopIfTrue="1">
      <formula>AND($B3107&lt;&gt;"",$S3107&lt;&gt;"",TODAY()&gt;$S3107+14,$T3107="",V3107&lt;&gt;"Data Received")</formula>
    </cfRule>
  </conditionalFormatting>
  <conditionalFormatting sqref="L3107:O3107">
    <cfRule type="expression" dxfId="3402" priority="2740" stopIfTrue="1">
      <formula>AND($B3107&lt;&gt;"",TODAY()&gt;#REF!,$L3107="")</formula>
    </cfRule>
  </conditionalFormatting>
  <conditionalFormatting sqref="P3107">
    <cfRule type="expression" dxfId="3401" priority="2741" stopIfTrue="1">
      <formula>AND($B3108&lt;&gt;"",TODAY()&gt;#REF!,P3107="")</formula>
    </cfRule>
  </conditionalFormatting>
  <conditionalFormatting sqref="Q3108">
    <cfRule type="expression" dxfId="3400" priority="2728" stopIfTrue="1">
      <formula>AND(P3108&lt;&gt;"",(P3108+7)&lt;TODAY(),(P3108+14)&gt;=TODAY(),Q3108="")</formula>
    </cfRule>
    <cfRule type="expression" dxfId="3399" priority="2729" stopIfTrue="1">
      <formula>AND(P3108&lt;&gt;"",(P3108+14)&lt;TODAY(),Q3108="")</formula>
    </cfRule>
  </conditionalFormatting>
  <conditionalFormatting sqref="S3108">
    <cfRule type="expression" dxfId="3398" priority="2727" stopIfTrue="1">
      <formula>AND($B3108&lt;&gt;"",TODAY()&gt;#REF!,S3108="")</formula>
    </cfRule>
  </conditionalFormatting>
  <conditionalFormatting sqref="U3108">
    <cfRule type="expression" dxfId="3397" priority="2726" stopIfTrue="1">
      <formula>AND($B3108&lt;&gt;"",TODAY()&gt;$A3108,U3108="",V3108&lt;&gt;"Data Received")</formula>
    </cfRule>
  </conditionalFormatting>
  <conditionalFormatting sqref="R3108">
    <cfRule type="expression" dxfId="3396" priority="2730" stopIfTrue="1">
      <formula>AND(B3108&lt;&gt;"",#REF!&lt;TODAY(),R3108="")</formula>
    </cfRule>
  </conditionalFormatting>
  <conditionalFormatting sqref="T3108">
    <cfRule type="expression" dxfId="3395" priority="2731" stopIfTrue="1">
      <formula>AND($B3108&lt;&gt;"",$S3108&lt;&gt;"",TODAY()&gt;$S3108+14,$T3108="",V3108&lt;&gt;"Data Received")</formula>
    </cfRule>
  </conditionalFormatting>
  <conditionalFormatting sqref="L3108:O3108">
    <cfRule type="expression" dxfId="3394" priority="2732" stopIfTrue="1">
      <formula>AND($B3108&lt;&gt;"",TODAY()&gt;#REF!,$L3108="")</formula>
    </cfRule>
  </conditionalFormatting>
  <conditionalFormatting sqref="P3108">
    <cfRule type="expression" dxfId="3393" priority="2733" stopIfTrue="1">
      <formula>AND($B3109&lt;&gt;"",TODAY()&gt;#REF!,P3108="")</formula>
    </cfRule>
  </conditionalFormatting>
  <conditionalFormatting sqref="V3108">
    <cfRule type="expression" dxfId="3392" priority="2725" stopIfTrue="1">
      <formula>AND($B3108&lt;&gt;"",TODAY()&gt;#REF!,V3108="")</formula>
    </cfRule>
  </conditionalFormatting>
  <conditionalFormatting sqref="Q3109">
    <cfRule type="expression" dxfId="3391" priority="2723" stopIfTrue="1">
      <formula>AND(P3109&lt;&gt;"",(P3109+7)&lt;TODAY(),(P3109+14)&gt;=TODAY(),Q3109="")</formula>
    </cfRule>
    <cfRule type="expression" dxfId="3390" priority="2724" stopIfTrue="1">
      <formula>AND(P3109&lt;&gt;"",(P3109+14)&lt;TODAY(),Q3109="")</formula>
    </cfRule>
  </conditionalFormatting>
  <conditionalFormatting sqref="S3109">
    <cfRule type="expression" dxfId="3389" priority="2722" stopIfTrue="1">
      <formula>AND($B3109&lt;&gt;"",TODAY()&gt;#REF!,S3109="")</formula>
    </cfRule>
  </conditionalFormatting>
  <conditionalFormatting sqref="U3109">
    <cfRule type="expression" dxfId="3388" priority="2721" stopIfTrue="1">
      <formula>AND($B3109&lt;&gt;"",TODAY()&gt;$A3109,U3109="",V3109&lt;&gt;"Data Received")</formula>
    </cfRule>
  </conditionalFormatting>
  <conditionalFormatting sqref="R3109">
    <cfRule type="expression" dxfId="3387" priority="2720" stopIfTrue="1">
      <formula>AND(B3109&lt;&gt;"",#REF!&lt;TODAY(),R3109="")</formula>
    </cfRule>
  </conditionalFormatting>
  <conditionalFormatting sqref="T3109">
    <cfRule type="expression" dxfId="3386" priority="2719" stopIfTrue="1">
      <formula>AND($B3109&lt;&gt;"",$S3109&lt;&gt;"",TODAY()&gt;$S3109+14,$T3109="",V3109&lt;&gt;"Data Received")</formula>
    </cfRule>
  </conditionalFormatting>
  <conditionalFormatting sqref="L3109:O3109">
    <cfRule type="expression" dxfId="3385" priority="2718" stopIfTrue="1">
      <formula>AND($B3109&lt;&gt;"",TODAY()&gt;#REF!,$L3109="")</formula>
    </cfRule>
  </conditionalFormatting>
  <conditionalFormatting sqref="P3109">
    <cfRule type="expression" dxfId="3384" priority="2717" stopIfTrue="1">
      <formula>AND($B6128&lt;&gt;"",TODAY()&gt;#REF!,P3109="")</formula>
    </cfRule>
  </conditionalFormatting>
  <conditionalFormatting sqref="V3109">
    <cfRule type="expression" dxfId="3383" priority="2716" stopIfTrue="1">
      <formula>AND($B3109&lt;&gt;"",TODAY()&gt;#REF!,V3109="")</formula>
    </cfRule>
  </conditionalFormatting>
  <conditionalFormatting sqref="Q3110">
    <cfRule type="expression" dxfId="3382" priority="2710" stopIfTrue="1">
      <formula>AND(P3110&lt;&gt;"",(P3110+7)&lt;TODAY(),(P3110+14)&gt;=TODAY(),Q3110="")</formula>
    </cfRule>
    <cfRule type="expression" dxfId="3381" priority="2711" stopIfTrue="1">
      <formula>AND(P3110&lt;&gt;"",(P3110+14)&lt;TODAY(),Q3110="")</formula>
    </cfRule>
  </conditionalFormatting>
  <conditionalFormatting sqref="S3110">
    <cfRule type="expression" dxfId="3380" priority="2709" stopIfTrue="1">
      <formula>AND($B3110&lt;&gt;"",TODAY()&gt;#REF!,S3110="")</formula>
    </cfRule>
  </conditionalFormatting>
  <conditionalFormatting sqref="U3110">
    <cfRule type="expression" dxfId="3379" priority="2708" stopIfTrue="1">
      <formula>AND($B3110&lt;&gt;"",TODAY()&gt;$A3110,U3110="",V3110&lt;&gt;"Data Received")</formula>
    </cfRule>
  </conditionalFormatting>
  <conditionalFormatting sqref="R3110">
    <cfRule type="expression" dxfId="3378" priority="2712" stopIfTrue="1">
      <formula>AND(B3110&lt;&gt;"",#REF!&lt;TODAY(),R3110="")</formula>
    </cfRule>
  </conditionalFormatting>
  <conditionalFormatting sqref="T3110">
    <cfRule type="expression" dxfId="3377" priority="2713" stopIfTrue="1">
      <formula>AND($B3110&lt;&gt;"",$S3110&lt;&gt;"",TODAY()&gt;$S3110+14,$T3110="",V3110&lt;&gt;"Data Received")</formula>
    </cfRule>
  </conditionalFormatting>
  <conditionalFormatting sqref="L3110:O3110">
    <cfRule type="expression" dxfId="3376" priority="2714" stopIfTrue="1">
      <formula>AND($B3110&lt;&gt;"",TODAY()&gt;#REF!,$L3110="")</formula>
    </cfRule>
  </conditionalFormatting>
  <conditionalFormatting sqref="P3110">
    <cfRule type="expression" dxfId="3375" priority="2715" stopIfTrue="1">
      <formula>AND($B3111&lt;&gt;"",TODAY()&gt;#REF!,P3110="")</formula>
    </cfRule>
  </conditionalFormatting>
  <conditionalFormatting sqref="V3110">
    <cfRule type="expression" dxfId="3374" priority="2707" stopIfTrue="1">
      <formula>AND($B3110&lt;&gt;"",TODAY()&gt;#REF!,V3110="")</formula>
    </cfRule>
  </conditionalFormatting>
  <conditionalFormatting sqref="Q3111">
    <cfRule type="expression" dxfId="3373" priority="2701" stopIfTrue="1">
      <formula>AND(P3111&lt;&gt;"",(P3111+7)&lt;TODAY(),(P3111+14)&gt;=TODAY(),Q3111="")</formula>
    </cfRule>
    <cfRule type="expression" dxfId="3372" priority="2702" stopIfTrue="1">
      <formula>AND(P3111&lt;&gt;"",(P3111+14)&lt;TODAY(),Q3111="")</formula>
    </cfRule>
  </conditionalFormatting>
  <conditionalFormatting sqref="S3111">
    <cfRule type="expression" dxfId="3371" priority="2700" stopIfTrue="1">
      <formula>AND($B3111&lt;&gt;"",TODAY()&gt;#REF!,S3111="")</formula>
    </cfRule>
  </conditionalFormatting>
  <conditionalFormatting sqref="U3111">
    <cfRule type="expression" dxfId="3370" priority="2699" stopIfTrue="1">
      <formula>AND($B3111&lt;&gt;"",TODAY()&gt;$A3111,U3111="",V3111&lt;&gt;"Data Received")</formula>
    </cfRule>
  </conditionalFormatting>
  <conditionalFormatting sqref="R3111">
    <cfRule type="expression" dxfId="3369" priority="2703" stopIfTrue="1">
      <formula>AND(B3111&lt;&gt;"",#REF!&lt;TODAY(),R3111="")</formula>
    </cfRule>
  </conditionalFormatting>
  <conditionalFormatting sqref="T3111">
    <cfRule type="expression" dxfId="3368" priority="2704" stopIfTrue="1">
      <formula>AND($B3111&lt;&gt;"",$S3111&lt;&gt;"",TODAY()&gt;$S3111+14,$T3111="",V3111&lt;&gt;"Data Received")</formula>
    </cfRule>
  </conditionalFormatting>
  <conditionalFormatting sqref="L3111:O3111">
    <cfRule type="expression" dxfId="3367" priority="2705" stopIfTrue="1">
      <formula>AND($B3111&lt;&gt;"",TODAY()&gt;#REF!,$L3111="")</formula>
    </cfRule>
  </conditionalFormatting>
  <conditionalFormatting sqref="P3111">
    <cfRule type="expression" dxfId="3366" priority="2706" stopIfTrue="1">
      <formula>AND($B3112&lt;&gt;"",TODAY()&gt;#REF!,P3111="")</formula>
    </cfRule>
  </conditionalFormatting>
  <conditionalFormatting sqref="V3111">
    <cfRule type="expression" dxfId="3365" priority="2698" stopIfTrue="1">
      <formula>AND($B3111&lt;&gt;"",TODAY()&gt;#REF!,V3111="")</formula>
    </cfRule>
  </conditionalFormatting>
  <conditionalFormatting sqref="Q3112">
    <cfRule type="expression" dxfId="3364" priority="2692" stopIfTrue="1">
      <formula>AND(P3112&lt;&gt;"",(P3112+7)&lt;TODAY(),(P3112+14)&gt;=TODAY(),Q3112="")</formula>
    </cfRule>
    <cfRule type="expression" dxfId="3363" priority="2693" stopIfTrue="1">
      <formula>AND(P3112&lt;&gt;"",(P3112+14)&lt;TODAY(),Q3112="")</formula>
    </cfRule>
  </conditionalFormatting>
  <conditionalFormatting sqref="S3112">
    <cfRule type="expression" dxfId="3362" priority="2691" stopIfTrue="1">
      <formula>AND($B3112&lt;&gt;"",TODAY()&gt;#REF!,S3112="")</formula>
    </cfRule>
  </conditionalFormatting>
  <conditionalFormatting sqref="U3112">
    <cfRule type="expression" dxfId="3361" priority="2690" stopIfTrue="1">
      <formula>AND($B3112&lt;&gt;"",TODAY()&gt;$A3112,U3112="",V3112&lt;&gt;"Data Received")</formula>
    </cfRule>
  </conditionalFormatting>
  <conditionalFormatting sqref="R3112">
    <cfRule type="expression" dxfId="3360" priority="2694" stopIfTrue="1">
      <formula>AND(B3112&lt;&gt;"",#REF!&lt;TODAY(),R3112="")</formula>
    </cfRule>
  </conditionalFormatting>
  <conditionalFormatting sqref="T3112">
    <cfRule type="expression" dxfId="3359" priority="2695" stopIfTrue="1">
      <formula>AND($B3112&lt;&gt;"",$S3112&lt;&gt;"",TODAY()&gt;$S3112+14,$T3112="",V3112&lt;&gt;"Data Received")</formula>
    </cfRule>
  </conditionalFormatting>
  <conditionalFormatting sqref="L3112:O3112">
    <cfRule type="expression" dxfId="3358" priority="2696" stopIfTrue="1">
      <formula>AND($B3112&lt;&gt;"",TODAY()&gt;#REF!,$L3112="")</formula>
    </cfRule>
  </conditionalFormatting>
  <conditionalFormatting sqref="P3112">
    <cfRule type="expression" dxfId="3357" priority="2697" stopIfTrue="1">
      <formula>AND($B3113&lt;&gt;"",TODAY()&gt;#REF!,P3112="")</formula>
    </cfRule>
  </conditionalFormatting>
  <conditionalFormatting sqref="V3112">
    <cfRule type="expression" dxfId="3356" priority="2689" stopIfTrue="1">
      <formula>AND($B3112&lt;&gt;"",TODAY()&gt;#REF!,V3112="")</formula>
    </cfRule>
  </conditionalFormatting>
  <conditionalFormatting sqref="Q3113">
    <cfRule type="expression" dxfId="3355" priority="2687" stopIfTrue="1">
      <formula>AND(P3113&lt;&gt;"",(P3113+7)&lt;TODAY(),(P3113+14)&gt;=TODAY(),Q3113="")</formula>
    </cfRule>
    <cfRule type="expression" dxfId="3354" priority="2688" stopIfTrue="1">
      <formula>AND(P3113&lt;&gt;"",(P3113+14)&lt;TODAY(),Q3113="")</formula>
    </cfRule>
  </conditionalFormatting>
  <conditionalFormatting sqref="S3113">
    <cfRule type="expression" dxfId="3353" priority="2686" stopIfTrue="1">
      <formula>AND($B3113&lt;&gt;"",TODAY()&gt;#REF!,S3113="")</formula>
    </cfRule>
  </conditionalFormatting>
  <conditionalFormatting sqref="U3113">
    <cfRule type="expression" dxfId="3352" priority="2685" stopIfTrue="1">
      <formula>AND($B3113&lt;&gt;"",TODAY()&gt;$A3113,U3113="",V3113&lt;&gt;"Data Received")</formula>
    </cfRule>
  </conditionalFormatting>
  <conditionalFormatting sqref="R3113">
    <cfRule type="expression" dxfId="3351" priority="2684" stopIfTrue="1">
      <formula>AND(B3113&lt;&gt;"",#REF!&lt;TODAY(),R3113="")</formula>
    </cfRule>
  </conditionalFormatting>
  <conditionalFormatting sqref="T3113">
    <cfRule type="expression" dxfId="3350" priority="2683" stopIfTrue="1">
      <formula>AND($B3113&lt;&gt;"",$S3113&lt;&gt;"",TODAY()&gt;$S3113+14,$T3113="",V3113&lt;&gt;"Data Received")</formula>
    </cfRule>
  </conditionalFormatting>
  <conditionalFormatting sqref="L3113:O3113">
    <cfRule type="expression" dxfId="3349" priority="2682" stopIfTrue="1">
      <formula>AND($B3113&lt;&gt;"",TODAY()&gt;#REF!,$L3113="")</formula>
    </cfRule>
  </conditionalFormatting>
  <conditionalFormatting sqref="P3113">
    <cfRule type="expression" dxfId="3348" priority="2681" stopIfTrue="1">
      <formula>AND($B6151&lt;&gt;"",TODAY()&gt;#REF!,P3113="")</formula>
    </cfRule>
  </conditionalFormatting>
  <conditionalFormatting sqref="V3113">
    <cfRule type="expression" dxfId="3347" priority="2680" stopIfTrue="1">
      <formula>AND($B3113&lt;&gt;"",TODAY()&gt;#REF!,V3113="")</formula>
    </cfRule>
  </conditionalFormatting>
  <conditionalFormatting sqref="Q3114">
    <cfRule type="expression" dxfId="3346" priority="2678" stopIfTrue="1">
      <formula>AND(P3114&lt;&gt;"",(P3114+7)&lt;TODAY(),(P3114+14)&gt;=TODAY(),Q3114="")</formula>
    </cfRule>
    <cfRule type="expression" dxfId="3345" priority="2679" stopIfTrue="1">
      <formula>AND(P3114&lt;&gt;"",(P3114+14)&lt;TODAY(),Q3114="")</formula>
    </cfRule>
  </conditionalFormatting>
  <conditionalFormatting sqref="S3114">
    <cfRule type="expression" dxfId="3344" priority="2677" stopIfTrue="1">
      <formula>AND($B3114&lt;&gt;"",TODAY()&gt;#REF!,S3114="")</formula>
    </cfRule>
  </conditionalFormatting>
  <conditionalFormatting sqref="U3114">
    <cfRule type="expression" dxfId="3343" priority="2676" stopIfTrue="1">
      <formula>AND($B3114&lt;&gt;"",TODAY()&gt;$A3114,U3114="",V3114&lt;&gt;"Data Received")</formula>
    </cfRule>
  </conditionalFormatting>
  <conditionalFormatting sqref="R3114">
    <cfRule type="expression" dxfId="3342" priority="2675" stopIfTrue="1">
      <formula>AND(B3114&lt;&gt;"",#REF!&lt;TODAY(),R3114="")</formula>
    </cfRule>
  </conditionalFormatting>
  <conditionalFormatting sqref="T3114">
    <cfRule type="expression" dxfId="3341" priority="2674" stopIfTrue="1">
      <formula>AND($B3114&lt;&gt;"",$S3114&lt;&gt;"",TODAY()&gt;$S3114+14,$T3114="",V3114&lt;&gt;"Data Received")</formula>
    </cfRule>
  </conditionalFormatting>
  <conditionalFormatting sqref="L3114:O3114">
    <cfRule type="expression" dxfId="3340" priority="2673" stopIfTrue="1">
      <formula>AND($B3114&lt;&gt;"",TODAY()&gt;#REF!,$L3114="")</formula>
    </cfRule>
  </conditionalFormatting>
  <conditionalFormatting sqref="P3114">
    <cfRule type="expression" dxfId="3339" priority="2672" stopIfTrue="1">
      <formula>AND($B6179&lt;&gt;"",TODAY()&gt;#REF!,P3114="")</formula>
    </cfRule>
  </conditionalFormatting>
  <conditionalFormatting sqref="V3114">
    <cfRule type="expression" dxfId="3338" priority="2671" stopIfTrue="1">
      <formula>AND($B3114&lt;&gt;"",TODAY()&gt;#REF!,V3114="")</formula>
    </cfRule>
  </conditionalFormatting>
  <conditionalFormatting sqref="Q3115">
    <cfRule type="expression" dxfId="3337" priority="2665" stopIfTrue="1">
      <formula>AND(P3115&lt;&gt;"",(P3115+7)&lt;TODAY(),(P3115+14)&gt;=TODAY(),Q3115="")</formula>
    </cfRule>
    <cfRule type="expression" dxfId="3336" priority="2666" stopIfTrue="1">
      <formula>AND(P3115&lt;&gt;"",(P3115+14)&lt;TODAY(),Q3115="")</formula>
    </cfRule>
  </conditionalFormatting>
  <conditionalFormatting sqref="S3115">
    <cfRule type="expression" dxfId="3335" priority="2664" stopIfTrue="1">
      <formula>AND($B3115&lt;&gt;"",TODAY()&gt;#REF!,S3115="")</formula>
    </cfRule>
  </conditionalFormatting>
  <conditionalFormatting sqref="U3115">
    <cfRule type="expression" dxfId="3334" priority="2663" stopIfTrue="1">
      <formula>AND($B3115&lt;&gt;"",TODAY()&gt;$A3115,U3115="",V3115&lt;&gt;"Data Received")</formula>
    </cfRule>
  </conditionalFormatting>
  <conditionalFormatting sqref="R3115">
    <cfRule type="expression" dxfId="3333" priority="2667" stopIfTrue="1">
      <formula>AND(B3115&lt;&gt;"",#REF!&lt;TODAY(),R3115="")</formula>
    </cfRule>
  </conditionalFormatting>
  <conditionalFormatting sqref="T3115">
    <cfRule type="expression" dxfId="3332" priority="2668" stopIfTrue="1">
      <formula>AND($B3115&lt;&gt;"",$S3115&lt;&gt;"",TODAY()&gt;$S3115+14,$T3115="",V3115&lt;&gt;"Data Received")</formula>
    </cfRule>
  </conditionalFormatting>
  <conditionalFormatting sqref="L3115:O3115">
    <cfRule type="expression" dxfId="3331" priority="2669" stopIfTrue="1">
      <formula>AND($B3115&lt;&gt;"",TODAY()&gt;#REF!,$L3115="")</formula>
    </cfRule>
  </conditionalFormatting>
  <conditionalFormatting sqref="P3115">
    <cfRule type="expression" dxfId="3330" priority="2670" stopIfTrue="1">
      <formula>AND($B3116&lt;&gt;"",TODAY()&gt;#REF!,P3115="")</formula>
    </cfRule>
  </conditionalFormatting>
  <conditionalFormatting sqref="V3115">
    <cfRule type="expression" dxfId="3329" priority="2662" stopIfTrue="1">
      <formula>AND($B3115&lt;&gt;"",TODAY()&gt;#REF!,V3115="")</formula>
    </cfRule>
  </conditionalFormatting>
  <conditionalFormatting sqref="Q3116">
    <cfRule type="expression" dxfId="3328" priority="2656" stopIfTrue="1">
      <formula>AND(P3116&lt;&gt;"",(P3116+7)&lt;TODAY(),(P3116+14)&gt;=TODAY(),Q3116="")</formula>
    </cfRule>
    <cfRule type="expression" dxfId="3327" priority="2657" stopIfTrue="1">
      <formula>AND(P3116&lt;&gt;"",(P3116+14)&lt;TODAY(),Q3116="")</formula>
    </cfRule>
  </conditionalFormatting>
  <conditionalFormatting sqref="S3116">
    <cfRule type="expression" dxfId="3326" priority="2655" stopIfTrue="1">
      <formula>AND($B3116&lt;&gt;"",TODAY()&gt;#REF!,S3116="")</formula>
    </cfRule>
  </conditionalFormatting>
  <conditionalFormatting sqref="U3116">
    <cfRule type="expression" dxfId="3325" priority="2654" stopIfTrue="1">
      <formula>AND($B3116&lt;&gt;"",TODAY()&gt;$A3116,U3116="",V3116&lt;&gt;"Data Received")</formula>
    </cfRule>
  </conditionalFormatting>
  <conditionalFormatting sqref="R3116">
    <cfRule type="expression" dxfId="3324" priority="2658" stopIfTrue="1">
      <formula>AND(B3116&lt;&gt;"",#REF!&lt;TODAY(),R3116="")</formula>
    </cfRule>
  </conditionalFormatting>
  <conditionalFormatting sqref="T3116">
    <cfRule type="expression" dxfId="3323" priority="2659" stopIfTrue="1">
      <formula>AND($B3116&lt;&gt;"",$S3116&lt;&gt;"",TODAY()&gt;$S3116+14,$T3116="",V3116&lt;&gt;"Data Received")</formula>
    </cfRule>
  </conditionalFormatting>
  <conditionalFormatting sqref="L3116:O3116">
    <cfRule type="expression" dxfId="3322" priority="2660" stopIfTrue="1">
      <formula>AND($B3116&lt;&gt;"",TODAY()&gt;#REF!,$L3116="")</formula>
    </cfRule>
  </conditionalFormatting>
  <conditionalFormatting sqref="P3116">
    <cfRule type="expression" dxfId="3321" priority="2661" stopIfTrue="1">
      <formula>AND($B3117&lt;&gt;"",TODAY()&gt;#REF!,P3116="")</formula>
    </cfRule>
  </conditionalFormatting>
  <conditionalFormatting sqref="V3116">
    <cfRule type="expression" dxfId="3320" priority="2653" stopIfTrue="1">
      <formula>AND($B3116&lt;&gt;"",TODAY()&gt;#REF!,V3116="")</formula>
    </cfRule>
  </conditionalFormatting>
  <conditionalFormatting sqref="Q3117">
    <cfRule type="expression" dxfId="3319" priority="2651" stopIfTrue="1">
      <formula>AND(P3117&lt;&gt;"",(P3117+7)&lt;TODAY(),(P3117+14)&gt;=TODAY(),Q3117="")</formula>
    </cfRule>
    <cfRule type="expression" dxfId="3318" priority="2652" stopIfTrue="1">
      <formula>AND(P3117&lt;&gt;"",(P3117+14)&lt;TODAY(),Q3117="")</formula>
    </cfRule>
  </conditionalFormatting>
  <conditionalFormatting sqref="S3117">
    <cfRule type="expression" dxfId="3317" priority="2650" stopIfTrue="1">
      <formula>AND($B3117&lt;&gt;"",TODAY()&gt;#REF!,S3117="")</formula>
    </cfRule>
  </conditionalFormatting>
  <conditionalFormatting sqref="R3117">
    <cfRule type="expression" dxfId="3316" priority="2649" stopIfTrue="1">
      <formula>AND(B3117&lt;&gt;"",#REF!&lt;TODAY(),R3117="")</formula>
    </cfRule>
  </conditionalFormatting>
  <conditionalFormatting sqref="T3117">
    <cfRule type="expression" dxfId="3315" priority="2648" stopIfTrue="1">
      <formula>AND($B3117&lt;&gt;"",$S3117&lt;&gt;"",TODAY()&gt;$S3117+14,$T3117="",V3117&lt;&gt;"Data Received")</formula>
    </cfRule>
  </conditionalFormatting>
  <conditionalFormatting sqref="L3117:O3117">
    <cfRule type="expression" dxfId="3314" priority="2647" stopIfTrue="1">
      <formula>AND($B3117&lt;&gt;"",TODAY()&gt;#REF!,$L3117="")</formula>
    </cfRule>
  </conditionalFormatting>
  <conditionalFormatting sqref="U3117">
    <cfRule type="expression" dxfId="3313" priority="2646" stopIfTrue="1">
      <formula>AND($B3117&lt;&gt;"",TODAY()&gt;#REF!,U3117="")</formula>
    </cfRule>
  </conditionalFormatting>
  <conditionalFormatting sqref="P3117">
    <cfRule type="expression" dxfId="3312" priority="2645" stopIfTrue="1">
      <formula>AND($B6175&lt;&gt;"",TODAY()&gt;#REF!,P3117="")</formula>
    </cfRule>
  </conditionalFormatting>
  <conditionalFormatting sqref="V3117">
    <cfRule type="expression" dxfId="3311" priority="2644" stopIfTrue="1">
      <formula>AND($B3117&lt;&gt;"",TODAY()&gt;#REF!,V3117="")</formula>
    </cfRule>
  </conditionalFormatting>
  <conditionalFormatting sqref="Q3118">
    <cfRule type="expression" dxfId="3310" priority="2642" stopIfTrue="1">
      <formula>AND(P3118&lt;&gt;"",(P3118+7)&lt;TODAY(),(P3118+14)&gt;=TODAY(),Q3118="")</formula>
    </cfRule>
    <cfRule type="expression" dxfId="3309" priority="2643" stopIfTrue="1">
      <formula>AND(P3118&lt;&gt;"",(P3118+14)&lt;TODAY(),Q3118="")</formula>
    </cfRule>
  </conditionalFormatting>
  <conditionalFormatting sqref="S3118">
    <cfRule type="expression" dxfId="3308" priority="2641" stopIfTrue="1">
      <formula>AND($B3118&lt;&gt;"",TODAY()&gt;#REF!,S3118="")</formula>
    </cfRule>
  </conditionalFormatting>
  <conditionalFormatting sqref="U3118">
    <cfRule type="expression" dxfId="3307" priority="2640" stopIfTrue="1">
      <formula>AND($B3118&lt;&gt;"",TODAY()&gt;$A3118,U3118="",V3118&lt;&gt;"Data Received")</formula>
    </cfRule>
  </conditionalFormatting>
  <conditionalFormatting sqref="R3118">
    <cfRule type="expression" dxfId="3306" priority="2639" stopIfTrue="1">
      <formula>AND(B3118&lt;&gt;"",#REF!&lt;TODAY(),R3118="")</formula>
    </cfRule>
  </conditionalFormatting>
  <conditionalFormatting sqref="T3118">
    <cfRule type="expression" dxfId="3305" priority="2638" stopIfTrue="1">
      <formula>AND($B3118&lt;&gt;"",$S3118&lt;&gt;"",TODAY()&gt;$S3118+14,$T3118="",V3118&lt;&gt;"Data Received")</formula>
    </cfRule>
  </conditionalFormatting>
  <conditionalFormatting sqref="L3118:O3118">
    <cfRule type="expression" dxfId="3304" priority="2637" stopIfTrue="1">
      <formula>AND($B3118&lt;&gt;"",TODAY()&gt;#REF!,$L3118="")</formula>
    </cfRule>
  </conditionalFormatting>
  <conditionalFormatting sqref="P3118">
    <cfRule type="expression" dxfId="3303" priority="2636" stopIfTrue="1">
      <formula>AND($B6152&lt;&gt;"",TODAY()&gt;#REF!,P3118="")</formula>
    </cfRule>
  </conditionalFormatting>
  <conditionalFormatting sqref="V3118">
    <cfRule type="expression" dxfId="3302" priority="2635" stopIfTrue="1">
      <formula>AND($B3118&lt;&gt;"",TODAY()&gt;#REF!,V3118="")</formula>
    </cfRule>
  </conditionalFormatting>
  <conditionalFormatting sqref="Q3119">
    <cfRule type="expression" dxfId="3301" priority="2629" stopIfTrue="1">
      <formula>AND(P3119&lt;&gt;"",(P3119+7)&lt;TODAY(),(P3119+14)&gt;=TODAY(),Q3119="")</formula>
    </cfRule>
    <cfRule type="expression" dxfId="3300" priority="2630" stopIfTrue="1">
      <formula>AND(P3119&lt;&gt;"",(P3119+14)&lt;TODAY(),Q3119="")</formula>
    </cfRule>
  </conditionalFormatting>
  <conditionalFormatting sqref="S3119">
    <cfRule type="expression" dxfId="3299" priority="2628" stopIfTrue="1">
      <formula>AND($B3119&lt;&gt;"",TODAY()&gt;#REF!,S3119="")</formula>
    </cfRule>
  </conditionalFormatting>
  <conditionalFormatting sqref="U3119">
    <cfRule type="expression" dxfId="3298" priority="2627" stopIfTrue="1">
      <formula>AND($B3119&lt;&gt;"",TODAY()&gt;$A3119,U3119="",V3119&lt;&gt;"Data Received")</formula>
    </cfRule>
  </conditionalFormatting>
  <conditionalFormatting sqref="R3119">
    <cfRule type="expression" dxfId="3297" priority="2631" stopIfTrue="1">
      <formula>AND(B3119&lt;&gt;"",#REF!&lt;TODAY(),R3119="")</formula>
    </cfRule>
  </conditionalFormatting>
  <conditionalFormatting sqref="T3119">
    <cfRule type="expression" dxfId="3296" priority="2632" stopIfTrue="1">
      <formula>AND($B3119&lt;&gt;"",$S3119&lt;&gt;"",TODAY()&gt;$S3119+14,$T3119="",V3119&lt;&gt;"Data Received")</formula>
    </cfRule>
  </conditionalFormatting>
  <conditionalFormatting sqref="L3119:O3119">
    <cfRule type="expression" dxfId="3295" priority="2633" stopIfTrue="1">
      <formula>AND($B3119&lt;&gt;"",TODAY()&gt;#REF!,$L3119="")</formula>
    </cfRule>
  </conditionalFormatting>
  <conditionalFormatting sqref="P3119">
    <cfRule type="expression" dxfId="3294" priority="2634" stopIfTrue="1">
      <formula>AND($B3120&lt;&gt;"",TODAY()&gt;#REF!,P3119="")</formula>
    </cfRule>
  </conditionalFormatting>
  <conditionalFormatting sqref="V3119">
    <cfRule type="expression" dxfId="3293" priority="2626" stopIfTrue="1">
      <formula>AND($B3119&lt;&gt;"",TODAY()&gt;#REF!,V3119="")</formula>
    </cfRule>
  </conditionalFormatting>
  <conditionalFormatting sqref="Q3120">
    <cfRule type="expression" dxfId="3292" priority="2624" stopIfTrue="1">
      <formula>AND(P3120&lt;&gt;"",(P3120+7)&lt;TODAY(),(P3120+14)&gt;=TODAY(),Q3120="")</formula>
    </cfRule>
    <cfRule type="expression" dxfId="3291" priority="2625" stopIfTrue="1">
      <formula>AND(P3120&lt;&gt;"",(P3120+14)&lt;TODAY(),Q3120="")</formula>
    </cfRule>
  </conditionalFormatting>
  <conditionalFormatting sqref="S3120">
    <cfRule type="expression" dxfId="3290" priority="2623" stopIfTrue="1">
      <formula>AND($B3120&lt;&gt;"",TODAY()&gt;#REF!,S3120="")</formula>
    </cfRule>
  </conditionalFormatting>
  <conditionalFormatting sqref="R3120">
    <cfRule type="expression" dxfId="3289" priority="2622" stopIfTrue="1">
      <formula>AND(B3120&lt;&gt;"",#REF!&lt;TODAY(),R3120="")</formula>
    </cfRule>
  </conditionalFormatting>
  <conditionalFormatting sqref="T3120">
    <cfRule type="expression" dxfId="3288" priority="2621" stopIfTrue="1">
      <formula>AND($B3120&lt;&gt;"",$S3120&lt;&gt;"",TODAY()&gt;$S3120+14,$T3120="",V3120&lt;&gt;"Data Received")</formula>
    </cfRule>
  </conditionalFormatting>
  <conditionalFormatting sqref="L3120:O3120">
    <cfRule type="expression" dxfId="3287" priority="2620" stopIfTrue="1">
      <formula>AND($B3120&lt;&gt;"",TODAY()&gt;#REF!,$L3120="")</formula>
    </cfRule>
  </conditionalFormatting>
  <conditionalFormatting sqref="U3120">
    <cfRule type="expression" dxfId="3286" priority="2619" stopIfTrue="1">
      <formula>AND($B3120&lt;&gt;"",TODAY()&gt;#REF!,U3120="")</formula>
    </cfRule>
  </conditionalFormatting>
  <conditionalFormatting sqref="V3120">
    <cfRule type="expression" dxfId="3285" priority="2617" stopIfTrue="1">
      <formula>AND($B3120&lt;&gt;"",TODAY()&gt;#REF!,V3120="")</formula>
    </cfRule>
  </conditionalFormatting>
  <conditionalFormatting sqref="Q3121">
    <cfRule type="expression" dxfId="3284" priority="2611" stopIfTrue="1">
      <formula>AND(P3121&lt;&gt;"",(P3121+7)&lt;TODAY(),(P3121+14)&gt;=TODAY(),Q3121="")</formula>
    </cfRule>
    <cfRule type="expression" dxfId="3283" priority="2612" stopIfTrue="1">
      <formula>AND(P3121&lt;&gt;"",(P3121+14)&lt;TODAY(),Q3121="")</formula>
    </cfRule>
  </conditionalFormatting>
  <conditionalFormatting sqref="S3121">
    <cfRule type="expression" dxfId="3282" priority="2610" stopIfTrue="1">
      <formula>AND($B3121&lt;&gt;"",TODAY()&gt;#REF!,S3121="")</formula>
    </cfRule>
  </conditionalFormatting>
  <conditionalFormatting sqref="U3121">
    <cfRule type="expression" dxfId="3281" priority="2609" stopIfTrue="1">
      <formula>AND($B3121&lt;&gt;"",TODAY()&gt;$A3121,U3121="",V3121&lt;&gt;"Data Received")</formula>
    </cfRule>
  </conditionalFormatting>
  <conditionalFormatting sqref="R3121">
    <cfRule type="expression" dxfId="3280" priority="2613" stopIfTrue="1">
      <formula>AND(B3121&lt;&gt;"",#REF!&lt;TODAY(),R3121="")</formula>
    </cfRule>
  </conditionalFormatting>
  <conditionalFormatting sqref="T3121">
    <cfRule type="expression" dxfId="3279" priority="2614" stopIfTrue="1">
      <formula>AND($B3121&lt;&gt;"",$S3121&lt;&gt;"",TODAY()&gt;$S3121+14,$T3121="",V3121&lt;&gt;"Data Received")</formula>
    </cfRule>
  </conditionalFormatting>
  <conditionalFormatting sqref="L3121:O3121">
    <cfRule type="expression" dxfId="3278" priority="2615" stopIfTrue="1">
      <formula>AND($B3121&lt;&gt;"",TODAY()&gt;#REF!,$L3121="")</formula>
    </cfRule>
  </conditionalFormatting>
  <conditionalFormatting sqref="P3121">
    <cfRule type="expression" dxfId="3277" priority="2616" stopIfTrue="1">
      <formula>AND($B3122&lt;&gt;"",TODAY()&gt;#REF!,P3121="")</formula>
    </cfRule>
  </conditionalFormatting>
  <conditionalFormatting sqref="V3121">
    <cfRule type="expression" dxfId="3276" priority="2608" stopIfTrue="1">
      <formula>AND($B3121&lt;&gt;"",TODAY()&gt;#REF!,V3121="")</formula>
    </cfRule>
  </conditionalFormatting>
  <conditionalFormatting sqref="Q3122">
    <cfRule type="expression" dxfId="3275" priority="2606" stopIfTrue="1">
      <formula>AND(P3122&lt;&gt;"",(P3122+7)&lt;TODAY(),(P3122+14)&gt;=TODAY(),Q3122="")</formula>
    </cfRule>
    <cfRule type="expression" dxfId="3274" priority="2607" stopIfTrue="1">
      <formula>AND(P3122&lt;&gt;"",(P3122+14)&lt;TODAY(),Q3122="")</formula>
    </cfRule>
  </conditionalFormatting>
  <conditionalFormatting sqref="S3122">
    <cfRule type="expression" dxfId="3273" priority="2605" stopIfTrue="1">
      <formula>AND($B3122&lt;&gt;"",TODAY()&gt;#REF!,S3122="")</formula>
    </cfRule>
  </conditionalFormatting>
  <conditionalFormatting sqref="U3122">
    <cfRule type="expression" dxfId="3272" priority="2604" stopIfTrue="1">
      <formula>AND($B3122&lt;&gt;"",TODAY()&gt;$A3122,U3122="",V3122&lt;&gt;"Data Received")</formula>
    </cfRule>
  </conditionalFormatting>
  <conditionalFormatting sqref="R3122">
    <cfRule type="expression" dxfId="3271" priority="2603" stopIfTrue="1">
      <formula>AND(B3122&lt;&gt;"",#REF!&lt;TODAY(),R3122="")</formula>
    </cfRule>
  </conditionalFormatting>
  <conditionalFormatting sqref="T3122">
    <cfRule type="expression" dxfId="3270" priority="2602" stopIfTrue="1">
      <formula>AND($B3122&lt;&gt;"",$S3122&lt;&gt;"",TODAY()&gt;$S3122+14,$T3122="",V3122&lt;&gt;"Data Received")</formula>
    </cfRule>
  </conditionalFormatting>
  <conditionalFormatting sqref="L3122:O3122">
    <cfRule type="expression" dxfId="3269" priority="2601" stopIfTrue="1">
      <formula>AND($B3122&lt;&gt;"",TODAY()&gt;#REF!,$L3122="")</formula>
    </cfRule>
  </conditionalFormatting>
  <conditionalFormatting sqref="P3122">
    <cfRule type="expression" dxfId="3268" priority="2600" stopIfTrue="1">
      <formula>AND($B6135&lt;&gt;"",TODAY()&gt;#REF!,P3122="")</formula>
    </cfRule>
  </conditionalFormatting>
  <conditionalFormatting sqref="V3122">
    <cfRule type="expression" dxfId="3267" priority="2599" stopIfTrue="1">
      <formula>AND($B3122&lt;&gt;"",TODAY()&gt;#REF!,V3122="")</formula>
    </cfRule>
  </conditionalFormatting>
  <conditionalFormatting sqref="V3123 S3123">
    <cfRule type="expression" dxfId="3266" priority="2598" stopIfTrue="1">
      <formula>AND($B3123&lt;&gt;"",TODAY()&gt;#REF!,S3123="")</formula>
    </cfRule>
  </conditionalFormatting>
  <conditionalFormatting sqref="U3123">
    <cfRule type="expression" dxfId="3265" priority="2597" stopIfTrue="1">
      <formula>AND($B3123&lt;&gt;"",TODAY()&gt;$A3123,U3123="",V3123&lt;&gt;"Data Received")</formula>
    </cfRule>
  </conditionalFormatting>
  <conditionalFormatting sqref="T3123">
    <cfRule type="expression" dxfId="3264" priority="2596" stopIfTrue="1">
      <formula>AND($B3123&lt;&gt;"",$S3123&lt;&gt;"",TODAY()&gt;$S3123+14,$T3123="",V3123&lt;&gt;"Data Received")</formula>
    </cfRule>
  </conditionalFormatting>
  <conditionalFormatting sqref="L3123:O3123">
    <cfRule type="expression" dxfId="3263" priority="2595" stopIfTrue="1">
      <formula>AND($B3123&lt;&gt;"",TODAY()&gt;#REF!,$L3123="")</formula>
    </cfRule>
  </conditionalFormatting>
  <conditionalFormatting sqref="P3123:R3123">
    <cfRule type="expression" dxfId="3262" priority="2594" stopIfTrue="1">
      <formula>AND($B6161&lt;&gt;"",TODAY()&gt;#REF!,P3123="")</formula>
    </cfRule>
  </conditionalFormatting>
  <conditionalFormatting sqref="Q3124">
    <cfRule type="expression" dxfId="3261" priority="2592" stopIfTrue="1">
      <formula>AND(P3124&lt;&gt;"",(P3124+7)&lt;TODAY(),(P3124+14)&gt;=TODAY(),Q3124="")</formula>
    </cfRule>
    <cfRule type="expression" dxfId="3260" priority="2593" stopIfTrue="1">
      <formula>AND(P3124&lt;&gt;"",(P3124+14)&lt;TODAY(),Q3124="")</formula>
    </cfRule>
  </conditionalFormatting>
  <conditionalFormatting sqref="V3124 S3124">
    <cfRule type="expression" dxfId="3259" priority="2591" stopIfTrue="1">
      <formula>AND($B3124&lt;&gt;"",TODAY()&gt;#REF!,S3124="")</formula>
    </cfRule>
  </conditionalFormatting>
  <conditionalFormatting sqref="U3124">
    <cfRule type="expression" dxfId="3258" priority="2590" stopIfTrue="1">
      <formula>AND($B3124&lt;&gt;"",TODAY()&gt;$A3124,U3124="",V3124&lt;&gt;"Data Received")</formula>
    </cfRule>
  </conditionalFormatting>
  <conditionalFormatting sqref="R3124">
    <cfRule type="expression" dxfId="3257" priority="2589" stopIfTrue="1">
      <formula>AND(B3124&lt;&gt;"",#REF!&lt;TODAY(),R3124="")</formula>
    </cfRule>
  </conditionalFormatting>
  <conditionalFormatting sqref="T3124">
    <cfRule type="expression" dxfId="3256" priority="2588" stopIfTrue="1">
      <formula>AND($B3124&lt;&gt;"",$S3124&lt;&gt;"",TODAY()&gt;$S3124+14,$T3124="",V3124&lt;&gt;"Data Received")</formula>
    </cfRule>
  </conditionalFormatting>
  <conditionalFormatting sqref="L3124:N3124">
    <cfRule type="expression" dxfId="3255" priority="2587" stopIfTrue="1">
      <formula>AND($B3124&lt;&gt;"",TODAY()&gt;#REF!,$L3124="")</formula>
    </cfRule>
  </conditionalFormatting>
  <conditionalFormatting sqref="O3124">
    <cfRule type="expression" dxfId="3254" priority="2586" stopIfTrue="1">
      <formula>AND($B3124&lt;&gt;"",TODAY()&gt;#REF!,$L3124="")</formula>
    </cfRule>
  </conditionalFormatting>
  <conditionalFormatting sqref="P3124">
    <cfRule type="expression" dxfId="3253" priority="2585" stopIfTrue="1">
      <formula>AND($B6152&lt;&gt;"",TODAY()&gt;#REF!,P3124="")</formula>
    </cfRule>
  </conditionalFormatting>
  <conditionalFormatting sqref="Q3125">
    <cfRule type="expression" dxfId="3252" priority="2579" stopIfTrue="1">
      <formula>AND(P3125&lt;&gt;"",(P3125+7)&lt;TODAY(),(P3125+14)&gt;=TODAY(),Q3125="")</formula>
    </cfRule>
    <cfRule type="expression" dxfId="3251" priority="2580" stopIfTrue="1">
      <formula>AND(P3125&lt;&gt;"",(P3125+14)&lt;TODAY(),Q3125="")</formula>
    </cfRule>
  </conditionalFormatting>
  <conditionalFormatting sqref="V3125 S3125">
    <cfRule type="expression" dxfId="3250" priority="2578" stopIfTrue="1">
      <formula>AND($B3125&lt;&gt;"",TODAY()&gt;#REF!,S3125="")</formula>
    </cfRule>
  </conditionalFormatting>
  <conditionalFormatting sqref="U3125">
    <cfRule type="expression" dxfId="3249" priority="2577" stopIfTrue="1">
      <formula>AND($B3125&lt;&gt;"",TODAY()&gt;$A3125,U3125="",V3125&lt;&gt;"Data Received")</formula>
    </cfRule>
  </conditionalFormatting>
  <conditionalFormatting sqref="R3125">
    <cfRule type="expression" dxfId="3248" priority="2581" stopIfTrue="1">
      <formula>AND(B3125&lt;&gt;"",#REF!&lt;TODAY(),R3125="")</formula>
    </cfRule>
  </conditionalFormatting>
  <conditionalFormatting sqref="T3125">
    <cfRule type="expression" dxfId="3247" priority="2582" stopIfTrue="1">
      <formula>AND($B3125&lt;&gt;"",$S3125&lt;&gt;"",TODAY()&gt;$S3125+14,$T3125="",V3125&lt;&gt;"Data Received")</formula>
    </cfRule>
  </conditionalFormatting>
  <conditionalFormatting sqref="L3125:N3125">
    <cfRule type="expression" dxfId="3246" priority="2583" stopIfTrue="1">
      <formula>AND($B3125&lt;&gt;"",TODAY()&gt;#REF!,$L3125="")</formula>
    </cfRule>
  </conditionalFormatting>
  <conditionalFormatting sqref="P3125">
    <cfRule type="expression" dxfId="3245" priority="2584" stopIfTrue="1">
      <formula>AND($B3126&lt;&gt;"",TODAY()&gt;#REF!,P3125="")</formula>
    </cfRule>
  </conditionalFormatting>
  <conditionalFormatting sqref="O3125">
    <cfRule type="expression" dxfId="3244" priority="2576" stopIfTrue="1">
      <formula>AND($B3125&lt;&gt;"",TODAY()&gt;#REF!,$L3125="")</formula>
    </cfRule>
  </conditionalFormatting>
  <conditionalFormatting sqref="Q3126">
    <cfRule type="expression" dxfId="3243" priority="2574" stopIfTrue="1">
      <formula>AND(P3126&lt;&gt;"",(P3126+7)&lt;TODAY(),(P3126+14)&gt;=TODAY(),Q3126="")</formula>
    </cfRule>
    <cfRule type="expression" dxfId="3242" priority="2575" stopIfTrue="1">
      <formula>AND(P3126&lt;&gt;"",(P3126+14)&lt;TODAY(),Q3126="")</formula>
    </cfRule>
  </conditionalFormatting>
  <conditionalFormatting sqref="R3126">
    <cfRule type="expression" dxfId="3241" priority="2573" stopIfTrue="1">
      <formula>AND(B3126&lt;&gt;"",#REF!&lt;TODAY(),R3126="")</formula>
    </cfRule>
  </conditionalFormatting>
  <conditionalFormatting sqref="L3126">
    <cfRule type="expression" dxfId="3240" priority="2572" stopIfTrue="1">
      <formula>AND($B3126&lt;&gt;"",TODAY()&gt;#REF!,$L3126="")</formula>
    </cfRule>
  </conditionalFormatting>
  <conditionalFormatting sqref="P3126">
    <cfRule type="expression" dxfId="3239" priority="2571" stopIfTrue="1">
      <formula>AND($B3127&lt;&gt;"",TODAY()&gt;#REF!,P3126="")</formula>
    </cfRule>
  </conditionalFormatting>
  <conditionalFormatting sqref="O3126">
    <cfRule type="expression" dxfId="3238" priority="2570" stopIfTrue="1">
      <formula>AND($B3126&lt;&gt;"",TODAY()&gt;#REF!,$L3126="")</formula>
    </cfRule>
  </conditionalFormatting>
  <conditionalFormatting sqref="M3126">
    <cfRule type="expression" dxfId="3237" priority="2569" stopIfTrue="1">
      <formula>AND($B3126&lt;&gt;"",TODAY()&gt;#REF!,$L3126="")</formula>
    </cfRule>
  </conditionalFormatting>
  <conditionalFormatting sqref="T3126">
    <cfRule type="expression" dxfId="3236" priority="2567" stopIfTrue="1">
      <formula>AND(S3126&lt;&gt;"",(S3126+7)&lt;TODAY(),(S3126+14)&gt;=TODAY(),T3126="")</formula>
    </cfRule>
    <cfRule type="expression" dxfId="3235" priority="2568" stopIfTrue="1">
      <formula>AND(S3126&lt;&gt;"",(S3126+14)&lt;TODAY(),T3126="")</formula>
    </cfRule>
  </conditionalFormatting>
  <conditionalFormatting sqref="U3126">
    <cfRule type="expression" dxfId="3234" priority="2566" stopIfTrue="1">
      <formula>AND(E3126&lt;&gt;"",#REF!&lt;TODAY(),U3126="")</formula>
    </cfRule>
  </conditionalFormatting>
  <conditionalFormatting sqref="S3126">
    <cfRule type="expression" dxfId="3233" priority="2565" stopIfTrue="1">
      <formula>AND($B3127&lt;&gt;"",TODAY()&gt;#REF!,S3126="")</formula>
    </cfRule>
  </conditionalFormatting>
  <conditionalFormatting sqref="N3126">
    <cfRule type="expression" dxfId="3232" priority="2564" stopIfTrue="1">
      <formula>AND($B3126&lt;&gt;"",TODAY()&gt;#REF!,$L3126="")</formula>
    </cfRule>
  </conditionalFormatting>
  <conditionalFormatting sqref="V3126">
    <cfRule type="expression" dxfId="3231" priority="2563" stopIfTrue="1">
      <formula>AND($B3125&lt;&gt;"",TODAY()&gt;#REF!,V3126="")</formula>
    </cfRule>
  </conditionalFormatting>
  <conditionalFormatting sqref="Q3127">
    <cfRule type="expression" dxfId="3230" priority="2558" stopIfTrue="1">
      <formula>AND(P3127&lt;&gt;"",(P3127+7)&lt;TODAY(),(P3127+14)&gt;=TODAY(),Q3127="")</formula>
    </cfRule>
    <cfRule type="expression" dxfId="3229" priority="2559" stopIfTrue="1">
      <formula>AND(P3127&lt;&gt;"",(P3127+14)&lt;TODAY(),Q3127="")</formula>
    </cfRule>
  </conditionalFormatting>
  <conditionalFormatting sqref="V3127">
    <cfRule type="expression" dxfId="3228" priority="2557" stopIfTrue="1">
      <formula>AND($B3127&lt;&gt;"",TODAY()&gt;#REF!,V3127="")</formula>
    </cfRule>
  </conditionalFormatting>
  <conditionalFormatting sqref="R3127">
    <cfRule type="expression" dxfId="3227" priority="2560" stopIfTrue="1">
      <formula>AND(B3127&lt;&gt;"",#REF!&lt;TODAY(),R3127="")</formula>
    </cfRule>
  </conditionalFormatting>
  <conditionalFormatting sqref="L3127">
    <cfRule type="expression" dxfId="3226" priority="2561" stopIfTrue="1">
      <formula>AND($B3127&lt;&gt;"",TODAY()&gt;#REF!,$L3127="")</formula>
    </cfRule>
  </conditionalFormatting>
  <conditionalFormatting sqref="P3127">
    <cfRule type="expression" dxfId="3225" priority="2562" stopIfTrue="1">
      <formula>AND($B3128&lt;&gt;"",TODAY()&gt;#REF!,P3127="")</formula>
    </cfRule>
  </conditionalFormatting>
  <conditionalFormatting sqref="O3127">
    <cfRule type="expression" dxfId="3224" priority="2556" stopIfTrue="1">
      <formula>AND($B3127&lt;&gt;"",TODAY()&gt;#REF!,$L3127="")</formula>
    </cfRule>
  </conditionalFormatting>
  <conditionalFormatting sqref="M3127">
    <cfRule type="expression" dxfId="3223" priority="2555" stopIfTrue="1">
      <formula>AND($B3127&lt;&gt;"",TODAY()&gt;#REF!,$L3127="")</formula>
    </cfRule>
  </conditionalFormatting>
  <conditionalFormatting sqref="T3127">
    <cfRule type="expression" dxfId="3222" priority="2551" stopIfTrue="1">
      <formula>AND(S3127&lt;&gt;"",(S3127+7)&lt;TODAY(),(S3127+14)&gt;=TODAY(),T3127="")</formula>
    </cfRule>
    <cfRule type="expression" dxfId="3221" priority="2552" stopIfTrue="1">
      <formula>AND(S3127&lt;&gt;"",(S3127+14)&lt;TODAY(),T3127="")</formula>
    </cfRule>
  </conditionalFormatting>
  <conditionalFormatting sqref="U3127">
    <cfRule type="expression" dxfId="3220" priority="2553" stopIfTrue="1">
      <formula>AND(E3127&lt;&gt;"",#REF!&lt;TODAY(),U3127="")</formula>
    </cfRule>
  </conditionalFormatting>
  <conditionalFormatting sqref="S3127">
    <cfRule type="expression" dxfId="3219" priority="2554" stopIfTrue="1">
      <formula>AND($B3128&lt;&gt;"",TODAY()&gt;#REF!,S3127="")</formula>
    </cfRule>
  </conditionalFormatting>
  <conditionalFormatting sqref="N3127">
    <cfRule type="expression" dxfId="3218" priority="2550" stopIfTrue="1">
      <formula>AND($B3127&lt;&gt;"",TODAY()&gt;#REF!,$L3127="")</formula>
    </cfRule>
  </conditionalFormatting>
  <conditionalFormatting sqref="Q3128">
    <cfRule type="expression" dxfId="3217" priority="2548" stopIfTrue="1">
      <formula>AND(P3128&lt;&gt;"",(P3128+7)&lt;TODAY(),(P3128+14)&gt;=TODAY(),Q3128="")</formula>
    </cfRule>
    <cfRule type="expression" dxfId="3216" priority="2549" stopIfTrue="1">
      <formula>AND(P3128&lt;&gt;"",(P3128+14)&lt;TODAY(),Q3128="")</formula>
    </cfRule>
  </conditionalFormatting>
  <conditionalFormatting sqref="R3128">
    <cfRule type="expression" dxfId="3215" priority="2547" stopIfTrue="1">
      <formula>AND(B3128&lt;&gt;"",#REF!&lt;TODAY(),R3128="")</formula>
    </cfRule>
  </conditionalFormatting>
  <conditionalFormatting sqref="L3128">
    <cfRule type="expression" dxfId="3214" priority="2546" stopIfTrue="1">
      <formula>AND($B3128&lt;&gt;"",TODAY()&gt;#REF!,$L3128="")</formula>
    </cfRule>
  </conditionalFormatting>
  <conditionalFormatting sqref="P3128">
    <cfRule type="expression" dxfId="3213" priority="2545" stopIfTrue="1">
      <formula>AND($B3129&lt;&gt;"",TODAY()&gt;#REF!,P3128="")</formula>
    </cfRule>
  </conditionalFormatting>
  <conditionalFormatting sqref="V3128">
    <cfRule type="expression" dxfId="3212" priority="2544" stopIfTrue="1">
      <formula>AND($B6197&lt;&gt;"",TODAY()&gt;#REF!,V3128="")</formula>
    </cfRule>
  </conditionalFormatting>
  <conditionalFormatting sqref="O3128">
    <cfRule type="expression" dxfId="3211" priority="2543" stopIfTrue="1">
      <formula>AND($B3128&lt;&gt;"",TODAY()&gt;#REF!,$L3128="")</formula>
    </cfRule>
  </conditionalFormatting>
  <conditionalFormatting sqref="M3128">
    <cfRule type="expression" dxfId="3210" priority="2542" stopIfTrue="1">
      <formula>AND($B3128&lt;&gt;"",TODAY()&gt;#REF!,$L3128="")</formula>
    </cfRule>
  </conditionalFormatting>
  <conditionalFormatting sqref="T3128">
    <cfRule type="expression" dxfId="3209" priority="2540" stopIfTrue="1">
      <formula>AND(S3128&lt;&gt;"",(S3128+7)&lt;TODAY(),(S3128+14)&gt;=TODAY(),T3128="")</formula>
    </cfRule>
    <cfRule type="expression" dxfId="3208" priority="2541" stopIfTrue="1">
      <formula>AND(S3128&lt;&gt;"",(S3128+14)&lt;TODAY(),T3128="")</formula>
    </cfRule>
  </conditionalFormatting>
  <conditionalFormatting sqref="U3128">
    <cfRule type="expression" dxfId="3207" priority="2539" stopIfTrue="1">
      <formula>AND(E3128&lt;&gt;"",#REF!&lt;TODAY(),U3128="")</formula>
    </cfRule>
  </conditionalFormatting>
  <conditionalFormatting sqref="S3128">
    <cfRule type="expression" dxfId="3206" priority="2538" stopIfTrue="1">
      <formula>AND($B3129&lt;&gt;"",TODAY()&gt;#REF!,S3128="")</formula>
    </cfRule>
  </conditionalFormatting>
  <conditionalFormatting sqref="N3128">
    <cfRule type="expression" dxfId="3205" priority="2537" stopIfTrue="1">
      <formula>AND($B3128&lt;&gt;"",TODAY()&gt;#REF!,$L3128="")</formula>
    </cfRule>
  </conditionalFormatting>
  <conditionalFormatting sqref="Q3129">
    <cfRule type="expression" dxfId="3204" priority="2531" stopIfTrue="1">
      <formula>AND(P3129&lt;&gt;"",(P3129+7)&lt;TODAY(),(P3129+14)&gt;=TODAY(),Q3129="")</formula>
    </cfRule>
    <cfRule type="expression" dxfId="3203" priority="2532" stopIfTrue="1">
      <formula>AND(P3129&lt;&gt;"",(P3129+14)&lt;TODAY(),Q3129="")</formula>
    </cfRule>
  </conditionalFormatting>
  <conditionalFormatting sqref="V3129 S3129">
    <cfRule type="expression" dxfId="3202" priority="2530" stopIfTrue="1">
      <formula>AND($B3129&lt;&gt;"",TODAY()&gt;#REF!,S3129="")</formula>
    </cfRule>
  </conditionalFormatting>
  <conditionalFormatting sqref="R3129">
    <cfRule type="expression" dxfId="3201" priority="2533" stopIfTrue="1">
      <formula>AND(B3129&lt;&gt;"",#REF!&lt;TODAY(),R3129="")</formula>
    </cfRule>
  </conditionalFormatting>
  <conditionalFormatting sqref="T3129">
    <cfRule type="expression" dxfId="3200" priority="2534" stopIfTrue="1">
      <formula>AND($B3129&lt;&gt;"",$S3129&lt;&gt;"",TODAY()&gt;$S3129+14,$T3129="",V3129&lt;&gt;"Data Received")</formula>
    </cfRule>
  </conditionalFormatting>
  <conditionalFormatting sqref="L3129:N3129">
    <cfRule type="expression" dxfId="3199" priority="2535" stopIfTrue="1">
      <formula>AND($B3129&lt;&gt;"",TODAY()&gt;#REF!,$L3129="")</formula>
    </cfRule>
  </conditionalFormatting>
  <conditionalFormatting sqref="P3129">
    <cfRule type="expression" dxfId="3198" priority="2536" stopIfTrue="1">
      <formula>AND($B3130&lt;&gt;"",TODAY()&gt;#REF!,P3129="")</formula>
    </cfRule>
  </conditionalFormatting>
  <conditionalFormatting sqref="O3129">
    <cfRule type="expression" dxfId="3197" priority="2529" stopIfTrue="1">
      <formula>AND($B3129&lt;&gt;"",TODAY()&gt;#REF!,$L3129="")</formula>
    </cfRule>
  </conditionalFormatting>
  <conditionalFormatting sqref="U3129">
    <cfRule type="expression" dxfId="3196" priority="2528" stopIfTrue="1">
      <formula>AND($B3129&lt;&gt;"",$S3129&lt;&gt;"",TODAY()&gt;$S3129+14,$T3129="",W3129&lt;&gt;"Data Received")</formula>
    </cfRule>
  </conditionalFormatting>
  <conditionalFormatting sqref="Q3130">
    <cfRule type="expression" dxfId="3195" priority="2522" stopIfTrue="1">
      <formula>AND(P3130&lt;&gt;"",(P3130+7)&lt;TODAY(),(P3130+14)&gt;=TODAY(),Q3130="")</formula>
    </cfRule>
    <cfRule type="expression" dxfId="3194" priority="2523" stopIfTrue="1">
      <formula>AND(P3130&lt;&gt;"",(P3130+14)&lt;TODAY(),Q3130="")</formula>
    </cfRule>
  </conditionalFormatting>
  <conditionalFormatting sqref="V3130 S3130">
    <cfRule type="expression" dxfId="3193" priority="2521" stopIfTrue="1">
      <formula>AND($B3130&lt;&gt;"",TODAY()&gt;#REF!,S3130="")</formula>
    </cfRule>
  </conditionalFormatting>
  <conditionalFormatting sqref="R3130">
    <cfRule type="expression" dxfId="3192" priority="2524" stopIfTrue="1">
      <formula>AND(B3130&lt;&gt;"",#REF!&lt;TODAY(),R3130="")</formula>
    </cfRule>
  </conditionalFormatting>
  <conditionalFormatting sqref="T3130">
    <cfRule type="expression" dxfId="3191" priority="2525" stopIfTrue="1">
      <formula>AND($B3130&lt;&gt;"",$S3130&lt;&gt;"",TODAY()&gt;$S3130+14,$T3130="",V3130&lt;&gt;"Data Received")</formula>
    </cfRule>
  </conditionalFormatting>
  <conditionalFormatting sqref="L3130:N3130">
    <cfRule type="expression" dxfId="3190" priority="2526" stopIfTrue="1">
      <formula>AND($B3130&lt;&gt;"",TODAY()&gt;#REF!,$L3130="")</formula>
    </cfRule>
  </conditionalFormatting>
  <conditionalFormatting sqref="P3130">
    <cfRule type="expression" dxfId="3189" priority="2527" stopIfTrue="1">
      <formula>AND($B3131&lt;&gt;"",TODAY()&gt;#REF!,P3130="")</formula>
    </cfRule>
  </conditionalFormatting>
  <conditionalFormatting sqref="O3130">
    <cfRule type="expression" dxfId="3188" priority="2520" stopIfTrue="1">
      <formula>AND($B3130&lt;&gt;"",TODAY()&gt;#REF!,$L3130="")</formula>
    </cfRule>
  </conditionalFormatting>
  <conditionalFormatting sqref="U3130">
    <cfRule type="expression" dxfId="3187" priority="2519" stopIfTrue="1">
      <formula>AND($B3130&lt;&gt;"",$S3130&lt;&gt;"",TODAY()&gt;$S3130+14,$T3130="",W3130&lt;&gt;"Data Received")</formula>
    </cfRule>
  </conditionalFormatting>
  <conditionalFormatting sqref="Q3131">
    <cfRule type="expression" dxfId="3186" priority="2513" stopIfTrue="1">
      <formula>AND(P3131&lt;&gt;"",(P3131+7)&lt;TODAY(),(P3131+14)&gt;=TODAY(),Q3131="")</formula>
    </cfRule>
    <cfRule type="expression" dxfId="3185" priority="2514" stopIfTrue="1">
      <formula>AND(P3131&lt;&gt;"",(P3131+14)&lt;TODAY(),Q3131="")</formula>
    </cfRule>
  </conditionalFormatting>
  <conditionalFormatting sqref="V3131 S3131">
    <cfRule type="expression" dxfId="3184" priority="2512" stopIfTrue="1">
      <formula>AND($B3131&lt;&gt;"",TODAY()&gt;#REF!,S3131="")</formula>
    </cfRule>
  </conditionalFormatting>
  <conditionalFormatting sqref="R3131">
    <cfRule type="expression" dxfId="3183" priority="2515" stopIfTrue="1">
      <formula>AND(B3131&lt;&gt;"",#REF!&lt;TODAY(),R3131="")</formula>
    </cfRule>
  </conditionalFormatting>
  <conditionalFormatting sqref="T3131">
    <cfRule type="expression" dxfId="3182" priority="2516" stopIfTrue="1">
      <formula>AND($B3131&lt;&gt;"",$S3131&lt;&gt;"",TODAY()&gt;$S3131+14,$T3131="",V3131&lt;&gt;"Data Received")</formula>
    </cfRule>
  </conditionalFormatting>
  <conditionalFormatting sqref="L3131:N3131">
    <cfRule type="expression" dxfId="3181" priority="2517" stopIfTrue="1">
      <formula>AND($B3131&lt;&gt;"",TODAY()&gt;#REF!,$L3131="")</formula>
    </cfRule>
  </conditionalFormatting>
  <conditionalFormatting sqref="P3131">
    <cfRule type="expression" dxfId="3180" priority="2518" stopIfTrue="1">
      <formula>AND($B3132&lt;&gt;"",TODAY()&gt;#REF!,P3131="")</formula>
    </cfRule>
  </conditionalFormatting>
  <conditionalFormatting sqref="O3131">
    <cfRule type="expression" dxfId="3179" priority="2511" stopIfTrue="1">
      <formula>AND($B3131&lt;&gt;"",TODAY()&gt;#REF!,$L3131="")</formula>
    </cfRule>
  </conditionalFormatting>
  <conditionalFormatting sqref="U3131">
    <cfRule type="expression" dxfId="3178" priority="2510" stopIfTrue="1">
      <formula>AND($B3131&lt;&gt;"",$S3131&lt;&gt;"",TODAY()&gt;$S3131+14,$T3131="",W3131&lt;&gt;"Data Received")</formula>
    </cfRule>
  </conditionalFormatting>
  <conditionalFormatting sqref="Q3132">
    <cfRule type="expression" dxfId="3177" priority="2504" stopIfTrue="1">
      <formula>AND(P3132&lt;&gt;"",(P3132+7)&lt;TODAY(),(P3132+14)&gt;=TODAY(),Q3132="")</formula>
    </cfRule>
    <cfRule type="expression" dxfId="3176" priority="2505" stopIfTrue="1">
      <formula>AND(P3132&lt;&gt;"",(P3132+14)&lt;TODAY(),Q3132="")</formula>
    </cfRule>
  </conditionalFormatting>
  <conditionalFormatting sqref="V3132 S3132">
    <cfRule type="expression" dxfId="3175" priority="2503" stopIfTrue="1">
      <formula>AND($B3132&lt;&gt;"",TODAY()&gt;#REF!,S3132="")</formula>
    </cfRule>
  </conditionalFormatting>
  <conditionalFormatting sqref="R3132">
    <cfRule type="expression" dxfId="3174" priority="2506" stopIfTrue="1">
      <formula>AND(B3132&lt;&gt;"",#REF!&lt;TODAY(),R3132="")</formula>
    </cfRule>
  </conditionalFormatting>
  <conditionalFormatting sqref="T3132">
    <cfRule type="expression" dxfId="3173" priority="2507" stopIfTrue="1">
      <formula>AND($B3132&lt;&gt;"",$S3132&lt;&gt;"",TODAY()&gt;$S3132+14,$T3132="",V3132&lt;&gt;"Data Received")</formula>
    </cfRule>
  </conditionalFormatting>
  <conditionalFormatting sqref="L3132:N3132">
    <cfRule type="expression" dxfId="3172" priority="2508" stopIfTrue="1">
      <formula>AND($B3132&lt;&gt;"",TODAY()&gt;#REF!,$L3132="")</formula>
    </cfRule>
  </conditionalFormatting>
  <conditionalFormatting sqref="P3132">
    <cfRule type="expression" dxfId="3171" priority="2509" stopIfTrue="1">
      <formula>AND($B3133&lt;&gt;"",TODAY()&gt;#REF!,P3132="")</formula>
    </cfRule>
  </conditionalFormatting>
  <conditionalFormatting sqref="O3132">
    <cfRule type="expression" dxfId="3170" priority="2502" stopIfTrue="1">
      <formula>AND($B3132&lt;&gt;"",TODAY()&gt;#REF!,$L3132="")</formula>
    </cfRule>
  </conditionalFormatting>
  <conditionalFormatting sqref="U3132">
    <cfRule type="expression" dxfId="3169" priority="2501" stopIfTrue="1">
      <formula>AND($B3132&lt;&gt;"",$S3132&lt;&gt;"",TODAY()&gt;$S3132+14,$T3132="",W3132&lt;&gt;"Data Received")</formula>
    </cfRule>
  </conditionalFormatting>
  <conditionalFormatting sqref="Q3133">
    <cfRule type="expression" dxfId="3168" priority="2495" stopIfTrue="1">
      <formula>AND(P3133&lt;&gt;"",(P3133+7)&lt;TODAY(),(P3133+14)&gt;=TODAY(),Q3133="")</formula>
    </cfRule>
    <cfRule type="expression" dxfId="3167" priority="2496" stopIfTrue="1">
      <formula>AND(P3133&lt;&gt;"",(P3133+14)&lt;TODAY(),Q3133="")</formula>
    </cfRule>
  </conditionalFormatting>
  <conditionalFormatting sqref="V3133 S3133">
    <cfRule type="expression" dxfId="3166" priority="2494" stopIfTrue="1">
      <formula>AND($B3133&lt;&gt;"",TODAY()&gt;#REF!,S3133="")</formula>
    </cfRule>
  </conditionalFormatting>
  <conditionalFormatting sqref="R3133">
    <cfRule type="expression" dxfId="3165" priority="2497" stopIfTrue="1">
      <formula>AND(B3133&lt;&gt;"",#REF!&lt;TODAY(),R3133="")</formula>
    </cfRule>
  </conditionalFormatting>
  <conditionalFormatting sqref="T3133">
    <cfRule type="expression" dxfId="3164" priority="2498" stopIfTrue="1">
      <formula>AND($B3133&lt;&gt;"",$S3133&lt;&gt;"",TODAY()&gt;$S3133+14,$T3133="",V3133&lt;&gt;"Data Received")</formula>
    </cfRule>
  </conditionalFormatting>
  <conditionalFormatting sqref="L3133:N3133">
    <cfRule type="expression" dxfId="3163" priority="2499" stopIfTrue="1">
      <formula>AND($B3133&lt;&gt;"",TODAY()&gt;#REF!,$L3133="")</formula>
    </cfRule>
  </conditionalFormatting>
  <conditionalFormatting sqref="P3133">
    <cfRule type="expression" dxfId="3162" priority="2500" stopIfTrue="1">
      <formula>AND($B3134&lt;&gt;"",TODAY()&gt;#REF!,P3133="")</formula>
    </cfRule>
  </conditionalFormatting>
  <conditionalFormatting sqref="O3133">
    <cfRule type="expression" dxfId="3161" priority="2493" stopIfTrue="1">
      <formula>AND($B3133&lt;&gt;"",TODAY()&gt;#REF!,$L3133="")</formula>
    </cfRule>
  </conditionalFormatting>
  <conditionalFormatting sqref="U3133">
    <cfRule type="expression" dxfId="3160" priority="2492" stopIfTrue="1">
      <formula>AND($B3133&lt;&gt;"",$S3133&lt;&gt;"",TODAY()&gt;$S3133+14,$T3133="",W3133&lt;&gt;"Data Received")</formula>
    </cfRule>
  </conditionalFormatting>
  <conditionalFormatting sqref="Q3134">
    <cfRule type="expression" dxfId="3159" priority="2486" stopIfTrue="1">
      <formula>AND(P3134&lt;&gt;"",(P3134+7)&lt;TODAY(),(P3134+14)&gt;=TODAY(),Q3134="")</formula>
    </cfRule>
    <cfRule type="expression" dxfId="3158" priority="2487" stopIfTrue="1">
      <formula>AND(P3134&lt;&gt;"",(P3134+14)&lt;TODAY(),Q3134="")</formula>
    </cfRule>
  </conditionalFormatting>
  <conditionalFormatting sqref="V3134 S3134">
    <cfRule type="expression" dxfId="3157" priority="2485" stopIfTrue="1">
      <formula>AND($B3134&lt;&gt;"",TODAY()&gt;#REF!,S3134="")</formula>
    </cfRule>
  </conditionalFormatting>
  <conditionalFormatting sqref="R3134">
    <cfRule type="expression" dxfId="3156" priority="2488" stopIfTrue="1">
      <formula>AND(B3134&lt;&gt;"",#REF!&lt;TODAY(),R3134="")</formula>
    </cfRule>
  </conditionalFormatting>
  <conditionalFormatting sqref="T3134">
    <cfRule type="expression" dxfId="3155" priority="2489" stopIfTrue="1">
      <formula>AND($B3134&lt;&gt;"",$S3134&lt;&gt;"",TODAY()&gt;$S3134+14,$T3134="",V3134&lt;&gt;"Data Received")</formula>
    </cfRule>
  </conditionalFormatting>
  <conditionalFormatting sqref="L3134:N3134">
    <cfRule type="expression" dxfId="3154" priority="2490" stopIfTrue="1">
      <formula>AND($B3134&lt;&gt;"",TODAY()&gt;#REF!,$L3134="")</formula>
    </cfRule>
  </conditionalFormatting>
  <conditionalFormatting sqref="P3134">
    <cfRule type="expression" dxfId="3153" priority="2491" stopIfTrue="1">
      <formula>AND($B3135&lt;&gt;"",TODAY()&gt;#REF!,P3134="")</formula>
    </cfRule>
  </conditionalFormatting>
  <conditionalFormatting sqref="O3134">
    <cfRule type="expression" dxfId="3152" priority="2484" stopIfTrue="1">
      <formula>AND($B3134&lt;&gt;"",TODAY()&gt;#REF!,$L3134="")</formula>
    </cfRule>
  </conditionalFormatting>
  <conditionalFormatting sqref="U3134">
    <cfRule type="expression" dxfId="3151" priority="2483" stopIfTrue="1">
      <formula>AND($B3134&lt;&gt;"",$S3134&lt;&gt;"",TODAY()&gt;$S3134+14,$T3134="",W3134&lt;&gt;"Data Received")</formula>
    </cfRule>
  </conditionalFormatting>
  <conditionalFormatting sqref="Q3135">
    <cfRule type="expression" dxfId="3150" priority="2477" stopIfTrue="1">
      <formula>AND(P3135&lt;&gt;"",(P3135+7)&lt;TODAY(),(P3135+14)&gt;=TODAY(),Q3135="")</formula>
    </cfRule>
    <cfRule type="expression" dxfId="3149" priority="2478" stopIfTrue="1">
      <formula>AND(P3135&lt;&gt;"",(P3135+14)&lt;TODAY(),Q3135="")</formula>
    </cfRule>
  </conditionalFormatting>
  <conditionalFormatting sqref="S3135 V3135:V3137">
    <cfRule type="expression" dxfId="3148" priority="2476" stopIfTrue="1">
      <formula>AND($B3135&lt;&gt;"",TODAY()&gt;#REF!,S3135="")</formula>
    </cfRule>
  </conditionalFormatting>
  <conditionalFormatting sqref="R3135">
    <cfRule type="expression" dxfId="3147" priority="2479" stopIfTrue="1">
      <formula>AND(B3135&lt;&gt;"",#REF!&lt;TODAY(),R3135="")</formula>
    </cfRule>
  </conditionalFormatting>
  <conditionalFormatting sqref="T3135">
    <cfRule type="expression" dxfId="3146" priority="2480" stopIfTrue="1">
      <formula>AND($B3135&lt;&gt;"",$S3135&lt;&gt;"",TODAY()&gt;$S3135+14,$T3135="",V3135&lt;&gt;"Data Received")</formula>
    </cfRule>
  </conditionalFormatting>
  <conditionalFormatting sqref="L3135:N3135">
    <cfRule type="expression" dxfId="3145" priority="2481" stopIfTrue="1">
      <formula>AND($B3135&lt;&gt;"",TODAY()&gt;#REF!,$L3135="")</formula>
    </cfRule>
  </conditionalFormatting>
  <conditionalFormatting sqref="P3135">
    <cfRule type="expression" dxfId="3144" priority="2482" stopIfTrue="1">
      <formula>AND($B3136&lt;&gt;"",TODAY()&gt;#REF!,P3135="")</formula>
    </cfRule>
  </conditionalFormatting>
  <conditionalFormatting sqref="O3135">
    <cfRule type="expression" dxfId="3143" priority="2475" stopIfTrue="1">
      <formula>AND($B3135&lt;&gt;"",TODAY()&gt;#REF!,$L3135="")</formula>
    </cfRule>
  </conditionalFormatting>
  <conditionalFormatting sqref="U3135">
    <cfRule type="expression" dxfId="3142" priority="2474" stopIfTrue="1">
      <formula>AND($B3135&lt;&gt;"",$S3135&lt;&gt;"",TODAY()&gt;$S3135+14,$T3135="",W3135&lt;&gt;"Data Received")</formula>
    </cfRule>
  </conditionalFormatting>
  <conditionalFormatting sqref="Q3136">
    <cfRule type="expression" dxfId="3141" priority="2468" stopIfTrue="1">
      <formula>AND(P3136&lt;&gt;"",(P3136+7)&lt;TODAY(),(P3136+14)&gt;=TODAY(),Q3136="")</formula>
    </cfRule>
    <cfRule type="expression" dxfId="3140" priority="2469" stopIfTrue="1">
      <formula>AND(P3136&lt;&gt;"",(P3136+14)&lt;TODAY(),Q3136="")</formula>
    </cfRule>
  </conditionalFormatting>
  <conditionalFormatting sqref="S3136">
    <cfRule type="expression" dxfId="3139" priority="2467" stopIfTrue="1">
      <formula>AND($B3136&lt;&gt;"",TODAY()&gt;#REF!,S3136="")</formula>
    </cfRule>
  </conditionalFormatting>
  <conditionalFormatting sqref="U3136">
    <cfRule type="expression" dxfId="3138" priority="2466" stopIfTrue="1">
      <formula>AND($B3136&lt;&gt;"",TODAY()&gt;$A3136,U3136="",V3136&lt;&gt;"Data Received")</formula>
    </cfRule>
  </conditionalFormatting>
  <conditionalFormatting sqref="R3136">
    <cfRule type="expression" dxfId="3137" priority="2470" stopIfTrue="1">
      <formula>AND(B3136&lt;&gt;"",#REF!&lt;TODAY(),R3136="")</formula>
    </cfRule>
  </conditionalFormatting>
  <conditionalFormatting sqref="T3136">
    <cfRule type="expression" dxfId="3136" priority="2471" stopIfTrue="1">
      <formula>AND($B3136&lt;&gt;"",$S3136&lt;&gt;"",TODAY()&gt;$S3136+14,$T3136="",V3136&lt;&gt;"Data Received")</formula>
    </cfRule>
  </conditionalFormatting>
  <conditionalFormatting sqref="L3136:O3136">
    <cfRule type="expression" dxfId="3135" priority="2472" stopIfTrue="1">
      <formula>AND($B3136&lt;&gt;"",TODAY()&gt;#REF!,$L3136="")</formula>
    </cfRule>
  </conditionalFormatting>
  <conditionalFormatting sqref="P3136">
    <cfRule type="expression" dxfId="3134" priority="2473" stopIfTrue="1">
      <formula>AND($B3137&lt;&gt;"",TODAY()&gt;#REF!,P3136="")</formula>
    </cfRule>
  </conditionalFormatting>
  <conditionalFormatting sqref="Q3137">
    <cfRule type="expression" dxfId="3133" priority="2460" stopIfTrue="1">
      <formula>AND(P3137&lt;&gt;"",(P3137+7)&lt;TODAY(),(P3137+14)&gt;=TODAY(),Q3137="")</formula>
    </cfRule>
    <cfRule type="expression" dxfId="3132" priority="2461" stopIfTrue="1">
      <formula>AND(P3137&lt;&gt;"",(P3137+14)&lt;TODAY(),Q3137="")</formula>
    </cfRule>
  </conditionalFormatting>
  <conditionalFormatting sqref="S3137">
    <cfRule type="expression" dxfId="3131" priority="2459" stopIfTrue="1">
      <formula>AND($B3137&lt;&gt;"",TODAY()&gt;#REF!,S3137="")</formula>
    </cfRule>
  </conditionalFormatting>
  <conditionalFormatting sqref="U3137">
    <cfRule type="expression" dxfId="3130" priority="2458" stopIfTrue="1">
      <formula>AND($B3137&lt;&gt;"",TODAY()&gt;$A3137,U3137="",V3137&lt;&gt;"Data Received")</formula>
    </cfRule>
  </conditionalFormatting>
  <conditionalFormatting sqref="R3137">
    <cfRule type="expression" dxfId="3129" priority="2462" stopIfTrue="1">
      <formula>AND(B3137&lt;&gt;"",#REF!&lt;TODAY(),R3137="")</formula>
    </cfRule>
  </conditionalFormatting>
  <conditionalFormatting sqref="T3137">
    <cfRule type="expression" dxfId="3128" priority="2463" stopIfTrue="1">
      <formula>AND($B3137&lt;&gt;"",$S3137&lt;&gt;"",TODAY()&gt;$S3137+14,$T3137="",V3137&lt;&gt;"Data Received")</formula>
    </cfRule>
  </conditionalFormatting>
  <conditionalFormatting sqref="L3137:O3137">
    <cfRule type="expression" dxfId="3127" priority="2464" stopIfTrue="1">
      <formula>AND($B3137&lt;&gt;"",TODAY()&gt;#REF!,$L3137="")</formula>
    </cfRule>
  </conditionalFormatting>
  <conditionalFormatting sqref="P3137">
    <cfRule type="expression" dxfId="3126" priority="2465" stopIfTrue="1">
      <formula>AND($B3138&lt;&gt;"",TODAY()&gt;#REF!,P3137="")</formula>
    </cfRule>
  </conditionalFormatting>
  <conditionalFormatting sqref="Q3138">
    <cfRule type="expression" dxfId="3125" priority="2452" stopIfTrue="1">
      <formula>AND(P3138&lt;&gt;"",(P3138+7)&lt;TODAY(),(P3138+14)&gt;=TODAY(),Q3138="")</formula>
    </cfRule>
    <cfRule type="expression" dxfId="3124" priority="2453" stopIfTrue="1">
      <formula>AND(P3138&lt;&gt;"",(P3138+14)&lt;TODAY(),Q3138="")</formula>
    </cfRule>
  </conditionalFormatting>
  <conditionalFormatting sqref="V3138 S3138">
    <cfRule type="expression" dxfId="3123" priority="2451" stopIfTrue="1">
      <formula>AND($B3138&lt;&gt;"",TODAY()&gt;#REF!,S3138="")</formula>
    </cfRule>
  </conditionalFormatting>
  <conditionalFormatting sqref="U3138">
    <cfRule type="expression" dxfId="3122" priority="2450" stopIfTrue="1">
      <formula>AND($B3138&lt;&gt;"",TODAY()&gt;$A3138,U3138="",V3138&lt;&gt;"Data Received")</formula>
    </cfRule>
  </conditionalFormatting>
  <conditionalFormatting sqref="R3138">
    <cfRule type="expression" dxfId="3121" priority="2454" stopIfTrue="1">
      <formula>AND(B3138&lt;&gt;"",#REF!&lt;TODAY(),R3138="")</formula>
    </cfRule>
  </conditionalFormatting>
  <conditionalFormatting sqref="T3138">
    <cfRule type="expression" dxfId="3120" priority="2455" stopIfTrue="1">
      <formula>AND($B3138&lt;&gt;"",$S3138&lt;&gt;"",TODAY()&gt;$S3138+14,$T3138="",V3138&lt;&gt;"Data Received")</formula>
    </cfRule>
  </conditionalFormatting>
  <conditionalFormatting sqref="L3138:N3138">
    <cfRule type="expression" dxfId="3119" priority="2456" stopIfTrue="1">
      <formula>AND($B3138&lt;&gt;"",TODAY()&gt;#REF!,$L3138="")</formula>
    </cfRule>
  </conditionalFormatting>
  <conditionalFormatting sqref="P3138">
    <cfRule type="expression" dxfId="3118" priority="2457" stopIfTrue="1">
      <formula>AND($B3139&lt;&gt;"",TODAY()&gt;#REF!,P3138="")</formula>
    </cfRule>
  </conditionalFormatting>
  <conditionalFormatting sqref="O3138">
    <cfRule type="expression" dxfId="3117" priority="2449" stopIfTrue="1">
      <formula>AND($B3138&lt;&gt;"",TODAY()&gt;#REF!,$L3138="")</formula>
    </cfRule>
  </conditionalFormatting>
  <conditionalFormatting sqref="Q3139">
    <cfRule type="expression" dxfId="3116" priority="2443" stopIfTrue="1">
      <formula>AND(P3139&lt;&gt;"",(P3139+7)&lt;TODAY(),(P3139+14)&gt;=TODAY(),Q3139="")</formula>
    </cfRule>
    <cfRule type="expression" dxfId="3115" priority="2444" stopIfTrue="1">
      <formula>AND(P3139&lt;&gt;"",(P3139+14)&lt;TODAY(),Q3139="")</formula>
    </cfRule>
  </conditionalFormatting>
  <conditionalFormatting sqref="V3139 S3139">
    <cfRule type="expression" dxfId="3114" priority="2442" stopIfTrue="1">
      <formula>AND($B3139&lt;&gt;"",TODAY()&gt;#REF!,S3139="")</formula>
    </cfRule>
  </conditionalFormatting>
  <conditionalFormatting sqref="U3139">
    <cfRule type="expression" dxfId="3113" priority="2441" stopIfTrue="1">
      <formula>AND($B3139&lt;&gt;"",TODAY()&gt;$A3139,U3139="",V3139&lt;&gt;"Data Received")</formula>
    </cfRule>
  </conditionalFormatting>
  <conditionalFormatting sqref="R3139">
    <cfRule type="expression" dxfId="3112" priority="2445" stopIfTrue="1">
      <formula>AND(B3139&lt;&gt;"",#REF!&lt;TODAY(),R3139="")</formula>
    </cfRule>
  </conditionalFormatting>
  <conditionalFormatting sqref="T3139">
    <cfRule type="expression" dxfId="3111" priority="2446" stopIfTrue="1">
      <formula>AND($B3139&lt;&gt;"",$S3139&lt;&gt;"",TODAY()&gt;$S3139+14,$T3139="",V3139&lt;&gt;"Data Received")</formula>
    </cfRule>
  </conditionalFormatting>
  <conditionalFormatting sqref="L3139:O3139">
    <cfRule type="expression" dxfId="3110" priority="2447" stopIfTrue="1">
      <formula>AND($B3139&lt;&gt;"",TODAY()&gt;#REF!,$L3139="")</formula>
    </cfRule>
  </conditionalFormatting>
  <conditionalFormatting sqref="P3139">
    <cfRule type="expression" dxfId="3109" priority="2448" stopIfTrue="1">
      <formula>AND($B3140&lt;&gt;"",TODAY()&gt;#REF!,P3139="")</formula>
    </cfRule>
  </conditionalFormatting>
  <conditionalFormatting sqref="Q3140">
    <cfRule type="expression" dxfId="3108" priority="2439" stopIfTrue="1">
      <formula>AND(P3140&lt;&gt;"",(P3140+7)&lt;TODAY(),(P3140+14)&gt;=TODAY(),Q3140="")</formula>
    </cfRule>
    <cfRule type="expression" dxfId="3107" priority="2440" stopIfTrue="1">
      <formula>AND(P3140&lt;&gt;"",(P3140+14)&lt;TODAY(),Q3140="")</formula>
    </cfRule>
  </conditionalFormatting>
  <conditionalFormatting sqref="V3140 S3140">
    <cfRule type="expression" dxfId="3106" priority="2438" stopIfTrue="1">
      <formula>AND($B3140&lt;&gt;"",TODAY()&gt;#REF!,S3140="")</formula>
    </cfRule>
  </conditionalFormatting>
  <conditionalFormatting sqref="U3140">
    <cfRule type="expression" dxfId="3105" priority="2437" stopIfTrue="1">
      <formula>AND($B3140&lt;&gt;"",TODAY()&gt;$A3140,U3140="",V3140&lt;&gt;"Data Received")</formula>
    </cfRule>
  </conditionalFormatting>
  <conditionalFormatting sqref="R3140">
    <cfRule type="expression" dxfId="3104" priority="2436" stopIfTrue="1">
      <formula>AND(B3140&lt;&gt;"",#REF!&lt;TODAY(),R3140="")</formula>
    </cfRule>
  </conditionalFormatting>
  <conditionalFormatting sqref="T3140">
    <cfRule type="expression" dxfId="3103" priority="2435" stopIfTrue="1">
      <formula>AND($B3140&lt;&gt;"",$S3140&lt;&gt;"",TODAY()&gt;$S3140+14,$T3140="",V3140&lt;&gt;"Data Received")</formula>
    </cfRule>
  </conditionalFormatting>
  <conditionalFormatting sqref="L3140:O3140">
    <cfRule type="expression" dxfId="3102" priority="2434" stopIfTrue="1">
      <formula>AND($B3140&lt;&gt;"",TODAY()&gt;#REF!,$L3140="")</formula>
    </cfRule>
  </conditionalFormatting>
  <conditionalFormatting sqref="P3140">
    <cfRule type="expression" dxfId="3101" priority="2433" stopIfTrue="1">
      <formula>AND($B6242&lt;&gt;"",TODAY()&gt;#REF!,P3140="")</formula>
    </cfRule>
  </conditionalFormatting>
  <conditionalFormatting sqref="Q3141">
    <cfRule type="expression" dxfId="3100" priority="2427" stopIfTrue="1">
      <formula>AND(P3141&lt;&gt;"",(P3141+7)&lt;TODAY(),(P3141+14)&gt;=TODAY(),Q3141="")</formula>
    </cfRule>
    <cfRule type="expression" dxfId="3099" priority="2428" stopIfTrue="1">
      <formula>AND(P3141&lt;&gt;"",(P3141+14)&lt;TODAY(),Q3141="")</formula>
    </cfRule>
  </conditionalFormatting>
  <conditionalFormatting sqref="V3141 S3141">
    <cfRule type="expression" dxfId="3098" priority="2426" stopIfTrue="1">
      <formula>AND($B3141&lt;&gt;"",TODAY()&gt;#REF!,S3141="")</formula>
    </cfRule>
  </conditionalFormatting>
  <conditionalFormatting sqref="U3141">
    <cfRule type="expression" dxfId="3097" priority="2425" stopIfTrue="1">
      <formula>AND($B3141&lt;&gt;"",TODAY()&gt;$A3141,U3141="",V3141&lt;&gt;"Data Received")</formula>
    </cfRule>
  </conditionalFormatting>
  <conditionalFormatting sqref="R3141">
    <cfRule type="expression" dxfId="3096" priority="2429" stopIfTrue="1">
      <formula>AND(B3141&lt;&gt;"",#REF!&lt;TODAY(),R3141="")</formula>
    </cfRule>
  </conditionalFormatting>
  <conditionalFormatting sqref="T3141">
    <cfRule type="expression" dxfId="3095" priority="2430" stopIfTrue="1">
      <formula>AND($B3141&lt;&gt;"",$S3141&lt;&gt;"",TODAY()&gt;$S3141+14,$T3141="",V3141&lt;&gt;"Data Received")</formula>
    </cfRule>
  </conditionalFormatting>
  <conditionalFormatting sqref="L3141:O3141">
    <cfRule type="expression" dxfId="3094" priority="2431" stopIfTrue="1">
      <formula>AND($B3141&lt;&gt;"",TODAY()&gt;#REF!,$L3141="")</formula>
    </cfRule>
  </conditionalFormatting>
  <conditionalFormatting sqref="P3141">
    <cfRule type="expression" dxfId="3093" priority="2432" stopIfTrue="1">
      <formula>AND($B3142&lt;&gt;"",TODAY()&gt;#REF!,P3141="")</formula>
    </cfRule>
  </conditionalFormatting>
  <conditionalFormatting sqref="Q3142">
    <cfRule type="expression" dxfId="3092" priority="2419" stopIfTrue="1">
      <formula>AND(P3142&lt;&gt;"",(P3142+7)&lt;TODAY(),(P3142+14)&gt;=TODAY(),Q3142="")</formula>
    </cfRule>
    <cfRule type="expression" dxfId="3091" priority="2420" stopIfTrue="1">
      <formula>AND(P3142&lt;&gt;"",(P3142+14)&lt;TODAY(),Q3142="")</formula>
    </cfRule>
  </conditionalFormatting>
  <conditionalFormatting sqref="V3142 S3142">
    <cfRule type="expression" dxfId="3090" priority="2418" stopIfTrue="1">
      <formula>AND($B3142&lt;&gt;"",TODAY()&gt;#REF!,S3142="")</formula>
    </cfRule>
  </conditionalFormatting>
  <conditionalFormatting sqref="U3142">
    <cfRule type="expression" dxfId="3089" priority="2417" stopIfTrue="1">
      <formula>AND($B3142&lt;&gt;"",TODAY()&gt;$A3142,U3142="",V3142&lt;&gt;"Data Received")</formula>
    </cfRule>
  </conditionalFormatting>
  <conditionalFormatting sqref="R3142">
    <cfRule type="expression" dxfId="3088" priority="2421" stopIfTrue="1">
      <formula>AND(B3142&lt;&gt;"",#REF!&lt;TODAY(),R3142="")</formula>
    </cfRule>
  </conditionalFormatting>
  <conditionalFormatting sqref="T3142">
    <cfRule type="expression" dxfId="3087" priority="2422" stopIfTrue="1">
      <formula>AND($B3142&lt;&gt;"",$S3142&lt;&gt;"",TODAY()&gt;$S3142+14,$T3142="",V3142&lt;&gt;"Data Received")</formula>
    </cfRule>
  </conditionalFormatting>
  <conditionalFormatting sqref="L3142:O3142">
    <cfRule type="expression" dxfId="3086" priority="2423" stopIfTrue="1">
      <formula>AND($B3142&lt;&gt;"",TODAY()&gt;#REF!,$L3142="")</formula>
    </cfRule>
  </conditionalFormatting>
  <conditionalFormatting sqref="P3142">
    <cfRule type="expression" dxfId="3085" priority="2424" stopIfTrue="1">
      <formula>AND($B3143&lt;&gt;"",TODAY()&gt;#REF!,P3142="")</formula>
    </cfRule>
  </conditionalFormatting>
  <conditionalFormatting sqref="Q3143">
    <cfRule type="expression" dxfId="3084" priority="2415" stopIfTrue="1">
      <formula>AND(P3143&lt;&gt;"",(P3143+7)&lt;TODAY(),(P3143+14)&gt;=TODAY(),Q3143="")</formula>
    </cfRule>
    <cfRule type="expression" dxfId="3083" priority="2416" stopIfTrue="1">
      <formula>AND(P3143&lt;&gt;"",(P3143+14)&lt;TODAY(),Q3143="")</formula>
    </cfRule>
  </conditionalFormatting>
  <conditionalFormatting sqref="V3143 S3143">
    <cfRule type="expression" dxfId="3082" priority="2414" stopIfTrue="1">
      <formula>AND($B3143&lt;&gt;"",TODAY()&gt;#REF!,S3143="")</formula>
    </cfRule>
  </conditionalFormatting>
  <conditionalFormatting sqref="U3143">
    <cfRule type="expression" dxfId="3081" priority="2413" stopIfTrue="1">
      <formula>AND($B3143&lt;&gt;"",TODAY()&gt;$A3143,U3143="",V3143&lt;&gt;"Data Received")</formula>
    </cfRule>
  </conditionalFormatting>
  <conditionalFormatting sqref="R3143">
    <cfRule type="expression" dxfId="3080" priority="2412" stopIfTrue="1">
      <formula>AND(B3143&lt;&gt;"",#REF!&lt;TODAY(),R3143="")</formula>
    </cfRule>
  </conditionalFormatting>
  <conditionalFormatting sqref="T3143">
    <cfRule type="expression" dxfId="3079" priority="2411" stopIfTrue="1">
      <formula>AND($B3143&lt;&gt;"",$S3143&lt;&gt;"",TODAY()&gt;$S3143+14,$T3143="",V3143&lt;&gt;"Data Received")</formula>
    </cfRule>
  </conditionalFormatting>
  <conditionalFormatting sqref="L3143:O3143">
    <cfRule type="expression" dxfId="3078" priority="2410" stopIfTrue="1">
      <formula>AND($B3143&lt;&gt;"",TODAY()&gt;#REF!,$L3143="")</formula>
    </cfRule>
  </conditionalFormatting>
  <conditionalFormatting sqref="P3143">
    <cfRule type="expression" dxfId="3077" priority="2409" stopIfTrue="1">
      <formula>AND($B6152&lt;&gt;"",TODAY()&gt;#REF!,P3143="")</formula>
    </cfRule>
  </conditionalFormatting>
  <conditionalFormatting sqref="Q3144">
    <cfRule type="expression" dxfId="3076" priority="2403" stopIfTrue="1">
      <formula>AND(P3144&lt;&gt;"",(P3144+7)&lt;TODAY(),(P3144+14)&gt;=TODAY(),Q3144="")</formula>
    </cfRule>
    <cfRule type="expression" dxfId="3075" priority="2404" stopIfTrue="1">
      <formula>AND(P3144&lt;&gt;"",(P3144+14)&lt;TODAY(),Q3144="")</formula>
    </cfRule>
  </conditionalFormatting>
  <conditionalFormatting sqref="V3144 S3144">
    <cfRule type="expression" dxfId="3074" priority="2402" stopIfTrue="1">
      <formula>AND($B3144&lt;&gt;"",TODAY()&gt;#REF!,S3144="")</formula>
    </cfRule>
  </conditionalFormatting>
  <conditionalFormatting sqref="U3144">
    <cfRule type="expression" dxfId="3073" priority="2401" stopIfTrue="1">
      <formula>AND($B3144&lt;&gt;"",TODAY()&gt;$A3144,U3144="",V3144&lt;&gt;"Data Received")</formula>
    </cfRule>
  </conditionalFormatting>
  <conditionalFormatting sqref="R3144">
    <cfRule type="expression" dxfId="3072" priority="2405" stopIfTrue="1">
      <formula>AND(B3144&lt;&gt;"",#REF!&lt;TODAY(),R3144="")</formula>
    </cfRule>
  </conditionalFormatting>
  <conditionalFormatting sqref="T3144">
    <cfRule type="expression" dxfId="3071" priority="2406" stopIfTrue="1">
      <formula>AND($B3144&lt;&gt;"",$S3144&lt;&gt;"",TODAY()&gt;$S3144+14,$T3144="",V3144&lt;&gt;"Data Received")</formula>
    </cfRule>
  </conditionalFormatting>
  <conditionalFormatting sqref="L3144:O3144">
    <cfRule type="expression" dxfId="3070" priority="2407" stopIfTrue="1">
      <formula>AND($B3144&lt;&gt;"",TODAY()&gt;#REF!,$L3144="")</formula>
    </cfRule>
  </conditionalFormatting>
  <conditionalFormatting sqref="P3144">
    <cfRule type="expression" dxfId="3069" priority="2408" stopIfTrue="1">
      <formula>AND($B3145&lt;&gt;"",TODAY()&gt;#REF!,P3144="")</formula>
    </cfRule>
  </conditionalFormatting>
  <conditionalFormatting sqref="Q3145">
    <cfRule type="expression" dxfId="3068" priority="2395" stopIfTrue="1">
      <formula>AND(P3145&lt;&gt;"",(P3145+7)&lt;TODAY(),(P3145+14)&gt;=TODAY(),Q3145="")</formula>
    </cfRule>
    <cfRule type="expression" dxfId="3067" priority="2396" stopIfTrue="1">
      <formula>AND(P3145&lt;&gt;"",(P3145+14)&lt;TODAY(),Q3145="")</formula>
    </cfRule>
  </conditionalFormatting>
  <conditionalFormatting sqref="V3145 S3145">
    <cfRule type="expression" dxfId="3066" priority="2394" stopIfTrue="1">
      <formula>AND($B3145&lt;&gt;"",TODAY()&gt;#REF!,S3145="")</formula>
    </cfRule>
  </conditionalFormatting>
  <conditionalFormatting sqref="U3145">
    <cfRule type="expression" dxfId="3065" priority="2393" stopIfTrue="1">
      <formula>AND($B3145&lt;&gt;"",TODAY()&gt;$A3145,U3145="",V3145&lt;&gt;"Data Received")</formula>
    </cfRule>
  </conditionalFormatting>
  <conditionalFormatting sqref="R3145">
    <cfRule type="expression" dxfId="3064" priority="2397" stopIfTrue="1">
      <formula>AND(B3145&lt;&gt;"",#REF!&lt;TODAY(),R3145="")</formula>
    </cfRule>
  </conditionalFormatting>
  <conditionalFormatting sqref="T3145">
    <cfRule type="expression" dxfId="3063" priority="2398" stopIfTrue="1">
      <formula>AND($B3145&lt;&gt;"",$S3145&lt;&gt;"",TODAY()&gt;$S3145+14,$T3145="",V3145&lt;&gt;"Data Received")</formula>
    </cfRule>
  </conditionalFormatting>
  <conditionalFormatting sqref="L3145:O3145">
    <cfRule type="expression" dxfId="3062" priority="2399" stopIfTrue="1">
      <formula>AND($B3145&lt;&gt;"",TODAY()&gt;#REF!,$L3145="")</formula>
    </cfRule>
  </conditionalFormatting>
  <conditionalFormatting sqref="P3145">
    <cfRule type="expression" dxfId="3061" priority="2400" stopIfTrue="1">
      <formula>AND($B3146&lt;&gt;"",TODAY()&gt;#REF!,P3145="")</formula>
    </cfRule>
  </conditionalFormatting>
  <conditionalFormatting sqref="Q3146">
    <cfRule type="expression" dxfId="3060" priority="2391" stopIfTrue="1">
      <formula>AND(P3146&lt;&gt;"",(P3146+7)&lt;TODAY(),(P3146+14)&gt;=TODAY(),Q3146="")</formula>
    </cfRule>
    <cfRule type="expression" dxfId="3059" priority="2392" stopIfTrue="1">
      <formula>AND(P3146&lt;&gt;"",(P3146+14)&lt;TODAY(),Q3146="")</formula>
    </cfRule>
  </conditionalFormatting>
  <conditionalFormatting sqref="V3146 S3146">
    <cfRule type="expression" dxfId="3058" priority="2390" stopIfTrue="1">
      <formula>AND($B3146&lt;&gt;"",TODAY()&gt;#REF!,S3146="")</formula>
    </cfRule>
  </conditionalFormatting>
  <conditionalFormatting sqref="U3146">
    <cfRule type="expression" dxfId="3057" priority="2389" stopIfTrue="1">
      <formula>AND($B3146&lt;&gt;"",TODAY()&gt;$A3146,U3146="",V3146&lt;&gt;"Data Received")</formula>
    </cfRule>
  </conditionalFormatting>
  <conditionalFormatting sqref="R3146">
    <cfRule type="expression" dxfId="3056" priority="2388" stopIfTrue="1">
      <formula>AND(B3146&lt;&gt;"",#REF!&lt;TODAY(),R3146="")</formula>
    </cfRule>
  </conditionalFormatting>
  <conditionalFormatting sqref="T3146">
    <cfRule type="expression" dxfId="3055" priority="2387" stopIfTrue="1">
      <formula>AND($B3146&lt;&gt;"",$S3146&lt;&gt;"",TODAY()&gt;$S3146+14,$T3146="",V3146&lt;&gt;"Data Received")</formula>
    </cfRule>
  </conditionalFormatting>
  <conditionalFormatting sqref="L3146:O3146">
    <cfRule type="expression" dxfId="3054" priority="2386" stopIfTrue="1">
      <formula>AND($B3146&lt;&gt;"",TODAY()&gt;#REF!,$L3146="")</formula>
    </cfRule>
  </conditionalFormatting>
  <conditionalFormatting sqref="P3146">
    <cfRule type="expression" dxfId="3053" priority="2385" stopIfTrue="1">
      <formula>AND($B6197&lt;&gt;"",TODAY()&gt;#REF!,P3146="")</formula>
    </cfRule>
  </conditionalFormatting>
  <conditionalFormatting sqref="Q3147">
    <cfRule type="expression" dxfId="3052" priority="2379" stopIfTrue="1">
      <formula>AND(P3147&lt;&gt;"",(P3147+7)&lt;TODAY(),(P3147+14)&gt;=TODAY(),Q3147="")</formula>
    </cfRule>
    <cfRule type="expression" dxfId="3051" priority="2380" stopIfTrue="1">
      <formula>AND(P3147&lt;&gt;"",(P3147+14)&lt;TODAY(),Q3147="")</formula>
    </cfRule>
  </conditionalFormatting>
  <conditionalFormatting sqref="V3147 S3147">
    <cfRule type="expression" dxfId="3050" priority="2378" stopIfTrue="1">
      <formula>AND($B3147&lt;&gt;"",TODAY()&gt;#REF!,S3147="")</formula>
    </cfRule>
  </conditionalFormatting>
  <conditionalFormatting sqref="U3147">
    <cfRule type="expression" dxfId="3049" priority="2377" stopIfTrue="1">
      <formula>AND($B3147&lt;&gt;"",TODAY()&gt;$A3147,U3147="",V3147&lt;&gt;"Data Received")</formula>
    </cfRule>
  </conditionalFormatting>
  <conditionalFormatting sqref="R3147">
    <cfRule type="expression" dxfId="3048" priority="2381" stopIfTrue="1">
      <formula>AND(B3147&lt;&gt;"",#REF!&lt;TODAY(),R3147="")</formula>
    </cfRule>
  </conditionalFormatting>
  <conditionalFormatting sqref="T3147">
    <cfRule type="expression" dxfId="3047" priority="2382" stopIfTrue="1">
      <formula>AND($B3147&lt;&gt;"",$S3147&lt;&gt;"",TODAY()&gt;$S3147+14,$T3147="",V3147&lt;&gt;"Data Received")</formula>
    </cfRule>
  </conditionalFormatting>
  <conditionalFormatting sqref="L3147:O3147">
    <cfRule type="expression" dxfId="3046" priority="2383" stopIfTrue="1">
      <formula>AND($B3147&lt;&gt;"",TODAY()&gt;#REF!,$L3147="")</formula>
    </cfRule>
  </conditionalFormatting>
  <conditionalFormatting sqref="P3147">
    <cfRule type="expression" dxfId="3045" priority="2384" stopIfTrue="1">
      <formula>AND($B3148&lt;&gt;"",TODAY()&gt;#REF!,P3147="")</formula>
    </cfRule>
  </conditionalFormatting>
  <conditionalFormatting sqref="Q3148">
    <cfRule type="expression" dxfId="3044" priority="2375" stopIfTrue="1">
      <formula>AND(P3148&lt;&gt;"",(P3148+7)&lt;TODAY(),(P3148+14)&gt;=TODAY(),Q3148="")</formula>
    </cfRule>
    <cfRule type="expression" dxfId="3043" priority="2376" stopIfTrue="1">
      <formula>AND(P3148&lt;&gt;"",(P3148+14)&lt;TODAY(),Q3148="")</formula>
    </cfRule>
  </conditionalFormatting>
  <conditionalFormatting sqref="V3148 S3148">
    <cfRule type="expression" dxfId="3042" priority="2374" stopIfTrue="1">
      <formula>AND($B3148&lt;&gt;"",TODAY()&gt;#REF!,S3148="")</formula>
    </cfRule>
  </conditionalFormatting>
  <conditionalFormatting sqref="U3148">
    <cfRule type="expression" dxfId="3041" priority="2373" stopIfTrue="1">
      <formula>AND($B3148&lt;&gt;"",TODAY()&gt;$A3148,U3148="",V3148&lt;&gt;"Data Received")</formula>
    </cfRule>
  </conditionalFormatting>
  <conditionalFormatting sqref="R3148">
    <cfRule type="expression" dxfId="3040" priority="2372" stopIfTrue="1">
      <formula>AND(B3148&lt;&gt;"",#REF!&lt;TODAY(),R3148="")</formula>
    </cfRule>
  </conditionalFormatting>
  <conditionalFormatting sqref="T3148">
    <cfRule type="expression" dxfId="3039" priority="2371" stopIfTrue="1">
      <formula>AND($B3148&lt;&gt;"",$S3148&lt;&gt;"",TODAY()&gt;$S3148+14,$T3148="",V3148&lt;&gt;"Data Received")</formula>
    </cfRule>
  </conditionalFormatting>
  <conditionalFormatting sqref="L3148:O3148">
    <cfRule type="expression" dxfId="3038" priority="2370" stopIfTrue="1">
      <formula>AND($B3148&lt;&gt;"",TODAY()&gt;#REF!,$L3148="")</formula>
    </cfRule>
  </conditionalFormatting>
  <conditionalFormatting sqref="Q3149">
    <cfRule type="expression" dxfId="3037" priority="2367" stopIfTrue="1">
      <formula>AND(P3149&lt;&gt;"",(P3149+7)&lt;TODAY(),(P3149+14)&gt;=TODAY(),Q3149="")</formula>
    </cfRule>
    <cfRule type="expression" dxfId="3036" priority="2368" stopIfTrue="1">
      <formula>AND(P3149&lt;&gt;"",(P3149+14)&lt;TODAY(),Q3149="")</formula>
    </cfRule>
  </conditionalFormatting>
  <conditionalFormatting sqref="V3149 S3149">
    <cfRule type="expression" dxfId="3035" priority="2366" stopIfTrue="1">
      <formula>AND($B3149&lt;&gt;"",TODAY()&gt;#REF!,S3149="")</formula>
    </cfRule>
  </conditionalFormatting>
  <conditionalFormatting sqref="U3149">
    <cfRule type="expression" dxfId="3034" priority="2365" stopIfTrue="1">
      <formula>AND($B3149&lt;&gt;"",TODAY()&gt;$A3149,U3149="",V3149&lt;&gt;"Data Received")</formula>
    </cfRule>
  </conditionalFormatting>
  <conditionalFormatting sqref="R3149">
    <cfRule type="expression" dxfId="3033" priority="2364" stopIfTrue="1">
      <formula>AND(B3149&lt;&gt;"",#REF!&lt;TODAY(),R3149="")</formula>
    </cfRule>
  </conditionalFormatting>
  <conditionalFormatting sqref="T3149">
    <cfRule type="expression" dxfId="3032" priority="2363" stopIfTrue="1">
      <formula>AND($B3149&lt;&gt;"",$S3149&lt;&gt;"",TODAY()&gt;$S3149+14,$T3149="",V3149&lt;&gt;"Data Received")</formula>
    </cfRule>
  </conditionalFormatting>
  <conditionalFormatting sqref="L3149:O3149">
    <cfRule type="expression" dxfId="3031" priority="2362" stopIfTrue="1">
      <formula>AND($B3149&lt;&gt;"",TODAY()&gt;#REF!,$L3149="")</formula>
    </cfRule>
  </conditionalFormatting>
  <conditionalFormatting sqref="P3149">
    <cfRule type="expression" dxfId="3030" priority="2361" stopIfTrue="1">
      <formula>AND($B6277&lt;&gt;"",TODAY()&gt;#REF!,P3149="")</formula>
    </cfRule>
  </conditionalFormatting>
  <conditionalFormatting sqref="Q3150">
    <cfRule type="expression" dxfId="3029" priority="2359" stopIfTrue="1">
      <formula>AND(P3150&lt;&gt;"",(P3150+7)&lt;TODAY(),(P3150+14)&gt;=TODAY(),Q3150="")</formula>
    </cfRule>
    <cfRule type="expression" dxfId="3028" priority="2360" stopIfTrue="1">
      <formula>AND(P3150&lt;&gt;"",(P3150+14)&lt;TODAY(),Q3150="")</formula>
    </cfRule>
  </conditionalFormatting>
  <conditionalFormatting sqref="V3150 S3150">
    <cfRule type="expression" dxfId="3027" priority="2358" stopIfTrue="1">
      <formula>AND($B3150&lt;&gt;"",TODAY()&gt;#REF!,S3150="")</formula>
    </cfRule>
  </conditionalFormatting>
  <conditionalFormatting sqref="U3150">
    <cfRule type="expression" dxfId="3026" priority="2357" stopIfTrue="1">
      <formula>AND($B3150&lt;&gt;"",TODAY()&gt;$A3150,U3150="",V3150&lt;&gt;"Data Received")</formula>
    </cfRule>
  </conditionalFormatting>
  <conditionalFormatting sqref="R3150">
    <cfRule type="expression" dxfId="3025" priority="2356" stopIfTrue="1">
      <formula>AND(B3150&lt;&gt;"",#REF!&lt;TODAY(),R3150="")</formula>
    </cfRule>
  </conditionalFormatting>
  <conditionalFormatting sqref="T3150">
    <cfRule type="expression" dxfId="3024" priority="2355" stopIfTrue="1">
      <formula>AND($B3150&lt;&gt;"",$S3150&lt;&gt;"",TODAY()&gt;$S3150+14,$T3150="",V3150&lt;&gt;"Data Received")</formula>
    </cfRule>
  </conditionalFormatting>
  <conditionalFormatting sqref="L3150:O3150">
    <cfRule type="expression" dxfId="3023" priority="2354" stopIfTrue="1">
      <formula>AND($B3150&lt;&gt;"",TODAY()&gt;#REF!,$L3150="")</formula>
    </cfRule>
  </conditionalFormatting>
  <conditionalFormatting sqref="P3150">
    <cfRule type="expression" dxfId="3022" priority="2353" stopIfTrue="1">
      <formula>AND($B6225&lt;&gt;"",TODAY()&gt;#REF!,P3150="")</formula>
    </cfRule>
  </conditionalFormatting>
  <conditionalFormatting sqref="Q3151">
    <cfRule type="expression" dxfId="3021" priority="2351" stopIfTrue="1">
      <formula>AND(P3151&lt;&gt;"",(P3151+7)&lt;TODAY(),(P3151+14)&gt;=TODAY(),Q3151="")</formula>
    </cfRule>
    <cfRule type="expression" dxfId="3020" priority="2352" stopIfTrue="1">
      <formula>AND(P3151&lt;&gt;"",(P3151+14)&lt;TODAY(),Q3151="")</formula>
    </cfRule>
  </conditionalFormatting>
  <conditionalFormatting sqref="V3151 S3151">
    <cfRule type="expression" dxfId="3019" priority="2350" stopIfTrue="1">
      <formula>AND($B3151&lt;&gt;"",TODAY()&gt;#REF!,S3151="")</formula>
    </cfRule>
  </conditionalFormatting>
  <conditionalFormatting sqref="U3151">
    <cfRule type="expression" dxfId="3018" priority="2349" stopIfTrue="1">
      <formula>AND($B3151&lt;&gt;"",TODAY()&gt;$A3151,U3151="",V3151&lt;&gt;"Data Received")</formula>
    </cfRule>
  </conditionalFormatting>
  <conditionalFormatting sqref="R3151">
    <cfRule type="expression" dxfId="3017" priority="2348" stopIfTrue="1">
      <formula>AND(B3151&lt;&gt;"",#REF!&lt;TODAY(),R3151="")</formula>
    </cfRule>
  </conditionalFormatting>
  <conditionalFormatting sqref="T3151">
    <cfRule type="expression" dxfId="3016" priority="2347" stopIfTrue="1">
      <formula>AND($B3151&lt;&gt;"",$S3151&lt;&gt;"",TODAY()&gt;$S3151+14,$T3151="",V3151&lt;&gt;"Data Received")</formula>
    </cfRule>
  </conditionalFormatting>
  <conditionalFormatting sqref="L3151:O3151">
    <cfRule type="expression" dxfId="3015" priority="2346" stopIfTrue="1">
      <formula>AND($B3151&lt;&gt;"",TODAY()&gt;#REF!,$L3151="")</formula>
    </cfRule>
  </conditionalFormatting>
  <conditionalFormatting sqref="P3151">
    <cfRule type="expression" dxfId="3014" priority="2345" stopIfTrue="1">
      <formula>AND($B6204&lt;&gt;"",TODAY()&gt;#REF!,P3151="")</formula>
    </cfRule>
  </conditionalFormatting>
  <conditionalFormatting sqref="Q3152">
    <cfRule type="expression" dxfId="3013" priority="2343" stopIfTrue="1">
      <formula>AND(P3152&lt;&gt;"",(P3152+7)&lt;TODAY(),(P3152+14)&gt;=TODAY(),Q3152="")</formula>
    </cfRule>
    <cfRule type="expression" dxfId="3012" priority="2344" stopIfTrue="1">
      <formula>AND(P3152&lt;&gt;"",(P3152+14)&lt;TODAY(),Q3152="")</formula>
    </cfRule>
  </conditionalFormatting>
  <conditionalFormatting sqref="V3152 S3152">
    <cfRule type="expression" dxfId="3011" priority="2342" stopIfTrue="1">
      <formula>AND($B3152&lt;&gt;"",TODAY()&gt;#REF!,S3152="")</formula>
    </cfRule>
  </conditionalFormatting>
  <conditionalFormatting sqref="U3152">
    <cfRule type="expression" dxfId="3010" priority="2341" stopIfTrue="1">
      <formula>AND($B3152&lt;&gt;"",TODAY()&gt;$A3152,U3152="",V3152&lt;&gt;"Data Received")</formula>
    </cfRule>
  </conditionalFormatting>
  <conditionalFormatting sqref="R3152">
    <cfRule type="expression" dxfId="3009" priority="2340" stopIfTrue="1">
      <formula>AND(B3152&lt;&gt;"",#REF!&lt;TODAY(),R3152="")</formula>
    </cfRule>
  </conditionalFormatting>
  <conditionalFormatting sqref="T3152">
    <cfRule type="expression" dxfId="3008" priority="2339" stopIfTrue="1">
      <formula>AND($B3152&lt;&gt;"",$S3152&lt;&gt;"",TODAY()&gt;$S3152+14,$T3152="",V3152&lt;&gt;"Data Received")</formula>
    </cfRule>
  </conditionalFormatting>
  <conditionalFormatting sqref="L3152:O3152">
    <cfRule type="expression" dxfId="3007" priority="2338" stopIfTrue="1">
      <formula>AND($B3152&lt;&gt;"",TODAY()&gt;#REF!,$L3152="")</formula>
    </cfRule>
  </conditionalFormatting>
  <conditionalFormatting sqref="P3152">
    <cfRule type="expression" dxfId="3006" priority="2337" stopIfTrue="1">
      <formula>AND($B6230&lt;&gt;"",TODAY()&gt;#REF!,P3152="")</formula>
    </cfRule>
  </conditionalFormatting>
  <conditionalFormatting sqref="Q3153">
    <cfRule type="expression" dxfId="3005" priority="2331" stopIfTrue="1">
      <formula>AND(P3153&lt;&gt;"",(P3153+7)&lt;TODAY(),(P3153+14)&gt;=TODAY(),Q3153="")</formula>
    </cfRule>
    <cfRule type="expression" dxfId="3004" priority="2332" stopIfTrue="1">
      <formula>AND(P3153&lt;&gt;"",(P3153+14)&lt;TODAY(),Q3153="")</formula>
    </cfRule>
  </conditionalFormatting>
  <conditionalFormatting sqref="V3153 S3153">
    <cfRule type="expression" dxfId="3003" priority="2330" stopIfTrue="1">
      <formula>AND($B3153&lt;&gt;"",TODAY()&gt;#REF!,S3153="")</formula>
    </cfRule>
  </conditionalFormatting>
  <conditionalFormatting sqref="U3153">
    <cfRule type="expression" dxfId="3002" priority="2329" stopIfTrue="1">
      <formula>AND($B3153&lt;&gt;"",TODAY()&gt;$A3153,U3153="",V3153&lt;&gt;"Data Received")</formula>
    </cfRule>
  </conditionalFormatting>
  <conditionalFormatting sqref="R3153">
    <cfRule type="expression" dxfId="3001" priority="2333" stopIfTrue="1">
      <formula>AND(B3153&lt;&gt;"",#REF!&lt;TODAY(),R3153="")</formula>
    </cfRule>
  </conditionalFormatting>
  <conditionalFormatting sqref="T3153">
    <cfRule type="expression" dxfId="3000" priority="2334" stopIfTrue="1">
      <formula>AND($B3153&lt;&gt;"",$S3153&lt;&gt;"",TODAY()&gt;$S3153+14,$T3153="",V3153&lt;&gt;"Data Received")</formula>
    </cfRule>
  </conditionalFormatting>
  <conditionalFormatting sqref="L3153:O3153">
    <cfRule type="expression" dxfId="2999" priority="2335" stopIfTrue="1">
      <formula>AND($B3153&lt;&gt;"",TODAY()&gt;#REF!,$L3153="")</formula>
    </cfRule>
  </conditionalFormatting>
  <conditionalFormatting sqref="P3153">
    <cfRule type="expression" dxfId="2998" priority="2336" stopIfTrue="1">
      <formula>AND($B3154&lt;&gt;"",TODAY()&gt;#REF!,P3153="")</formula>
    </cfRule>
  </conditionalFormatting>
  <conditionalFormatting sqref="Q3154">
    <cfRule type="expression" dxfId="2997" priority="2327" stopIfTrue="1">
      <formula>AND(P3154&lt;&gt;"",(P3154+7)&lt;TODAY(),(P3154+14)&gt;=TODAY(),Q3154="")</formula>
    </cfRule>
    <cfRule type="expression" dxfId="2996" priority="2328" stopIfTrue="1">
      <formula>AND(P3154&lt;&gt;"",(P3154+14)&lt;TODAY(),Q3154="")</formula>
    </cfRule>
  </conditionalFormatting>
  <conditionalFormatting sqref="V3154 S3154">
    <cfRule type="expression" dxfId="2995" priority="2326" stopIfTrue="1">
      <formula>AND($B3154&lt;&gt;"",TODAY()&gt;#REF!,S3154="")</formula>
    </cfRule>
  </conditionalFormatting>
  <conditionalFormatting sqref="U3154">
    <cfRule type="expression" dxfId="2994" priority="2325" stopIfTrue="1">
      <formula>AND($B3154&lt;&gt;"",TODAY()&gt;$A3154,U3154="",V3154&lt;&gt;"Data Received")</formula>
    </cfRule>
  </conditionalFormatting>
  <conditionalFormatting sqref="R3154">
    <cfRule type="expression" dxfId="2993" priority="2324" stopIfTrue="1">
      <formula>AND(B3154&lt;&gt;"",#REF!&lt;TODAY(),R3154="")</formula>
    </cfRule>
  </conditionalFormatting>
  <conditionalFormatting sqref="T3154">
    <cfRule type="expression" dxfId="2992" priority="2323" stopIfTrue="1">
      <formula>AND($B3154&lt;&gt;"",$S3154&lt;&gt;"",TODAY()&gt;$S3154+14,$T3154="",V3154&lt;&gt;"Data Received")</formula>
    </cfRule>
  </conditionalFormatting>
  <conditionalFormatting sqref="L3154:O3154">
    <cfRule type="expression" dxfId="2991" priority="2322" stopIfTrue="1">
      <formula>AND($B3154&lt;&gt;"",TODAY()&gt;#REF!,$L3154="")</formula>
    </cfRule>
  </conditionalFormatting>
  <conditionalFormatting sqref="Q3155">
    <cfRule type="expression" dxfId="2990" priority="2319" stopIfTrue="1">
      <formula>AND(P3155&lt;&gt;"",(P3155+7)&lt;TODAY(),(P3155+14)&gt;=TODAY(),Q3155="")</formula>
    </cfRule>
    <cfRule type="expression" dxfId="2989" priority="2320" stopIfTrue="1">
      <formula>AND(P3155&lt;&gt;"",(P3155+14)&lt;TODAY(),Q3155="")</formula>
    </cfRule>
  </conditionalFormatting>
  <conditionalFormatting sqref="V3155 S3155">
    <cfRule type="expression" dxfId="2988" priority="2318" stopIfTrue="1">
      <formula>AND($B3155&lt;&gt;"",TODAY()&gt;#REF!,S3155="")</formula>
    </cfRule>
  </conditionalFormatting>
  <conditionalFormatting sqref="U3155">
    <cfRule type="expression" dxfId="2987" priority="2317" stopIfTrue="1">
      <formula>AND($B3155&lt;&gt;"",TODAY()&gt;$A3155,U3155="",V3155&lt;&gt;"Data Received")</formula>
    </cfRule>
  </conditionalFormatting>
  <conditionalFormatting sqref="R3155">
    <cfRule type="expression" dxfId="2986" priority="2316" stopIfTrue="1">
      <formula>AND(B3155&lt;&gt;"",#REF!&lt;TODAY(),R3155="")</formula>
    </cfRule>
  </conditionalFormatting>
  <conditionalFormatting sqref="T3155">
    <cfRule type="expression" dxfId="2985" priority="2315" stopIfTrue="1">
      <formula>AND($B3155&lt;&gt;"",$S3155&lt;&gt;"",TODAY()&gt;$S3155+14,$T3155="",V3155&lt;&gt;"Data Received")</formula>
    </cfRule>
  </conditionalFormatting>
  <conditionalFormatting sqref="L3155:O3155">
    <cfRule type="expression" dxfId="2984" priority="2314" stopIfTrue="1">
      <formula>AND($B3155&lt;&gt;"",TODAY()&gt;#REF!,$L3155="")</formula>
    </cfRule>
  </conditionalFormatting>
  <conditionalFormatting sqref="P3155">
    <cfRule type="expression" dxfId="2983" priority="2313" stopIfTrue="1">
      <formula>AND($B6234&lt;&gt;"",TODAY()&gt;#REF!,P3155="")</formula>
    </cfRule>
  </conditionalFormatting>
  <conditionalFormatting sqref="Q3156">
    <cfRule type="expression" dxfId="2982" priority="2311" stopIfTrue="1">
      <formula>AND(P3156&lt;&gt;"",(P3156+7)&lt;TODAY(),(P3156+14)&gt;=TODAY(),Q3156="")</formula>
    </cfRule>
    <cfRule type="expression" dxfId="2981" priority="2312" stopIfTrue="1">
      <formula>AND(P3156&lt;&gt;"",(P3156+14)&lt;TODAY(),Q3156="")</formula>
    </cfRule>
  </conditionalFormatting>
  <conditionalFormatting sqref="V3156 S3156">
    <cfRule type="expression" dxfId="2980" priority="2310" stopIfTrue="1">
      <formula>AND($B3156&lt;&gt;"",TODAY()&gt;#REF!,S3156="")</formula>
    </cfRule>
  </conditionalFormatting>
  <conditionalFormatting sqref="U3156">
    <cfRule type="expression" dxfId="2979" priority="2309" stopIfTrue="1">
      <formula>AND($B3156&lt;&gt;"",TODAY()&gt;$A3156,U3156="",V3156&lt;&gt;"Data Received")</formula>
    </cfRule>
  </conditionalFormatting>
  <conditionalFormatting sqref="R3156">
    <cfRule type="expression" dxfId="2978" priority="2308" stopIfTrue="1">
      <formula>AND(B3156&lt;&gt;"",#REF!&lt;TODAY(),R3156="")</formula>
    </cfRule>
  </conditionalFormatting>
  <conditionalFormatting sqref="T3156">
    <cfRule type="expression" dxfId="2977" priority="2307" stopIfTrue="1">
      <formula>AND($B3156&lt;&gt;"",$S3156&lt;&gt;"",TODAY()&gt;$S3156+14,$T3156="",V3156&lt;&gt;"Data Received")</formula>
    </cfRule>
  </conditionalFormatting>
  <conditionalFormatting sqref="L3156:O3156">
    <cfRule type="expression" dxfId="2976" priority="2306" stopIfTrue="1">
      <formula>AND($B3156&lt;&gt;"",TODAY()&gt;#REF!,$L3156="")</formula>
    </cfRule>
  </conditionalFormatting>
  <conditionalFormatting sqref="P3156">
    <cfRule type="expression" dxfId="2975" priority="2305" stopIfTrue="1">
      <formula>AND($B6240&lt;&gt;"",TODAY()&gt;#REF!,P3156="")</formula>
    </cfRule>
  </conditionalFormatting>
  <conditionalFormatting sqref="Q3157">
    <cfRule type="expression" dxfId="2974" priority="2303" stopIfTrue="1">
      <formula>AND(P3157&lt;&gt;"",(P3157+7)&lt;TODAY(),(P3157+14)&gt;=TODAY(),Q3157="")</formula>
    </cfRule>
    <cfRule type="expression" dxfId="2973" priority="2304" stopIfTrue="1">
      <formula>AND(P3157&lt;&gt;"",(P3157+14)&lt;TODAY(),Q3157="")</formula>
    </cfRule>
  </conditionalFormatting>
  <conditionalFormatting sqref="V3157 S3157">
    <cfRule type="expression" dxfId="2972" priority="2302" stopIfTrue="1">
      <formula>AND($B3157&lt;&gt;"",TODAY()&gt;#REF!,S3157="")</formula>
    </cfRule>
  </conditionalFormatting>
  <conditionalFormatting sqref="U3157">
    <cfRule type="expression" dxfId="2971" priority="2301" stopIfTrue="1">
      <formula>AND($B3157&lt;&gt;"",TODAY()&gt;$A3157,U3157="",V3157&lt;&gt;"Data Received")</formula>
    </cfRule>
  </conditionalFormatting>
  <conditionalFormatting sqref="R3157">
    <cfRule type="expression" dxfId="2970" priority="2300" stopIfTrue="1">
      <formula>AND(B3157&lt;&gt;"",#REF!&lt;TODAY(),R3157="")</formula>
    </cfRule>
  </conditionalFormatting>
  <conditionalFormatting sqref="T3157">
    <cfRule type="expression" dxfId="2969" priority="2299" stopIfTrue="1">
      <formula>AND($B3157&lt;&gt;"",$S3157&lt;&gt;"",TODAY()&gt;$S3157+14,$T3157="",V3157&lt;&gt;"Data Received")</formula>
    </cfRule>
  </conditionalFormatting>
  <conditionalFormatting sqref="L3157:N3157">
    <cfRule type="expression" dxfId="2968" priority="2298" stopIfTrue="1">
      <formula>AND($B3157&lt;&gt;"",TODAY()&gt;#REF!,$L3157="")</formula>
    </cfRule>
  </conditionalFormatting>
  <conditionalFormatting sqref="O3157">
    <cfRule type="expression" dxfId="2967" priority="2297" stopIfTrue="1">
      <formula>AND($B3157&lt;&gt;"",TODAY()&gt;#REF!,$L3157="")</formula>
    </cfRule>
  </conditionalFormatting>
  <conditionalFormatting sqref="P3157">
    <cfRule type="expression" dxfId="2966" priority="2296" stopIfTrue="1">
      <formula>AND($B6239&lt;&gt;"",TODAY()&gt;#REF!,P3157="")</formula>
    </cfRule>
  </conditionalFormatting>
  <conditionalFormatting sqref="Q3158">
    <cfRule type="expression" dxfId="2965" priority="2294" stopIfTrue="1">
      <formula>AND(P3158&lt;&gt;"",(P3158+7)&lt;TODAY(),(P3158+14)&gt;=TODAY(),Q3158="")</formula>
    </cfRule>
    <cfRule type="expression" dxfId="2964" priority="2295" stopIfTrue="1">
      <formula>AND(P3158&lt;&gt;"",(P3158+14)&lt;TODAY(),Q3158="")</formula>
    </cfRule>
  </conditionalFormatting>
  <conditionalFormatting sqref="V3158 S3158">
    <cfRule type="expression" dxfId="2963" priority="2293" stopIfTrue="1">
      <formula>AND($B3158&lt;&gt;"",TODAY()&gt;#REF!,S3158="")</formula>
    </cfRule>
  </conditionalFormatting>
  <conditionalFormatting sqref="U3158">
    <cfRule type="expression" dxfId="2962" priority="2292" stopIfTrue="1">
      <formula>AND($B3158&lt;&gt;"",TODAY()&gt;$A3158,U3158="",V3158&lt;&gt;"Data Received")</formula>
    </cfRule>
  </conditionalFormatting>
  <conditionalFormatting sqref="R3158">
    <cfRule type="expression" dxfId="2961" priority="2291" stopIfTrue="1">
      <formula>AND(B3158&lt;&gt;"",#REF!&lt;TODAY(),R3158="")</formula>
    </cfRule>
  </conditionalFormatting>
  <conditionalFormatting sqref="T3158">
    <cfRule type="expression" dxfId="2960" priority="2290" stopIfTrue="1">
      <formula>AND($B3158&lt;&gt;"",$S3158&lt;&gt;"",TODAY()&gt;$S3158+14,$T3158="",V3158&lt;&gt;"Data Received")</formula>
    </cfRule>
  </conditionalFormatting>
  <conditionalFormatting sqref="L3158:N3158">
    <cfRule type="expression" dxfId="2959" priority="2289" stopIfTrue="1">
      <formula>AND($B3158&lt;&gt;"",TODAY()&gt;#REF!,$L3158="")</formula>
    </cfRule>
  </conditionalFormatting>
  <conditionalFormatting sqref="O3158">
    <cfRule type="expression" dxfId="2958" priority="2288" stopIfTrue="1">
      <formula>AND($B3158&lt;&gt;"",TODAY()&gt;#REF!,$L3158="")</formula>
    </cfRule>
  </conditionalFormatting>
  <conditionalFormatting sqref="Q3159">
    <cfRule type="expression" dxfId="2957" priority="2281" stopIfTrue="1">
      <formula>AND(P3159&lt;&gt;"",(P3159+7)&lt;TODAY(),(P3159+14)&gt;=TODAY(),Q3159="")</formula>
    </cfRule>
    <cfRule type="expression" dxfId="2956" priority="2282" stopIfTrue="1">
      <formula>AND(P3159&lt;&gt;"",(P3159+14)&lt;TODAY(),Q3159="")</formula>
    </cfRule>
  </conditionalFormatting>
  <conditionalFormatting sqref="V3159 S3159">
    <cfRule type="expression" dxfId="2955" priority="2280" stopIfTrue="1">
      <formula>AND($B3159&lt;&gt;"",TODAY()&gt;#REF!,S3159="")</formula>
    </cfRule>
  </conditionalFormatting>
  <conditionalFormatting sqref="U3159">
    <cfRule type="expression" dxfId="2954" priority="2279" stopIfTrue="1">
      <formula>AND($B3159&lt;&gt;"",TODAY()&gt;$A3159,U3159="",V3159&lt;&gt;"Data Received")</formula>
    </cfRule>
  </conditionalFormatting>
  <conditionalFormatting sqref="R3159">
    <cfRule type="expression" dxfId="2953" priority="2283" stopIfTrue="1">
      <formula>AND(B3159&lt;&gt;"",#REF!&lt;TODAY(),R3159="")</formula>
    </cfRule>
  </conditionalFormatting>
  <conditionalFormatting sqref="T3159">
    <cfRule type="expression" dxfId="2952" priority="2284" stopIfTrue="1">
      <formula>AND($B3159&lt;&gt;"",$S3159&lt;&gt;"",TODAY()&gt;$S3159+14,$T3159="",V3159&lt;&gt;"Data Received")</formula>
    </cfRule>
  </conditionalFormatting>
  <conditionalFormatting sqref="L3159:N3159">
    <cfRule type="expression" dxfId="2951" priority="2285" stopIfTrue="1">
      <formula>AND($B3159&lt;&gt;"",TODAY()&gt;#REF!,$L3159="")</formula>
    </cfRule>
  </conditionalFormatting>
  <conditionalFormatting sqref="P3159">
    <cfRule type="expression" dxfId="2950" priority="2286" stopIfTrue="1">
      <formula>AND($B3160&lt;&gt;"",TODAY()&gt;#REF!,P3159="")</formula>
    </cfRule>
  </conditionalFormatting>
  <conditionalFormatting sqref="O3159">
    <cfRule type="expression" dxfId="2949" priority="2278" stopIfTrue="1">
      <formula>AND($B3159&lt;&gt;"",TODAY()&gt;#REF!,$L3159="")</formula>
    </cfRule>
  </conditionalFormatting>
  <conditionalFormatting sqref="Q3160">
    <cfRule type="expression" dxfId="2948" priority="2276" stopIfTrue="1">
      <formula>AND(P3160&lt;&gt;"",(P3160+7)&lt;TODAY(),(P3160+14)&gt;=TODAY(),Q3160="")</formula>
    </cfRule>
    <cfRule type="expression" dxfId="2947" priority="2277" stopIfTrue="1">
      <formula>AND(P3160&lt;&gt;"",(P3160+14)&lt;TODAY(),Q3160="")</formula>
    </cfRule>
  </conditionalFormatting>
  <conditionalFormatting sqref="V3160 S3160">
    <cfRule type="expression" dxfId="2946" priority="2275" stopIfTrue="1">
      <formula>AND($B3160&lt;&gt;"",TODAY()&gt;#REF!,S3160="")</formula>
    </cfRule>
  </conditionalFormatting>
  <conditionalFormatting sqref="U3160">
    <cfRule type="expression" dxfId="2945" priority="2274" stopIfTrue="1">
      <formula>AND($B3160&lt;&gt;"",TODAY()&gt;$A3160,U3160="",V3160&lt;&gt;"Data Received")</formula>
    </cfRule>
  </conditionalFormatting>
  <conditionalFormatting sqref="R3160">
    <cfRule type="expression" dxfId="2944" priority="2273" stopIfTrue="1">
      <formula>AND(B3160&lt;&gt;"",#REF!&lt;TODAY(),R3160="")</formula>
    </cfRule>
  </conditionalFormatting>
  <conditionalFormatting sqref="T3160">
    <cfRule type="expression" dxfId="2943" priority="2272" stopIfTrue="1">
      <formula>AND($B3160&lt;&gt;"",$S3160&lt;&gt;"",TODAY()&gt;$S3160+14,$T3160="",V3160&lt;&gt;"Data Received")</formula>
    </cfRule>
  </conditionalFormatting>
  <conditionalFormatting sqref="L3160:N3160">
    <cfRule type="expression" dxfId="2942" priority="2271" stopIfTrue="1">
      <formula>AND($B3160&lt;&gt;"",TODAY()&gt;#REF!,$L3160="")</formula>
    </cfRule>
  </conditionalFormatting>
  <conditionalFormatting sqref="O3160">
    <cfRule type="expression" dxfId="2941" priority="2270" stopIfTrue="1">
      <formula>AND($B3160&lt;&gt;"",TODAY()&gt;#REF!,$L3160="")</formula>
    </cfRule>
  </conditionalFormatting>
  <conditionalFormatting sqref="P3160">
    <cfRule type="expression" dxfId="2940" priority="2269" stopIfTrue="1">
      <formula>AND($B6256&lt;&gt;"",TODAY()&gt;#REF!,P3160="")</formula>
    </cfRule>
  </conditionalFormatting>
  <conditionalFormatting sqref="Q3161">
    <cfRule type="expression" dxfId="2939" priority="2263" stopIfTrue="1">
      <formula>AND(P3161&lt;&gt;"",(P3161+7)&lt;TODAY(),(P3161+14)&gt;=TODAY(),Q3161="")</formula>
    </cfRule>
    <cfRule type="expression" dxfId="2938" priority="2264" stopIfTrue="1">
      <formula>AND(P3161&lt;&gt;"",(P3161+14)&lt;TODAY(),Q3161="")</formula>
    </cfRule>
  </conditionalFormatting>
  <conditionalFormatting sqref="V3161 S3161">
    <cfRule type="expression" dxfId="2937" priority="2262" stopIfTrue="1">
      <formula>AND($B3161&lt;&gt;"",TODAY()&gt;#REF!,S3161="")</formula>
    </cfRule>
  </conditionalFormatting>
  <conditionalFormatting sqref="U3161">
    <cfRule type="expression" dxfId="2936" priority="2261" stopIfTrue="1">
      <formula>AND($B3161&lt;&gt;"",TODAY()&gt;$A3161,U3161="",V3161&lt;&gt;"Data Received")</formula>
    </cfRule>
  </conditionalFormatting>
  <conditionalFormatting sqref="R3161">
    <cfRule type="expression" dxfId="2935" priority="2265" stopIfTrue="1">
      <formula>AND(B3161&lt;&gt;"",#REF!&lt;TODAY(),R3161="")</formula>
    </cfRule>
  </conditionalFormatting>
  <conditionalFormatting sqref="T3161">
    <cfRule type="expression" dxfId="2934" priority="2266" stopIfTrue="1">
      <formula>AND($B3161&lt;&gt;"",$S3161&lt;&gt;"",TODAY()&gt;$S3161+14,$T3161="",V3161&lt;&gt;"Data Received")</formula>
    </cfRule>
  </conditionalFormatting>
  <conditionalFormatting sqref="L3161:N3161">
    <cfRule type="expression" dxfId="2933" priority="2267" stopIfTrue="1">
      <formula>AND($B3161&lt;&gt;"",TODAY()&gt;#REF!,$L3161="")</formula>
    </cfRule>
  </conditionalFormatting>
  <conditionalFormatting sqref="P3161">
    <cfRule type="expression" dxfId="2932" priority="2268" stopIfTrue="1">
      <formula>AND($B3162&lt;&gt;"",TODAY()&gt;#REF!,P3161="")</formula>
    </cfRule>
  </conditionalFormatting>
  <conditionalFormatting sqref="O3161">
    <cfRule type="expression" dxfId="2931" priority="2260" stopIfTrue="1">
      <formula>AND($B3161&lt;&gt;"",TODAY()&gt;#REF!,$L3161="")</formula>
    </cfRule>
  </conditionalFormatting>
  <conditionalFormatting sqref="Q3162">
    <cfRule type="expression" dxfId="2930" priority="2258" stopIfTrue="1">
      <formula>AND(P3162&lt;&gt;"",(P3162+7)&lt;TODAY(),(P3162+14)&gt;=TODAY(),Q3162="")</formula>
    </cfRule>
    <cfRule type="expression" dxfId="2929" priority="2259" stopIfTrue="1">
      <formula>AND(P3162&lt;&gt;"",(P3162+14)&lt;TODAY(),Q3162="")</formula>
    </cfRule>
  </conditionalFormatting>
  <conditionalFormatting sqref="V3162 S3162">
    <cfRule type="expression" dxfId="2928" priority="2257" stopIfTrue="1">
      <formula>AND($B3162&lt;&gt;"",TODAY()&gt;#REF!,S3162="")</formula>
    </cfRule>
  </conditionalFormatting>
  <conditionalFormatting sqref="U3162">
    <cfRule type="expression" dxfId="2927" priority="2256" stopIfTrue="1">
      <formula>AND($B3162&lt;&gt;"",TODAY()&gt;$A3162,U3162="",V3162&lt;&gt;"Data Received")</formula>
    </cfRule>
  </conditionalFormatting>
  <conditionalFormatting sqref="R3162">
    <cfRule type="expression" dxfId="2926" priority="2255" stopIfTrue="1">
      <formula>AND(B3162&lt;&gt;"",#REF!&lt;TODAY(),R3162="")</formula>
    </cfRule>
  </conditionalFormatting>
  <conditionalFormatting sqref="T3162">
    <cfRule type="expression" dxfId="2925" priority="2254" stopIfTrue="1">
      <formula>AND($B3162&lt;&gt;"",$S3162&lt;&gt;"",TODAY()&gt;$S3162+14,$T3162="",V3162&lt;&gt;"Data Received")</formula>
    </cfRule>
  </conditionalFormatting>
  <conditionalFormatting sqref="L3162:N3162">
    <cfRule type="expression" dxfId="2924" priority="2253" stopIfTrue="1">
      <formula>AND($B3162&lt;&gt;"",TODAY()&gt;#REF!,$L3162="")</formula>
    </cfRule>
  </conditionalFormatting>
  <conditionalFormatting sqref="O3162">
    <cfRule type="expression" dxfId="2923" priority="2252" stopIfTrue="1">
      <formula>AND($B3162&lt;&gt;"",TODAY()&gt;#REF!,$L3162="")</formula>
    </cfRule>
  </conditionalFormatting>
  <conditionalFormatting sqref="Q3163">
    <cfRule type="expression" dxfId="2922" priority="2245" stopIfTrue="1">
      <formula>AND(P3163&lt;&gt;"",(P3163+7)&lt;TODAY(),(P3163+14)&gt;=TODAY(),Q3163="")</formula>
    </cfRule>
    <cfRule type="expression" dxfId="2921" priority="2246" stopIfTrue="1">
      <formula>AND(P3163&lt;&gt;"",(P3163+14)&lt;TODAY(),Q3163="")</formula>
    </cfRule>
  </conditionalFormatting>
  <conditionalFormatting sqref="V3163 S3163">
    <cfRule type="expression" dxfId="2920" priority="2244" stopIfTrue="1">
      <formula>AND($B3163&lt;&gt;"",TODAY()&gt;#REF!,S3163="")</formula>
    </cfRule>
  </conditionalFormatting>
  <conditionalFormatting sqref="U3163">
    <cfRule type="expression" dxfId="2919" priority="2243" stopIfTrue="1">
      <formula>AND($B3163&lt;&gt;"",TODAY()&gt;$A3163,U3163="",V3163&lt;&gt;"Data Received")</formula>
    </cfRule>
  </conditionalFormatting>
  <conditionalFormatting sqref="R3163">
    <cfRule type="expression" dxfId="2918" priority="2247" stopIfTrue="1">
      <formula>AND(B3163&lt;&gt;"",#REF!&lt;TODAY(),R3163="")</formula>
    </cfRule>
  </conditionalFormatting>
  <conditionalFormatting sqref="T3163">
    <cfRule type="expression" dxfId="2917" priority="2248" stopIfTrue="1">
      <formula>AND($B3163&lt;&gt;"",$S3163&lt;&gt;"",TODAY()&gt;$S3163+14,$T3163="",V3163&lt;&gt;"Data Received")</formula>
    </cfRule>
  </conditionalFormatting>
  <conditionalFormatting sqref="L3163:N3163">
    <cfRule type="expression" dxfId="2916" priority="2249" stopIfTrue="1">
      <formula>AND($B3163&lt;&gt;"",TODAY()&gt;#REF!,$L3163="")</formula>
    </cfRule>
  </conditionalFormatting>
  <conditionalFormatting sqref="P3163">
    <cfRule type="expression" dxfId="2915" priority="2250" stopIfTrue="1">
      <formula>AND($B3164&lt;&gt;"",TODAY()&gt;#REF!,P3163="")</formula>
    </cfRule>
  </conditionalFormatting>
  <conditionalFormatting sqref="O3163">
    <cfRule type="expression" dxfId="2914" priority="2242" stopIfTrue="1">
      <formula>AND($B3163&lt;&gt;"",TODAY()&gt;#REF!,$L3163="")</formula>
    </cfRule>
  </conditionalFormatting>
  <conditionalFormatting sqref="Q3164">
    <cfRule type="expression" dxfId="2913" priority="2240" stopIfTrue="1">
      <formula>AND(P3164&lt;&gt;"",(P3164+7)&lt;TODAY(),(P3164+14)&gt;=TODAY(),Q3164="")</formula>
    </cfRule>
    <cfRule type="expression" dxfId="2912" priority="2241" stopIfTrue="1">
      <formula>AND(P3164&lt;&gt;"",(P3164+14)&lt;TODAY(),Q3164="")</formula>
    </cfRule>
  </conditionalFormatting>
  <conditionalFormatting sqref="V3164 S3164">
    <cfRule type="expression" dxfId="2911" priority="2239" stopIfTrue="1">
      <formula>AND($B3164&lt;&gt;"",TODAY()&gt;#REF!,S3164="")</formula>
    </cfRule>
  </conditionalFormatting>
  <conditionalFormatting sqref="U3164">
    <cfRule type="expression" dxfId="2910" priority="2238" stopIfTrue="1">
      <formula>AND($B3164&lt;&gt;"",TODAY()&gt;$A3164,U3164="",V3164&lt;&gt;"Data Received")</formula>
    </cfRule>
  </conditionalFormatting>
  <conditionalFormatting sqref="R3164">
    <cfRule type="expression" dxfId="2909" priority="2237" stopIfTrue="1">
      <formula>AND(B3164&lt;&gt;"",#REF!&lt;TODAY(),R3164="")</formula>
    </cfRule>
  </conditionalFormatting>
  <conditionalFormatting sqref="T3164">
    <cfRule type="expression" dxfId="2908" priority="2236" stopIfTrue="1">
      <formula>AND($B3164&lt;&gt;"",$S3164&lt;&gt;"",TODAY()&gt;$S3164+14,$T3164="",V3164&lt;&gt;"Data Received")</formula>
    </cfRule>
  </conditionalFormatting>
  <conditionalFormatting sqref="L3164:N3164">
    <cfRule type="expression" dxfId="2907" priority="2235" stopIfTrue="1">
      <formula>AND($B3164&lt;&gt;"",TODAY()&gt;#REF!,$L3164="")</formula>
    </cfRule>
  </conditionalFormatting>
  <conditionalFormatting sqref="O3164">
    <cfRule type="expression" dxfId="2906" priority="2234" stopIfTrue="1">
      <formula>AND($B3164&lt;&gt;"",TODAY()&gt;#REF!,$L3164="")</formula>
    </cfRule>
  </conditionalFormatting>
  <conditionalFormatting sqref="Q3165">
    <cfRule type="expression" dxfId="2905" priority="2231" stopIfTrue="1">
      <formula>AND(P3165&lt;&gt;"",(P3165+7)&lt;TODAY(),(P3165+14)&gt;=TODAY(),Q3165="")</formula>
    </cfRule>
    <cfRule type="expression" dxfId="2904" priority="2232" stopIfTrue="1">
      <formula>AND(P3165&lt;&gt;"",(P3165+14)&lt;TODAY(),Q3165="")</formula>
    </cfRule>
  </conditionalFormatting>
  <conditionalFormatting sqref="V3165 S3165">
    <cfRule type="expression" dxfId="2903" priority="2230" stopIfTrue="1">
      <formula>AND($B3165&lt;&gt;"",TODAY()&gt;#REF!,S3165="")</formula>
    </cfRule>
  </conditionalFormatting>
  <conditionalFormatting sqref="U3165">
    <cfRule type="expression" dxfId="2902" priority="2229" stopIfTrue="1">
      <formula>AND($B3165&lt;&gt;"",TODAY()&gt;$A3165,U3165="",V3165&lt;&gt;"Data Received")</formula>
    </cfRule>
  </conditionalFormatting>
  <conditionalFormatting sqref="R3165">
    <cfRule type="expression" dxfId="2901" priority="2228" stopIfTrue="1">
      <formula>AND(B3165&lt;&gt;"",#REF!&lt;TODAY(),R3165="")</formula>
    </cfRule>
  </conditionalFormatting>
  <conditionalFormatting sqref="T3165">
    <cfRule type="expression" dxfId="2900" priority="2227" stopIfTrue="1">
      <formula>AND($B3165&lt;&gt;"",$S3165&lt;&gt;"",TODAY()&gt;$S3165+14,$T3165="",V3165&lt;&gt;"Data Received")</formula>
    </cfRule>
  </conditionalFormatting>
  <conditionalFormatting sqref="L3165:O3165">
    <cfRule type="expression" dxfId="2899" priority="2226" stopIfTrue="1">
      <formula>AND($B3165&lt;&gt;"",TODAY()&gt;#REF!,$L3165="")</formula>
    </cfRule>
  </conditionalFormatting>
  <conditionalFormatting sqref="P3165">
    <cfRule type="expression" dxfId="2898" priority="2225" stopIfTrue="1">
      <formula>AND($B6240&lt;&gt;"",TODAY()&gt;#REF!,P3165="")</formula>
    </cfRule>
  </conditionalFormatting>
  <conditionalFormatting sqref="Q3166">
    <cfRule type="expression" dxfId="2897" priority="2223" stopIfTrue="1">
      <formula>AND(P3166&lt;&gt;"",(P3166+7)&lt;TODAY(),(P3166+14)&gt;=TODAY(),Q3166="")</formula>
    </cfRule>
    <cfRule type="expression" dxfId="2896" priority="2224" stopIfTrue="1">
      <formula>AND(P3166&lt;&gt;"",(P3166+14)&lt;TODAY(),Q3166="")</formula>
    </cfRule>
  </conditionalFormatting>
  <conditionalFormatting sqref="V3166 S3166">
    <cfRule type="expression" dxfId="2895" priority="2222" stopIfTrue="1">
      <formula>AND($B3166&lt;&gt;"",TODAY()&gt;#REF!,S3166="")</formula>
    </cfRule>
  </conditionalFormatting>
  <conditionalFormatting sqref="U3166">
    <cfRule type="expression" dxfId="2894" priority="2221" stopIfTrue="1">
      <formula>AND($B3166&lt;&gt;"",TODAY()&gt;$A3166,U3166="",V3166&lt;&gt;"Data Received")</formula>
    </cfRule>
  </conditionalFormatting>
  <conditionalFormatting sqref="R3166">
    <cfRule type="expression" dxfId="2893" priority="2220" stopIfTrue="1">
      <formula>AND(B3166&lt;&gt;"",#REF!&lt;TODAY(),R3166="")</formula>
    </cfRule>
  </conditionalFormatting>
  <conditionalFormatting sqref="T3166">
    <cfRule type="expression" dxfId="2892" priority="2219" stopIfTrue="1">
      <formula>AND($B3166&lt;&gt;"",$S3166&lt;&gt;"",TODAY()&gt;$S3166+14,$T3166="",V3166&lt;&gt;"Data Received")</formula>
    </cfRule>
  </conditionalFormatting>
  <conditionalFormatting sqref="L3166:O3166">
    <cfRule type="expression" dxfId="2891" priority="2218" stopIfTrue="1">
      <formula>AND($B3166&lt;&gt;"",TODAY()&gt;#REF!,$L3166="")</formula>
    </cfRule>
  </conditionalFormatting>
  <conditionalFormatting sqref="P3166">
    <cfRule type="expression" dxfId="2890" priority="2217" stopIfTrue="1">
      <formula>AND($B6216&lt;&gt;"",TODAY()&gt;#REF!,P3166="")</formula>
    </cfRule>
  </conditionalFormatting>
  <conditionalFormatting sqref="Q3167">
    <cfRule type="expression" dxfId="2889" priority="2215" stopIfTrue="1">
      <formula>AND(P3167&lt;&gt;"",(P3167+7)&lt;TODAY(),(P3167+14)&gt;=TODAY(),Q3167="")</formula>
    </cfRule>
    <cfRule type="expression" dxfId="2888" priority="2216" stopIfTrue="1">
      <formula>AND(P3167&lt;&gt;"",(P3167+14)&lt;TODAY(),Q3167="")</formula>
    </cfRule>
  </conditionalFormatting>
  <conditionalFormatting sqref="V3167 S3167">
    <cfRule type="expression" dxfId="2887" priority="2214" stopIfTrue="1">
      <formula>AND($B3167&lt;&gt;"",TODAY()&gt;#REF!,S3167="")</formula>
    </cfRule>
  </conditionalFormatting>
  <conditionalFormatting sqref="U3167">
    <cfRule type="expression" dxfId="2886" priority="2213" stopIfTrue="1">
      <formula>AND($B3167&lt;&gt;"",TODAY()&gt;$A3167,U3167="",V3167&lt;&gt;"Data Received")</formula>
    </cfRule>
  </conditionalFormatting>
  <conditionalFormatting sqref="R3167">
    <cfRule type="expression" dxfId="2885" priority="2212" stopIfTrue="1">
      <formula>AND(B3167&lt;&gt;"",#REF!&lt;TODAY(),R3167="")</formula>
    </cfRule>
  </conditionalFormatting>
  <conditionalFormatting sqref="T3167">
    <cfRule type="expression" dxfId="2884" priority="2211" stopIfTrue="1">
      <formula>AND($B3167&lt;&gt;"",$S3167&lt;&gt;"",TODAY()&gt;$S3167+14,$T3167="",V3167&lt;&gt;"Data Received")</formula>
    </cfRule>
  </conditionalFormatting>
  <conditionalFormatting sqref="L3167:O3167">
    <cfRule type="expression" dxfId="2883" priority="2210" stopIfTrue="1">
      <formula>AND($B3167&lt;&gt;"",TODAY()&gt;#REF!,$L3167="")</formula>
    </cfRule>
  </conditionalFormatting>
  <conditionalFormatting sqref="P3167">
    <cfRule type="expression" dxfId="2882" priority="2209" stopIfTrue="1">
      <formula>AND($B6273&lt;&gt;"",TODAY()&gt;#REF!,P3167="")</formula>
    </cfRule>
  </conditionalFormatting>
  <conditionalFormatting sqref="Q3168">
    <cfRule type="expression" dxfId="2881" priority="2203" stopIfTrue="1">
      <formula>AND(P3168&lt;&gt;"",(P3168+7)&lt;TODAY(),(P3168+14)&gt;=TODAY(),Q3168="")</formula>
    </cfRule>
    <cfRule type="expression" dxfId="2880" priority="2204" stopIfTrue="1">
      <formula>AND(P3168&lt;&gt;"",(P3168+14)&lt;TODAY(),Q3168="")</formula>
    </cfRule>
  </conditionalFormatting>
  <conditionalFormatting sqref="V3168 S3168">
    <cfRule type="expression" dxfId="2879" priority="2202" stopIfTrue="1">
      <formula>AND($B3168&lt;&gt;"",TODAY()&gt;#REF!,S3168="")</formula>
    </cfRule>
  </conditionalFormatting>
  <conditionalFormatting sqref="U3168">
    <cfRule type="expression" dxfId="2878" priority="2201" stopIfTrue="1">
      <formula>AND($B3168&lt;&gt;"",TODAY()&gt;$A3168,U3168="",V3168&lt;&gt;"Data Received")</formula>
    </cfRule>
  </conditionalFormatting>
  <conditionalFormatting sqref="R3168">
    <cfRule type="expression" dxfId="2877" priority="2205" stopIfTrue="1">
      <formula>AND(B3168&lt;&gt;"",#REF!&lt;TODAY(),R3168="")</formula>
    </cfRule>
  </conditionalFormatting>
  <conditionalFormatting sqref="T3168">
    <cfRule type="expression" dxfId="2876" priority="2206" stopIfTrue="1">
      <formula>AND($B3168&lt;&gt;"",$S3168&lt;&gt;"",TODAY()&gt;$S3168+14,$T3168="",V3168&lt;&gt;"Data Received")</formula>
    </cfRule>
  </conditionalFormatting>
  <conditionalFormatting sqref="L3168:O3168">
    <cfRule type="expression" dxfId="2875" priority="2207" stopIfTrue="1">
      <formula>AND($B3168&lt;&gt;"",TODAY()&gt;#REF!,$L3168="")</formula>
    </cfRule>
  </conditionalFormatting>
  <conditionalFormatting sqref="P3168">
    <cfRule type="expression" dxfId="2874" priority="2208" stopIfTrue="1">
      <formula>AND($B3169&lt;&gt;"",TODAY()&gt;#REF!,P3168="")</formula>
    </cfRule>
  </conditionalFormatting>
  <conditionalFormatting sqref="Q3169">
    <cfRule type="expression" dxfId="2873" priority="2199" stopIfTrue="1">
      <formula>AND(P3169&lt;&gt;"",(P3169+7)&lt;TODAY(),(P3169+14)&gt;=TODAY(),Q3169="")</formula>
    </cfRule>
    <cfRule type="expression" dxfId="2872" priority="2200" stopIfTrue="1">
      <formula>AND(P3169&lt;&gt;"",(P3169+14)&lt;TODAY(),Q3169="")</formula>
    </cfRule>
  </conditionalFormatting>
  <conditionalFormatting sqref="V3169 S3169">
    <cfRule type="expression" dxfId="2871" priority="2198" stopIfTrue="1">
      <formula>AND($B3169&lt;&gt;"",TODAY()&gt;#REF!,S3169="")</formula>
    </cfRule>
  </conditionalFormatting>
  <conditionalFormatting sqref="U3169">
    <cfRule type="expression" dxfId="2870" priority="2197" stopIfTrue="1">
      <formula>AND($B3169&lt;&gt;"",TODAY()&gt;$A3169,U3169="",V3169&lt;&gt;"Data Received")</formula>
    </cfRule>
  </conditionalFormatting>
  <conditionalFormatting sqref="R3169">
    <cfRule type="expression" dxfId="2869" priority="2196" stopIfTrue="1">
      <formula>AND(B3169&lt;&gt;"",#REF!&lt;TODAY(),R3169="")</formula>
    </cfRule>
  </conditionalFormatting>
  <conditionalFormatting sqref="T3169">
    <cfRule type="expression" dxfId="2868" priority="2195" stopIfTrue="1">
      <formula>AND($B3169&lt;&gt;"",$S3169&lt;&gt;"",TODAY()&gt;$S3169+14,$T3169="",V3169&lt;&gt;"Data Received")</formula>
    </cfRule>
  </conditionalFormatting>
  <conditionalFormatting sqref="L3169:O3169">
    <cfRule type="expression" dxfId="2867" priority="2194" stopIfTrue="1">
      <formula>AND($B3169&lt;&gt;"",TODAY()&gt;#REF!,$L3169="")</formula>
    </cfRule>
  </conditionalFormatting>
  <conditionalFormatting sqref="P3169">
    <cfRule type="expression" dxfId="2866" priority="2193" stopIfTrue="1">
      <formula>AND($B6310&lt;&gt;"",TODAY()&gt;#REF!,P3169="")</formula>
    </cfRule>
  </conditionalFormatting>
  <conditionalFormatting sqref="Q3170">
    <cfRule type="expression" dxfId="2865" priority="2191" stopIfTrue="1">
      <formula>AND(P3170&lt;&gt;"",(P3170+7)&lt;TODAY(),(P3170+14)&gt;=TODAY(),Q3170="")</formula>
    </cfRule>
    <cfRule type="expression" dxfId="2864" priority="2192" stopIfTrue="1">
      <formula>AND(P3170&lt;&gt;"",(P3170+14)&lt;TODAY(),Q3170="")</formula>
    </cfRule>
  </conditionalFormatting>
  <conditionalFormatting sqref="V3170 S3170">
    <cfRule type="expression" dxfId="2863" priority="2190" stopIfTrue="1">
      <formula>AND($B3170&lt;&gt;"",TODAY()&gt;#REF!,S3170="")</formula>
    </cfRule>
  </conditionalFormatting>
  <conditionalFormatting sqref="U3170">
    <cfRule type="expression" dxfId="2862" priority="2189" stopIfTrue="1">
      <formula>AND($B3170&lt;&gt;"",TODAY()&gt;$A3170,U3170="",V3170&lt;&gt;"Data Received")</formula>
    </cfRule>
  </conditionalFormatting>
  <conditionalFormatting sqref="R3170">
    <cfRule type="expression" dxfId="2861" priority="2188" stopIfTrue="1">
      <formula>AND(B3170&lt;&gt;"",#REF!&lt;TODAY(),R3170="")</formula>
    </cfRule>
  </conditionalFormatting>
  <conditionalFormatting sqref="T3170">
    <cfRule type="expression" dxfId="2860" priority="2187" stopIfTrue="1">
      <formula>AND($B3170&lt;&gt;"",$S3170&lt;&gt;"",TODAY()&gt;$S3170+14,$T3170="",V3170&lt;&gt;"Data Received")</formula>
    </cfRule>
  </conditionalFormatting>
  <conditionalFormatting sqref="L3170:O3170">
    <cfRule type="expression" dxfId="2859" priority="2186" stopIfTrue="1">
      <formula>AND($B3170&lt;&gt;"",TODAY()&gt;#REF!,$L3170="")</formula>
    </cfRule>
  </conditionalFormatting>
  <conditionalFormatting sqref="P3170">
    <cfRule type="expression" dxfId="2858" priority="2185" stopIfTrue="1">
      <formula>AND($B6263&lt;&gt;"",TODAY()&gt;#REF!,P3170="")</formula>
    </cfRule>
  </conditionalFormatting>
  <conditionalFormatting sqref="Q3171">
    <cfRule type="expression" dxfId="2857" priority="2179" stopIfTrue="1">
      <formula>AND(P3171&lt;&gt;"",(P3171+7)&lt;TODAY(),(P3171+14)&gt;=TODAY(),Q3171="")</formula>
    </cfRule>
    <cfRule type="expression" dxfId="2856" priority="2180" stopIfTrue="1">
      <formula>AND(P3171&lt;&gt;"",(P3171+14)&lt;TODAY(),Q3171="")</formula>
    </cfRule>
  </conditionalFormatting>
  <conditionalFormatting sqref="V3171 S3171">
    <cfRule type="expression" dxfId="2855" priority="2178" stopIfTrue="1">
      <formula>AND($B3171&lt;&gt;"",TODAY()&gt;#REF!,S3171="")</formula>
    </cfRule>
  </conditionalFormatting>
  <conditionalFormatting sqref="U3171">
    <cfRule type="expression" dxfId="2854" priority="2177" stopIfTrue="1">
      <formula>AND($B3171&lt;&gt;"",TODAY()&gt;$A3171,U3171="",V3171&lt;&gt;"Data Received")</formula>
    </cfRule>
  </conditionalFormatting>
  <conditionalFormatting sqref="R3171">
    <cfRule type="expression" dxfId="2853" priority="2181" stopIfTrue="1">
      <formula>AND(B3171&lt;&gt;"",#REF!&lt;TODAY(),R3171="")</formula>
    </cfRule>
  </conditionalFormatting>
  <conditionalFormatting sqref="T3171">
    <cfRule type="expression" dxfId="2852" priority="2182" stopIfTrue="1">
      <formula>AND($B3171&lt;&gt;"",$S3171&lt;&gt;"",TODAY()&gt;$S3171+14,$T3171="",V3171&lt;&gt;"Data Received")</formula>
    </cfRule>
  </conditionalFormatting>
  <conditionalFormatting sqref="L3171:O3171">
    <cfRule type="expression" dxfId="2851" priority="2183" stopIfTrue="1">
      <formula>AND($B3171&lt;&gt;"",TODAY()&gt;#REF!,$L3171="")</formula>
    </cfRule>
  </conditionalFormatting>
  <conditionalFormatting sqref="P3171">
    <cfRule type="expression" dxfId="2850" priority="2184" stopIfTrue="1">
      <formula>AND($B3172&lt;&gt;"",TODAY()&gt;#REF!,P3171="")</formula>
    </cfRule>
  </conditionalFormatting>
  <conditionalFormatting sqref="Q3172">
    <cfRule type="expression" dxfId="2849" priority="2175" stopIfTrue="1">
      <formula>AND(P3172&lt;&gt;"",(P3172+7)&lt;TODAY(),(P3172+14)&gt;=TODAY(),Q3172="")</formula>
    </cfRule>
    <cfRule type="expression" dxfId="2848" priority="2176" stopIfTrue="1">
      <formula>AND(P3172&lt;&gt;"",(P3172+14)&lt;TODAY(),Q3172="")</formula>
    </cfRule>
  </conditionalFormatting>
  <conditionalFormatting sqref="V3172 S3172">
    <cfRule type="expression" dxfId="2847" priority="2174" stopIfTrue="1">
      <formula>AND($B3172&lt;&gt;"",TODAY()&gt;#REF!,S3172="")</formula>
    </cfRule>
  </conditionalFormatting>
  <conditionalFormatting sqref="U3172">
    <cfRule type="expression" dxfId="2846" priority="2173" stopIfTrue="1">
      <formula>AND($B3172&lt;&gt;"",TODAY()&gt;$A3172,U3172="",V3172&lt;&gt;"Data Received")</formula>
    </cfRule>
  </conditionalFormatting>
  <conditionalFormatting sqref="R3172">
    <cfRule type="expression" dxfId="2845" priority="2172" stopIfTrue="1">
      <formula>AND(B3172&lt;&gt;"",#REF!&lt;TODAY(),R3172="")</formula>
    </cfRule>
  </conditionalFormatting>
  <conditionalFormatting sqref="T3172">
    <cfRule type="expression" dxfId="2844" priority="2171" stopIfTrue="1">
      <formula>AND($B3172&lt;&gt;"",$S3172&lt;&gt;"",TODAY()&gt;$S3172+14,$T3172="",V3172&lt;&gt;"Data Received")</formula>
    </cfRule>
  </conditionalFormatting>
  <conditionalFormatting sqref="L3172:O3172">
    <cfRule type="expression" dxfId="2843" priority="2170" stopIfTrue="1">
      <formula>AND($B3172&lt;&gt;"",TODAY()&gt;#REF!,$L3172="")</formula>
    </cfRule>
  </conditionalFormatting>
  <conditionalFormatting sqref="P3172">
    <cfRule type="expression" dxfId="2842" priority="2169" stopIfTrue="1">
      <formula>AND($B6313&lt;&gt;"",TODAY()&gt;#REF!,P3172="")</formula>
    </cfRule>
  </conditionalFormatting>
  <conditionalFormatting sqref="Q3173">
    <cfRule type="expression" dxfId="2841" priority="2163" stopIfTrue="1">
      <formula>AND(P3173&lt;&gt;"",(P3173+7)&lt;TODAY(),(P3173+14)&gt;=TODAY(),Q3173="")</formula>
    </cfRule>
    <cfRule type="expression" dxfId="2840" priority="2164" stopIfTrue="1">
      <formula>AND(P3173&lt;&gt;"",(P3173+14)&lt;TODAY(),Q3173="")</formula>
    </cfRule>
  </conditionalFormatting>
  <conditionalFormatting sqref="V3173 S3173">
    <cfRule type="expression" dxfId="2839" priority="2162" stopIfTrue="1">
      <formula>AND($B3173&lt;&gt;"",TODAY()&gt;#REF!,S3173="")</formula>
    </cfRule>
  </conditionalFormatting>
  <conditionalFormatting sqref="U3173">
    <cfRule type="expression" dxfId="2838" priority="2161" stopIfTrue="1">
      <formula>AND($B3173&lt;&gt;"",TODAY()&gt;$A3173,U3173="",V3173&lt;&gt;"Data Received")</formula>
    </cfRule>
  </conditionalFormatting>
  <conditionalFormatting sqref="R3173">
    <cfRule type="expression" dxfId="2837" priority="2165" stopIfTrue="1">
      <formula>AND(B3173&lt;&gt;"",#REF!&lt;TODAY(),R3173="")</formula>
    </cfRule>
  </conditionalFormatting>
  <conditionalFormatting sqref="T3173">
    <cfRule type="expression" dxfId="2836" priority="2166" stopIfTrue="1">
      <formula>AND($B3173&lt;&gt;"",$S3173&lt;&gt;"",TODAY()&gt;$S3173+14,$T3173="",V3173&lt;&gt;"Data Received")</formula>
    </cfRule>
  </conditionalFormatting>
  <conditionalFormatting sqref="L3173:O3173">
    <cfRule type="expression" dxfId="2835" priority="2167" stopIfTrue="1">
      <formula>AND($B3173&lt;&gt;"",TODAY()&gt;#REF!,$L3173="")</formula>
    </cfRule>
  </conditionalFormatting>
  <conditionalFormatting sqref="P3173">
    <cfRule type="expression" dxfId="2834" priority="2168" stopIfTrue="1">
      <formula>AND($B3174&lt;&gt;"",TODAY()&gt;#REF!,P3173="")</formula>
    </cfRule>
  </conditionalFormatting>
  <conditionalFormatting sqref="Q3174">
    <cfRule type="expression" dxfId="2833" priority="2159" stopIfTrue="1">
      <formula>AND(P3174&lt;&gt;"",(P3174+7)&lt;TODAY(),(P3174+14)&gt;=TODAY(),Q3174="")</formula>
    </cfRule>
    <cfRule type="expression" dxfId="2832" priority="2160" stopIfTrue="1">
      <formula>AND(P3174&lt;&gt;"",(P3174+14)&lt;TODAY(),Q3174="")</formula>
    </cfRule>
  </conditionalFormatting>
  <conditionalFormatting sqref="V3174 S3174">
    <cfRule type="expression" dxfId="2831" priority="2158" stopIfTrue="1">
      <formula>AND($B3174&lt;&gt;"",TODAY()&gt;#REF!,S3174="")</formula>
    </cfRule>
  </conditionalFormatting>
  <conditionalFormatting sqref="U3174">
    <cfRule type="expression" dxfId="2830" priority="2157" stopIfTrue="1">
      <formula>AND($B3174&lt;&gt;"",TODAY()&gt;$A3174,U3174="",V3174&lt;&gt;"Data Received")</formula>
    </cfRule>
  </conditionalFormatting>
  <conditionalFormatting sqref="R3174">
    <cfRule type="expression" dxfId="2829" priority="2156" stopIfTrue="1">
      <formula>AND(B3174&lt;&gt;"",#REF!&lt;TODAY(),R3174="")</formula>
    </cfRule>
  </conditionalFormatting>
  <conditionalFormatting sqref="T3174">
    <cfRule type="expression" dxfId="2828" priority="2155" stopIfTrue="1">
      <formula>AND($B3174&lt;&gt;"",$S3174&lt;&gt;"",TODAY()&gt;$S3174+14,$T3174="",V3174&lt;&gt;"Data Received")</formula>
    </cfRule>
  </conditionalFormatting>
  <conditionalFormatting sqref="L3174:O3174">
    <cfRule type="expression" dxfId="2827" priority="2154" stopIfTrue="1">
      <formula>AND($B3174&lt;&gt;"",TODAY()&gt;#REF!,$L3174="")</formula>
    </cfRule>
  </conditionalFormatting>
  <conditionalFormatting sqref="P3174">
    <cfRule type="expression" dxfId="2826" priority="2153" stopIfTrue="1">
      <formula>AND($B6260&lt;&gt;"",TODAY()&gt;#REF!,P3174="")</formula>
    </cfRule>
  </conditionalFormatting>
  <conditionalFormatting sqref="Q3175">
    <cfRule type="expression" dxfId="2825" priority="2147" stopIfTrue="1">
      <formula>AND(P3175&lt;&gt;"",(P3175+7)&lt;TODAY(),(P3175+14)&gt;=TODAY(),Q3175="")</formula>
    </cfRule>
    <cfRule type="expression" dxfId="2824" priority="2148" stopIfTrue="1">
      <formula>AND(P3175&lt;&gt;"",(P3175+14)&lt;TODAY(),Q3175="")</formula>
    </cfRule>
  </conditionalFormatting>
  <conditionalFormatting sqref="V3175 S3175">
    <cfRule type="expression" dxfId="2823" priority="2146" stopIfTrue="1">
      <formula>AND($B3175&lt;&gt;"",TODAY()&gt;#REF!,S3175="")</formula>
    </cfRule>
  </conditionalFormatting>
  <conditionalFormatting sqref="U3175">
    <cfRule type="expression" dxfId="2822" priority="2145" stopIfTrue="1">
      <formula>AND($B3175&lt;&gt;"",TODAY()&gt;$A3175,U3175="",V3175&lt;&gt;"Data Received")</formula>
    </cfRule>
  </conditionalFormatting>
  <conditionalFormatting sqref="R3175">
    <cfRule type="expression" dxfId="2821" priority="2149" stopIfTrue="1">
      <formula>AND(B3175&lt;&gt;"",#REF!&lt;TODAY(),R3175="")</formula>
    </cfRule>
  </conditionalFormatting>
  <conditionalFormatting sqref="T3175">
    <cfRule type="expression" dxfId="2820" priority="2150" stopIfTrue="1">
      <formula>AND($B3175&lt;&gt;"",$S3175&lt;&gt;"",TODAY()&gt;$S3175+14,$T3175="",V3175&lt;&gt;"Data Received")</formula>
    </cfRule>
  </conditionalFormatting>
  <conditionalFormatting sqref="L3175:O3175">
    <cfRule type="expression" dxfId="2819" priority="2151" stopIfTrue="1">
      <formula>AND($B3175&lt;&gt;"",TODAY()&gt;#REF!,$L3175="")</formula>
    </cfRule>
  </conditionalFormatting>
  <conditionalFormatting sqref="P3175">
    <cfRule type="expression" dxfId="2818" priority="2152" stopIfTrue="1">
      <formula>AND($B3176&lt;&gt;"",TODAY()&gt;#REF!,P3175="")</formula>
    </cfRule>
  </conditionalFormatting>
  <conditionalFormatting sqref="Q3176">
    <cfRule type="expression" dxfId="2817" priority="2143" stopIfTrue="1">
      <formula>AND(P3176&lt;&gt;"",(P3176+7)&lt;TODAY(),(P3176+14)&gt;=TODAY(),Q3176="")</formula>
    </cfRule>
    <cfRule type="expression" dxfId="2816" priority="2144" stopIfTrue="1">
      <formula>AND(P3176&lt;&gt;"",(P3176+14)&lt;TODAY(),Q3176="")</formula>
    </cfRule>
  </conditionalFormatting>
  <conditionalFormatting sqref="V3176 S3176">
    <cfRule type="expression" dxfId="2815" priority="2142" stopIfTrue="1">
      <formula>AND($B3176&lt;&gt;"",TODAY()&gt;#REF!,S3176="")</formula>
    </cfRule>
  </conditionalFormatting>
  <conditionalFormatting sqref="U3176">
    <cfRule type="expression" dxfId="2814" priority="2141" stopIfTrue="1">
      <formula>AND($B3176&lt;&gt;"",TODAY()&gt;$A3176,U3176="",V3176&lt;&gt;"Data Received")</formula>
    </cfRule>
  </conditionalFormatting>
  <conditionalFormatting sqref="R3176">
    <cfRule type="expression" dxfId="2813" priority="2140" stopIfTrue="1">
      <formula>AND(B3176&lt;&gt;"",#REF!&lt;TODAY(),R3176="")</formula>
    </cfRule>
  </conditionalFormatting>
  <conditionalFormatting sqref="T3176">
    <cfRule type="expression" dxfId="2812" priority="2139" stopIfTrue="1">
      <formula>AND($B3176&lt;&gt;"",$S3176&lt;&gt;"",TODAY()&gt;$S3176+14,$T3176="",V3176&lt;&gt;"Data Received")</formula>
    </cfRule>
  </conditionalFormatting>
  <conditionalFormatting sqref="L3176:O3176">
    <cfRule type="expression" dxfId="2811" priority="2138" stopIfTrue="1">
      <formula>AND($B3176&lt;&gt;"",TODAY()&gt;#REF!,$L3176="")</formula>
    </cfRule>
  </conditionalFormatting>
  <conditionalFormatting sqref="P3176">
    <cfRule type="expression" dxfId="2810" priority="2137" stopIfTrue="1">
      <formula>AND($B6256&lt;&gt;"",TODAY()&gt;#REF!,P3176="")</formula>
    </cfRule>
  </conditionalFormatting>
  <conditionalFormatting sqref="Q3177">
    <cfRule type="expression" dxfId="2809" priority="2135" stopIfTrue="1">
      <formula>AND(P3177&lt;&gt;"",(P3177+7)&lt;TODAY(),(P3177+14)&gt;=TODAY(),Q3177="")</formula>
    </cfRule>
    <cfRule type="expression" dxfId="2808" priority="2136" stopIfTrue="1">
      <formula>AND(P3177&lt;&gt;"",(P3177+14)&lt;TODAY(),Q3177="")</formula>
    </cfRule>
  </conditionalFormatting>
  <conditionalFormatting sqref="V3177 S3177">
    <cfRule type="expression" dxfId="2807" priority="2134" stopIfTrue="1">
      <formula>AND($B3177&lt;&gt;"",TODAY()&gt;#REF!,S3177="")</formula>
    </cfRule>
  </conditionalFormatting>
  <conditionalFormatting sqref="U3177">
    <cfRule type="expression" dxfId="2806" priority="2133" stopIfTrue="1">
      <formula>AND($B3177&lt;&gt;"",TODAY()&gt;$A3177,U3177="",V3177&lt;&gt;"Data Received")</formula>
    </cfRule>
  </conditionalFormatting>
  <conditionalFormatting sqref="R3177">
    <cfRule type="expression" dxfId="2805" priority="2132" stopIfTrue="1">
      <formula>AND(B3177&lt;&gt;"",#REF!&lt;TODAY(),R3177="")</formula>
    </cfRule>
  </conditionalFormatting>
  <conditionalFormatting sqref="T3177">
    <cfRule type="expression" dxfId="2804" priority="2131" stopIfTrue="1">
      <formula>AND($B3177&lt;&gt;"",$S3177&lt;&gt;"",TODAY()&gt;$S3177+14,$T3177="",V3177&lt;&gt;"Data Received")</formula>
    </cfRule>
  </conditionalFormatting>
  <conditionalFormatting sqref="L3177:O3177">
    <cfRule type="expression" dxfId="2803" priority="2130" stopIfTrue="1">
      <formula>AND($B3177&lt;&gt;"",TODAY()&gt;#REF!,$L3177="")</formula>
    </cfRule>
  </conditionalFormatting>
  <conditionalFormatting sqref="Q3178">
    <cfRule type="expression" dxfId="2802" priority="2123" stopIfTrue="1">
      <formula>AND(P3178&lt;&gt;"",(P3178+7)&lt;TODAY(),(P3178+14)&gt;=TODAY(),Q3178="")</formula>
    </cfRule>
    <cfRule type="expression" dxfId="2801" priority="2124" stopIfTrue="1">
      <formula>AND(P3178&lt;&gt;"",(P3178+14)&lt;TODAY(),Q3178="")</formula>
    </cfRule>
  </conditionalFormatting>
  <conditionalFormatting sqref="V3178 S3178">
    <cfRule type="expression" dxfId="2800" priority="2122" stopIfTrue="1">
      <formula>AND($B3178&lt;&gt;"",TODAY()&gt;#REF!,S3178="")</formula>
    </cfRule>
  </conditionalFormatting>
  <conditionalFormatting sqref="U3178">
    <cfRule type="expression" dxfId="2799" priority="2121" stopIfTrue="1">
      <formula>AND($B3178&lt;&gt;"",TODAY()&gt;$A3178,U3178="",V3178&lt;&gt;"Data Received")</formula>
    </cfRule>
  </conditionalFormatting>
  <conditionalFormatting sqref="R3178">
    <cfRule type="expression" dxfId="2798" priority="2125" stopIfTrue="1">
      <formula>AND(B3178&lt;&gt;"",#REF!&lt;TODAY(),R3178="")</formula>
    </cfRule>
  </conditionalFormatting>
  <conditionalFormatting sqref="T3178">
    <cfRule type="expression" dxfId="2797" priority="2126" stopIfTrue="1">
      <formula>AND($B3178&lt;&gt;"",$S3178&lt;&gt;"",TODAY()&gt;$S3178+14,$T3178="",V3178&lt;&gt;"Data Received")</formula>
    </cfRule>
  </conditionalFormatting>
  <conditionalFormatting sqref="L3178:O3178">
    <cfRule type="expression" dxfId="2796" priority="2127" stopIfTrue="1">
      <formula>AND($B3178&lt;&gt;"",TODAY()&gt;#REF!,$L3178="")</formula>
    </cfRule>
  </conditionalFormatting>
  <conditionalFormatting sqref="P3178">
    <cfRule type="expression" dxfId="2795" priority="2128" stopIfTrue="1">
      <formula>AND($B3179&lt;&gt;"",TODAY()&gt;#REF!,P3178="")</formula>
    </cfRule>
  </conditionalFormatting>
  <conditionalFormatting sqref="Q3179">
    <cfRule type="expression" dxfId="2794" priority="2119" stopIfTrue="1">
      <formula>AND(P3179&lt;&gt;"",(P3179+7)&lt;TODAY(),(P3179+14)&gt;=TODAY(),Q3179="")</formula>
    </cfRule>
    <cfRule type="expression" dxfId="2793" priority="2120" stopIfTrue="1">
      <formula>AND(P3179&lt;&gt;"",(P3179+14)&lt;TODAY(),Q3179="")</formula>
    </cfRule>
  </conditionalFormatting>
  <conditionalFormatting sqref="S3179">
    <cfRule type="expression" dxfId="2792" priority="2118" stopIfTrue="1">
      <formula>AND($B3179&lt;&gt;"",TODAY()&gt;#REF!,S3179="")</formula>
    </cfRule>
  </conditionalFormatting>
  <conditionalFormatting sqref="U3179">
    <cfRule type="expression" dxfId="2791" priority="2117" stopIfTrue="1">
      <formula>AND($B3179&lt;&gt;"",TODAY()&gt;$A3179,U3179="",V3179&lt;&gt;"Data Received")</formula>
    </cfRule>
  </conditionalFormatting>
  <conditionalFormatting sqref="R3179">
    <cfRule type="expression" dxfId="2790" priority="2116" stopIfTrue="1">
      <formula>AND(B3179&lt;&gt;"",#REF!&lt;TODAY(),R3179="")</formula>
    </cfRule>
  </conditionalFormatting>
  <conditionalFormatting sqref="T3179">
    <cfRule type="expression" dxfId="2789" priority="2115" stopIfTrue="1">
      <formula>AND($B3179&lt;&gt;"",$S3179&lt;&gt;"",TODAY()&gt;$S3179+14,$T3179="",V3179&lt;&gt;"Data Received")</formula>
    </cfRule>
  </conditionalFormatting>
  <conditionalFormatting sqref="L3179:O3179">
    <cfRule type="expression" dxfId="2788" priority="2114" stopIfTrue="1">
      <formula>AND($B3179&lt;&gt;"",TODAY()&gt;#REF!,$L3179="")</formula>
    </cfRule>
  </conditionalFormatting>
  <conditionalFormatting sqref="P3179">
    <cfRule type="expression" dxfId="2787" priority="2113" stopIfTrue="1">
      <formula>AND($B6324&lt;&gt;"",TODAY()&gt;#REF!,P3179="")</formula>
    </cfRule>
  </conditionalFormatting>
  <conditionalFormatting sqref="V3179">
    <cfRule type="expression" dxfId="2786" priority="2112" stopIfTrue="1">
      <formula>AND($B3179&lt;&gt;"",TODAY()&gt;#REF!,V3179="")</formula>
    </cfRule>
  </conditionalFormatting>
  <conditionalFormatting sqref="Q3180">
    <cfRule type="expression" dxfId="2785" priority="2110" stopIfTrue="1">
      <formula>AND(P3180&lt;&gt;"",(P3180+7)&lt;TODAY(),(P3180+14)&gt;=TODAY(),Q3180="")</formula>
    </cfRule>
    <cfRule type="expression" dxfId="2784" priority="2111" stopIfTrue="1">
      <formula>AND(P3180&lt;&gt;"",(P3180+14)&lt;TODAY(),Q3180="")</formula>
    </cfRule>
  </conditionalFormatting>
  <conditionalFormatting sqref="S3180">
    <cfRule type="expression" dxfId="2783" priority="2109" stopIfTrue="1">
      <formula>AND($B3180&lt;&gt;"",TODAY()&gt;#REF!,S3180="")</formula>
    </cfRule>
  </conditionalFormatting>
  <conditionalFormatting sqref="U3180">
    <cfRule type="expression" dxfId="2782" priority="2108" stopIfTrue="1">
      <formula>AND($B3180&lt;&gt;"",TODAY()&gt;$A3180,U3180="",V3180&lt;&gt;"Data Received")</formula>
    </cfRule>
  </conditionalFormatting>
  <conditionalFormatting sqref="R3180">
    <cfRule type="expression" dxfId="2781" priority="2107" stopIfTrue="1">
      <formula>AND(B3180&lt;&gt;"",#REF!&lt;TODAY(),R3180="")</formula>
    </cfRule>
  </conditionalFormatting>
  <conditionalFormatting sqref="T3180">
    <cfRule type="expression" dxfId="2780" priority="2106" stopIfTrue="1">
      <formula>AND($B3180&lt;&gt;"",$S3180&lt;&gt;"",TODAY()&gt;$S3180+14,$T3180="",V3180&lt;&gt;"Data Received")</formula>
    </cfRule>
  </conditionalFormatting>
  <conditionalFormatting sqref="L3180:O3180">
    <cfRule type="expression" dxfId="2779" priority="2105" stopIfTrue="1">
      <formula>AND($B3180&lt;&gt;"",TODAY()&gt;#REF!,$L3180="")</formula>
    </cfRule>
  </conditionalFormatting>
  <conditionalFormatting sqref="P3180">
    <cfRule type="expression" dxfId="2778" priority="2104" stopIfTrue="1">
      <formula>AND($B6341&lt;&gt;"",TODAY()&gt;#REF!,P3180="")</formula>
    </cfRule>
  </conditionalFormatting>
  <conditionalFormatting sqref="V3180">
    <cfRule type="expression" dxfId="2777" priority="2103" stopIfTrue="1">
      <formula>AND($B3180&lt;&gt;"",TODAY()&gt;#REF!,V3180="")</formula>
    </cfRule>
  </conditionalFormatting>
  <conditionalFormatting sqref="Q3181">
    <cfRule type="expression" dxfId="2776" priority="2101" stopIfTrue="1">
      <formula>AND(P3181&lt;&gt;"",(P3181+7)&lt;TODAY(),(P3181+14)&gt;=TODAY(),Q3181="")</formula>
    </cfRule>
    <cfRule type="expression" dxfId="2775" priority="2102" stopIfTrue="1">
      <formula>AND(P3181&lt;&gt;"",(P3181+14)&lt;TODAY(),Q3181="")</formula>
    </cfRule>
  </conditionalFormatting>
  <conditionalFormatting sqref="S3181">
    <cfRule type="expression" dxfId="2774" priority="2100" stopIfTrue="1">
      <formula>AND($B3181&lt;&gt;"",TODAY()&gt;#REF!,S3181="")</formula>
    </cfRule>
  </conditionalFormatting>
  <conditionalFormatting sqref="U3181">
    <cfRule type="expression" dxfId="2773" priority="2099" stopIfTrue="1">
      <formula>AND($B3181&lt;&gt;"",TODAY()&gt;$A3181,U3181="",V3181&lt;&gt;"Data Received")</formula>
    </cfRule>
  </conditionalFormatting>
  <conditionalFormatting sqref="R3181">
    <cfRule type="expression" dxfId="2772" priority="2098" stopIfTrue="1">
      <formula>AND(B3181&lt;&gt;"",#REF!&lt;TODAY(),R3181="")</formula>
    </cfRule>
  </conditionalFormatting>
  <conditionalFormatting sqref="T3181">
    <cfRule type="expression" dxfId="2771" priority="2097" stopIfTrue="1">
      <formula>AND($B3181&lt;&gt;"",$S3181&lt;&gt;"",TODAY()&gt;$S3181+14,$T3181="",V3181&lt;&gt;"Data Received")</formula>
    </cfRule>
  </conditionalFormatting>
  <conditionalFormatting sqref="L3181:O3181">
    <cfRule type="expression" dxfId="2770" priority="2096" stopIfTrue="1">
      <formula>AND($B3181&lt;&gt;"",TODAY()&gt;#REF!,$L3181="")</formula>
    </cfRule>
  </conditionalFormatting>
  <conditionalFormatting sqref="P3181">
    <cfRule type="expression" dxfId="2769" priority="2095" stopIfTrue="1">
      <formula>AND($B6286&lt;&gt;"",TODAY()&gt;#REF!,P3181="")</formula>
    </cfRule>
  </conditionalFormatting>
  <conditionalFormatting sqref="V3181">
    <cfRule type="expression" dxfId="2768" priority="2094" stopIfTrue="1">
      <formula>AND($B3181&lt;&gt;"",TODAY()&gt;#REF!,V3181="")</formula>
    </cfRule>
  </conditionalFormatting>
  <conditionalFormatting sqref="Q3182">
    <cfRule type="expression" dxfId="2767" priority="2092" stopIfTrue="1">
      <formula>AND(P3182&lt;&gt;"",(P3182+7)&lt;TODAY(),(P3182+14)&gt;=TODAY(),Q3182="")</formula>
    </cfRule>
    <cfRule type="expression" dxfId="2766" priority="2093" stopIfTrue="1">
      <formula>AND(P3182&lt;&gt;"",(P3182+14)&lt;TODAY(),Q3182="")</formula>
    </cfRule>
  </conditionalFormatting>
  <conditionalFormatting sqref="S3182">
    <cfRule type="expression" dxfId="2765" priority="2091" stopIfTrue="1">
      <formula>AND($B3182&lt;&gt;"",TODAY()&gt;#REF!,S3182="")</formula>
    </cfRule>
  </conditionalFormatting>
  <conditionalFormatting sqref="U3182">
    <cfRule type="expression" dxfId="2764" priority="2090" stopIfTrue="1">
      <formula>AND($B3182&lt;&gt;"",TODAY()&gt;$A3182,U3182="",V3182&lt;&gt;"Data Received")</formula>
    </cfRule>
  </conditionalFormatting>
  <conditionalFormatting sqref="R3182">
    <cfRule type="expression" dxfId="2763" priority="2089" stopIfTrue="1">
      <formula>AND(B3182&lt;&gt;"",#REF!&lt;TODAY(),R3182="")</formula>
    </cfRule>
  </conditionalFormatting>
  <conditionalFormatting sqref="T3182">
    <cfRule type="expression" dxfId="2762" priority="2088" stopIfTrue="1">
      <formula>AND($B3182&lt;&gt;"",$S3182&lt;&gt;"",TODAY()&gt;$S3182+14,$T3182="",V3182&lt;&gt;"Data Received")</formula>
    </cfRule>
  </conditionalFormatting>
  <conditionalFormatting sqref="L3182:O3182">
    <cfRule type="expression" dxfId="2761" priority="2087" stopIfTrue="1">
      <formula>AND($B3182&lt;&gt;"",TODAY()&gt;#REF!,$L3182="")</formula>
    </cfRule>
  </conditionalFormatting>
  <conditionalFormatting sqref="V3182">
    <cfRule type="expression" dxfId="2760" priority="2085" stopIfTrue="1">
      <formula>AND($B3182&lt;&gt;"",TODAY()&gt;#REF!,V3182="")</formula>
    </cfRule>
  </conditionalFormatting>
  <conditionalFormatting sqref="Q3183">
    <cfRule type="expression" dxfId="2759" priority="2083" stopIfTrue="1">
      <formula>AND(P3183&lt;&gt;"",(P3183+7)&lt;TODAY(),(P3183+14)&gt;=TODAY(),Q3183="")</formula>
    </cfRule>
    <cfRule type="expression" dxfId="2758" priority="2084" stopIfTrue="1">
      <formula>AND(P3183&lt;&gt;"",(P3183+14)&lt;TODAY(),Q3183="")</formula>
    </cfRule>
  </conditionalFormatting>
  <conditionalFormatting sqref="S3183">
    <cfRule type="expression" dxfId="2757" priority="2082" stopIfTrue="1">
      <formula>AND($B3183&lt;&gt;"",TODAY()&gt;#REF!,S3183="")</formula>
    </cfRule>
  </conditionalFormatting>
  <conditionalFormatting sqref="U3183">
    <cfRule type="expression" dxfId="2756" priority="2081" stopIfTrue="1">
      <formula>AND($B3183&lt;&gt;"",TODAY()&gt;$A3183,U3183="",V3183&lt;&gt;"Data Received")</formula>
    </cfRule>
  </conditionalFormatting>
  <conditionalFormatting sqref="R3183">
    <cfRule type="expression" dxfId="2755" priority="2080" stopIfTrue="1">
      <formula>AND(B3183&lt;&gt;"",#REF!&lt;TODAY(),R3183="")</formula>
    </cfRule>
  </conditionalFormatting>
  <conditionalFormatting sqref="T3183">
    <cfRule type="expression" dxfId="2754" priority="2079" stopIfTrue="1">
      <formula>AND($B3183&lt;&gt;"",$S3183&lt;&gt;"",TODAY()&gt;$S3183+14,$T3183="",V3183&lt;&gt;"Data Received")</formula>
    </cfRule>
  </conditionalFormatting>
  <conditionalFormatting sqref="L3183:O3183">
    <cfRule type="expression" dxfId="2753" priority="2078" stopIfTrue="1">
      <formula>AND($B3183&lt;&gt;"",TODAY()&gt;#REF!,$L3183="")</formula>
    </cfRule>
  </conditionalFormatting>
  <conditionalFormatting sqref="P3183">
    <cfRule type="expression" dxfId="2752" priority="2077" stopIfTrue="1">
      <formula>AND($B6293&lt;&gt;"",TODAY()&gt;#REF!,P3183="")</formula>
    </cfRule>
  </conditionalFormatting>
  <conditionalFormatting sqref="V3183">
    <cfRule type="expression" dxfId="2751" priority="2076" stopIfTrue="1">
      <formula>AND($B3183&lt;&gt;"",TODAY()&gt;#REF!,V3183="")</formula>
    </cfRule>
  </conditionalFormatting>
  <conditionalFormatting sqref="Q3184">
    <cfRule type="expression" dxfId="2750" priority="2074" stopIfTrue="1">
      <formula>AND(P3184&lt;&gt;"",(P3184+7)&lt;TODAY(),(P3184+14)&gt;=TODAY(),Q3184="")</formula>
    </cfRule>
    <cfRule type="expression" dxfId="2749" priority="2075" stopIfTrue="1">
      <formula>AND(P3184&lt;&gt;"",(P3184+14)&lt;TODAY(),Q3184="")</formula>
    </cfRule>
  </conditionalFormatting>
  <conditionalFormatting sqref="S3184">
    <cfRule type="expression" dxfId="2748" priority="2073" stopIfTrue="1">
      <formula>AND($B3184&lt;&gt;"",TODAY()&gt;#REF!,S3184="")</formula>
    </cfRule>
  </conditionalFormatting>
  <conditionalFormatting sqref="U3184">
    <cfRule type="expression" dxfId="2747" priority="2072" stopIfTrue="1">
      <formula>AND($B3184&lt;&gt;"",TODAY()&gt;$A3184,U3184="",V3184&lt;&gt;"Data Received")</formula>
    </cfRule>
  </conditionalFormatting>
  <conditionalFormatting sqref="R3184">
    <cfRule type="expression" dxfId="2746" priority="2071" stopIfTrue="1">
      <formula>AND(B3184&lt;&gt;"",#REF!&lt;TODAY(),R3184="")</formula>
    </cfRule>
  </conditionalFormatting>
  <conditionalFormatting sqref="T3184">
    <cfRule type="expression" dxfId="2745" priority="2070" stopIfTrue="1">
      <formula>AND($B3184&lt;&gt;"",$S3184&lt;&gt;"",TODAY()&gt;$S3184+14,$T3184="",V3184&lt;&gt;"Data Received")</formula>
    </cfRule>
  </conditionalFormatting>
  <conditionalFormatting sqref="L3184:O3184">
    <cfRule type="expression" dxfId="2744" priority="2069" stopIfTrue="1">
      <formula>AND($B3184&lt;&gt;"",TODAY()&gt;#REF!,$L3184="")</formula>
    </cfRule>
  </conditionalFormatting>
  <conditionalFormatting sqref="V3184">
    <cfRule type="expression" dxfId="2743" priority="2067" stopIfTrue="1">
      <formula>AND($B3184&lt;&gt;"",TODAY()&gt;#REF!,V3184="")</formula>
    </cfRule>
  </conditionalFormatting>
  <conditionalFormatting sqref="Q3185">
    <cfRule type="expression" dxfId="2742" priority="2065" stopIfTrue="1">
      <formula>AND(P3185&lt;&gt;"",(P3185+7)&lt;TODAY(),(P3185+14)&gt;=TODAY(),Q3185="")</formula>
    </cfRule>
    <cfRule type="expression" dxfId="2741" priority="2066" stopIfTrue="1">
      <formula>AND(P3185&lt;&gt;"",(P3185+14)&lt;TODAY(),Q3185="")</formula>
    </cfRule>
  </conditionalFormatting>
  <conditionalFormatting sqref="S3185">
    <cfRule type="expression" dxfId="2740" priority="2064" stopIfTrue="1">
      <formula>AND($B3185&lt;&gt;"",TODAY()&gt;#REF!,S3185="")</formula>
    </cfRule>
  </conditionalFormatting>
  <conditionalFormatting sqref="U3185">
    <cfRule type="expression" dxfId="2739" priority="2063" stopIfTrue="1">
      <formula>AND($B3185&lt;&gt;"",TODAY()&gt;$A3185,U3185="",V3185&lt;&gt;"Data Received")</formula>
    </cfRule>
  </conditionalFormatting>
  <conditionalFormatting sqref="R3185">
    <cfRule type="expression" dxfId="2738" priority="2062" stopIfTrue="1">
      <formula>AND(B3185&lt;&gt;"",#REF!&lt;TODAY(),R3185="")</formula>
    </cfRule>
  </conditionalFormatting>
  <conditionalFormatting sqref="T3185">
    <cfRule type="expression" dxfId="2737" priority="2061" stopIfTrue="1">
      <formula>AND($B3185&lt;&gt;"",$S3185&lt;&gt;"",TODAY()&gt;$S3185+14,$T3185="",V3185&lt;&gt;"Data Received")</formula>
    </cfRule>
  </conditionalFormatting>
  <conditionalFormatting sqref="L3185:O3185">
    <cfRule type="expression" dxfId="2736" priority="2060" stopIfTrue="1">
      <formula>AND($B3185&lt;&gt;"",TODAY()&gt;#REF!,$L3185="")</formula>
    </cfRule>
  </conditionalFormatting>
  <conditionalFormatting sqref="P3185">
    <cfRule type="expression" dxfId="2735" priority="2059" stopIfTrue="1">
      <formula>AND($B6250&lt;&gt;"",TODAY()&gt;#REF!,P3185="")</formula>
    </cfRule>
  </conditionalFormatting>
  <conditionalFormatting sqref="V3185">
    <cfRule type="expression" dxfId="2734" priority="2058" stopIfTrue="1">
      <formula>AND($B3185&lt;&gt;"",TODAY()&gt;#REF!,V3185="")</formula>
    </cfRule>
  </conditionalFormatting>
  <conditionalFormatting sqref="Q3186">
    <cfRule type="expression" dxfId="2733" priority="2056" stopIfTrue="1">
      <formula>AND(P3186&lt;&gt;"",(P3186+7)&lt;TODAY(),(P3186+14)&gt;=TODAY(),Q3186="")</formula>
    </cfRule>
    <cfRule type="expression" dxfId="2732" priority="2057" stopIfTrue="1">
      <formula>AND(P3186&lt;&gt;"",(P3186+14)&lt;TODAY(),Q3186="")</formula>
    </cfRule>
  </conditionalFormatting>
  <conditionalFormatting sqref="S3186">
    <cfRule type="expression" dxfId="2731" priority="2055" stopIfTrue="1">
      <formula>AND($B3186&lt;&gt;"",TODAY()&gt;#REF!,S3186="")</formula>
    </cfRule>
  </conditionalFormatting>
  <conditionalFormatting sqref="U3186">
    <cfRule type="expression" dxfId="2730" priority="2054" stopIfTrue="1">
      <formula>AND($B3186&lt;&gt;"",TODAY()&gt;$A3186,U3186="",V3186&lt;&gt;"Data Received")</formula>
    </cfRule>
  </conditionalFormatting>
  <conditionalFormatting sqref="R3186">
    <cfRule type="expression" dxfId="2729" priority="2053" stopIfTrue="1">
      <formula>AND(B3186&lt;&gt;"",#REF!&lt;TODAY(),R3186="")</formula>
    </cfRule>
  </conditionalFormatting>
  <conditionalFormatting sqref="T3186">
    <cfRule type="expression" dxfId="2728" priority="2052" stopIfTrue="1">
      <formula>AND($B3186&lt;&gt;"",$S3186&lt;&gt;"",TODAY()&gt;$S3186+14,$T3186="",V3186&lt;&gt;"Data Received")</formula>
    </cfRule>
  </conditionalFormatting>
  <conditionalFormatting sqref="L3186:O3186">
    <cfRule type="expression" dxfId="2727" priority="2051" stopIfTrue="1">
      <formula>AND($B3186&lt;&gt;"",TODAY()&gt;#REF!,$L3186="")</formula>
    </cfRule>
  </conditionalFormatting>
  <conditionalFormatting sqref="P3186">
    <cfRule type="expression" dxfId="2726" priority="2050" stopIfTrue="1">
      <formula>AND($B6316&lt;&gt;"",TODAY()&gt;#REF!,P3186="")</formula>
    </cfRule>
  </conditionalFormatting>
  <conditionalFormatting sqref="V3186">
    <cfRule type="expression" dxfId="2725" priority="2049" stopIfTrue="1">
      <formula>AND($B3186&lt;&gt;"",TODAY()&gt;#REF!,V3186="")</formula>
    </cfRule>
  </conditionalFormatting>
  <conditionalFormatting sqref="Q3187">
    <cfRule type="expression" dxfId="2724" priority="2047" stopIfTrue="1">
      <formula>AND(P3187&lt;&gt;"",(P3187+7)&lt;TODAY(),(P3187+14)&gt;=TODAY(),Q3187="")</formula>
    </cfRule>
    <cfRule type="expression" dxfId="2723" priority="2048" stopIfTrue="1">
      <formula>AND(P3187&lt;&gt;"",(P3187+14)&lt;TODAY(),Q3187="")</formula>
    </cfRule>
  </conditionalFormatting>
  <conditionalFormatting sqref="S3187">
    <cfRule type="expression" dxfId="2722" priority="2046" stopIfTrue="1">
      <formula>AND($B3187&lt;&gt;"",TODAY()&gt;#REF!,S3187="")</formula>
    </cfRule>
  </conditionalFormatting>
  <conditionalFormatting sqref="U3187">
    <cfRule type="expression" dxfId="2721" priority="2045" stopIfTrue="1">
      <formula>AND($B3187&lt;&gt;"",TODAY()&gt;$A3187,U3187="",V3187&lt;&gt;"Data Received")</formula>
    </cfRule>
  </conditionalFormatting>
  <conditionalFormatting sqref="R3187">
    <cfRule type="expression" dxfId="2720" priority="2044" stopIfTrue="1">
      <formula>AND(B3187&lt;&gt;"",#REF!&lt;TODAY(),R3187="")</formula>
    </cfRule>
  </conditionalFormatting>
  <conditionalFormatting sqref="T3187">
    <cfRule type="expression" dxfId="2719" priority="2043" stopIfTrue="1">
      <formula>AND($B3187&lt;&gt;"",$S3187&lt;&gt;"",TODAY()&gt;$S3187+14,$T3187="",V3187&lt;&gt;"Data Received")</formula>
    </cfRule>
  </conditionalFormatting>
  <conditionalFormatting sqref="L3187:O3187">
    <cfRule type="expression" dxfId="2718" priority="2042" stopIfTrue="1">
      <formula>AND($B3187&lt;&gt;"",TODAY()&gt;#REF!,$L3187="")</formula>
    </cfRule>
  </conditionalFormatting>
  <conditionalFormatting sqref="P3187">
    <cfRule type="expression" dxfId="2717" priority="2041" stopIfTrue="1">
      <formula>AND($B6232&lt;&gt;"",TODAY()&gt;#REF!,P3187="")</formula>
    </cfRule>
  </conditionalFormatting>
  <conditionalFormatting sqref="V3187">
    <cfRule type="expression" dxfId="2716" priority="2040" stopIfTrue="1">
      <formula>AND($B3187&lt;&gt;"",TODAY()&gt;#REF!,V3187="")</formula>
    </cfRule>
  </conditionalFormatting>
  <conditionalFormatting sqref="Q3188">
    <cfRule type="expression" dxfId="2715" priority="2038" stopIfTrue="1">
      <formula>AND(P3188&lt;&gt;"",(P3188+7)&lt;TODAY(),(P3188+14)&gt;=TODAY(),Q3188="")</formula>
    </cfRule>
    <cfRule type="expression" dxfId="2714" priority="2039" stopIfTrue="1">
      <formula>AND(P3188&lt;&gt;"",(P3188+14)&lt;TODAY(),Q3188="")</formula>
    </cfRule>
  </conditionalFormatting>
  <conditionalFormatting sqref="S3188">
    <cfRule type="expression" dxfId="2713" priority="2037" stopIfTrue="1">
      <formula>AND($B3188&lt;&gt;"",TODAY()&gt;#REF!,S3188="")</formula>
    </cfRule>
  </conditionalFormatting>
  <conditionalFormatting sqref="U3188">
    <cfRule type="expression" dxfId="2712" priority="2036" stopIfTrue="1">
      <formula>AND($B3188&lt;&gt;"",TODAY()&gt;$A3188,U3188="",V3188&lt;&gt;"Data Received")</formula>
    </cfRule>
  </conditionalFormatting>
  <conditionalFormatting sqref="R3188">
    <cfRule type="expression" dxfId="2711" priority="2035" stopIfTrue="1">
      <formula>AND(B3188&lt;&gt;"",#REF!&lt;TODAY(),R3188="")</formula>
    </cfRule>
  </conditionalFormatting>
  <conditionalFormatting sqref="T3188">
    <cfRule type="expression" dxfId="2710" priority="2034" stopIfTrue="1">
      <formula>AND($B3188&lt;&gt;"",$S3188&lt;&gt;"",TODAY()&gt;$S3188+14,$T3188="",V3188&lt;&gt;"Data Received")</formula>
    </cfRule>
  </conditionalFormatting>
  <conditionalFormatting sqref="L3188:O3188">
    <cfRule type="expression" dxfId="2709" priority="2033" stopIfTrue="1">
      <formula>AND($B3188&lt;&gt;"",TODAY()&gt;#REF!,$L3188="")</formula>
    </cfRule>
  </conditionalFormatting>
  <conditionalFormatting sqref="P3188">
    <cfRule type="expression" dxfId="2708" priority="2032" stopIfTrue="1">
      <formula>AND($B6254&lt;&gt;"",TODAY()&gt;#REF!,P3188="")</formula>
    </cfRule>
  </conditionalFormatting>
  <conditionalFormatting sqref="V3188">
    <cfRule type="expression" dxfId="2707" priority="2031" stopIfTrue="1">
      <formula>AND($B3188&lt;&gt;"",TODAY()&gt;#REF!,V3188="")</formula>
    </cfRule>
  </conditionalFormatting>
  <conditionalFormatting sqref="Q3189">
    <cfRule type="expression" dxfId="2706" priority="2029" stopIfTrue="1">
      <formula>AND(P3189&lt;&gt;"",(P3189+7)&lt;TODAY(),(P3189+14)&gt;=TODAY(),Q3189="")</formula>
    </cfRule>
    <cfRule type="expression" dxfId="2705" priority="2030" stopIfTrue="1">
      <formula>AND(P3189&lt;&gt;"",(P3189+14)&lt;TODAY(),Q3189="")</formula>
    </cfRule>
  </conditionalFormatting>
  <conditionalFormatting sqref="S3189">
    <cfRule type="expression" dxfId="2704" priority="2028" stopIfTrue="1">
      <formula>AND($B3189&lt;&gt;"",TODAY()&gt;#REF!,S3189="")</formula>
    </cfRule>
  </conditionalFormatting>
  <conditionalFormatting sqref="U3189">
    <cfRule type="expression" dxfId="2703" priority="2027" stopIfTrue="1">
      <formula>AND($B3189&lt;&gt;"",TODAY()&gt;$A3189,U3189="",V3189&lt;&gt;"Data Received")</formula>
    </cfRule>
  </conditionalFormatting>
  <conditionalFormatting sqref="R3189">
    <cfRule type="expression" dxfId="2702" priority="2026" stopIfTrue="1">
      <formula>AND(B3189&lt;&gt;"",#REF!&lt;TODAY(),R3189="")</formula>
    </cfRule>
  </conditionalFormatting>
  <conditionalFormatting sqref="T3189">
    <cfRule type="expression" dxfId="2701" priority="2025" stopIfTrue="1">
      <formula>AND($B3189&lt;&gt;"",$S3189&lt;&gt;"",TODAY()&gt;$S3189+14,$T3189="",V3189&lt;&gt;"Data Received")</formula>
    </cfRule>
  </conditionalFormatting>
  <conditionalFormatting sqref="L3189:O3189">
    <cfRule type="expression" dxfId="2700" priority="2024" stopIfTrue="1">
      <formula>AND($B3189&lt;&gt;"",TODAY()&gt;#REF!,$L3189="")</formula>
    </cfRule>
  </conditionalFormatting>
  <conditionalFormatting sqref="P3189">
    <cfRule type="expression" dxfId="2699" priority="2023" stopIfTrue="1">
      <formula>AND($B6272&lt;&gt;"",TODAY()&gt;#REF!,P3189="")</formula>
    </cfRule>
  </conditionalFormatting>
  <conditionalFormatting sqref="V3189">
    <cfRule type="expression" dxfId="2698" priority="2022" stopIfTrue="1">
      <formula>AND($B3189&lt;&gt;"",TODAY()&gt;#REF!,V3189="")</formula>
    </cfRule>
  </conditionalFormatting>
  <conditionalFormatting sqref="Q3190">
    <cfRule type="expression" dxfId="2697" priority="2020" stopIfTrue="1">
      <formula>AND(P3190&lt;&gt;"",(P3190+7)&lt;TODAY(),(P3190+14)&gt;=TODAY(),Q3190="")</formula>
    </cfRule>
    <cfRule type="expression" dxfId="2696" priority="2021" stopIfTrue="1">
      <formula>AND(P3190&lt;&gt;"",(P3190+14)&lt;TODAY(),Q3190="")</formula>
    </cfRule>
  </conditionalFormatting>
  <conditionalFormatting sqref="S3190">
    <cfRule type="expression" dxfId="2695" priority="2019" stopIfTrue="1">
      <formula>AND($B3190&lt;&gt;"",TODAY()&gt;#REF!,S3190="")</formula>
    </cfRule>
  </conditionalFormatting>
  <conditionalFormatting sqref="U3190">
    <cfRule type="expression" dxfId="2694" priority="2018" stopIfTrue="1">
      <formula>AND($B3190&lt;&gt;"",TODAY()&gt;$A3190,U3190="",V3190&lt;&gt;"Data Received")</formula>
    </cfRule>
  </conditionalFormatting>
  <conditionalFormatting sqref="R3190">
    <cfRule type="expression" dxfId="2693" priority="2017" stopIfTrue="1">
      <formula>AND(B3190&lt;&gt;"",#REF!&lt;TODAY(),R3190="")</formula>
    </cfRule>
  </conditionalFormatting>
  <conditionalFormatting sqref="T3190">
    <cfRule type="expression" dxfId="2692" priority="2016" stopIfTrue="1">
      <formula>AND($B3190&lt;&gt;"",$S3190&lt;&gt;"",TODAY()&gt;$S3190+14,$T3190="",V3190&lt;&gt;"Data Received")</formula>
    </cfRule>
  </conditionalFormatting>
  <conditionalFormatting sqref="L3190:O3190">
    <cfRule type="expression" dxfId="2691" priority="2015" stopIfTrue="1">
      <formula>AND($B3190&lt;&gt;"",TODAY()&gt;#REF!,$L3190="")</formula>
    </cfRule>
  </conditionalFormatting>
  <conditionalFormatting sqref="P3190">
    <cfRule type="expression" dxfId="2690" priority="2014" stopIfTrue="1">
      <formula>AND($B6324&lt;&gt;"",TODAY()&gt;#REF!,P3190="")</formula>
    </cfRule>
  </conditionalFormatting>
  <conditionalFormatting sqref="V3190">
    <cfRule type="expression" dxfId="2689" priority="2013" stopIfTrue="1">
      <formula>AND($B3190&lt;&gt;"",TODAY()&gt;#REF!,V3190="")</formula>
    </cfRule>
  </conditionalFormatting>
  <conditionalFormatting sqref="Q3191">
    <cfRule type="expression" dxfId="2688" priority="2007" stopIfTrue="1">
      <formula>AND(P3191&lt;&gt;"",(P3191+7)&lt;TODAY(),(P3191+14)&gt;=TODAY(),Q3191="")</formula>
    </cfRule>
    <cfRule type="expression" dxfId="2687" priority="2008" stopIfTrue="1">
      <formula>AND(P3191&lt;&gt;"",(P3191+14)&lt;TODAY(),Q3191="")</formula>
    </cfRule>
  </conditionalFormatting>
  <conditionalFormatting sqref="S3191">
    <cfRule type="expression" dxfId="2686" priority="2006" stopIfTrue="1">
      <formula>AND($B3191&lt;&gt;"",TODAY()&gt;#REF!,S3191="")</formula>
    </cfRule>
  </conditionalFormatting>
  <conditionalFormatting sqref="U3191">
    <cfRule type="expression" dxfId="2685" priority="2005" stopIfTrue="1">
      <formula>AND($B3191&lt;&gt;"",TODAY()&gt;$A3191,U3191="",V3191&lt;&gt;"Data Received")</formula>
    </cfRule>
  </conditionalFormatting>
  <conditionalFormatting sqref="R3191">
    <cfRule type="expression" dxfId="2684" priority="2009" stopIfTrue="1">
      <formula>AND(B3191&lt;&gt;"",#REF!&lt;TODAY(),R3191="")</formula>
    </cfRule>
  </conditionalFormatting>
  <conditionalFormatting sqref="T3191">
    <cfRule type="expression" dxfId="2683" priority="2010" stopIfTrue="1">
      <formula>AND($B3191&lt;&gt;"",$S3191&lt;&gt;"",TODAY()&gt;$S3191+14,$T3191="",V3191&lt;&gt;"Data Received")</formula>
    </cfRule>
  </conditionalFormatting>
  <conditionalFormatting sqref="L3191:O3191">
    <cfRule type="expression" dxfId="2682" priority="2011" stopIfTrue="1">
      <formula>AND($B3191&lt;&gt;"",TODAY()&gt;#REF!,$L3191="")</formula>
    </cfRule>
  </conditionalFormatting>
  <conditionalFormatting sqref="P3191">
    <cfRule type="expression" dxfId="2681" priority="2012" stopIfTrue="1">
      <formula>AND($B3192&lt;&gt;"",TODAY()&gt;#REF!,P3191="")</formula>
    </cfRule>
  </conditionalFormatting>
  <conditionalFormatting sqref="V3191">
    <cfRule type="expression" dxfId="2680" priority="2004" stopIfTrue="1">
      <formula>AND($B3191&lt;&gt;"",TODAY()&gt;#REF!,V3191="")</formula>
    </cfRule>
  </conditionalFormatting>
  <conditionalFormatting sqref="Q3192">
    <cfRule type="expression" dxfId="2679" priority="2002" stopIfTrue="1">
      <formula>AND(P3192&lt;&gt;"",(P3192+7)&lt;TODAY(),(P3192+14)&gt;=TODAY(),Q3192="")</formula>
    </cfRule>
    <cfRule type="expression" dxfId="2678" priority="2003" stopIfTrue="1">
      <formula>AND(P3192&lt;&gt;"",(P3192+14)&lt;TODAY(),Q3192="")</formula>
    </cfRule>
  </conditionalFormatting>
  <conditionalFormatting sqref="S3192">
    <cfRule type="expression" dxfId="2677" priority="2001" stopIfTrue="1">
      <formula>AND($B3192&lt;&gt;"",TODAY()&gt;#REF!,S3192="")</formula>
    </cfRule>
  </conditionalFormatting>
  <conditionalFormatting sqref="U3192">
    <cfRule type="expression" dxfId="2676" priority="2000" stopIfTrue="1">
      <formula>AND($B3192&lt;&gt;"",TODAY()&gt;$A3192,U3192="",V3192&lt;&gt;"Data Received")</formula>
    </cfRule>
  </conditionalFormatting>
  <conditionalFormatting sqref="R3192">
    <cfRule type="expression" dxfId="2675" priority="1999" stopIfTrue="1">
      <formula>AND(B3192&lt;&gt;"",#REF!&lt;TODAY(),R3192="")</formula>
    </cfRule>
  </conditionalFormatting>
  <conditionalFormatting sqref="T3192">
    <cfRule type="expression" dxfId="2674" priority="1998" stopIfTrue="1">
      <formula>AND($B3192&lt;&gt;"",$S3192&lt;&gt;"",TODAY()&gt;$S3192+14,$T3192="",V3192&lt;&gt;"Data Received")</formula>
    </cfRule>
  </conditionalFormatting>
  <conditionalFormatting sqref="L3192:O3192">
    <cfRule type="expression" dxfId="2673" priority="1997" stopIfTrue="1">
      <formula>AND($B3192&lt;&gt;"",TODAY()&gt;#REF!,$L3192="")</formula>
    </cfRule>
  </conditionalFormatting>
  <conditionalFormatting sqref="P3192">
    <cfRule type="expression" dxfId="2672" priority="1996" stopIfTrue="1">
      <formula>AND($B6254&lt;&gt;"",TODAY()&gt;#REF!,P3192="")</formula>
    </cfRule>
  </conditionalFormatting>
  <conditionalFormatting sqref="V3192">
    <cfRule type="expression" dxfId="2671" priority="1995" stopIfTrue="1">
      <formula>AND($B3192&lt;&gt;"",TODAY()&gt;#REF!,V3192="")</formula>
    </cfRule>
  </conditionalFormatting>
  <conditionalFormatting sqref="Q3193">
    <cfRule type="expression" dxfId="2670" priority="1993" stopIfTrue="1">
      <formula>AND(P3193&lt;&gt;"",(P3193+7)&lt;TODAY(),(P3193+14)&gt;=TODAY(),Q3193="")</formula>
    </cfRule>
    <cfRule type="expression" dxfId="2669" priority="1994" stopIfTrue="1">
      <formula>AND(P3193&lt;&gt;"",(P3193+14)&lt;TODAY(),Q3193="")</formula>
    </cfRule>
  </conditionalFormatting>
  <conditionalFormatting sqref="S3193">
    <cfRule type="expression" dxfId="2668" priority="1992" stopIfTrue="1">
      <formula>AND($B3193&lt;&gt;"",TODAY()&gt;#REF!,S3193="")</formula>
    </cfRule>
  </conditionalFormatting>
  <conditionalFormatting sqref="U3193">
    <cfRule type="expression" dxfId="2667" priority="1991" stopIfTrue="1">
      <formula>AND($B3193&lt;&gt;"",TODAY()&gt;$A3193,U3193="",V3193&lt;&gt;"Data Received")</formula>
    </cfRule>
  </conditionalFormatting>
  <conditionalFormatting sqref="R3193">
    <cfRule type="expression" dxfId="2666" priority="1990" stopIfTrue="1">
      <formula>AND(B3193&lt;&gt;"",#REF!&lt;TODAY(),R3193="")</formula>
    </cfRule>
  </conditionalFormatting>
  <conditionalFormatting sqref="T3193">
    <cfRule type="expression" dxfId="2665" priority="1989" stopIfTrue="1">
      <formula>AND($B3193&lt;&gt;"",$S3193&lt;&gt;"",TODAY()&gt;$S3193+14,$T3193="",V3193&lt;&gt;"Data Received")</formula>
    </cfRule>
  </conditionalFormatting>
  <conditionalFormatting sqref="L3193:O3193">
    <cfRule type="expression" dxfId="2664" priority="1988" stopIfTrue="1">
      <formula>AND($B3193&lt;&gt;"",TODAY()&gt;#REF!,$L3193="")</formula>
    </cfRule>
  </conditionalFormatting>
  <conditionalFormatting sqref="V3193">
    <cfRule type="expression" dxfId="2663" priority="1987" stopIfTrue="1">
      <formula>AND($B3193&lt;&gt;"",TODAY()&gt;#REF!,V3193="")</formula>
    </cfRule>
  </conditionalFormatting>
  <conditionalFormatting sqref="P3193">
    <cfRule type="expression" dxfId="2662" priority="1986" stopIfTrue="1">
      <formula>AND($B6341&lt;&gt;"",TODAY()&gt;#REF!,P3193="")</formula>
    </cfRule>
  </conditionalFormatting>
  <conditionalFormatting sqref="Q3194">
    <cfRule type="expression" dxfId="2661" priority="1980" stopIfTrue="1">
      <formula>AND(P3194&lt;&gt;"",(P3194+7)&lt;TODAY(),(P3194+14)&gt;=TODAY(),Q3194="")</formula>
    </cfRule>
    <cfRule type="expression" dxfId="2660" priority="1981" stopIfTrue="1">
      <formula>AND(P3194&lt;&gt;"",(P3194+14)&lt;TODAY(),Q3194="")</formula>
    </cfRule>
  </conditionalFormatting>
  <conditionalFormatting sqref="V3194 S3194">
    <cfRule type="expression" dxfId="2659" priority="1979" stopIfTrue="1">
      <formula>AND($B3194&lt;&gt;"",TODAY()&gt;#REF!,S3194="")</formula>
    </cfRule>
  </conditionalFormatting>
  <conditionalFormatting sqref="U3194">
    <cfRule type="expression" dxfId="2658" priority="1978" stopIfTrue="1">
      <formula>AND($B3194&lt;&gt;"",TODAY()&gt;$A3194,U3194="",V3194&lt;&gt;"Data Received")</formula>
    </cfRule>
  </conditionalFormatting>
  <conditionalFormatting sqref="R3194">
    <cfRule type="expression" dxfId="2657" priority="1982" stopIfTrue="1">
      <formula>AND(B3194&lt;&gt;"",#REF!&lt;TODAY(),R3194="")</formula>
    </cfRule>
  </conditionalFormatting>
  <conditionalFormatting sqref="T3194">
    <cfRule type="expression" dxfId="2656" priority="1983" stopIfTrue="1">
      <formula>AND($B3194&lt;&gt;"",$S3194&lt;&gt;"",TODAY()&gt;$S3194+14,$T3194="",V3194&lt;&gt;"Data Received")</formula>
    </cfRule>
  </conditionalFormatting>
  <conditionalFormatting sqref="L3194:O3194">
    <cfRule type="expression" dxfId="2655" priority="1984" stopIfTrue="1">
      <formula>AND($B3194&lt;&gt;"",TODAY()&gt;#REF!,$L3194="")</formula>
    </cfRule>
  </conditionalFormatting>
  <conditionalFormatting sqref="P3194">
    <cfRule type="expression" dxfId="2654" priority="1985" stopIfTrue="1">
      <formula>AND($B3195&lt;&gt;"",TODAY()&gt;#REF!,P3194="")</formula>
    </cfRule>
  </conditionalFormatting>
  <conditionalFormatting sqref="Q3195">
    <cfRule type="expression" dxfId="2653" priority="1976" stopIfTrue="1">
      <formula>AND(P3195&lt;&gt;"",(P3195+7)&lt;TODAY(),(P3195+14)&gt;=TODAY(),Q3195="")</formula>
    </cfRule>
    <cfRule type="expression" dxfId="2652" priority="1977" stopIfTrue="1">
      <formula>AND(P3195&lt;&gt;"",(P3195+14)&lt;TODAY(),Q3195="")</formula>
    </cfRule>
  </conditionalFormatting>
  <conditionalFormatting sqref="S3195 V3195">
    <cfRule type="expression" dxfId="2651" priority="1975" stopIfTrue="1">
      <formula>AND($B3195&lt;&gt;"",TODAY()&gt;#REF!,S3195="")</formula>
    </cfRule>
  </conditionalFormatting>
  <conditionalFormatting sqref="U3195">
    <cfRule type="expression" dxfId="2650" priority="1974" stopIfTrue="1">
      <formula>AND($B3195&lt;&gt;"",TODAY()&gt;$A3195,U3195="",V3195&lt;&gt;"Data Received")</formula>
    </cfRule>
  </conditionalFormatting>
  <conditionalFormatting sqref="R3195">
    <cfRule type="expression" dxfId="2649" priority="1973" stopIfTrue="1">
      <formula>AND(B3195&lt;&gt;"",#REF!&lt;TODAY(),R3195="")</formula>
    </cfRule>
  </conditionalFormatting>
  <conditionalFormatting sqref="T3195">
    <cfRule type="expression" dxfId="2648" priority="1972" stopIfTrue="1">
      <formula>AND($B3195&lt;&gt;"",$S3195&lt;&gt;"",TODAY()&gt;$S3195+14,$T3195="",V3195&lt;&gt;"Data Received")</formula>
    </cfRule>
  </conditionalFormatting>
  <conditionalFormatting sqref="L3195:O3195">
    <cfRule type="expression" dxfId="2647" priority="1971" stopIfTrue="1">
      <formula>AND($B3195&lt;&gt;"",TODAY()&gt;#REF!,$L3195="")</formula>
    </cfRule>
  </conditionalFormatting>
  <conditionalFormatting sqref="P3195">
    <cfRule type="expression" dxfId="2646" priority="1970" stopIfTrue="1">
      <formula>AND($B6323&lt;&gt;"",TODAY()&gt;#REF!,P3195="")</formula>
    </cfRule>
  </conditionalFormatting>
  <conditionalFormatting sqref="Q3196">
    <cfRule type="expression" dxfId="2645" priority="1968" stopIfTrue="1">
      <formula>AND(P3196&lt;&gt;"",(P3196+7)&lt;TODAY(),(P3196+14)&gt;=TODAY(),Q3196="")</formula>
    </cfRule>
    <cfRule type="expression" dxfId="2644" priority="1969" stopIfTrue="1">
      <formula>AND(P3196&lt;&gt;"",(P3196+14)&lt;TODAY(),Q3196="")</formula>
    </cfRule>
  </conditionalFormatting>
  <conditionalFormatting sqref="V3196 S3196">
    <cfRule type="expression" dxfId="2643" priority="1967" stopIfTrue="1">
      <formula>AND($B3196&lt;&gt;"",TODAY()&gt;#REF!,S3196="")</formula>
    </cfRule>
  </conditionalFormatting>
  <conditionalFormatting sqref="U3196">
    <cfRule type="expression" dxfId="2642" priority="1966" stopIfTrue="1">
      <formula>AND($B3196&lt;&gt;"",TODAY()&gt;$A3196,U3196="",V3196&lt;&gt;"Data Received")</formula>
    </cfRule>
  </conditionalFormatting>
  <conditionalFormatting sqref="R3196">
    <cfRule type="expression" dxfId="2641" priority="1965" stopIfTrue="1">
      <formula>AND(B3196&lt;&gt;"",#REF!&lt;TODAY(),R3196="")</formula>
    </cfRule>
  </conditionalFormatting>
  <conditionalFormatting sqref="T3196">
    <cfRule type="expression" dxfId="2640" priority="1964" stopIfTrue="1">
      <formula>AND($B3196&lt;&gt;"",$S3196&lt;&gt;"",TODAY()&gt;$S3196+14,$T3196="",V3196&lt;&gt;"Data Received")</formula>
    </cfRule>
  </conditionalFormatting>
  <conditionalFormatting sqref="L3196:O3196">
    <cfRule type="expression" dxfId="2639" priority="1963" stopIfTrue="1">
      <formula>AND($B3196&lt;&gt;"",TODAY()&gt;#REF!,$L3196="")</formula>
    </cfRule>
  </conditionalFormatting>
  <conditionalFormatting sqref="P3196">
    <cfRule type="expression" dxfId="2638" priority="1962" stopIfTrue="1">
      <formula>AND($B6324&lt;&gt;"",TODAY()&gt;#REF!,P3196="")</formula>
    </cfRule>
  </conditionalFormatting>
  <conditionalFormatting sqref="Q3197">
    <cfRule type="expression" dxfId="2637" priority="1960" stopIfTrue="1">
      <formula>AND(P3197&lt;&gt;"",(P3197+7)&lt;TODAY(),(P3197+14)&gt;=TODAY(),Q3197="")</formula>
    </cfRule>
    <cfRule type="expression" dxfId="2636" priority="1961" stopIfTrue="1">
      <formula>AND(P3197&lt;&gt;"",(P3197+14)&lt;TODAY(),Q3197="")</formula>
    </cfRule>
  </conditionalFormatting>
  <conditionalFormatting sqref="S3197 V3197">
    <cfRule type="expression" dxfId="2635" priority="1959" stopIfTrue="1">
      <formula>AND($B3197&lt;&gt;"",TODAY()&gt;#REF!,S3197="")</formula>
    </cfRule>
  </conditionalFormatting>
  <conditionalFormatting sqref="U3197">
    <cfRule type="expression" dxfId="2634" priority="1958" stopIfTrue="1">
      <formula>AND($B3197&lt;&gt;"",TODAY()&gt;$A3197,U3197="",V3197&lt;&gt;"Data Received")</formula>
    </cfRule>
  </conditionalFormatting>
  <conditionalFormatting sqref="R3197">
    <cfRule type="expression" dxfId="2633" priority="1957" stopIfTrue="1">
      <formula>AND(B3197&lt;&gt;"",#REF!&lt;TODAY(),R3197="")</formula>
    </cfRule>
  </conditionalFormatting>
  <conditionalFormatting sqref="T3197">
    <cfRule type="expression" dxfId="2632" priority="1956" stopIfTrue="1">
      <formula>AND($B3197&lt;&gt;"",$S3197&lt;&gt;"",TODAY()&gt;$S3197+14,$T3197="",V3197&lt;&gt;"Data Received")</formula>
    </cfRule>
  </conditionalFormatting>
  <conditionalFormatting sqref="L3197:N3197">
    <cfRule type="expression" dxfId="2631" priority="1955" stopIfTrue="1">
      <formula>AND($B3197&lt;&gt;"",TODAY()&gt;#REF!,$L3197="")</formula>
    </cfRule>
  </conditionalFormatting>
  <conditionalFormatting sqref="O3197">
    <cfRule type="expression" dxfId="2630" priority="1954" stopIfTrue="1">
      <formula>AND($B3197&lt;&gt;"",TODAY()&gt;#REF!,$L3197="")</formula>
    </cfRule>
  </conditionalFormatting>
  <conditionalFormatting sqref="Q3198">
    <cfRule type="expression" dxfId="2629" priority="1947" stopIfTrue="1">
      <formula>AND(P3198&lt;&gt;"",(P3198+7)&lt;TODAY(),(P3198+14)&gt;=TODAY(),Q3198="")</formula>
    </cfRule>
    <cfRule type="expression" dxfId="2628" priority="1948" stopIfTrue="1">
      <formula>AND(P3198&lt;&gt;"",(P3198+14)&lt;TODAY(),Q3198="")</formula>
    </cfRule>
  </conditionalFormatting>
  <conditionalFormatting sqref="S3198 V3198">
    <cfRule type="expression" dxfId="2627" priority="1946" stopIfTrue="1">
      <formula>AND($B3198&lt;&gt;"",TODAY()&gt;#REF!,S3198="")</formula>
    </cfRule>
  </conditionalFormatting>
  <conditionalFormatting sqref="U3198">
    <cfRule type="expression" dxfId="2626" priority="1945" stopIfTrue="1">
      <formula>AND($B3198&lt;&gt;"",TODAY()&gt;$A3198,U3198="",V3198&lt;&gt;"Data Received")</formula>
    </cfRule>
  </conditionalFormatting>
  <conditionalFormatting sqref="R3198">
    <cfRule type="expression" dxfId="2625" priority="1949" stopIfTrue="1">
      <formula>AND(B3198&lt;&gt;"",#REF!&lt;TODAY(),R3198="")</formula>
    </cfRule>
  </conditionalFormatting>
  <conditionalFormatting sqref="T3198">
    <cfRule type="expression" dxfId="2624" priority="1950" stopIfTrue="1">
      <formula>AND($B3198&lt;&gt;"",$S3198&lt;&gt;"",TODAY()&gt;$S3198+14,$T3198="",V3198&lt;&gt;"Data Received")</formula>
    </cfRule>
  </conditionalFormatting>
  <conditionalFormatting sqref="L3198:N3198">
    <cfRule type="expression" dxfId="2623" priority="1951" stopIfTrue="1">
      <formula>AND($B3198&lt;&gt;"",TODAY()&gt;#REF!,$L3198="")</formula>
    </cfRule>
  </conditionalFormatting>
  <conditionalFormatting sqref="P3198">
    <cfRule type="expression" dxfId="2622" priority="1952" stopIfTrue="1">
      <formula>AND($B3199&lt;&gt;"",TODAY()&gt;#REF!,P3198="")</formula>
    </cfRule>
  </conditionalFormatting>
  <conditionalFormatting sqref="O3198">
    <cfRule type="expression" dxfId="2621" priority="1944" stopIfTrue="1">
      <formula>AND($B3198&lt;&gt;"",TODAY()&gt;#REF!,$L3198="")</formula>
    </cfRule>
  </conditionalFormatting>
  <conditionalFormatting sqref="Q3199">
    <cfRule type="expression" dxfId="2620" priority="1938" stopIfTrue="1">
      <formula>AND(P3199&lt;&gt;"",(P3199+7)&lt;TODAY(),(P3199+14)&gt;=TODAY(),Q3199="")</formula>
    </cfRule>
    <cfRule type="expression" dxfId="2619" priority="1939" stopIfTrue="1">
      <formula>AND(P3199&lt;&gt;"",(P3199+14)&lt;TODAY(),Q3199="")</formula>
    </cfRule>
  </conditionalFormatting>
  <conditionalFormatting sqref="V3199 S3199">
    <cfRule type="expression" dxfId="2618" priority="1937" stopIfTrue="1">
      <formula>AND($B3199&lt;&gt;"",TODAY()&gt;#REF!,S3199="")</formula>
    </cfRule>
  </conditionalFormatting>
  <conditionalFormatting sqref="U3199">
    <cfRule type="expression" dxfId="2617" priority="1936" stopIfTrue="1">
      <formula>AND($B3199&lt;&gt;"",TODAY()&gt;$A3199,U3199="",V3199&lt;&gt;"Data Received")</formula>
    </cfRule>
  </conditionalFormatting>
  <conditionalFormatting sqref="R3199">
    <cfRule type="expression" dxfId="2616" priority="1940" stopIfTrue="1">
      <formula>AND(B3199&lt;&gt;"",#REF!&lt;TODAY(),R3199="")</formula>
    </cfRule>
  </conditionalFormatting>
  <conditionalFormatting sqref="T3199">
    <cfRule type="expression" dxfId="2615" priority="1941" stopIfTrue="1">
      <formula>AND($B3199&lt;&gt;"",$S3199&lt;&gt;"",TODAY()&gt;$S3199+14,$T3199="",V3199&lt;&gt;"Data Received")</formula>
    </cfRule>
  </conditionalFormatting>
  <conditionalFormatting sqref="L3199:N3199">
    <cfRule type="expression" dxfId="2614" priority="1942" stopIfTrue="1">
      <formula>AND($B3199&lt;&gt;"",TODAY()&gt;#REF!,$L3199="")</formula>
    </cfRule>
  </conditionalFormatting>
  <conditionalFormatting sqref="P3199">
    <cfRule type="expression" dxfId="2613" priority="1943" stopIfTrue="1">
      <formula>AND($B3200&lt;&gt;"",TODAY()&gt;#REF!,P3199="")</formula>
    </cfRule>
  </conditionalFormatting>
  <conditionalFormatting sqref="O3199">
    <cfRule type="expression" dxfId="2612" priority="1935" stopIfTrue="1">
      <formula>AND($B3199&lt;&gt;"",TODAY()&gt;#REF!,$L3199="")</formula>
    </cfRule>
  </conditionalFormatting>
  <conditionalFormatting sqref="Q3200">
    <cfRule type="expression" dxfId="2611" priority="1933" stopIfTrue="1">
      <formula>AND(P3200&lt;&gt;"",(P3200+7)&lt;TODAY(),(P3200+14)&gt;=TODAY(),Q3200="")</formula>
    </cfRule>
    <cfRule type="expression" dxfId="2610" priority="1934" stopIfTrue="1">
      <formula>AND(P3200&lt;&gt;"",(P3200+14)&lt;TODAY(),Q3200="")</formula>
    </cfRule>
  </conditionalFormatting>
  <conditionalFormatting sqref="S3200 V3200">
    <cfRule type="expression" dxfId="2609" priority="1932" stopIfTrue="1">
      <formula>AND($B3200&lt;&gt;"",TODAY()&gt;#REF!,S3200="")</formula>
    </cfRule>
  </conditionalFormatting>
  <conditionalFormatting sqref="U3200">
    <cfRule type="expression" dxfId="2608" priority="1931" stopIfTrue="1">
      <formula>AND($B3200&lt;&gt;"",TODAY()&gt;$A3200,U3200="",V3200&lt;&gt;"Data Received")</formula>
    </cfRule>
  </conditionalFormatting>
  <conditionalFormatting sqref="R3200">
    <cfRule type="expression" dxfId="2607" priority="1930" stopIfTrue="1">
      <formula>AND(B3200&lt;&gt;"",#REF!&lt;TODAY(),R3200="")</formula>
    </cfRule>
  </conditionalFormatting>
  <conditionalFormatting sqref="T3200">
    <cfRule type="expression" dxfId="2606" priority="1929" stopIfTrue="1">
      <formula>AND($B3200&lt;&gt;"",$S3200&lt;&gt;"",TODAY()&gt;$S3200+14,$T3200="",V3200&lt;&gt;"Data Received")</formula>
    </cfRule>
  </conditionalFormatting>
  <conditionalFormatting sqref="L3200:N3200">
    <cfRule type="expression" dxfId="2605" priority="1928" stopIfTrue="1">
      <formula>AND($B3200&lt;&gt;"",TODAY()&gt;#REF!,$L3200="")</formula>
    </cfRule>
  </conditionalFormatting>
  <conditionalFormatting sqref="O3200">
    <cfRule type="expression" dxfId="2604" priority="1927" stopIfTrue="1">
      <formula>AND($B3200&lt;&gt;"",TODAY()&gt;#REF!,$L3200="")</formula>
    </cfRule>
  </conditionalFormatting>
  <conditionalFormatting sqref="P3200">
    <cfRule type="expression" dxfId="2603" priority="1926" stopIfTrue="1">
      <formula>AND($B6363&lt;&gt;"",TODAY()&gt;#REF!,P3200="")</formula>
    </cfRule>
  </conditionalFormatting>
  <conditionalFormatting sqref="Q3201">
    <cfRule type="expression" dxfId="2602" priority="1920" stopIfTrue="1">
      <formula>AND(P3201&lt;&gt;"",(P3201+7)&lt;TODAY(),(P3201+14)&gt;=TODAY(),Q3201="")</formula>
    </cfRule>
    <cfRule type="expression" dxfId="2601" priority="1921" stopIfTrue="1">
      <formula>AND(P3201&lt;&gt;"",(P3201+14)&lt;TODAY(),Q3201="")</formula>
    </cfRule>
  </conditionalFormatting>
  <conditionalFormatting sqref="V3201 S3201">
    <cfRule type="expression" dxfId="2600" priority="1919" stopIfTrue="1">
      <formula>AND($B3201&lt;&gt;"",TODAY()&gt;#REF!,S3201="")</formula>
    </cfRule>
  </conditionalFormatting>
  <conditionalFormatting sqref="R3201">
    <cfRule type="expression" dxfId="2599" priority="1922" stopIfTrue="1">
      <formula>AND(B3201&lt;&gt;"",#REF!&lt;TODAY(),R3201="")</formula>
    </cfRule>
  </conditionalFormatting>
  <conditionalFormatting sqref="T3201">
    <cfRule type="expression" dxfId="2598" priority="1923" stopIfTrue="1">
      <formula>AND($B3201&lt;&gt;"",$S3201&lt;&gt;"",TODAY()&gt;$S3201+14,$T3201="",V3201&lt;&gt;"Data Received")</formula>
    </cfRule>
  </conditionalFormatting>
  <conditionalFormatting sqref="L3201:O3201">
    <cfRule type="expression" dxfId="2597" priority="1924" stopIfTrue="1">
      <formula>AND($B3201&lt;&gt;"",TODAY()&gt;#REF!,$L3201="")</formula>
    </cfRule>
  </conditionalFormatting>
  <conditionalFormatting sqref="P3201">
    <cfRule type="expression" dxfId="2596" priority="1925" stopIfTrue="1">
      <formula>AND($B3202&lt;&gt;"",TODAY()&gt;#REF!,P3201="")</formula>
    </cfRule>
  </conditionalFormatting>
  <conditionalFormatting sqref="U3201">
    <cfRule type="expression" dxfId="2595" priority="1918" stopIfTrue="1">
      <formula>AND($B3201&lt;&gt;"",$S3201&lt;&gt;"",TODAY()&gt;$S3201+14,$T3201="",W3201&lt;&gt;"Data Received")</formula>
    </cfRule>
  </conditionalFormatting>
  <conditionalFormatting sqref="Q3202">
    <cfRule type="expression" dxfId="2594" priority="1916" stopIfTrue="1">
      <formula>AND(P3202&lt;&gt;"",(P3202+7)&lt;TODAY(),(P3202+14)&gt;=TODAY(),Q3202="")</formula>
    </cfRule>
    <cfRule type="expression" dxfId="2593" priority="1917" stopIfTrue="1">
      <formula>AND(P3202&lt;&gt;"",(P3202+14)&lt;TODAY(),Q3202="")</formula>
    </cfRule>
  </conditionalFormatting>
  <conditionalFormatting sqref="S3202 V3202">
    <cfRule type="expression" dxfId="2592" priority="1915" stopIfTrue="1">
      <formula>AND($B3202&lt;&gt;"",TODAY()&gt;#REF!,S3202="")</formula>
    </cfRule>
  </conditionalFormatting>
  <conditionalFormatting sqref="U3202">
    <cfRule type="expression" dxfId="2591" priority="1914" stopIfTrue="1">
      <formula>AND($B3202&lt;&gt;"",TODAY()&gt;$A3202,U3202="",V3202&lt;&gt;"Data Received")</formula>
    </cfRule>
  </conditionalFormatting>
  <conditionalFormatting sqref="R3202">
    <cfRule type="expression" dxfId="2590" priority="1913" stopIfTrue="1">
      <formula>AND(B3202&lt;&gt;"",#REF!&lt;TODAY(),R3202="")</formula>
    </cfRule>
  </conditionalFormatting>
  <conditionalFormatting sqref="T3202">
    <cfRule type="expression" dxfId="2589" priority="1912" stopIfTrue="1">
      <formula>AND($B3202&lt;&gt;"",$S3202&lt;&gt;"",TODAY()&gt;$S3202+14,$T3202="",V3202&lt;&gt;"Data Received")</formula>
    </cfRule>
  </conditionalFormatting>
  <conditionalFormatting sqref="L3202:O3202">
    <cfRule type="expression" dxfId="2588" priority="1911" stopIfTrue="1">
      <formula>AND($B3202&lt;&gt;"",TODAY()&gt;#REF!,$L3202="")</formula>
    </cfRule>
  </conditionalFormatting>
  <conditionalFormatting sqref="P3202">
    <cfRule type="expression" dxfId="2587" priority="1910" stopIfTrue="1">
      <formula>AND($B6315&lt;&gt;"",TODAY()&gt;#REF!,P3202="")</formula>
    </cfRule>
  </conditionalFormatting>
  <conditionalFormatting sqref="Q3203">
    <cfRule type="expression" dxfId="2586" priority="1908" stopIfTrue="1">
      <formula>AND(P3203&lt;&gt;"",(P3203+7)&lt;TODAY(),(P3203+14)&gt;=TODAY(),Q3203="")</formula>
    </cfRule>
    <cfRule type="expression" dxfId="2585" priority="1909" stopIfTrue="1">
      <formula>AND(P3203&lt;&gt;"",(P3203+14)&lt;TODAY(),Q3203="")</formula>
    </cfRule>
  </conditionalFormatting>
  <conditionalFormatting sqref="V3203 S3203">
    <cfRule type="expression" dxfId="2584" priority="1907" stopIfTrue="1">
      <formula>AND($B3203&lt;&gt;"",TODAY()&gt;#REF!,S3203="")</formula>
    </cfRule>
  </conditionalFormatting>
  <conditionalFormatting sqref="U3203">
    <cfRule type="expression" dxfId="2583" priority="1906" stopIfTrue="1">
      <formula>AND($B3203&lt;&gt;"",TODAY()&gt;$A3203,U3203="",V3203&lt;&gt;"Data Received")</formula>
    </cfRule>
  </conditionalFormatting>
  <conditionalFormatting sqref="R3203">
    <cfRule type="expression" dxfId="2582" priority="1905" stopIfTrue="1">
      <formula>AND(B3203&lt;&gt;"",#REF!&lt;TODAY(),R3203="")</formula>
    </cfRule>
  </conditionalFormatting>
  <conditionalFormatting sqref="T3203">
    <cfRule type="expression" dxfId="2581" priority="1904" stopIfTrue="1">
      <formula>AND($B3203&lt;&gt;"",$S3203&lt;&gt;"",TODAY()&gt;$S3203+14,$T3203="",V3203&lt;&gt;"Data Received")</formula>
    </cfRule>
  </conditionalFormatting>
  <conditionalFormatting sqref="L3203:O3203">
    <cfRule type="expression" dxfId="2580" priority="1903" stopIfTrue="1">
      <formula>AND($B3203&lt;&gt;"",TODAY()&gt;#REF!,$L3203="")</formula>
    </cfRule>
  </conditionalFormatting>
  <conditionalFormatting sqref="P3203">
    <cfRule type="expression" dxfId="2579" priority="1902" stopIfTrue="1">
      <formula>AND($B6327&lt;&gt;"",TODAY()&gt;#REF!,P3203="")</formula>
    </cfRule>
  </conditionalFormatting>
  <conditionalFormatting sqref="Q3204">
    <cfRule type="expression" dxfId="2578" priority="1900" stopIfTrue="1">
      <formula>AND(P3204&lt;&gt;"",(P3204+7)&lt;TODAY(),(P3204+14)&gt;=TODAY(),Q3204="")</formula>
    </cfRule>
    <cfRule type="expression" dxfId="2577" priority="1901" stopIfTrue="1">
      <formula>AND(P3204&lt;&gt;"",(P3204+14)&lt;TODAY(),Q3204="")</formula>
    </cfRule>
  </conditionalFormatting>
  <conditionalFormatting sqref="S3204 V3204">
    <cfRule type="expression" dxfId="2576" priority="1899" stopIfTrue="1">
      <formula>AND($B3204&lt;&gt;"",TODAY()&gt;#REF!,S3204="")</formula>
    </cfRule>
  </conditionalFormatting>
  <conditionalFormatting sqref="U3204">
    <cfRule type="expression" dxfId="2575" priority="1898" stopIfTrue="1">
      <formula>AND($B3204&lt;&gt;"",TODAY()&gt;$A3204,U3204="",V3204&lt;&gt;"Data Received")</formula>
    </cfRule>
  </conditionalFormatting>
  <conditionalFormatting sqref="R3204">
    <cfRule type="expression" dxfId="2574" priority="1897" stopIfTrue="1">
      <formula>AND(B3204&lt;&gt;"",#REF!&lt;TODAY(),R3204="")</formula>
    </cfRule>
  </conditionalFormatting>
  <conditionalFormatting sqref="T3204">
    <cfRule type="expression" dxfId="2573" priority="1896" stopIfTrue="1">
      <formula>AND($B3204&lt;&gt;"",$S3204&lt;&gt;"",TODAY()&gt;$S3204+14,$T3204="",V3204&lt;&gt;"Data Received")</formula>
    </cfRule>
  </conditionalFormatting>
  <conditionalFormatting sqref="L3204:O3204">
    <cfRule type="expression" dxfId="2572" priority="1895" stopIfTrue="1">
      <formula>AND($B3204&lt;&gt;"",TODAY()&gt;#REF!,$L3204="")</formula>
    </cfRule>
  </conditionalFormatting>
  <conditionalFormatting sqref="P3204">
    <cfRule type="expression" dxfId="2571" priority="1894" stopIfTrue="1">
      <formula>AND($B6318&lt;&gt;"",TODAY()&gt;#REF!,P3204="")</formula>
    </cfRule>
  </conditionalFormatting>
  <conditionalFormatting sqref="Q3205">
    <cfRule type="expression" dxfId="2570" priority="1892" stopIfTrue="1">
      <formula>AND(P3205&lt;&gt;"",(P3205+7)&lt;TODAY(),(P3205+14)&gt;=TODAY(),Q3205="")</formula>
    </cfRule>
    <cfRule type="expression" dxfId="2569" priority="1893" stopIfTrue="1">
      <formula>AND(P3205&lt;&gt;"",(P3205+14)&lt;TODAY(),Q3205="")</formula>
    </cfRule>
  </conditionalFormatting>
  <conditionalFormatting sqref="V3205 S3205">
    <cfRule type="expression" dxfId="2568" priority="1891" stopIfTrue="1">
      <formula>AND($B3205&lt;&gt;"",TODAY()&gt;#REF!,S3205="")</formula>
    </cfRule>
  </conditionalFormatting>
  <conditionalFormatting sqref="U3205">
    <cfRule type="expression" dxfId="2567" priority="1890" stopIfTrue="1">
      <formula>AND($B3205&lt;&gt;"",TODAY()&gt;$A3205,U3205="",V3205&lt;&gt;"Data Received")</formula>
    </cfRule>
  </conditionalFormatting>
  <conditionalFormatting sqref="R3205">
    <cfRule type="expression" dxfId="2566" priority="1889" stopIfTrue="1">
      <formula>AND(B3205&lt;&gt;"",#REF!&lt;TODAY(),R3205="")</formula>
    </cfRule>
  </conditionalFormatting>
  <conditionalFormatting sqref="T3205">
    <cfRule type="expression" dxfId="2565" priority="1888" stopIfTrue="1">
      <formula>AND($B3205&lt;&gt;"",$S3205&lt;&gt;"",TODAY()&gt;$S3205+14,$T3205="",V3205&lt;&gt;"Data Received")</formula>
    </cfRule>
  </conditionalFormatting>
  <conditionalFormatting sqref="L3205:O3205">
    <cfRule type="expression" dxfId="2564" priority="1887" stopIfTrue="1">
      <formula>AND($B3205&lt;&gt;"",TODAY()&gt;#REF!,$L3205="")</formula>
    </cfRule>
  </conditionalFormatting>
  <conditionalFormatting sqref="P3205">
    <cfRule type="expression" dxfId="2563" priority="1886" stopIfTrue="1">
      <formula>AND($B6358&lt;&gt;"",TODAY()&gt;#REF!,P3205="")</formula>
    </cfRule>
  </conditionalFormatting>
  <conditionalFormatting sqref="Q3206">
    <cfRule type="expression" dxfId="2562" priority="1884" stopIfTrue="1">
      <formula>AND(P3206&lt;&gt;"",(P3206+7)&lt;TODAY(),(P3206+14)&gt;=TODAY(),Q3206="")</formula>
    </cfRule>
    <cfRule type="expression" dxfId="2561" priority="1885" stopIfTrue="1">
      <formula>AND(P3206&lt;&gt;"",(P3206+14)&lt;TODAY(),Q3206="")</formula>
    </cfRule>
  </conditionalFormatting>
  <conditionalFormatting sqref="S3206 V3206">
    <cfRule type="expression" dxfId="2560" priority="1883" stopIfTrue="1">
      <formula>AND($B3206&lt;&gt;"",TODAY()&gt;#REF!,S3206="")</formula>
    </cfRule>
  </conditionalFormatting>
  <conditionalFormatting sqref="U3206">
    <cfRule type="expression" dxfId="2559" priority="1882" stopIfTrue="1">
      <formula>AND($B3206&lt;&gt;"",TODAY()&gt;$A3206,U3206="",V3206&lt;&gt;"Data Received")</formula>
    </cfRule>
  </conditionalFormatting>
  <conditionalFormatting sqref="R3206">
    <cfRule type="expression" dxfId="2558" priority="1881" stopIfTrue="1">
      <formula>AND(B3206&lt;&gt;"",#REF!&lt;TODAY(),R3206="")</formula>
    </cfRule>
  </conditionalFormatting>
  <conditionalFormatting sqref="T3206">
    <cfRule type="expression" dxfId="2557" priority="1880" stopIfTrue="1">
      <formula>AND($B3206&lt;&gt;"",$S3206&lt;&gt;"",TODAY()&gt;$S3206+14,$T3206="",V3206&lt;&gt;"Data Received")</formula>
    </cfRule>
  </conditionalFormatting>
  <conditionalFormatting sqref="L3206:O3206">
    <cfRule type="expression" dxfId="2556" priority="1879" stopIfTrue="1">
      <formula>AND($B3206&lt;&gt;"",TODAY()&gt;#REF!,$L3206="")</formula>
    </cfRule>
  </conditionalFormatting>
  <conditionalFormatting sqref="P3206">
    <cfRule type="expression" dxfId="2555" priority="1878" stopIfTrue="1">
      <formula>AND($B6250&lt;&gt;"",TODAY()&gt;#REF!,P3206="")</formula>
    </cfRule>
  </conditionalFormatting>
  <conditionalFormatting sqref="Q3207">
    <cfRule type="expression" dxfId="2554" priority="1872" stopIfTrue="1">
      <formula>AND(P3207&lt;&gt;"",(P3207+7)&lt;TODAY(),(P3207+14)&gt;=TODAY(),Q3207="")</formula>
    </cfRule>
    <cfRule type="expression" dxfId="2553" priority="1873" stopIfTrue="1">
      <formula>AND(P3207&lt;&gt;"",(P3207+14)&lt;TODAY(),Q3207="")</formula>
    </cfRule>
  </conditionalFormatting>
  <conditionalFormatting sqref="V3207 S3207">
    <cfRule type="expression" dxfId="2552" priority="1871" stopIfTrue="1">
      <formula>AND($B3207&lt;&gt;"",TODAY()&gt;#REF!,S3207="")</formula>
    </cfRule>
  </conditionalFormatting>
  <conditionalFormatting sqref="U3207">
    <cfRule type="expression" dxfId="2551" priority="1870" stopIfTrue="1">
      <formula>AND($B3207&lt;&gt;"",TODAY()&gt;$A3207,U3207="",V3207&lt;&gt;"Data Received")</formula>
    </cfRule>
  </conditionalFormatting>
  <conditionalFormatting sqref="R3207">
    <cfRule type="expression" dxfId="2550" priority="1874" stopIfTrue="1">
      <formula>AND(B3207&lt;&gt;"",#REF!&lt;TODAY(),R3207="")</formula>
    </cfRule>
  </conditionalFormatting>
  <conditionalFormatting sqref="T3207">
    <cfRule type="expression" dxfId="2549" priority="1875" stopIfTrue="1">
      <formula>AND($B3207&lt;&gt;"",$S3207&lt;&gt;"",TODAY()&gt;$S3207+14,$T3207="",V3207&lt;&gt;"Data Received")</formula>
    </cfRule>
  </conditionalFormatting>
  <conditionalFormatting sqref="L3207:O3207">
    <cfRule type="expression" dxfId="2548" priority="1876" stopIfTrue="1">
      <formula>AND($B3207&lt;&gt;"",TODAY()&gt;#REF!,$L3207="")</formula>
    </cfRule>
  </conditionalFormatting>
  <conditionalFormatting sqref="P3207">
    <cfRule type="expression" dxfId="2547" priority="1877" stopIfTrue="1">
      <formula>AND($B3208&lt;&gt;"",TODAY()&gt;#REF!,P3207="")</formula>
    </cfRule>
  </conditionalFormatting>
  <conditionalFormatting sqref="Q3208">
    <cfRule type="expression" dxfId="2546" priority="1868" stopIfTrue="1">
      <formula>AND(P3208&lt;&gt;"",(P3208+7)&lt;TODAY(),(P3208+14)&gt;=TODAY(),Q3208="")</formula>
    </cfRule>
    <cfRule type="expression" dxfId="2545" priority="1869" stopIfTrue="1">
      <formula>AND(P3208&lt;&gt;"",(P3208+14)&lt;TODAY(),Q3208="")</formula>
    </cfRule>
  </conditionalFormatting>
  <conditionalFormatting sqref="V3208 S3208">
    <cfRule type="expression" dxfId="2544" priority="1867" stopIfTrue="1">
      <formula>AND($B3208&lt;&gt;"",TODAY()&gt;#REF!,S3208="")</formula>
    </cfRule>
  </conditionalFormatting>
  <conditionalFormatting sqref="U3208">
    <cfRule type="expression" dxfId="2543" priority="1866" stopIfTrue="1">
      <formula>AND($B3208&lt;&gt;"",TODAY()&gt;$A3208,U3208="",V3208&lt;&gt;"Data Received")</formula>
    </cfRule>
  </conditionalFormatting>
  <conditionalFormatting sqref="R3208">
    <cfRule type="expression" dxfId="2542" priority="1865" stopIfTrue="1">
      <formula>AND(B3208&lt;&gt;"",#REF!&lt;TODAY(),R3208="")</formula>
    </cfRule>
  </conditionalFormatting>
  <conditionalFormatting sqref="T3208">
    <cfRule type="expression" dxfId="2541" priority="1864" stopIfTrue="1">
      <formula>AND($B3208&lt;&gt;"",$S3208&lt;&gt;"",TODAY()&gt;$S3208+14,$T3208="",V3208&lt;&gt;"Data Received")</formula>
    </cfRule>
  </conditionalFormatting>
  <conditionalFormatting sqref="L3208:O3208">
    <cfRule type="expression" dxfId="2540" priority="1863" stopIfTrue="1">
      <formula>AND($B3208&lt;&gt;"",TODAY()&gt;#REF!,$L3208="")</formula>
    </cfRule>
  </conditionalFormatting>
  <conditionalFormatting sqref="P3208">
    <cfRule type="expression" dxfId="2539" priority="1862" stopIfTrue="1">
      <formula>AND($B6398&lt;&gt;"",TODAY()&gt;#REF!,P3208="")</formula>
    </cfRule>
  </conditionalFormatting>
  <conditionalFormatting sqref="Q3209">
    <cfRule type="expression" dxfId="2538" priority="1860" stopIfTrue="1">
      <formula>AND(P3209&lt;&gt;"",(P3209+7)&lt;TODAY(),(P3209+14)&gt;=TODAY(),Q3209="")</formula>
    </cfRule>
    <cfRule type="expression" dxfId="2537" priority="1861" stopIfTrue="1">
      <formula>AND(P3209&lt;&gt;"",(P3209+14)&lt;TODAY(),Q3209="")</formula>
    </cfRule>
  </conditionalFormatting>
  <conditionalFormatting sqref="S3209 V3209">
    <cfRule type="expression" dxfId="2536" priority="1859" stopIfTrue="1">
      <formula>AND($B3209&lt;&gt;"",TODAY()&gt;#REF!,S3209="")</formula>
    </cfRule>
  </conditionalFormatting>
  <conditionalFormatting sqref="U3209">
    <cfRule type="expression" dxfId="2535" priority="1858" stopIfTrue="1">
      <formula>AND($B3209&lt;&gt;"",TODAY()&gt;$A3209,U3209="",V3209&lt;&gt;"Data Received")</formula>
    </cfRule>
  </conditionalFormatting>
  <conditionalFormatting sqref="R3209">
    <cfRule type="expression" dxfId="2534" priority="1857" stopIfTrue="1">
      <formula>AND(B3209&lt;&gt;"",#REF!&lt;TODAY(),R3209="")</formula>
    </cfRule>
  </conditionalFormatting>
  <conditionalFormatting sqref="T3209">
    <cfRule type="expression" dxfId="2533" priority="1856" stopIfTrue="1">
      <formula>AND($B3209&lt;&gt;"",$S3209&lt;&gt;"",TODAY()&gt;$S3209+14,$T3209="",V3209&lt;&gt;"Data Received")</formula>
    </cfRule>
  </conditionalFormatting>
  <conditionalFormatting sqref="L3209:O3209">
    <cfRule type="expression" dxfId="2532" priority="1855" stopIfTrue="1">
      <formula>AND($B3209&lt;&gt;"",TODAY()&gt;#REF!,$L3209="")</formula>
    </cfRule>
  </conditionalFormatting>
  <conditionalFormatting sqref="P3209">
    <cfRule type="expression" dxfId="2531" priority="1854" stopIfTrue="1">
      <formula>AND($B6330&lt;&gt;"",TODAY()&gt;#REF!,P3209="")</formula>
    </cfRule>
  </conditionalFormatting>
  <conditionalFormatting sqref="Q3210">
    <cfRule type="expression" dxfId="2530" priority="1848" stopIfTrue="1">
      <formula>AND(P3210&lt;&gt;"",(P3210+7)&lt;TODAY(),(P3210+14)&gt;=TODAY(),Q3210="")</formula>
    </cfRule>
    <cfRule type="expression" dxfId="2529" priority="1849" stopIfTrue="1">
      <formula>AND(P3210&lt;&gt;"",(P3210+14)&lt;TODAY(),Q3210="")</formula>
    </cfRule>
  </conditionalFormatting>
  <conditionalFormatting sqref="V3210 S3210">
    <cfRule type="expression" dxfId="2528" priority="1847" stopIfTrue="1">
      <formula>AND($B3210&lt;&gt;"",TODAY()&gt;#REF!,S3210="")</formula>
    </cfRule>
  </conditionalFormatting>
  <conditionalFormatting sqref="R3210">
    <cfRule type="expression" dxfId="2527" priority="1850" stopIfTrue="1">
      <formula>AND(B3210&lt;&gt;"",#REF!&lt;TODAY(),R3210="")</formula>
    </cfRule>
  </conditionalFormatting>
  <conditionalFormatting sqref="T3210">
    <cfRule type="expression" dxfId="2526" priority="1851" stopIfTrue="1">
      <formula>AND($B3210&lt;&gt;"",$S3210&lt;&gt;"",TODAY()&gt;$S3210+14,$T3210="",V3210&lt;&gt;"Data Received")</formula>
    </cfRule>
  </conditionalFormatting>
  <conditionalFormatting sqref="L3210:O3210">
    <cfRule type="expression" dxfId="2525" priority="1852" stopIfTrue="1">
      <formula>AND($B3210&lt;&gt;"",TODAY()&gt;#REF!,$L3210="")</formula>
    </cfRule>
  </conditionalFormatting>
  <conditionalFormatting sqref="P3210">
    <cfRule type="expression" dxfId="2524" priority="1853" stopIfTrue="1">
      <formula>AND($B3211&lt;&gt;"",TODAY()&gt;#REF!,P3210="")</formula>
    </cfRule>
  </conditionalFormatting>
  <conditionalFormatting sqref="U3210">
    <cfRule type="expression" dxfId="2523" priority="1846" stopIfTrue="1">
      <formula>AND($B3210&lt;&gt;"",TODAY()&gt;#REF!,U3210="")</formula>
    </cfRule>
  </conditionalFormatting>
  <conditionalFormatting sqref="Q3211">
    <cfRule type="expression" dxfId="2522" priority="1844" stopIfTrue="1">
      <formula>AND(P3211&lt;&gt;"",(P3211+7)&lt;TODAY(),(P3211+14)&gt;=TODAY(),Q3211="")</formula>
    </cfRule>
    <cfRule type="expression" dxfId="2521" priority="1845" stopIfTrue="1">
      <formula>AND(P3211&lt;&gt;"",(P3211+14)&lt;TODAY(),Q3211="")</formula>
    </cfRule>
  </conditionalFormatting>
  <conditionalFormatting sqref="S3211 V3211">
    <cfRule type="expression" dxfId="2520" priority="1843" stopIfTrue="1">
      <formula>AND($B3211&lt;&gt;"",TODAY()&gt;#REF!,S3211="")</formula>
    </cfRule>
  </conditionalFormatting>
  <conditionalFormatting sqref="R3211">
    <cfRule type="expression" dxfId="2519" priority="1842" stopIfTrue="1">
      <formula>AND(B3211&lt;&gt;"",#REF!&lt;TODAY(),R3211="")</formula>
    </cfRule>
  </conditionalFormatting>
  <conditionalFormatting sqref="T3211">
    <cfRule type="expression" dxfId="2518" priority="1841" stopIfTrue="1">
      <formula>AND($B3211&lt;&gt;"",$S3211&lt;&gt;"",TODAY()&gt;$S3211+14,$T3211="",V3211&lt;&gt;"Data Received")</formula>
    </cfRule>
  </conditionalFormatting>
  <conditionalFormatting sqref="L3211:O3211">
    <cfRule type="expression" dxfId="2517" priority="1840" stopIfTrue="1">
      <formula>AND($B3211&lt;&gt;"",TODAY()&gt;#REF!,$L3211="")</formula>
    </cfRule>
  </conditionalFormatting>
  <conditionalFormatting sqref="U3211">
    <cfRule type="expression" dxfId="2516" priority="1839" stopIfTrue="1">
      <formula>AND($B3211&lt;&gt;"",$S3211&lt;&gt;"",TODAY()&gt;$S3211+14,$T3211="",W3211&lt;&gt;"Data Received")</formula>
    </cfRule>
  </conditionalFormatting>
  <conditionalFormatting sqref="P3211">
    <cfRule type="expression" dxfId="2515" priority="1838" stopIfTrue="1">
      <formula>AND($B6398&lt;&gt;"",TODAY()&gt;#REF!,P3211="")</formula>
    </cfRule>
  </conditionalFormatting>
  <conditionalFormatting sqref="Q3212">
    <cfRule type="expression" dxfId="2514" priority="1832" stopIfTrue="1">
      <formula>AND(P3212&lt;&gt;"",(P3212+7)&lt;TODAY(),(P3212+14)&gt;=TODAY(),Q3212="")</formula>
    </cfRule>
    <cfRule type="expression" dxfId="2513" priority="1833" stopIfTrue="1">
      <formula>AND(P3212&lt;&gt;"",(P3212+14)&lt;TODAY(),Q3212="")</formula>
    </cfRule>
  </conditionalFormatting>
  <conditionalFormatting sqref="V3212 S3212">
    <cfRule type="expression" dxfId="2512" priority="1831" stopIfTrue="1">
      <formula>AND($B3212&lt;&gt;"",TODAY()&gt;#REF!,S3212="")</formula>
    </cfRule>
  </conditionalFormatting>
  <conditionalFormatting sqref="U3212">
    <cfRule type="expression" dxfId="2511" priority="1830" stopIfTrue="1">
      <formula>AND($B3212&lt;&gt;"",TODAY()&gt;$A3212,U3212="",V3212&lt;&gt;"Data Received")</formula>
    </cfRule>
  </conditionalFormatting>
  <conditionalFormatting sqref="R3212">
    <cfRule type="expression" dxfId="2510" priority="1834" stopIfTrue="1">
      <formula>AND(B3212&lt;&gt;"",#REF!&lt;TODAY(),R3212="")</formula>
    </cfRule>
  </conditionalFormatting>
  <conditionalFormatting sqref="T3212">
    <cfRule type="expression" dxfId="2509" priority="1835" stopIfTrue="1">
      <formula>AND($B3212&lt;&gt;"",$S3212&lt;&gt;"",TODAY()&gt;$S3212+14,$T3212="",V3212&lt;&gt;"Data Received")</formula>
    </cfRule>
  </conditionalFormatting>
  <conditionalFormatting sqref="L3212:O3212">
    <cfRule type="expression" dxfId="2508" priority="1836" stopIfTrue="1">
      <formula>AND($B3212&lt;&gt;"",TODAY()&gt;#REF!,$L3212="")</formula>
    </cfRule>
  </conditionalFormatting>
  <conditionalFormatting sqref="P3212">
    <cfRule type="expression" dxfId="2507" priority="1837" stopIfTrue="1">
      <formula>AND($B3213&lt;&gt;"",TODAY()&gt;#REF!,P3212="")</formula>
    </cfRule>
  </conditionalFormatting>
  <conditionalFormatting sqref="Q3213">
    <cfRule type="expression" dxfId="2506" priority="1824" stopIfTrue="1">
      <formula>AND(P3213&lt;&gt;"",(P3213+7)&lt;TODAY(),(P3213+14)&gt;=TODAY(),Q3213="")</formula>
    </cfRule>
    <cfRule type="expression" dxfId="2505" priority="1825" stopIfTrue="1">
      <formula>AND(P3213&lt;&gt;"",(P3213+14)&lt;TODAY(),Q3213="")</formula>
    </cfRule>
  </conditionalFormatting>
  <conditionalFormatting sqref="S3213 V3213">
    <cfRule type="expression" dxfId="2504" priority="1823" stopIfTrue="1">
      <formula>AND($B3213&lt;&gt;"",TODAY()&gt;#REF!,S3213="")</formula>
    </cfRule>
  </conditionalFormatting>
  <conditionalFormatting sqref="U3213">
    <cfRule type="expression" dxfId="2503" priority="1822" stopIfTrue="1">
      <formula>AND($B3213&lt;&gt;"",TODAY()&gt;$A3213,U3213="",V3213&lt;&gt;"Data Received")</formula>
    </cfRule>
  </conditionalFormatting>
  <conditionalFormatting sqref="R3213">
    <cfRule type="expression" dxfId="2502" priority="1826" stopIfTrue="1">
      <formula>AND(B3213&lt;&gt;"",#REF!&lt;TODAY(),R3213="")</formula>
    </cfRule>
  </conditionalFormatting>
  <conditionalFormatting sqref="T3213">
    <cfRule type="expression" dxfId="2501" priority="1827" stopIfTrue="1">
      <formula>AND($B3213&lt;&gt;"",$S3213&lt;&gt;"",TODAY()&gt;$S3213+14,$T3213="",V3213&lt;&gt;"Data Received")</formula>
    </cfRule>
  </conditionalFormatting>
  <conditionalFormatting sqref="L3213:O3213">
    <cfRule type="expression" dxfId="2500" priority="1828" stopIfTrue="1">
      <formula>AND($B3213&lt;&gt;"",TODAY()&gt;#REF!,$L3213="")</formula>
    </cfRule>
  </conditionalFormatting>
  <conditionalFormatting sqref="P3213">
    <cfRule type="expression" dxfId="2499" priority="1829" stopIfTrue="1">
      <formula>AND($B3214&lt;&gt;"",TODAY()&gt;#REF!,P3213="")</formula>
    </cfRule>
  </conditionalFormatting>
  <conditionalFormatting sqref="Q3214">
    <cfRule type="expression" dxfId="2498" priority="1816" stopIfTrue="1">
      <formula>AND(P3214&lt;&gt;"",(P3214+7)&lt;TODAY(),(P3214+14)&gt;=TODAY(),Q3214="")</formula>
    </cfRule>
    <cfRule type="expression" dxfId="2497" priority="1817" stopIfTrue="1">
      <formula>AND(P3214&lt;&gt;"",(P3214+14)&lt;TODAY(),Q3214="")</formula>
    </cfRule>
  </conditionalFormatting>
  <conditionalFormatting sqref="V3214 S3214">
    <cfRule type="expression" dxfId="2496" priority="1815" stopIfTrue="1">
      <formula>AND($B3214&lt;&gt;"",TODAY()&gt;#REF!,S3214="")</formula>
    </cfRule>
  </conditionalFormatting>
  <conditionalFormatting sqref="R3214">
    <cfRule type="expression" dxfId="2495" priority="1818" stopIfTrue="1">
      <formula>AND(B3214&lt;&gt;"",#REF!&lt;TODAY(),R3214="")</formula>
    </cfRule>
  </conditionalFormatting>
  <conditionalFormatting sqref="T3214">
    <cfRule type="expression" dxfId="2494" priority="1819" stopIfTrue="1">
      <formula>AND($B3214&lt;&gt;"",$S3214&lt;&gt;"",TODAY()&gt;$S3214+14,$T3214="",V3214&lt;&gt;"Data Received")</formula>
    </cfRule>
  </conditionalFormatting>
  <conditionalFormatting sqref="L3214:O3214">
    <cfRule type="expression" dxfId="2493" priority="1820" stopIfTrue="1">
      <formula>AND($B3214&lt;&gt;"",TODAY()&gt;#REF!,$L3214="")</formula>
    </cfRule>
  </conditionalFormatting>
  <conditionalFormatting sqref="P3214">
    <cfRule type="expression" dxfId="2492" priority="1821" stopIfTrue="1">
      <formula>AND($B3215&lt;&gt;"",TODAY()&gt;#REF!,P3214="")</formula>
    </cfRule>
  </conditionalFormatting>
  <conditionalFormatting sqref="U3214">
    <cfRule type="expression" dxfId="2491" priority="1814" stopIfTrue="1">
      <formula>AND($B3214&lt;&gt;"",TODAY()&gt;#REF!,U3214="")</formula>
    </cfRule>
  </conditionalFormatting>
  <conditionalFormatting sqref="Q3215">
    <cfRule type="expression" dxfId="2490" priority="1812" stopIfTrue="1">
      <formula>AND(P3215&lt;&gt;"",(P3215+7)&lt;TODAY(),(P3215+14)&gt;=TODAY(),Q3215="")</formula>
    </cfRule>
    <cfRule type="expression" dxfId="2489" priority="1813" stopIfTrue="1">
      <formula>AND(P3215&lt;&gt;"",(P3215+14)&lt;TODAY(),Q3215="")</formula>
    </cfRule>
  </conditionalFormatting>
  <conditionalFormatting sqref="S3215 V3215">
    <cfRule type="expression" dxfId="2488" priority="1811" stopIfTrue="1">
      <formula>AND($B3215&lt;&gt;"",TODAY()&gt;#REF!,S3215="")</formula>
    </cfRule>
  </conditionalFormatting>
  <conditionalFormatting sqref="U3215">
    <cfRule type="expression" dxfId="2487" priority="1810" stopIfTrue="1">
      <formula>AND($B3215&lt;&gt;"",TODAY()&gt;$A3215,U3215="",V3215&lt;&gt;"Data Received")</formula>
    </cfRule>
  </conditionalFormatting>
  <conditionalFormatting sqref="R3215">
    <cfRule type="expression" dxfId="2486" priority="1809" stopIfTrue="1">
      <formula>AND(B3215&lt;&gt;"",#REF!&lt;TODAY(),R3215="")</formula>
    </cfRule>
  </conditionalFormatting>
  <conditionalFormatting sqref="T3215">
    <cfRule type="expression" dxfId="2485" priority="1808" stopIfTrue="1">
      <formula>AND($B3215&lt;&gt;"",$S3215&lt;&gt;"",TODAY()&gt;$S3215+14,$T3215="",V3215&lt;&gt;"Data Received")</formula>
    </cfRule>
  </conditionalFormatting>
  <conditionalFormatting sqref="L3215:O3215">
    <cfRule type="expression" dxfId="2484" priority="1807" stopIfTrue="1">
      <formula>AND($B3215&lt;&gt;"",TODAY()&gt;#REF!,$L3215="")</formula>
    </cfRule>
  </conditionalFormatting>
  <conditionalFormatting sqref="P3215">
    <cfRule type="expression" dxfId="2483" priority="1806" stopIfTrue="1">
      <formula>AND($B6370&lt;&gt;"",TODAY()&gt;#REF!,P3215="")</formula>
    </cfRule>
  </conditionalFormatting>
  <conditionalFormatting sqref="Q3216">
    <cfRule type="expression" dxfId="2482" priority="1800" stopIfTrue="1">
      <formula>AND(P3216&lt;&gt;"",(P3216+7)&lt;TODAY(),(P3216+14)&gt;=TODAY(),Q3216="")</formula>
    </cfRule>
    <cfRule type="expression" dxfId="2481" priority="1801" stopIfTrue="1">
      <formula>AND(P3216&lt;&gt;"",(P3216+14)&lt;TODAY(),Q3216="")</formula>
    </cfRule>
  </conditionalFormatting>
  <conditionalFormatting sqref="V3216 S3216">
    <cfRule type="expression" dxfId="2480" priority="1799" stopIfTrue="1">
      <formula>AND($B3216&lt;&gt;"",TODAY()&gt;#REF!,S3216="")</formula>
    </cfRule>
  </conditionalFormatting>
  <conditionalFormatting sqref="U3216">
    <cfRule type="expression" dxfId="2479" priority="1798" stopIfTrue="1">
      <formula>AND($B3216&lt;&gt;"",TODAY()&gt;$A3216,U3216="",V3216&lt;&gt;"Data Received")</formula>
    </cfRule>
  </conditionalFormatting>
  <conditionalFormatting sqref="R3216">
    <cfRule type="expression" dxfId="2478" priority="1802" stopIfTrue="1">
      <formula>AND(B3216&lt;&gt;"",#REF!&lt;TODAY(),R3216="")</formula>
    </cfRule>
  </conditionalFormatting>
  <conditionalFormatting sqref="T3216">
    <cfRule type="expression" dxfId="2477" priority="1803" stopIfTrue="1">
      <formula>AND($B3216&lt;&gt;"",$S3216&lt;&gt;"",TODAY()&gt;$S3216+14,$T3216="",V3216&lt;&gt;"Data Received")</formula>
    </cfRule>
  </conditionalFormatting>
  <conditionalFormatting sqref="L3216:O3216">
    <cfRule type="expression" dxfId="2476" priority="1804" stopIfTrue="1">
      <formula>AND($B3216&lt;&gt;"",TODAY()&gt;#REF!,$L3216="")</formula>
    </cfRule>
  </conditionalFormatting>
  <conditionalFormatting sqref="P3216">
    <cfRule type="expression" dxfId="2475" priority="1805" stopIfTrue="1">
      <formula>AND($B3217&lt;&gt;"",TODAY()&gt;#REF!,P3216="")</formula>
    </cfRule>
  </conditionalFormatting>
  <conditionalFormatting sqref="Q3217">
    <cfRule type="expression" dxfId="2474" priority="1796" stopIfTrue="1">
      <formula>AND(P3217&lt;&gt;"",(P3217+7)&lt;TODAY(),(P3217+14)&gt;=TODAY(),Q3217="")</formula>
    </cfRule>
    <cfRule type="expression" dxfId="2473" priority="1797" stopIfTrue="1">
      <formula>AND(P3217&lt;&gt;"",(P3217+14)&lt;TODAY(),Q3217="")</formula>
    </cfRule>
  </conditionalFormatting>
  <conditionalFormatting sqref="S3217 V3217">
    <cfRule type="expression" dxfId="2472" priority="1795" stopIfTrue="1">
      <formula>AND($B3217&lt;&gt;"",TODAY()&gt;#REF!,S3217="")</formula>
    </cfRule>
  </conditionalFormatting>
  <conditionalFormatting sqref="U3217">
    <cfRule type="expression" dxfId="2471" priority="1794" stopIfTrue="1">
      <formula>AND($B3217&lt;&gt;"",TODAY()&gt;$A3217,U3217="",V3217&lt;&gt;"Data Received")</formula>
    </cfRule>
  </conditionalFormatting>
  <conditionalFormatting sqref="R3217">
    <cfRule type="expression" dxfId="2470" priority="1793" stopIfTrue="1">
      <formula>AND(B3217&lt;&gt;"",#REF!&lt;TODAY(),R3217="")</formula>
    </cfRule>
  </conditionalFormatting>
  <conditionalFormatting sqref="T3217">
    <cfRule type="expression" dxfId="2469" priority="1792" stopIfTrue="1">
      <formula>AND($B3217&lt;&gt;"",$S3217&lt;&gt;"",TODAY()&gt;$S3217+14,$T3217="",V3217&lt;&gt;"Data Received")</formula>
    </cfRule>
  </conditionalFormatting>
  <conditionalFormatting sqref="L3217:O3217">
    <cfRule type="expression" dxfId="2468" priority="1791" stopIfTrue="1">
      <formula>AND($B3217&lt;&gt;"",TODAY()&gt;#REF!,$L3217="")</formula>
    </cfRule>
  </conditionalFormatting>
  <conditionalFormatting sqref="P3217">
    <cfRule type="expression" dxfId="2467" priority="1790" stopIfTrue="1">
      <formula>AND($B6407&lt;&gt;"",TODAY()&gt;#REF!,P3217="")</formula>
    </cfRule>
  </conditionalFormatting>
  <conditionalFormatting sqref="V3218 S3218">
    <cfRule type="expression" dxfId="2466" priority="1785" stopIfTrue="1">
      <formula>AND($B3218&lt;&gt;"",TODAY()&gt;#REF!,S3218="")</formula>
    </cfRule>
  </conditionalFormatting>
  <conditionalFormatting sqref="U3218">
    <cfRule type="expression" dxfId="2465" priority="1784" stopIfTrue="1">
      <formula>AND($B3218&lt;&gt;"",TODAY()&gt;$A3218,U3218="",V3218&lt;&gt;"Data Received")</formula>
    </cfRule>
  </conditionalFormatting>
  <conditionalFormatting sqref="R3218">
    <cfRule type="expression" dxfId="2464" priority="1786" stopIfTrue="1">
      <formula>AND(B3218&lt;&gt;"",#REF!&lt;TODAY(),R3218="")</formula>
    </cfRule>
  </conditionalFormatting>
  <conditionalFormatting sqref="T3218">
    <cfRule type="expression" dxfId="2463" priority="1787" stopIfTrue="1">
      <formula>AND($B3218&lt;&gt;"",$S3218&lt;&gt;"",TODAY()&gt;$S3218+14,$T3218="",V3218&lt;&gt;"Data Received")</formula>
    </cfRule>
  </conditionalFormatting>
  <conditionalFormatting sqref="L3218:O3218">
    <cfRule type="expression" dxfId="2462" priority="1788" stopIfTrue="1">
      <formula>AND($B3218&lt;&gt;"",TODAY()&gt;#REF!,$L3218="")</formula>
    </cfRule>
  </conditionalFormatting>
  <conditionalFormatting sqref="P3218">
    <cfRule type="expression" dxfId="2461" priority="1789" stopIfTrue="1">
      <formula>AND($B3219&lt;&gt;"",TODAY()&gt;#REF!,P3218="")</formula>
    </cfRule>
  </conditionalFormatting>
  <conditionalFormatting sqref="Q3218">
    <cfRule type="expression" dxfId="2460" priority="1783" stopIfTrue="1">
      <formula>AND($B3218&lt;&gt;"",TODAY()&gt;#REF!,Q3218="")</formula>
    </cfRule>
  </conditionalFormatting>
  <conditionalFormatting sqref="S3219 V3219">
    <cfRule type="expression" dxfId="2459" priority="1782" stopIfTrue="1">
      <formula>AND($B3219&lt;&gt;"",TODAY()&gt;#REF!,S3219="")</formula>
    </cfRule>
  </conditionalFormatting>
  <conditionalFormatting sqref="R3219">
    <cfRule type="expression" dxfId="2458" priority="1781" stopIfTrue="1">
      <formula>AND(B3219&lt;&gt;"",#REF!&lt;TODAY(),R3219="")</formula>
    </cfRule>
  </conditionalFormatting>
  <conditionalFormatting sqref="T3219">
    <cfRule type="expression" dxfId="2457" priority="1780" stopIfTrue="1">
      <formula>AND($B3219&lt;&gt;"",$S3219&lt;&gt;"",TODAY()&gt;$S3219+14,$T3219="",V3219&lt;&gt;"Data Received")</formula>
    </cfRule>
  </conditionalFormatting>
  <conditionalFormatting sqref="L3219:O3219">
    <cfRule type="expression" dxfId="2456" priority="1779" stopIfTrue="1">
      <formula>AND($B3219&lt;&gt;"",TODAY()&gt;#REF!,$L3219="")</formula>
    </cfRule>
  </conditionalFormatting>
  <conditionalFormatting sqref="Q3219">
    <cfRule type="expression" dxfId="2455" priority="1778" stopIfTrue="1">
      <formula>AND($B3219&lt;&gt;"",TODAY()&gt;$A3219,Q3219="",R3219&lt;&gt;"Data Received")</formula>
    </cfRule>
  </conditionalFormatting>
  <conditionalFormatting sqref="U3219">
    <cfRule type="expression" dxfId="2454" priority="1777" stopIfTrue="1">
      <formula>AND($B3219&lt;&gt;"",TODAY()&gt;#REF!,U3219="")</formula>
    </cfRule>
  </conditionalFormatting>
  <conditionalFormatting sqref="P3219">
    <cfRule type="expression" dxfId="2453" priority="1776" stopIfTrue="1">
      <formula>AND($B6023&lt;&gt;"",TODAY()&gt;#REF!,P3219="")</formula>
    </cfRule>
  </conditionalFormatting>
  <conditionalFormatting sqref="S3220 V3220">
    <cfRule type="expression" dxfId="2452" priority="1772" stopIfTrue="1">
      <formula>AND($B3220&lt;&gt;"",TODAY()&gt;#REF!,S3220="")</formula>
    </cfRule>
  </conditionalFormatting>
  <conditionalFormatting sqref="U3220">
    <cfRule type="expression" dxfId="2451" priority="1771" stopIfTrue="1">
      <formula>AND($B3220&lt;&gt;"",TODAY()&gt;$A3220,U3220="",V3220&lt;&gt;"Data Received")</formula>
    </cfRule>
  </conditionalFormatting>
  <conditionalFormatting sqref="T3220">
    <cfRule type="expression" dxfId="2450" priority="1773" stopIfTrue="1">
      <formula>AND($B3220&lt;&gt;"",$S3220&lt;&gt;"",TODAY()&gt;$S3220+14,$T3220="",V3220&lt;&gt;"Data Received")</formula>
    </cfRule>
  </conditionalFormatting>
  <conditionalFormatting sqref="L3220:O3220">
    <cfRule type="expression" dxfId="2449" priority="1774" stopIfTrue="1">
      <formula>AND($B3220&lt;&gt;"",TODAY()&gt;#REF!,$L3220="")</formula>
    </cfRule>
  </conditionalFormatting>
  <conditionalFormatting sqref="P3220">
    <cfRule type="expression" dxfId="2448" priority="1775" stopIfTrue="1">
      <formula>AND($B3221&lt;&gt;"",TODAY()&gt;#REF!,P3220="")</formula>
    </cfRule>
  </conditionalFormatting>
  <conditionalFormatting sqref="Q3220">
    <cfRule type="expression" dxfId="2447" priority="1770" stopIfTrue="1">
      <formula>AND($B3221&lt;&gt;"",TODAY()&gt;#REF!,Q3220="")</formula>
    </cfRule>
  </conditionalFormatting>
  <conditionalFormatting sqref="R3220">
    <cfRule type="expression" dxfId="2446" priority="1769" stopIfTrue="1">
      <formula>AND($B3221&lt;&gt;"",TODAY()&gt;#REF!,R3220="")</formula>
    </cfRule>
  </conditionalFormatting>
  <conditionalFormatting sqref="V3221 S3221">
    <cfRule type="expression" dxfId="2445" priority="1765" stopIfTrue="1">
      <formula>AND($B3221&lt;&gt;"",TODAY()&gt;#REF!,S3221="")</formula>
    </cfRule>
  </conditionalFormatting>
  <conditionalFormatting sqref="U3221">
    <cfRule type="expression" dxfId="2444" priority="1764" stopIfTrue="1">
      <formula>AND($B3221&lt;&gt;"",TODAY()&gt;$A3221,U3221="",V3221&lt;&gt;"Data Received")</formula>
    </cfRule>
  </conditionalFormatting>
  <conditionalFormatting sqref="T3221">
    <cfRule type="expression" dxfId="2443" priority="1766" stopIfTrue="1">
      <formula>AND($B3221&lt;&gt;"",$S3221&lt;&gt;"",TODAY()&gt;$S3221+14,$T3221="",V3221&lt;&gt;"Data Received")</formula>
    </cfRule>
  </conditionalFormatting>
  <conditionalFormatting sqref="L3221:O3221">
    <cfRule type="expression" dxfId="2442" priority="1767" stopIfTrue="1">
      <formula>AND($B3221&lt;&gt;"",TODAY()&gt;#REF!,$L3221="")</formula>
    </cfRule>
  </conditionalFormatting>
  <conditionalFormatting sqref="P3221">
    <cfRule type="expression" dxfId="2441" priority="1768" stopIfTrue="1">
      <formula>AND($B3222&lt;&gt;"",TODAY()&gt;#REF!,P3221="")</formula>
    </cfRule>
  </conditionalFormatting>
  <conditionalFormatting sqref="Q3221">
    <cfRule type="expression" dxfId="2440" priority="1763" stopIfTrue="1">
      <formula>AND($B3222&lt;&gt;"",TODAY()&gt;#REF!,Q3221="")</formula>
    </cfRule>
  </conditionalFormatting>
  <conditionalFormatting sqref="R3221">
    <cfRule type="expression" dxfId="2439" priority="1762" stopIfTrue="1">
      <formula>AND($B3222&lt;&gt;"",TODAY()&gt;#REF!,R3221="")</formula>
    </cfRule>
  </conditionalFormatting>
  <conditionalFormatting sqref="S3222 V3222">
    <cfRule type="expression" dxfId="2438" priority="1758" stopIfTrue="1">
      <formula>AND($B3222&lt;&gt;"",TODAY()&gt;#REF!,S3222="")</formula>
    </cfRule>
  </conditionalFormatting>
  <conditionalFormatting sqref="U3222">
    <cfRule type="expression" dxfId="2437" priority="1757" stopIfTrue="1">
      <formula>AND($B3222&lt;&gt;"",TODAY()&gt;$A3222,U3222="",V3222&lt;&gt;"Data Received")</formula>
    </cfRule>
  </conditionalFormatting>
  <conditionalFormatting sqref="T3222">
    <cfRule type="expression" dxfId="2436" priority="1759" stopIfTrue="1">
      <formula>AND($B3222&lt;&gt;"",$S3222&lt;&gt;"",TODAY()&gt;$S3222+14,$T3222="",V3222&lt;&gt;"Data Received")</formula>
    </cfRule>
  </conditionalFormatting>
  <conditionalFormatting sqref="L3222:O3222">
    <cfRule type="expression" dxfId="2435" priority="1760" stopIfTrue="1">
      <formula>AND($B3222&lt;&gt;"",TODAY()&gt;#REF!,$L3222="")</formula>
    </cfRule>
  </conditionalFormatting>
  <conditionalFormatting sqref="P3222">
    <cfRule type="expression" dxfId="2434" priority="1761" stopIfTrue="1">
      <formula>AND($B3223&lt;&gt;"",TODAY()&gt;#REF!,P3222="")</formula>
    </cfRule>
  </conditionalFormatting>
  <conditionalFormatting sqref="Q3222">
    <cfRule type="expression" dxfId="2433" priority="1756" stopIfTrue="1">
      <formula>AND($B3223&lt;&gt;"",TODAY()&gt;#REF!,Q3222="")</formula>
    </cfRule>
  </conditionalFormatting>
  <conditionalFormatting sqref="R3222">
    <cfRule type="expression" dxfId="2432" priority="1755" stopIfTrue="1">
      <formula>AND($B3223&lt;&gt;"",TODAY()&gt;#REF!,R3222="")</formula>
    </cfRule>
  </conditionalFormatting>
  <conditionalFormatting sqref="V3223 S3223">
    <cfRule type="expression" dxfId="2431" priority="1751" stopIfTrue="1">
      <formula>AND($B3223&lt;&gt;"",TODAY()&gt;#REF!,S3223="")</formula>
    </cfRule>
  </conditionalFormatting>
  <conditionalFormatting sqref="U3223">
    <cfRule type="expression" dxfId="2430" priority="1750" stopIfTrue="1">
      <formula>AND($B3223&lt;&gt;"",TODAY()&gt;$A3223,U3223="",V3223&lt;&gt;"Data Received")</formula>
    </cfRule>
  </conditionalFormatting>
  <conditionalFormatting sqref="T3223">
    <cfRule type="expression" dxfId="2429" priority="1752" stopIfTrue="1">
      <formula>AND($B3223&lt;&gt;"",$S3223&lt;&gt;"",TODAY()&gt;$S3223+14,$T3223="",V3223&lt;&gt;"Data Received")</formula>
    </cfRule>
  </conditionalFormatting>
  <conditionalFormatting sqref="L3223:O3223">
    <cfRule type="expression" dxfId="2428" priority="1753" stopIfTrue="1">
      <formula>AND($B3223&lt;&gt;"",TODAY()&gt;#REF!,$L3223="")</formula>
    </cfRule>
  </conditionalFormatting>
  <conditionalFormatting sqref="P3223">
    <cfRule type="expression" dxfId="2427" priority="1754" stopIfTrue="1">
      <formula>AND($B3224&lt;&gt;"",TODAY()&gt;#REF!,P3223="")</formula>
    </cfRule>
  </conditionalFormatting>
  <conditionalFormatting sqref="Q3223">
    <cfRule type="expression" dxfId="2426" priority="1749" stopIfTrue="1">
      <formula>AND($B3224&lt;&gt;"",TODAY()&gt;#REF!,Q3223="")</formula>
    </cfRule>
  </conditionalFormatting>
  <conditionalFormatting sqref="R3223">
    <cfRule type="expression" dxfId="2425" priority="1748" stopIfTrue="1">
      <formula>AND($B3224&lt;&gt;"",TODAY()&gt;#REF!,R3223="")</formula>
    </cfRule>
  </conditionalFormatting>
  <conditionalFormatting sqref="S3224 V3224">
    <cfRule type="expression" dxfId="2424" priority="1744" stopIfTrue="1">
      <formula>AND($B3224&lt;&gt;"",TODAY()&gt;#REF!,S3224="")</formula>
    </cfRule>
  </conditionalFormatting>
  <conditionalFormatting sqref="U3224">
    <cfRule type="expression" dxfId="2423" priority="1743" stopIfTrue="1">
      <formula>AND($B3224&lt;&gt;"",TODAY()&gt;$A3224,U3224="",V3224&lt;&gt;"Data Received")</formula>
    </cfRule>
  </conditionalFormatting>
  <conditionalFormatting sqref="T3224">
    <cfRule type="expression" dxfId="2422" priority="1745" stopIfTrue="1">
      <formula>AND($B3224&lt;&gt;"",$S3224&lt;&gt;"",TODAY()&gt;$S3224+14,$T3224="",V3224&lt;&gt;"Data Received")</formula>
    </cfRule>
  </conditionalFormatting>
  <conditionalFormatting sqref="L3224:O3224">
    <cfRule type="expression" dxfId="2421" priority="1746" stopIfTrue="1">
      <formula>AND($B3224&lt;&gt;"",TODAY()&gt;#REF!,$L3224="")</formula>
    </cfRule>
  </conditionalFormatting>
  <conditionalFormatting sqref="P3224">
    <cfRule type="expression" dxfId="2420" priority="1747" stopIfTrue="1">
      <formula>AND($B3225&lt;&gt;"",TODAY()&gt;#REF!,P3224="")</formula>
    </cfRule>
  </conditionalFormatting>
  <conditionalFormatting sqref="Q3224">
    <cfRule type="expression" dxfId="2419" priority="1742" stopIfTrue="1">
      <formula>AND($B3225&lt;&gt;"",TODAY()&gt;#REF!,Q3224="")</formula>
    </cfRule>
  </conditionalFormatting>
  <conditionalFormatting sqref="R3224">
    <cfRule type="expression" dxfId="2418" priority="1741" stopIfTrue="1">
      <formula>AND($B3225&lt;&gt;"",TODAY()&gt;#REF!,R3224="")</formula>
    </cfRule>
  </conditionalFormatting>
  <conditionalFormatting sqref="S3225 V3225">
    <cfRule type="expression" dxfId="2417" priority="1737" stopIfTrue="1">
      <formula>AND($B3225&lt;&gt;"",TODAY()&gt;#REF!,S3225="")</formula>
    </cfRule>
  </conditionalFormatting>
  <conditionalFormatting sqref="U3225">
    <cfRule type="expression" dxfId="2416" priority="1736" stopIfTrue="1">
      <formula>AND($B3225&lt;&gt;"",TODAY()&gt;$A3225,U3225="",V3225&lt;&gt;"Data Received")</formula>
    </cfRule>
  </conditionalFormatting>
  <conditionalFormatting sqref="T3225">
    <cfRule type="expression" dxfId="2415" priority="1738" stopIfTrue="1">
      <formula>AND($B3225&lt;&gt;"",$S3225&lt;&gt;"",TODAY()&gt;$S3225+14,$T3225="",V3225&lt;&gt;"Data Received")</formula>
    </cfRule>
  </conditionalFormatting>
  <conditionalFormatting sqref="L3225:O3225">
    <cfRule type="expression" dxfId="2414" priority="1739" stopIfTrue="1">
      <formula>AND($B3225&lt;&gt;"",TODAY()&gt;#REF!,$L3225="")</formula>
    </cfRule>
  </conditionalFormatting>
  <conditionalFormatting sqref="P3225">
    <cfRule type="expression" dxfId="2413" priority="1740" stopIfTrue="1">
      <formula>AND($B3226&lt;&gt;"",TODAY()&gt;#REF!,P3225="")</formula>
    </cfRule>
  </conditionalFormatting>
  <conditionalFormatting sqref="Q3225">
    <cfRule type="expression" dxfId="2412" priority="1735" stopIfTrue="1">
      <formula>AND($B3226&lt;&gt;"",TODAY()&gt;#REF!,Q3225="")</formula>
    </cfRule>
  </conditionalFormatting>
  <conditionalFormatting sqref="R3225">
    <cfRule type="expression" dxfId="2411" priority="1734" stopIfTrue="1">
      <formula>AND($B3226&lt;&gt;"",TODAY()&gt;#REF!,R3225="")</formula>
    </cfRule>
  </conditionalFormatting>
  <conditionalFormatting sqref="V3226 S3226">
    <cfRule type="expression" dxfId="2410" priority="1730" stopIfTrue="1">
      <formula>AND($B3226&lt;&gt;"",TODAY()&gt;#REF!,S3226="")</formula>
    </cfRule>
  </conditionalFormatting>
  <conditionalFormatting sqref="U3226">
    <cfRule type="expression" dxfId="2409" priority="1729" stopIfTrue="1">
      <formula>AND($B3226&lt;&gt;"",TODAY()&gt;$A3226,U3226="",V3226&lt;&gt;"Data Received")</formula>
    </cfRule>
  </conditionalFormatting>
  <conditionalFormatting sqref="T3226">
    <cfRule type="expression" dxfId="2408" priority="1731" stopIfTrue="1">
      <formula>AND($B3226&lt;&gt;"",$S3226&lt;&gt;"",TODAY()&gt;$S3226+14,$T3226="",V3226&lt;&gt;"Data Received")</formula>
    </cfRule>
  </conditionalFormatting>
  <conditionalFormatting sqref="L3226:O3226">
    <cfRule type="expression" dxfId="2407" priority="1732" stopIfTrue="1">
      <formula>AND($B3226&lt;&gt;"",TODAY()&gt;#REF!,$L3226="")</formula>
    </cfRule>
  </conditionalFormatting>
  <conditionalFormatting sqref="P3226">
    <cfRule type="expression" dxfId="2406" priority="1733" stopIfTrue="1">
      <formula>AND($B3227&lt;&gt;"",TODAY()&gt;#REF!,P3226="")</formula>
    </cfRule>
  </conditionalFormatting>
  <conditionalFormatting sqref="Q3226">
    <cfRule type="expression" dxfId="2405" priority="1728" stopIfTrue="1">
      <formula>AND($B3227&lt;&gt;"",TODAY()&gt;#REF!,Q3226="")</formula>
    </cfRule>
  </conditionalFormatting>
  <conditionalFormatting sqref="R3226">
    <cfRule type="expression" dxfId="2404" priority="1727" stopIfTrue="1">
      <formula>AND($B3227&lt;&gt;"",TODAY()&gt;#REF!,R3226="")</formula>
    </cfRule>
  </conditionalFormatting>
  <conditionalFormatting sqref="S3227 V3227">
    <cfRule type="expression" dxfId="2403" priority="1723" stopIfTrue="1">
      <formula>AND($B3227&lt;&gt;"",TODAY()&gt;#REF!,S3227="")</formula>
    </cfRule>
  </conditionalFormatting>
  <conditionalFormatting sqref="U3227">
    <cfRule type="expression" dxfId="2402" priority="1722" stopIfTrue="1">
      <formula>AND($B3227&lt;&gt;"",TODAY()&gt;$A3227,U3227="",V3227&lt;&gt;"Data Received")</formula>
    </cfRule>
  </conditionalFormatting>
  <conditionalFormatting sqref="T3227">
    <cfRule type="expression" dxfId="2401" priority="1724" stopIfTrue="1">
      <formula>AND($B3227&lt;&gt;"",$S3227&lt;&gt;"",TODAY()&gt;$S3227+14,$T3227="",V3227&lt;&gt;"Data Received")</formula>
    </cfRule>
  </conditionalFormatting>
  <conditionalFormatting sqref="L3227:O3227">
    <cfRule type="expression" dxfId="2400" priority="1725" stopIfTrue="1">
      <formula>AND($B3227&lt;&gt;"",TODAY()&gt;#REF!,$L3227="")</formula>
    </cfRule>
  </conditionalFormatting>
  <conditionalFormatting sqref="P3227">
    <cfRule type="expression" dxfId="2399" priority="1726" stopIfTrue="1">
      <formula>AND($B3228&lt;&gt;"",TODAY()&gt;#REF!,P3227="")</formula>
    </cfRule>
  </conditionalFormatting>
  <conditionalFormatting sqref="Q3227">
    <cfRule type="expression" dxfId="2398" priority="1721" stopIfTrue="1">
      <formula>AND($B3228&lt;&gt;"",TODAY()&gt;#REF!,Q3227="")</formula>
    </cfRule>
  </conditionalFormatting>
  <conditionalFormatting sqref="R3227">
    <cfRule type="expression" dxfId="2397" priority="1720" stopIfTrue="1">
      <formula>AND($B3228&lt;&gt;"",TODAY()&gt;#REF!,R3227="")</formula>
    </cfRule>
  </conditionalFormatting>
  <conditionalFormatting sqref="V3228 S3228">
    <cfRule type="expression" dxfId="2396" priority="1716" stopIfTrue="1">
      <formula>AND($B3228&lt;&gt;"",TODAY()&gt;#REF!,S3228="")</formula>
    </cfRule>
  </conditionalFormatting>
  <conditionalFormatting sqref="U3228">
    <cfRule type="expression" dxfId="2395" priority="1715" stopIfTrue="1">
      <formula>AND($B3228&lt;&gt;"",TODAY()&gt;$A3228,U3228="",V3228&lt;&gt;"Data Received")</formula>
    </cfRule>
  </conditionalFormatting>
  <conditionalFormatting sqref="T3228">
    <cfRule type="expression" dxfId="2394" priority="1717" stopIfTrue="1">
      <formula>AND($B3228&lt;&gt;"",$S3228&lt;&gt;"",TODAY()&gt;$S3228+14,$T3228="",V3228&lt;&gt;"Data Received")</formula>
    </cfRule>
  </conditionalFormatting>
  <conditionalFormatting sqref="L3228:O3228">
    <cfRule type="expression" dxfId="2393" priority="1718" stopIfTrue="1">
      <formula>AND($B3228&lt;&gt;"",TODAY()&gt;#REF!,$L3228="")</formula>
    </cfRule>
  </conditionalFormatting>
  <conditionalFormatting sqref="P3228">
    <cfRule type="expression" dxfId="2392" priority="1719" stopIfTrue="1">
      <formula>AND($B3229&lt;&gt;"",TODAY()&gt;#REF!,P3228="")</formula>
    </cfRule>
  </conditionalFormatting>
  <conditionalFormatting sqref="Q3228">
    <cfRule type="expression" dxfId="2391" priority="1714" stopIfTrue="1">
      <formula>AND($B3229&lt;&gt;"",TODAY()&gt;#REF!,Q3228="")</formula>
    </cfRule>
  </conditionalFormatting>
  <conditionalFormatting sqref="R3228">
    <cfRule type="expression" dxfId="2390" priority="1713" stopIfTrue="1">
      <formula>AND($B3229&lt;&gt;"",TODAY()&gt;#REF!,R3228="")</formula>
    </cfRule>
  </conditionalFormatting>
  <conditionalFormatting sqref="S3229 V3229">
    <cfRule type="expression" dxfId="2389" priority="1709" stopIfTrue="1">
      <formula>AND($B3229&lt;&gt;"",TODAY()&gt;#REF!,S3229="")</formula>
    </cfRule>
  </conditionalFormatting>
  <conditionalFormatting sqref="U3229">
    <cfRule type="expression" dxfId="2388" priority="1708" stopIfTrue="1">
      <formula>AND($B3229&lt;&gt;"",TODAY()&gt;$A3229,U3229="",V3229&lt;&gt;"Data Received")</formula>
    </cfRule>
  </conditionalFormatting>
  <conditionalFormatting sqref="T3229">
    <cfRule type="expression" dxfId="2387" priority="1710" stopIfTrue="1">
      <formula>AND($B3229&lt;&gt;"",$S3229&lt;&gt;"",TODAY()&gt;$S3229+14,$T3229="",V3229&lt;&gt;"Data Received")</formula>
    </cfRule>
  </conditionalFormatting>
  <conditionalFormatting sqref="L3229:O3229">
    <cfRule type="expression" dxfId="2386" priority="1711" stopIfTrue="1">
      <formula>AND($B3229&lt;&gt;"",TODAY()&gt;#REF!,$L3229="")</formula>
    </cfRule>
  </conditionalFormatting>
  <conditionalFormatting sqref="P3229">
    <cfRule type="expression" dxfId="2385" priority="1712" stopIfTrue="1">
      <formula>AND($B3230&lt;&gt;"",TODAY()&gt;#REF!,P3229="")</formula>
    </cfRule>
  </conditionalFormatting>
  <conditionalFormatting sqref="Q3229">
    <cfRule type="expression" dxfId="2384" priority="1707" stopIfTrue="1">
      <formula>AND($B3230&lt;&gt;"",TODAY()&gt;#REF!,Q3229="")</formula>
    </cfRule>
  </conditionalFormatting>
  <conditionalFormatting sqref="R3229">
    <cfRule type="expression" dxfId="2383" priority="1706" stopIfTrue="1">
      <formula>AND($B3230&lt;&gt;"",TODAY()&gt;#REF!,R3229="")</formula>
    </cfRule>
  </conditionalFormatting>
  <conditionalFormatting sqref="Q3230">
    <cfRule type="expression" dxfId="2382" priority="1700" stopIfTrue="1">
      <formula>AND(P3230&lt;&gt;"",(P3230+7)&lt;TODAY(),(P3230+14)&gt;=TODAY(),Q3230="")</formula>
    </cfRule>
    <cfRule type="expression" dxfId="2381" priority="1701" stopIfTrue="1">
      <formula>AND(P3230&lt;&gt;"",(P3230+14)&lt;TODAY(),Q3230="")</formula>
    </cfRule>
  </conditionalFormatting>
  <conditionalFormatting sqref="V3230 S3230">
    <cfRule type="expression" dxfId="2380" priority="1699" stopIfTrue="1">
      <formula>AND($B3230&lt;&gt;"",TODAY()&gt;#REF!,S3230="")</formula>
    </cfRule>
  </conditionalFormatting>
  <conditionalFormatting sqref="U3230">
    <cfRule type="expression" dxfId="2379" priority="1698" stopIfTrue="1">
      <formula>AND($B3230&lt;&gt;"",TODAY()&gt;$A3230,U3230="",V3230&lt;&gt;"Data Received")</formula>
    </cfRule>
  </conditionalFormatting>
  <conditionalFormatting sqref="R3230">
    <cfRule type="expression" dxfId="2378" priority="1702" stopIfTrue="1">
      <formula>AND(B3230&lt;&gt;"",#REF!&lt;TODAY(),R3230="")</formula>
    </cfRule>
  </conditionalFormatting>
  <conditionalFormatting sqref="T3230">
    <cfRule type="expression" dxfId="2377" priority="1703" stopIfTrue="1">
      <formula>AND($B3230&lt;&gt;"",$S3230&lt;&gt;"",TODAY()&gt;$S3230+14,$T3230="",V3230&lt;&gt;"Data Received")</formula>
    </cfRule>
  </conditionalFormatting>
  <conditionalFormatting sqref="L3230:O3230">
    <cfRule type="expression" dxfId="2376" priority="1704" stopIfTrue="1">
      <formula>AND($B3230&lt;&gt;"",TODAY()&gt;#REF!,$L3230="")</formula>
    </cfRule>
  </conditionalFormatting>
  <conditionalFormatting sqref="P3230">
    <cfRule type="expression" dxfId="2375" priority="1705" stopIfTrue="1">
      <formula>AND($B3231&lt;&gt;"",TODAY()&gt;#REF!,P3230="")</formula>
    </cfRule>
  </conditionalFormatting>
  <conditionalFormatting sqref="Q3231">
    <cfRule type="expression" dxfId="2374" priority="1692" stopIfTrue="1">
      <formula>AND(P3231&lt;&gt;"",(P3231+7)&lt;TODAY(),(P3231+14)&gt;=TODAY(),Q3231="")</formula>
    </cfRule>
    <cfRule type="expression" dxfId="2373" priority="1693" stopIfTrue="1">
      <formula>AND(P3231&lt;&gt;"",(P3231+14)&lt;TODAY(),Q3231="")</formula>
    </cfRule>
  </conditionalFormatting>
  <conditionalFormatting sqref="S3231 V3231">
    <cfRule type="expression" dxfId="2372" priority="1691" stopIfTrue="1">
      <formula>AND($B3231&lt;&gt;"",TODAY()&gt;#REF!,S3231="")</formula>
    </cfRule>
  </conditionalFormatting>
  <conditionalFormatting sqref="U3231">
    <cfRule type="expression" dxfId="2371" priority="1690" stopIfTrue="1">
      <formula>AND($B3231&lt;&gt;"",TODAY()&gt;$A3231,U3231="",V3231&lt;&gt;"Data Received")</formula>
    </cfRule>
  </conditionalFormatting>
  <conditionalFormatting sqref="R3231">
    <cfRule type="expression" dxfId="2370" priority="1694" stopIfTrue="1">
      <formula>AND(B3231&lt;&gt;"",#REF!&lt;TODAY(),R3231="")</formula>
    </cfRule>
  </conditionalFormatting>
  <conditionalFormatting sqref="T3231">
    <cfRule type="expression" dxfId="2369" priority="1695" stopIfTrue="1">
      <formula>AND($B3231&lt;&gt;"",$S3231&lt;&gt;"",TODAY()&gt;$S3231+14,$T3231="",V3231&lt;&gt;"Data Received")</formula>
    </cfRule>
  </conditionalFormatting>
  <conditionalFormatting sqref="L3231:O3231">
    <cfRule type="expression" dxfId="2368" priority="1696" stopIfTrue="1">
      <formula>AND($B3231&lt;&gt;"",TODAY()&gt;#REF!,$L3231="")</formula>
    </cfRule>
  </conditionalFormatting>
  <conditionalFormatting sqref="P3231">
    <cfRule type="expression" dxfId="2367" priority="1697" stopIfTrue="1">
      <formula>AND($B3232&lt;&gt;"",TODAY()&gt;#REF!,P3231="")</formula>
    </cfRule>
  </conditionalFormatting>
  <conditionalFormatting sqref="Q3232">
    <cfRule type="expression" dxfId="2366" priority="1684" stopIfTrue="1">
      <formula>AND(P3232&lt;&gt;"",(P3232+7)&lt;TODAY(),(P3232+14)&gt;=TODAY(),Q3232="")</formula>
    </cfRule>
    <cfRule type="expression" dxfId="2365" priority="1685" stopIfTrue="1">
      <formula>AND(P3232&lt;&gt;"",(P3232+14)&lt;TODAY(),Q3232="")</formula>
    </cfRule>
  </conditionalFormatting>
  <conditionalFormatting sqref="V3232 S3232">
    <cfRule type="expression" dxfId="2364" priority="1683" stopIfTrue="1">
      <formula>AND($B3232&lt;&gt;"",TODAY()&gt;#REF!,S3232="")</formula>
    </cfRule>
  </conditionalFormatting>
  <conditionalFormatting sqref="U3232">
    <cfRule type="expression" dxfId="2363" priority="1682" stopIfTrue="1">
      <formula>AND($B3232&lt;&gt;"",TODAY()&gt;$A3232,U3232="",V3232&lt;&gt;"Data Received")</formula>
    </cfRule>
  </conditionalFormatting>
  <conditionalFormatting sqref="R3232">
    <cfRule type="expression" dxfId="2362" priority="1686" stopIfTrue="1">
      <formula>AND(B3232&lt;&gt;"",#REF!&lt;TODAY(),R3232="")</formula>
    </cfRule>
  </conditionalFormatting>
  <conditionalFormatting sqref="T3232">
    <cfRule type="expression" dxfId="2361" priority="1687" stopIfTrue="1">
      <formula>AND($B3232&lt;&gt;"",$S3232&lt;&gt;"",TODAY()&gt;$S3232+14,$T3232="",V3232&lt;&gt;"Data Received")</formula>
    </cfRule>
  </conditionalFormatting>
  <conditionalFormatting sqref="L3232:O3232">
    <cfRule type="expression" dxfId="2360" priority="1688" stopIfTrue="1">
      <formula>AND($B3232&lt;&gt;"",TODAY()&gt;#REF!,$L3232="")</formula>
    </cfRule>
  </conditionalFormatting>
  <conditionalFormatting sqref="P3232">
    <cfRule type="expression" dxfId="2359" priority="1689" stopIfTrue="1">
      <formula>AND($B3233&lt;&gt;"",TODAY()&gt;#REF!,P3232="")</formula>
    </cfRule>
  </conditionalFormatting>
  <conditionalFormatting sqref="Q3233">
    <cfRule type="expression" dxfId="2358" priority="1676" stopIfTrue="1">
      <formula>AND(P3233&lt;&gt;"",(P3233+7)&lt;TODAY(),(P3233+14)&gt;=TODAY(),Q3233="")</formula>
    </cfRule>
    <cfRule type="expression" dxfId="2357" priority="1677" stopIfTrue="1">
      <formula>AND(P3233&lt;&gt;"",(P3233+14)&lt;TODAY(),Q3233="")</formula>
    </cfRule>
  </conditionalFormatting>
  <conditionalFormatting sqref="S3233 V3233">
    <cfRule type="expression" dxfId="2356" priority="1675" stopIfTrue="1">
      <formula>AND($B3233&lt;&gt;"",TODAY()&gt;#REF!,S3233="")</formula>
    </cfRule>
  </conditionalFormatting>
  <conditionalFormatting sqref="U3233">
    <cfRule type="expression" dxfId="2355" priority="1674" stopIfTrue="1">
      <formula>AND($B3233&lt;&gt;"",TODAY()&gt;$A3233,U3233="",V3233&lt;&gt;"Data Received")</formula>
    </cfRule>
  </conditionalFormatting>
  <conditionalFormatting sqref="R3233">
    <cfRule type="expression" dxfId="2354" priority="1678" stopIfTrue="1">
      <formula>AND(B3233&lt;&gt;"",#REF!&lt;TODAY(),R3233="")</formula>
    </cfRule>
  </conditionalFormatting>
  <conditionalFormatting sqref="T3233">
    <cfRule type="expression" dxfId="2353" priority="1679" stopIfTrue="1">
      <formula>AND($B3233&lt;&gt;"",$S3233&lt;&gt;"",TODAY()&gt;$S3233+14,$T3233="",V3233&lt;&gt;"Data Received")</formula>
    </cfRule>
  </conditionalFormatting>
  <conditionalFormatting sqref="L3233:O3233">
    <cfRule type="expression" dxfId="2352" priority="1680" stopIfTrue="1">
      <formula>AND($B3233&lt;&gt;"",TODAY()&gt;#REF!,$L3233="")</formula>
    </cfRule>
  </conditionalFormatting>
  <conditionalFormatting sqref="P3233">
    <cfRule type="expression" dxfId="2351" priority="1681" stopIfTrue="1">
      <formula>AND($B3234&lt;&gt;"",TODAY()&gt;#REF!,P3233="")</formula>
    </cfRule>
  </conditionalFormatting>
  <conditionalFormatting sqref="Q3234">
    <cfRule type="expression" dxfId="2350" priority="1672" stopIfTrue="1">
      <formula>AND(P3234&lt;&gt;"",(P3234+7)&lt;TODAY(),(P3234+14)&gt;=TODAY(),Q3234="")</formula>
    </cfRule>
    <cfRule type="expression" dxfId="2349" priority="1673" stopIfTrue="1">
      <formula>AND(P3234&lt;&gt;"",(P3234+14)&lt;TODAY(),Q3234="")</formula>
    </cfRule>
  </conditionalFormatting>
  <conditionalFormatting sqref="V3234 S3234">
    <cfRule type="expression" dxfId="2348" priority="1671" stopIfTrue="1">
      <formula>AND($B3234&lt;&gt;"",TODAY()&gt;#REF!,S3234="")</formula>
    </cfRule>
  </conditionalFormatting>
  <conditionalFormatting sqref="U3234">
    <cfRule type="expression" dxfId="2347" priority="1670" stopIfTrue="1">
      <formula>AND($B3234&lt;&gt;"",TODAY()&gt;$A3234,U3234="",V3234&lt;&gt;"Data Received")</formula>
    </cfRule>
  </conditionalFormatting>
  <conditionalFormatting sqref="R3234">
    <cfRule type="expression" dxfId="2346" priority="1669" stopIfTrue="1">
      <formula>AND(B3234&lt;&gt;"",#REF!&lt;TODAY(),R3234="")</formula>
    </cfRule>
  </conditionalFormatting>
  <conditionalFormatting sqref="T3234">
    <cfRule type="expression" dxfId="2345" priority="1668" stopIfTrue="1">
      <formula>AND($B3234&lt;&gt;"",$S3234&lt;&gt;"",TODAY()&gt;$S3234+14,$T3234="",V3234&lt;&gt;"Data Received")</formula>
    </cfRule>
  </conditionalFormatting>
  <conditionalFormatting sqref="L3234:O3234">
    <cfRule type="expression" dxfId="2344" priority="1667" stopIfTrue="1">
      <formula>AND($B3234&lt;&gt;"",TODAY()&gt;#REF!,$L3234="")</formula>
    </cfRule>
  </conditionalFormatting>
  <conditionalFormatting sqref="P3234">
    <cfRule type="expression" dxfId="2343" priority="1666" stopIfTrue="1">
      <formula>AND($B6435&lt;&gt;"",TODAY()&gt;#REF!,P3234="")</formula>
    </cfRule>
  </conditionalFormatting>
  <conditionalFormatting sqref="Q3235">
    <cfRule type="expression" dxfId="2342" priority="1660" stopIfTrue="1">
      <formula>AND(P3235&lt;&gt;"",(P3235+7)&lt;TODAY(),(P3235+14)&gt;=TODAY(),Q3235="")</formula>
    </cfRule>
    <cfRule type="expression" dxfId="2341" priority="1661" stopIfTrue="1">
      <formula>AND(P3235&lt;&gt;"",(P3235+14)&lt;TODAY(),Q3235="")</formula>
    </cfRule>
  </conditionalFormatting>
  <conditionalFormatting sqref="S3235 V3235">
    <cfRule type="expression" dxfId="2340" priority="1659" stopIfTrue="1">
      <formula>AND($B3235&lt;&gt;"",TODAY()&gt;#REF!,S3235="")</formula>
    </cfRule>
  </conditionalFormatting>
  <conditionalFormatting sqref="U3235">
    <cfRule type="expression" dxfId="2339" priority="1658" stopIfTrue="1">
      <formula>AND($B3235&lt;&gt;"",TODAY()&gt;$A3235,U3235="",V3235&lt;&gt;"Data Received")</formula>
    </cfRule>
  </conditionalFormatting>
  <conditionalFormatting sqref="R3235">
    <cfRule type="expression" dxfId="2338" priority="1662" stopIfTrue="1">
      <formula>AND(B3235&lt;&gt;"",#REF!&lt;TODAY(),R3235="")</formula>
    </cfRule>
  </conditionalFormatting>
  <conditionalFormatting sqref="T3235">
    <cfRule type="expression" dxfId="2337" priority="1663" stopIfTrue="1">
      <formula>AND($B3235&lt;&gt;"",$S3235&lt;&gt;"",TODAY()&gt;$S3235+14,$T3235="",V3235&lt;&gt;"Data Received")</formula>
    </cfRule>
  </conditionalFormatting>
  <conditionalFormatting sqref="L3235:O3235">
    <cfRule type="expression" dxfId="2336" priority="1664" stopIfTrue="1">
      <formula>AND($B3235&lt;&gt;"",TODAY()&gt;#REF!,$L3235="")</formula>
    </cfRule>
  </conditionalFormatting>
  <conditionalFormatting sqref="P3235">
    <cfRule type="expression" dxfId="2335" priority="1665" stopIfTrue="1">
      <formula>AND($B3236&lt;&gt;"",TODAY()&gt;#REF!,P3235="")</formula>
    </cfRule>
  </conditionalFormatting>
  <conditionalFormatting sqref="Q3236">
    <cfRule type="expression" dxfId="2334" priority="1652" stopIfTrue="1">
      <formula>AND(P3236&lt;&gt;"",(P3236+7)&lt;TODAY(),(P3236+14)&gt;=TODAY(),Q3236="")</formula>
    </cfRule>
    <cfRule type="expression" dxfId="2333" priority="1653" stopIfTrue="1">
      <formula>AND(P3236&lt;&gt;"",(P3236+14)&lt;TODAY(),Q3236="")</formula>
    </cfRule>
  </conditionalFormatting>
  <conditionalFormatting sqref="V3236 S3236">
    <cfRule type="expression" dxfId="2332" priority="1651" stopIfTrue="1">
      <formula>AND($B3236&lt;&gt;"",TODAY()&gt;#REF!,S3236="")</formula>
    </cfRule>
  </conditionalFormatting>
  <conditionalFormatting sqref="U3236">
    <cfRule type="expression" dxfId="2331" priority="1650" stopIfTrue="1">
      <formula>AND($B3236&lt;&gt;"",TODAY()&gt;$A3236,U3236="",V3236&lt;&gt;"Data Received")</formula>
    </cfRule>
  </conditionalFormatting>
  <conditionalFormatting sqref="R3236">
    <cfRule type="expression" dxfId="2330" priority="1654" stopIfTrue="1">
      <formula>AND(B3236&lt;&gt;"",#REF!&lt;TODAY(),R3236="")</formula>
    </cfRule>
  </conditionalFormatting>
  <conditionalFormatting sqref="T3236">
    <cfRule type="expression" dxfId="2329" priority="1655" stopIfTrue="1">
      <formula>AND($B3236&lt;&gt;"",$S3236&lt;&gt;"",TODAY()&gt;$S3236+14,$T3236="",V3236&lt;&gt;"Data Received")</formula>
    </cfRule>
  </conditionalFormatting>
  <conditionalFormatting sqref="L3236:O3236">
    <cfRule type="expression" dxfId="2328" priority="1656" stopIfTrue="1">
      <formula>AND($B3236&lt;&gt;"",TODAY()&gt;#REF!,$L3236="")</formula>
    </cfRule>
  </conditionalFormatting>
  <conditionalFormatting sqref="P3236">
    <cfRule type="expression" dxfId="2327" priority="1657" stopIfTrue="1">
      <formula>AND($B3237&lt;&gt;"",TODAY()&gt;#REF!,P3236="")</formula>
    </cfRule>
  </conditionalFormatting>
  <conditionalFormatting sqref="Q3237">
    <cfRule type="expression" dxfId="2326" priority="1644" stopIfTrue="1">
      <formula>AND(P3237&lt;&gt;"",(P3237+7)&lt;TODAY(),(P3237+14)&gt;=TODAY(),Q3237="")</formula>
    </cfRule>
    <cfRule type="expression" dxfId="2325" priority="1645" stopIfTrue="1">
      <formula>AND(P3237&lt;&gt;"",(P3237+14)&lt;TODAY(),Q3237="")</formula>
    </cfRule>
  </conditionalFormatting>
  <conditionalFormatting sqref="S3237 V3237">
    <cfRule type="expression" dxfId="2324" priority="1643" stopIfTrue="1">
      <formula>AND($B3237&lt;&gt;"",TODAY()&gt;#REF!,S3237="")</formula>
    </cfRule>
  </conditionalFormatting>
  <conditionalFormatting sqref="U3237">
    <cfRule type="expression" dxfId="2323" priority="1642" stopIfTrue="1">
      <formula>AND($B3237&lt;&gt;"",TODAY()&gt;$A3237,U3237="",V3237&lt;&gt;"Data Received")</formula>
    </cfRule>
  </conditionalFormatting>
  <conditionalFormatting sqref="R3237">
    <cfRule type="expression" dxfId="2322" priority="1646" stopIfTrue="1">
      <formula>AND(B3237&lt;&gt;"",#REF!&lt;TODAY(),R3237="")</formula>
    </cfRule>
  </conditionalFormatting>
  <conditionalFormatting sqref="T3237">
    <cfRule type="expression" dxfId="2321" priority="1647" stopIfTrue="1">
      <formula>AND($B3237&lt;&gt;"",$S3237&lt;&gt;"",TODAY()&gt;$S3237+14,$T3237="",V3237&lt;&gt;"Data Received")</formula>
    </cfRule>
  </conditionalFormatting>
  <conditionalFormatting sqref="L3237:O3237">
    <cfRule type="expression" dxfId="2320" priority="1648" stopIfTrue="1">
      <formula>AND($B3237&lt;&gt;"",TODAY()&gt;#REF!,$L3237="")</formula>
    </cfRule>
  </conditionalFormatting>
  <conditionalFormatting sqref="P3237">
    <cfRule type="expression" dxfId="2319" priority="1649" stopIfTrue="1">
      <formula>AND($B3238&lt;&gt;"",TODAY()&gt;#REF!,P3237="")</formula>
    </cfRule>
  </conditionalFormatting>
  <conditionalFormatting sqref="Q3238">
    <cfRule type="expression" dxfId="2318" priority="1636" stopIfTrue="1">
      <formula>AND(P3238&lt;&gt;"",(P3238+7)&lt;TODAY(),(P3238+14)&gt;=TODAY(),Q3238="")</formula>
    </cfRule>
    <cfRule type="expression" dxfId="2317" priority="1637" stopIfTrue="1">
      <formula>AND(P3238&lt;&gt;"",(P3238+14)&lt;TODAY(),Q3238="")</formula>
    </cfRule>
  </conditionalFormatting>
  <conditionalFormatting sqref="V3238 S3238">
    <cfRule type="expression" dxfId="2316" priority="1635" stopIfTrue="1">
      <formula>AND($B3238&lt;&gt;"",TODAY()&gt;#REF!,S3238="")</formula>
    </cfRule>
  </conditionalFormatting>
  <conditionalFormatting sqref="U3238">
    <cfRule type="expression" dxfId="2315" priority="1634" stopIfTrue="1">
      <formula>AND($B3238&lt;&gt;"",TODAY()&gt;$A3238,U3238="",V3238&lt;&gt;"Data Received")</formula>
    </cfRule>
  </conditionalFormatting>
  <conditionalFormatting sqref="R3238">
    <cfRule type="expression" dxfId="2314" priority="1638" stopIfTrue="1">
      <formula>AND(B3238&lt;&gt;"",#REF!&lt;TODAY(),R3238="")</formula>
    </cfRule>
  </conditionalFormatting>
  <conditionalFormatting sqref="T3238">
    <cfRule type="expression" dxfId="2313" priority="1639" stopIfTrue="1">
      <formula>AND($B3238&lt;&gt;"",$S3238&lt;&gt;"",TODAY()&gt;$S3238+14,$T3238="",V3238&lt;&gt;"Data Received")</formula>
    </cfRule>
  </conditionalFormatting>
  <conditionalFormatting sqref="L3238:O3238">
    <cfRule type="expression" dxfId="2312" priority="1640" stopIfTrue="1">
      <formula>AND($B3238&lt;&gt;"",TODAY()&gt;#REF!,$L3238="")</formula>
    </cfRule>
  </conditionalFormatting>
  <conditionalFormatting sqref="P3238">
    <cfRule type="expression" dxfId="2311" priority="1641" stopIfTrue="1">
      <formula>AND($B3239&lt;&gt;"",TODAY()&gt;#REF!,P3238="")</formula>
    </cfRule>
  </conditionalFormatting>
  <conditionalFormatting sqref="Q3239">
    <cfRule type="expression" dxfId="2310" priority="1628" stopIfTrue="1">
      <formula>AND(P3239&lt;&gt;"",(P3239+7)&lt;TODAY(),(P3239+14)&gt;=TODAY(),Q3239="")</formula>
    </cfRule>
    <cfRule type="expression" dxfId="2309" priority="1629" stopIfTrue="1">
      <formula>AND(P3239&lt;&gt;"",(P3239+14)&lt;TODAY(),Q3239="")</formula>
    </cfRule>
  </conditionalFormatting>
  <conditionalFormatting sqref="S3239 V3239">
    <cfRule type="expression" dxfId="2308" priority="1627" stopIfTrue="1">
      <formula>AND($B3239&lt;&gt;"",TODAY()&gt;#REF!,S3239="")</formula>
    </cfRule>
  </conditionalFormatting>
  <conditionalFormatting sqref="U3239">
    <cfRule type="expression" dxfId="2307" priority="1626" stopIfTrue="1">
      <formula>AND($B3239&lt;&gt;"",TODAY()&gt;$A3239,U3239="",V3239&lt;&gt;"Data Received")</formula>
    </cfRule>
  </conditionalFormatting>
  <conditionalFormatting sqref="R3239">
    <cfRule type="expression" dxfId="2306" priority="1630" stopIfTrue="1">
      <formula>AND(B3239&lt;&gt;"",#REF!&lt;TODAY(),R3239="")</formula>
    </cfRule>
  </conditionalFormatting>
  <conditionalFormatting sqref="T3239">
    <cfRule type="expression" dxfId="2305" priority="1631" stopIfTrue="1">
      <formula>AND($B3239&lt;&gt;"",$S3239&lt;&gt;"",TODAY()&gt;$S3239+14,$T3239="",V3239&lt;&gt;"Data Received")</formula>
    </cfRule>
  </conditionalFormatting>
  <conditionalFormatting sqref="L3239:O3239">
    <cfRule type="expression" dxfId="2304" priority="1632" stopIfTrue="1">
      <formula>AND($B3239&lt;&gt;"",TODAY()&gt;#REF!,$L3239="")</formula>
    </cfRule>
  </conditionalFormatting>
  <conditionalFormatting sqref="P3239">
    <cfRule type="expression" dxfId="2303" priority="1633" stopIfTrue="1">
      <formula>AND($B3240&lt;&gt;"",TODAY()&gt;#REF!,P3239="")</formula>
    </cfRule>
  </conditionalFormatting>
  <conditionalFormatting sqref="Q3240">
    <cfRule type="expression" dxfId="2302" priority="1620" stopIfTrue="1">
      <formula>AND(P3240&lt;&gt;"",(P3240+7)&lt;TODAY(),(P3240+14)&gt;=TODAY(),Q3240="")</formula>
    </cfRule>
    <cfRule type="expression" dxfId="2301" priority="1621" stopIfTrue="1">
      <formula>AND(P3240&lt;&gt;"",(P3240+14)&lt;TODAY(),Q3240="")</formula>
    </cfRule>
  </conditionalFormatting>
  <conditionalFormatting sqref="V3240 S3240">
    <cfRule type="expression" dxfId="2300" priority="1619" stopIfTrue="1">
      <formula>AND($B3240&lt;&gt;"",TODAY()&gt;#REF!,S3240="")</formula>
    </cfRule>
  </conditionalFormatting>
  <conditionalFormatting sqref="U3240">
    <cfRule type="expression" dxfId="2299" priority="1618" stopIfTrue="1">
      <formula>AND($B3240&lt;&gt;"",TODAY()&gt;$A3240,U3240="",V3240&lt;&gt;"Data Received")</formula>
    </cfRule>
  </conditionalFormatting>
  <conditionalFormatting sqref="R3240">
    <cfRule type="expression" dxfId="2298" priority="1622" stopIfTrue="1">
      <formula>AND(B3240&lt;&gt;"",#REF!&lt;TODAY(),R3240="")</formula>
    </cfRule>
  </conditionalFormatting>
  <conditionalFormatting sqref="T3240">
    <cfRule type="expression" dxfId="2297" priority="1623" stopIfTrue="1">
      <formula>AND($B3240&lt;&gt;"",$S3240&lt;&gt;"",TODAY()&gt;$S3240+14,$T3240="",V3240&lt;&gt;"Data Received")</formula>
    </cfRule>
  </conditionalFormatting>
  <conditionalFormatting sqref="L3240:O3240">
    <cfRule type="expression" dxfId="2296" priority="1624" stopIfTrue="1">
      <formula>AND($B3240&lt;&gt;"",TODAY()&gt;#REF!,$L3240="")</formula>
    </cfRule>
  </conditionalFormatting>
  <conditionalFormatting sqref="P3240">
    <cfRule type="expression" dxfId="2295" priority="1625" stopIfTrue="1">
      <formula>AND($B3241&lt;&gt;"",TODAY()&gt;#REF!,P3240="")</formula>
    </cfRule>
  </conditionalFormatting>
  <conditionalFormatting sqref="Q3241">
    <cfRule type="expression" dxfId="2294" priority="1612" stopIfTrue="1">
      <formula>AND(P3241&lt;&gt;"",(P3241+7)&lt;TODAY(),(P3241+14)&gt;=TODAY(),Q3241="")</formula>
    </cfRule>
    <cfRule type="expression" dxfId="2293" priority="1613" stopIfTrue="1">
      <formula>AND(P3241&lt;&gt;"",(P3241+14)&lt;TODAY(),Q3241="")</formula>
    </cfRule>
  </conditionalFormatting>
  <conditionalFormatting sqref="S3241 V3241">
    <cfRule type="expression" dxfId="2292" priority="1611" stopIfTrue="1">
      <formula>AND($B3241&lt;&gt;"",TODAY()&gt;#REF!,S3241="")</formula>
    </cfRule>
  </conditionalFormatting>
  <conditionalFormatting sqref="U3241">
    <cfRule type="expression" dxfId="2291" priority="1610" stopIfTrue="1">
      <formula>AND($B3241&lt;&gt;"",TODAY()&gt;$A3241,U3241="",V3241&lt;&gt;"Data Received")</formula>
    </cfRule>
  </conditionalFormatting>
  <conditionalFormatting sqref="R3241">
    <cfRule type="expression" dxfId="2290" priority="1614" stopIfTrue="1">
      <formula>AND(B3241&lt;&gt;"",#REF!&lt;TODAY(),R3241="")</formula>
    </cfRule>
  </conditionalFormatting>
  <conditionalFormatting sqref="T3241">
    <cfRule type="expression" dxfId="2289" priority="1615" stopIfTrue="1">
      <formula>AND($B3241&lt;&gt;"",$S3241&lt;&gt;"",TODAY()&gt;$S3241+14,$T3241="",V3241&lt;&gt;"Data Received")</formula>
    </cfRule>
  </conditionalFormatting>
  <conditionalFormatting sqref="L3241:O3241">
    <cfRule type="expression" dxfId="2288" priority="1616" stopIfTrue="1">
      <formula>AND($B3241&lt;&gt;"",TODAY()&gt;#REF!,$L3241="")</formula>
    </cfRule>
  </conditionalFormatting>
  <conditionalFormatting sqref="P3241">
    <cfRule type="expression" dxfId="2287" priority="1617" stopIfTrue="1">
      <formula>AND($B3242&lt;&gt;"",TODAY()&gt;#REF!,P3241="")</formula>
    </cfRule>
  </conditionalFormatting>
  <conditionalFormatting sqref="Q3242">
    <cfRule type="expression" dxfId="2286" priority="1604" stopIfTrue="1">
      <formula>AND(P3242&lt;&gt;"",(P3242+7)&lt;TODAY(),(P3242+14)&gt;=TODAY(),Q3242="")</formula>
    </cfRule>
    <cfRule type="expression" dxfId="2285" priority="1605" stopIfTrue="1">
      <formula>AND(P3242&lt;&gt;"",(P3242+14)&lt;TODAY(),Q3242="")</formula>
    </cfRule>
  </conditionalFormatting>
  <conditionalFormatting sqref="V3242 S3242">
    <cfRule type="expression" dxfId="2284" priority="1603" stopIfTrue="1">
      <formula>AND($B3242&lt;&gt;"",TODAY()&gt;#REF!,S3242="")</formula>
    </cfRule>
  </conditionalFormatting>
  <conditionalFormatting sqref="U3242">
    <cfRule type="expression" dxfId="2283" priority="1602" stopIfTrue="1">
      <formula>AND($B3242&lt;&gt;"",TODAY()&gt;$A3242,U3242="",V3242&lt;&gt;"Data Received")</formula>
    </cfRule>
  </conditionalFormatting>
  <conditionalFormatting sqref="R3242">
    <cfRule type="expression" dxfId="2282" priority="1606" stopIfTrue="1">
      <formula>AND(B3242&lt;&gt;"",#REF!&lt;TODAY(),R3242="")</formula>
    </cfRule>
  </conditionalFormatting>
  <conditionalFormatting sqref="T3242">
    <cfRule type="expression" dxfId="2281" priority="1607" stopIfTrue="1">
      <formula>AND($B3242&lt;&gt;"",$S3242&lt;&gt;"",TODAY()&gt;$S3242+14,$T3242="",V3242&lt;&gt;"Data Received")</formula>
    </cfRule>
  </conditionalFormatting>
  <conditionalFormatting sqref="L3242:O3242">
    <cfRule type="expression" dxfId="2280" priority="1608" stopIfTrue="1">
      <formula>AND($B3242&lt;&gt;"",TODAY()&gt;#REF!,$L3242="")</formula>
    </cfRule>
  </conditionalFormatting>
  <conditionalFormatting sqref="P3242">
    <cfRule type="expression" dxfId="2279" priority="1609" stopIfTrue="1">
      <formula>AND($B3243&lt;&gt;"",TODAY()&gt;#REF!,P3242="")</formula>
    </cfRule>
  </conditionalFormatting>
  <conditionalFormatting sqref="Q3243">
    <cfRule type="expression" dxfId="2278" priority="1596" stopIfTrue="1">
      <formula>AND(P3243&lt;&gt;"",(P3243+7)&lt;TODAY(),(P3243+14)&gt;=TODAY(),Q3243="")</formula>
    </cfRule>
    <cfRule type="expression" dxfId="2277" priority="1597" stopIfTrue="1">
      <formula>AND(P3243&lt;&gt;"",(P3243+14)&lt;TODAY(),Q3243="")</formula>
    </cfRule>
  </conditionalFormatting>
  <conditionalFormatting sqref="S3243 V3243">
    <cfRule type="expression" dxfId="2276" priority="1595" stopIfTrue="1">
      <formula>AND($B3243&lt;&gt;"",TODAY()&gt;#REF!,S3243="")</formula>
    </cfRule>
  </conditionalFormatting>
  <conditionalFormatting sqref="U3243">
    <cfRule type="expression" dxfId="2275" priority="1594" stopIfTrue="1">
      <formula>AND($B3243&lt;&gt;"",TODAY()&gt;$A3243,U3243="",V3243&lt;&gt;"Data Received")</formula>
    </cfRule>
  </conditionalFormatting>
  <conditionalFormatting sqref="R3243">
    <cfRule type="expression" dxfId="2274" priority="1598" stopIfTrue="1">
      <formula>AND(B3243&lt;&gt;"",#REF!&lt;TODAY(),R3243="")</formula>
    </cfRule>
  </conditionalFormatting>
  <conditionalFormatting sqref="T3243">
    <cfRule type="expression" dxfId="2273" priority="1599" stopIfTrue="1">
      <formula>AND($B3243&lt;&gt;"",$S3243&lt;&gt;"",TODAY()&gt;$S3243+14,$T3243="",V3243&lt;&gt;"Data Received")</formula>
    </cfRule>
  </conditionalFormatting>
  <conditionalFormatting sqref="L3243:O3243">
    <cfRule type="expression" dxfId="2272" priority="1600" stopIfTrue="1">
      <formula>AND($B3243&lt;&gt;"",TODAY()&gt;#REF!,$L3243="")</formula>
    </cfRule>
  </conditionalFormatting>
  <conditionalFormatting sqref="P3243">
    <cfRule type="expression" dxfId="2271" priority="1601" stopIfTrue="1">
      <formula>AND($B3244&lt;&gt;"",TODAY()&gt;#REF!,P3243="")</formula>
    </cfRule>
  </conditionalFormatting>
  <conditionalFormatting sqref="Q3244">
    <cfRule type="expression" dxfId="2270" priority="1588" stopIfTrue="1">
      <formula>AND(P3244&lt;&gt;"",(P3244+7)&lt;TODAY(),(P3244+14)&gt;=TODAY(),Q3244="")</formula>
    </cfRule>
    <cfRule type="expression" dxfId="2269" priority="1589" stopIfTrue="1">
      <formula>AND(P3244&lt;&gt;"",(P3244+14)&lt;TODAY(),Q3244="")</formula>
    </cfRule>
  </conditionalFormatting>
  <conditionalFormatting sqref="V3244 S3244">
    <cfRule type="expression" dxfId="2268" priority="1587" stopIfTrue="1">
      <formula>AND($B3244&lt;&gt;"",TODAY()&gt;#REF!,S3244="")</formula>
    </cfRule>
  </conditionalFormatting>
  <conditionalFormatting sqref="U3244">
    <cfRule type="expression" dxfId="2267" priority="1586" stopIfTrue="1">
      <formula>AND($B3244&lt;&gt;"",TODAY()&gt;$A3244,U3244="",V3244&lt;&gt;"Data Received")</formula>
    </cfRule>
  </conditionalFormatting>
  <conditionalFormatting sqref="R3244">
    <cfRule type="expression" dxfId="2266" priority="1590" stopIfTrue="1">
      <formula>AND(B3244&lt;&gt;"",#REF!&lt;TODAY(),R3244="")</formula>
    </cfRule>
  </conditionalFormatting>
  <conditionalFormatting sqref="T3244">
    <cfRule type="expression" dxfId="2265" priority="1591" stopIfTrue="1">
      <formula>AND($B3244&lt;&gt;"",$S3244&lt;&gt;"",TODAY()&gt;$S3244+14,$T3244="",V3244&lt;&gt;"Data Received")</formula>
    </cfRule>
  </conditionalFormatting>
  <conditionalFormatting sqref="L3244:O3244">
    <cfRule type="expression" dxfId="2264" priority="1592" stopIfTrue="1">
      <formula>AND($B3244&lt;&gt;"",TODAY()&gt;#REF!,$L3244="")</formula>
    </cfRule>
  </conditionalFormatting>
  <conditionalFormatting sqref="P3244">
    <cfRule type="expression" dxfId="2263" priority="1593" stopIfTrue="1">
      <formula>AND($B3245&lt;&gt;"",TODAY()&gt;#REF!,P3244="")</formula>
    </cfRule>
  </conditionalFormatting>
  <conditionalFormatting sqref="Q3245">
    <cfRule type="expression" dxfId="2262" priority="1580" stopIfTrue="1">
      <formula>AND(P3245&lt;&gt;"",(P3245+7)&lt;TODAY(),(P3245+14)&gt;=TODAY(),Q3245="")</formula>
    </cfRule>
    <cfRule type="expression" dxfId="2261" priority="1581" stopIfTrue="1">
      <formula>AND(P3245&lt;&gt;"",(P3245+14)&lt;TODAY(),Q3245="")</formula>
    </cfRule>
  </conditionalFormatting>
  <conditionalFormatting sqref="S3245 V3245">
    <cfRule type="expression" dxfId="2260" priority="1579" stopIfTrue="1">
      <formula>AND($B3245&lt;&gt;"",TODAY()&gt;#REF!,S3245="")</formula>
    </cfRule>
  </conditionalFormatting>
  <conditionalFormatting sqref="U3245">
    <cfRule type="expression" dxfId="2259" priority="1578" stopIfTrue="1">
      <formula>AND($B3245&lt;&gt;"",TODAY()&gt;$A3245,U3245="",V3245&lt;&gt;"Data Received")</formula>
    </cfRule>
  </conditionalFormatting>
  <conditionalFormatting sqref="R3245">
    <cfRule type="expression" dxfId="2258" priority="1582" stopIfTrue="1">
      <formula>AND(B3245&lt;&gt;"",#REF!&lt;TODAY(),R3245="")</formula>
    </cfRule>
  </conditionalFormatting>
  <conditionalFormatting sqref="T3245">
    <cfRule type="expression" dxfId="2257" priority="1583" stopIfTrue="1">
      <formula>AND($B3245&lt;&gt;"",$S3245&lt;&gt;"",TODAY()&gt;$S3245+14,$T3245="",V3245&lt;&gt;"Data Received")</formula>
    </cfRule>
  </conditionalFormatting>
  <conditionalFormatting sqref="L3245:O3245">
    <cfRule type="expression" dxfId="2256" priority="1584" stopIfTrue="1">
      <formula>AND($B3245&lt;&gt;"",TODAY()&gt;#REF!,$L3245="")</formula>
    </cfRule>
  </conditionalFormatting>
  <conditionalFormatting sqref="P3245">
    <cfRule type="expression" dxfId="2255" priority="1585" stopIfTrue="1">
      <formula>AND($B3246&lt;&gt;"",TODAY()&gt;#REF!,P3245="")</formula>
    </cfRule>
  </conditionalFormatting>
  <conditionalFormatting sqref="Q3246">
    <cfRule type="expression" dxfId="2254" priority="1572" stopIfTrue="1">
      <formula>AND(P3246&lt;&gt;"",(P3246+7)&lt;TODAY(),(P3246+14)&gt;=TODAY(),Q3246="")</formula>
    </cfRule>
    <cfRule type="expression" dxfId="2253" priority="1573" stopIfTrue="1">
      <formula>AND(P3246&lt;&gt;"",(P3246+14)&lt;TODAY(),Q3246="")</formula>
    </cfRule>
  </conditionalFormatting>
  <conditionalFormatting sqref="V3246 S3246">
    <cfRule type="expression" dxfId="2252" priority="1571" stopIfTrue="1">
      <formula>AND($B3246&lt;&gt;"",TODAY()&gt;#REF!,S3246="")</formula>
    </cfRule>
  </conditionalFormatting>
  <conditionalFormatting sqref="U3246">
    <cfRule type="expression" dxfId="2251" priority="1570" stopIfTrue="1">
      <formula>AND($B3246&lt;&gt;"",TODAY()&gt;$A3246,U3246="",V3246&lt;&gt;"Data Received")</formula>
    </cfRule>
  </conditionalFormatting>
  <conditionalFormatting sqref="R3246">
    <cfRule type="expression" dxfId="2250" priority="1574" stopIfTrue="1">
      <formula>AND(B3246&lt;&gt;"",#REF!&lt;TODAY(),R3246="")</formula>
    </cfRule>
  </conditionalFormatting>
  <conditionalFormatting sqref="T3246">
    <cfRule type="expression" dxfId="2249" priority="1575" stopIfTrue="1">
      <formula>AND($B3246&lt;&gt;"",$S3246&lt;&gt;"",TODAY()&gt;$S3246+14,$T3246="",V3246&lt;&gt;"Data Received")</formula>
    </cfRule>
  </conditionalFormatting>
  <conditionalFormatting sqref="L3246:O3246">
    <cfRule type="expression" dxfId="2248" priority="1576" stopIfTrue="1">
      <formula>AND($B3246&lt;&gt;"",TODAY()&gt;#REF!,$L3246="")</formula>
    </cfRule>
  </conditionalFormatting>
  <conditionalFormatting sqref="P3246">
    <cfRule type="expression" dxfId="2247" priority="1577" stopIfTrue="1">
      <formula>AND($B3247&lt;&gt;"",TODAY()&gt;#REF!,P3246="")</formula>
    </cfRule>
  </conditionalFormatting>
  <conditionalFormatting sqref="Q3247">
    <cfRule type="expression" dxfId="2246" priority="1568" stopIfTrue="1">
      <formula>AND(P3247&lt;&gt;"",(P3247+7)&lt;TODAY(),(P3247+14)&gt;=TODAY(),Q3247="")</formula>
    </cfRule>
    <cfRule type="expression" dxfId="2245" priority="1569" stopIfTrue="1">
      <formula>AND(P3247&lt;&gt;"",(P3247+14)&lt;TODAY(),Q3247="")</formula>
    </cfRule>
  </conditionalFormatting>
  <conditionalFormatting sqref="S3247 V3247">
    <cfRule type="expression" dxfId="2244" priority="1567" stopIfTrue="1">
      <formula>AND($B3247&lt;&gt;"",TODAY()&gt;#REF!,S3247="")</formula>
    </cfRule>
  </conditionalFormatting>
  <conditionalFormatting sqref="U3247">
    <cfRule type="expression" dxfId="2243" priority="1566" stopIfTrue="1">
      <formula>AND($B3247&lt;&gt;"",TODAY()&gt;$A3247,U3247="",V3247&lt;&gt;"Data Received")</formula>
    </cfRule>
  </conditionalFormatting>
  <conditionalFormatting sqref="R3247">
    <cfRule type="expression" dxfId="2242" priority="1565" stopIfTrue="1">
      <formula>AND(B3247&lt;&gt;"",#REF!&lt;TODAY(),R3247="")</formula>
    </cfRule>
  </conditionalFormatting>
  <conditionalFormatting sqref="T3247">
    <cfRule type="expression" dxfId="2241" priority="1564" stopIfTrue="1">
      <formula>AND($B3247&lt;&gt;"",$S3247&lt;&gt;"",TODAY()&gt;$S3247+14,$T3247="",V3247&lt;&gt;"Data Received")</formula>
    </cfRule>
  </conditionalFormatting>
  <conditionalFormatting sqref="L3247:O3247">
    <cfRule type="expression" dxfId="2240" priority="1563" stopIfTrue="1">
      <formula>AND($B3247&lt;&gt;"",TODAY()&gt;#REF!,$L3247="")</formula>
    </cfRule>
  </conditionalFormatting>
  <conditionalFormatting sqref="P3247">
    <cfRule type="expression" dxfId="2239" priority="1562" stopIfTrue="1">
      <formula>AND($B6439&lt;&gt;"",TODAY()&gt;#REF!,P3247="")</formula>
    </cfRule>
  </conditionalFormatting>
  <conditionalFormatting sqref="Q3248">
    <cfRule type="expression" dxfId="2238" priority="1556" stopIfTrue="1">
      <formula>AND(P3248&lt;&gt;"",(P3248+7)&lt;TODAY(),(P3248+14)&gt;=TODAY(),Q3248="")</formula>
    </cfRule>
    <cfRule type="expression" dxfId="2237" priority="1557" stopIfTrue="1">
      <formula>AND(P3248&lt;&gt;"",(P3248+14)&lt;TODAY(),Q3248="")</formula>
    </cfRule>
  </conditionalFormatting>
  <conditionalFormatting sqref="V3248 S3248">
    <cfRule type="expression" dxfId="2236" priority="1555" stopIfTrue="1">
      <formula>AND($B3248&lt;&gt;"",TODAY()&gt;#REF!,S3248="")</formula>
    </cfRule>
  </conditionalFormatting>
  <conditionalFormatting sqref="U3248">
    <cfRule type="expression" dxfId="2235" priority="1554" stopIfTrue="1">
      <formula>AND($B3248&lt;&gt;"",TODAY()&gt;$A3248,U3248="",V3248&lt;&gt;"Data Received")</formula>
    </cfRule>
  </conditionalFormatting>
  <conditionalFormatting sqref="R3248">
    <cfRule type="expression" dxfId="2234" priority="1558" stopIfTrue="1">
      <formula>AND(B3248&lt;&gt;"",#REF!&lt;TODAY(),R3248="")</formula>
    </cfRule>
  </conditionalFormatting>
  <conditionalFormatting sqref="T3248">
    <cfRule type="expression" dxfId="2233" priority="1559" stopIfTrue="1">
      <formula>AND($B3248&lt;&gt;"",$S3248&lt;&gt;"",TODAY()&gt;$S3248+14,$T3248="",V3248&lt;&gt;"Data Received")</formula>
    </cfRule>
  </conditionalFormatting>
  <conditionalFormatting sqref="L3248:O3248">
    <cfRule type="expression" dxfId="2232" priority="1560" stopIfTrue="1">
      <formula>AND($B3248&lt;&gt;"",TODAY()&gt;#REF!,$L3248="")</formula>
    </cfRule>
  </conditionalFormatting>
  <conditionalFormatting sqref="P3248">
    <cfRule type="expression" dxfId="2231" priority="1561" stopIfTrue="1">
      <formula>AND($B3249&lt;&gt;"",TODAY()&gt;#REF!,P3248="")</formula>
    </cfRule>
  </conditionalFormatting>
  <conditionalFormatting sqref="Q3249">
    <cfRule type="expression" dxfId="2230" priority="1548" stopIfTrue="1">
      <formula>AND(P3249&lt;&gt;"",(P3249+7)&lt;TODAY(),(P3249+14)&gt;=TODAY(),Q3249="")</formula>
    </cfRule>
    <cfRule type="expression" dxfId="2229" priority="1549" stopIfTrue="1">
      <formula>AND(P3249&lt;&gt;"",(P3249+14)&lt;TODAY(),Q3249="")</formula>
    </cfRule>
  </conditionalFormatting>
  <conditionalFormatting sqref="S3249 V3249">
    <cfRule type="expression" dxfId="2228" priority="1547" stopIfTrue="1">
      <formula>AND($B3249&lt;&gt;"",TODAY()&gt;#REF!,S3249="")</formula>
    </cfRule>
  </conditionalFormatting>
  <conditionalFormatting sqref="U3249">
    <cfRule type="expression" dxfId="2227" priority="1546" stopIfTrue="1">
      <formula>AND($B3249&lt;&gt;"",TODAY()&gt;$A3249,U3249="",V3249&lt;&gt;"Data Received")</formula>
    </cfRule>
  </conditionalFormatting>
  <conditionalFormatting sqref="R3249">
    <cfRule type="expression" dxfId="2226" priority="1550" stopIfTrue="1">
      <formula>AND(B3249&lt;&gt;"",#REF!&lt;TODAY(),R3249="")</formula>
    </cfRule>
  </conditionalFormatting>
  <conditionalFormatting sqref="T3249">
    <cfRule type="expression" dxfId="2225" priority="1551" stopIfTrue="1">
      <formula>AND($B3249&lt;&gt;"",$S3249&lt;&gt;"",TODAY()&gt;$S3249+14,$T3249="",V3249&lt;&gt;"Data Received")</formula>
    </cfRule>
  </conditionalFormatting>
  <conditionalFormatting sqref="L3249:O3249">
    <cfRule type="expression" dxfId="2224" priority="1552" stopIfTrue="1">
      <formula>AND($B3249&lt;&gt;"",TODAY()&gt;#REF!,$L3249="")</formula>
    </cfRule>
  </conditionalFormatting>
  <conditionalFormatting sqref="P3249">
    <cfRule type="expression" dxfId="2223" priority="1553" stopIfTrue="1">
      <formula>AND($B3250&lt;&gt;"",TODAY()&gt;#REF!,P3249="")</formula>
    </cfRule>
  </conditionalFormatting>
  <conditionalFormatting sqref="V3250 S3250">
    <cfRule type="expression" dxfId="2222" priority="1542" stopIfTrue="1">
      <formula>AND($B3250&lt;&gt;"",TODAY()&gt;#REF!,S3250="")</formula>
    </cfRule>
  </conditionalFormatting>
  <conditionalFormatting sqref="U3250">
    <cfRule type="expression" dxfId="2221" priority="1541" stopIfTrue="1">
      <formula>AND($B3250&lt;&gt;"",TODAY()&gt;$A3250,U3250="",V3250&lt;&gt;"Data Received")</formula>
    </cfRule>
  </conditionalFormatting>
  <conditionalFormatting sqref="T3250">
    <cfRule type="expression" dxfId="2220" priority="1543" stopIfTrue="1">
      <formula>AND($B3250&lt;&gt;"",$S3250&lt;&gt;"",TODAY()&gt;$S3250+14,$T3250="",V3250&lt;&gt;"Data Received")</formula>
    </cfRule>
  </conditionalFormatting>
  <conditionalFormatting sqref="L3250:O3250">
    <cfRule type="expression" dxfId="2219" priority="1544" stopIfTrue="1">
      <formula>AND($B3250&lt;&gt;"",TODAY()&gt;#REF!,$L3250="")</formula>
    </cfRule>
  </conditionalFormatting>
  <conditionalFormatting sqref="P3250">
    <cfRule type="expression" dxfId="2218" priority="1545" stopIfTrue="1">
      <formula>AND($B3251&lt;&gt;"",TODAY()&gt;#REF!,P3250="")</formula>
    </cfRule>
  </conditionalFormatting>
  <conditionalFormatting sqref="Q3250">
    <cfRule type="expression" dxfId="2217" priority="1540" stopIfTrue="1">
      <formula>AND($B3251&lt;&gt;"",TODAY()&gt;#REF!,Q3250="")</formula>
    </cfRule>
  </conditionalFormatting>
  <conditionalFormatting sqref="R3250">
    <cfRule type="expression" dxfId="2216" priority="1539" stopIfTrue="1">
      <formula>AND($B3251&lt;&gt;"",TODAY()&gt;#REF!,R3250="")</formula>
    </cfRule>
  </conditionalFormatting>
  <conditionalFormatting sqref="S3251 V3251">
    <cfRule type="expression" dxfId="2215" priority="1535" stopIfTrue="1">
      <formula>AND($B3251&lt;&gt;"",TODAY()&gt;#REF!,S3251="")</formula>
    </cfRule>
  </conditionalFormatting>
  <conditionalFormatting sqref="U3251">
    <cfRule type="expression" dxfId="2214" priority="1534" stopIfTrue="1">
      <formula>AND($B3251&lt;&gt;"",TODAY()&gt;$A3251,U3251="",V3251&lt;&gt;"Data Received")</formula>
    </cfRule>
  </conditionalFormatting>
  <conditionalFormatting sqref="T3251">
    <cfRule type="expression" dxfId="2213" priority="1536" stopIfTrue="1">
      <formula>AND($B3251&lt;&gt;"",$S3251&lt;&gt;"",TODAY()&gt;$S3251+14,$T3251="",V3251&lt;&gt;"Data Received")</formula>
    </cfRule>
  </conditionalFormatting>
  <conditionalFormatting sqref="L3251:O3251">
    <cfRule type="expression" dxfId="2212" priority="1537" stopIfTrue="1">
      <formula>AND($B3251&lt;&gt;"",TODAY()&gt;#REF!,$L3251="")</formula>
    </cfRule>
  </conditionalFormatting>
  <conditionalFormatting sqref="P3251">
    <cfRule type="expression" dxfId="2211" priority="1538" stopIfTrue="1">
      <formula>AND($B3252&lt;&gt;"",TODAY()&gt;#REF!,P3251="")</formula>
    </cfRule>
  </conditionalFormatting>
  <conditionalFormatting sqref="Q3251">
    <cfRule type="expression" dxfId="2210" priority="1533" stopIfTrue="1">
      <formula>AND($B3252&lt;&gt;"",TODAY()&gt;#REF!,Q3251="")</formula>
    </cfRule>
  </conditionalFormatting>
  <conditionalFormatting sqref="R3251">
    <cfRule type="expression" dxfId="2209" priority="1532" stopIfTrue="1">
      <formula>AND($B3252&lt;&gt;"",TODAY()&gt;#REF!,R3251="")</formula>
    </cfRule>
  </conditionalFormatting>
  <conditionalFormatting sqref="V3252 S3252">
    <cfRule type="expression" dxfId="2208" priority="1528" stopIfTrue="1">
      <formula>AND($B3252&lt;&gt;"",TODAY()&gt;#REF!,S3252="")</formula>
    </cfRule>
  </conditionalFormatting>
  <conditionalFormatting sqref="U3252">
    <cfRule type="expression" dxfId="2207" priority="1527" stopIfTrue="1">
      <formula>AND($B3252&lt;&gt;"",TODAY()&gt;$A3252,U3252="",V3252&lt;&gt;"Data Received")</formula>
    </cfRule>
  </conditionalFormatting>
  <conditionalFormatting sqref="T3252">
    <cfRule type="expression" dxfId="2206" priority="1529" stopIfTrue="1">
      <formula>AND($B3252&lt;&gt;"",$S3252&lt;&gt;"",TODAY()&gt;$S3252+14,$T3252="",V3252&lt;&gt;"Data Received")</formula>
    </cfRule>
  </conditionalFormatting>
  <conditionalFormatting sqref="L3252:O3252">
    <cfRule type="expression" dxfId="2205" priority="1530" stopIfTrue="1">
      <formula>AND($B3252&lt;&gt;"",TODAY()&gt;#REF!,$L3252="")</formula>
    </cfRule>
  </conditionalFormatting>
  <conditionalFormatting sqref="P3252">
    <cfRule type="expression" dxfId="2204" priority="1531" stopIfTrue="1">
      <formula>AND($B3253&lt;&gt;"",TODAY()&gt;#REF!,P3252="")</formula>
    </cfRule>
  </conditionalFormatting>
  <conditionalFormatting sqref="Q3252">
    <cfRule type="expression" dxfId="2203" priority="1526" stopIfTrue="1">
      <formula>AND($B3253&lt;&gt;"",TODAY()&gt;#REF!,Q3252="")</formula>
    </cfRule>
  </conditionalFormatting>
  <conditionalFormatting sqref="R3252">
    <cfRule type="expression" dxfId="2202" priority="1525" stopIfTrue="1">
      <formula>AND($B3253&lt;&gt;"",TODAY()&gt;#REF!,R3252="")</formula>
    </cfRule>
  </conditionalFormatting>
  <conditionalFormatting sqref="S3253 V3253">
    <cfRule type="expression" dxfId="2201" priority="1521" stopIfTrue="1">
      <formula>AND($B3253&lt;&gt;"",TODAY()&gt;#REF!,S3253="")</formula>
    </cfRule>
  </conditionalFormatting>
  <conditionalFormatting sqref="U3253">
    <cfRule type="expression" dxfId="2200" priority="1520" stopIfTrue="1">
      <formula>AND($B3253&lt;&gt;"",TODAY()&gt;$A3253,U3253="",V3253&lt;&gt;"Data Received")</formula>
    </cfRule>
  </conditionalFormatting>
  <conditionalFormatting sqref="T3253">
    <cfRule type="expression" dxfId="2199" priority="1522" stopIfTrue="1">
      <formula>AND($B3253&lt;&gt;"",$S3253&lt;&gt;"",TODAY()&gt;$S3253+14,$T3253="",V3253&lt;&gt;"Data Received")</formula>
    </cfRule>
  </conditionalFormatting>
  <conditionalFormatting sqref="L3253:O3253">
    <cfRule type="expression" dxfId="2198" priority="1523" stopIfTrue="1">
      <formula>AND($B3253&lt;&gt;"",TODAY()&gt;#REF!,$L3253="")</formula>
    </cfRule>
  </conditionalFormatting>
  <conditionalFormatting sqref="P3253">
    <cfRule type="expression" dxfId="2197" priority="1524" stopIfTrue="1">
      <formula>AND($B3254&lt;&gt;"",TODAY()&gt;#REF!,P3253="")</formula>
    </cfRule>
  </conditionalFormatting>
  <conditionalFormatting sqref="Q3253">
    <cfRule type="expression" dxfId="2196" priority="1519" stopIfTrue="1">
      <formula>AND($B3254&lt;&gt;"",TODAY()&gt;#REF!,Q3253="")</formula>
    </cfRule>
  </conditionalFormatting>
  <conditionalFormatting sqref="R3253">
    <cfRule type="expression" dxfId="2195" priority="1518" stopIfTrue="1">
      <formula>AND($B3254&lt;&gt;"",TODAY()&gt;#REF!,R3253="")</formula>
    </cfRule>
  </conditionalFormatting>
  <conditionalFormatting sqref="V3254 S3254">
    <cfRule type="expression" dxfId="2194" priority="1517" stopIfTrue="1">
      <formula>AND($B3254&lt;&gt;"",TODAY()&gt;#REF!,S3254="")</formula>
    </cfRule>
  </conditionalFormatting>
  <conditionalFormatting sqref="U3254">
    <cfRule type="expression" dxfId="2193" priority="1516" stopIfTrue="1">
      <formula>AND($B3254&lt;&gt;"",TODAY()&gt;$A3254,U3254="",V3254&lt;&gt;"Data Received")</formula>
    </cfRule>
  </conditionalFormatting>
  <conditionalFormatting sqref="T3254">
    <cfRule type="expression" dxfId="2192" priority="1515" stopIfTrue="1">
      <formula>AND($B3254&lt;&gt;"",$S3254&lt;&gt;"",TODAY()&gt;$S3254+14,$T3254="",V3254&lt;&gt;"Data Received")</formula>
    </cfRule>
  </conditionalFormatting>
  <conditionalFormatting sqref="L3254:O3254">
    <cfRule type="expression" dxfId="2191" priority="1514" stopIfTrue="1">
      <formula>AND($B3254&lt;&gt;"",TODAY()&gt;#REF!,$L3254="")</formula>
    </cfRule>
  </conditionalFormatting>
  <conditionalFormatting sqref="S3255 V3255">
    <cfRule type="expression" dxfId="2190" priority="1512" stopIfTrue="1">
      <formula>AND($B3255&lt;&gt;"",TODAY()&gt;#REF!,S3255="")</formula>
    </cfRule>
  </conditionalFormatting>
  <conditionalFormatting sqref="U3255">
    <cfRule type="expression" dxfId="2189" priority="1511" stopIfTrue="1">
      <formula>AND($B3255&lt;&gt;"",TODAY()&gt;$A3255,U3255="",V3255&lt;&gt;"Data Received")</formula>
    </cfRule>
  </conditionalFormatting>
  <conditionalFormatting sqref="T3255">
    <cfRule type="expression" dxfId="2188" priority="1510" stopIfTrue="1">
      <formula>AND($B3255&lt;&gt;"",$S3255&lt;&gt;"",TODAY()&gt;$S3255+14,$T3255="",V3255&lt;&gt;"Data Received")</formula>
    </cfRule>
  </conditionalFormatting>
  <conditionalFormatting sqref="L3255:O3255">
    <cfRule type="expression" dxfId="2187" priority="1509" stopIfTrue="1">
      <formula>AND($B3255&lt;&gt;"",TODAY()&gt;#REF!,$L3255="")</formula>
    </cfRule>
  </conditionalFormatting>
  <conditionalFormatting sqref="P3255:R3255">
    <cfRule type="expression" dxfId="2186" priority="1508" stopIfTrue="1">
      <formula>AND($B6434&lt;&gt;"",TODAY()&gt;#REF!,P3255="")</formula>
    </cfRule>
  </conditionalFormatting>
  <conditionalFormatting sqref="V3256 S3256">
    <cfRule type="expression" dxfId="2185" priority="1507" stopIfTrue="1">
      <formula>AND($B3256&lt;&gt;"",TODAY()&gt;#REF!,S3256="")</formula>
    </cfRule>
  </conditionalFormatting>
  <conditionalFormatting sqref="U3256">
    <cfRule type="expression" dxfId="2184" priority="1506" stopIfTrue="1">
      <formula>AND($B3256&lt;&gt;"",TODAY()&gt;$A3256,U3256="",V3256&lt;&gt;"Data Received")</formula>
    </cfRule>
  </conditionalFormatting>
  <conditionalFormatting sqref="T3256">
    <cfRule type="expression" dxfId="2183" priority="1505" stopIfTrue="1">
      <formula>AND($B3256&lt;&gt;"",$S3256&lt;&gt;"",TODAY()&gt;$S3256+14,$T3256="",V3256&lt;&gt;"Data Received")</formula>
    </cfRule>
  </conditionalFormatting>
  <conditionalFormatting sqref="L3256:O3256">
    <cfRule type="expression" dxfId="2182" priority="1504" stopIfTrue="1">
      <formula>AND($B3256&lt;&gt;"",TODAY()&gt;#REF!,$L3256="")</formula>
    </cfRule>
  </conditionalFormatting>
  <conditionalFormatting sqref="P3256:R3256">
    <cfRule type="expression" dxfId="2181" priority="1503" stopIfTrue="1">
      <formula>AND($B6424&lt;&gt;"",TODAY()&gt;#REF!,P3256="")</formula>
    </cfRule>
  </conditionalFormatting>
  <conditionalFormatting sqref="S3257 V3257">
    <cfRule type="expression" dxfId="2180" priority="1502" stopIfTrue="1">
      <formula>AND($B3257&lt;&gt;"",TODAY()&gt;#REF!,S3257="")</formula>
    </cfRule>
  </conditionalFormatting>
  <conditionalFormatting sqref="U3257">
    <cfRule type="expression" dxfId="2179" priority="1501" stopIfTrue="1">
      <formula>AND($B3257&lt;&gt;"",TODAY()&gt;$A3257,U3257="",V3257&lt;&gt;"Data Received")</formula>
    </cfRule>
  </conditionalFormatting>
  <conditionalFormatting sqref="T3257">
    <cfRule type="expression" dxfId="2178" priority="1500" stopIfTrue="1">
      <formula>AND($B3257&lt;&gt;"",$S3257&lt;&gt;"",TODAY()&gt;$S3257+14,$T3257="",V3257&lt;&gt;"Data Received")</formula>
    </cfRule>
  </conditionalFormatting>
  <conditionalFormatting sqref="L3257:O3257">
    <cfRule type="expression" dxfId="2177" priority="1499" stopIfTrue="1">
      <formula>AND($B3257&lt;&gt;"",TODAY()&gt;#REF!,$L3257="")</formula>
    </cfRule>
  </conditionalFormatting>
  <conditionalFormatting sqref="P3257:R3257">
    <cfRule type="expression" dxfId="2176" priority="1498" stopIfTrue="1">
      <formula>AND($B6430&lt;&gt;"",TODAY()&gt;#REF!,P3257="")</formula>
    </cfRule>
  </conditionalFormatting>
  <conditionalFormatting sqref="V3258 S3258">
    <cfRule type="expression" dxfId="2175" priority="1497" stopIfTrue="1">
      <formula>AND($B3258&lt;&gt;"",TODAY()&gt;#REF!,S3258="")</formula>
    </cfRule>
  </conditionalFormatting>
  <conditionalFormatting sqref="U3258">
    <cfRule type="expression" dxfId="2174" priority="1496" stopIfTrue="1">
      <formula>AND($B3258&lt;&gt;"",TODAY()&gt;$A3258,U3258="",V3258&lt;&gt;"Data Received")</formula>
    </cfRule>
  </conditionalFormatting>
  <conditionalFormatting sqref="T3258">
    <cfRule type="expression" dxfId="2173" priority="1495" stopIfTrue="1">
      <formula>AND($B3258&lt;&gt;"",$S3258&lt;&gt;"",TODAY()&gt;$S3258+14,$T3258="",V3258&lt;&gt;"Data Received")</formula>
    </cfRule>
  </conditionalFormatting>
  <conditionalFormatting sqref="L3258:O3258">
    <cfRule type="expression" dxfId="2172" priority="1494" stopIfTrue="1">
      <formula>AND($B3258&lt;&gt;"",TODAY()&gt;#REF!,$L3258="")</formula>
    </cfRule>
  </conditionalFormatting>
  <conditionalFormatting sqref="P3258:R3258">
    <cfRule type="expression" dxfId="2171" priority="1493" stopIfTrue="1">
      <formula>AND($B6453&lt;&gt;"",TODAY()&gt;#REF!,P3258="")</formula>
    </cfRule>
  </conditionalFormatting>
  <conditionalFormatting sqref="Q3259">
    <cfRule type="expression" dxfId="2170" priority="1487" stopIfTrue="1">
      <formula>AND(P3259&lt;&gt;"",(P3259+7)&lt;TODAY(),(P3259+14)&gt;=TODAY(),Q3259="")</formula>
    </cfRule>
    <cfRule type="expression" dxfId="2169" priority="1488" stopIfTrue="1">
      <formula>AND(P3259&lt;&gt;"",(P3259+14)&lt;TODAY(),Q3259="")</formula>
    </cfRule>
  </conditionalFormatting>
  <conditionalFormatting sqref="S3259 V3259">
    <cfRule type="expression" dxfId="2168" priority="1486" stopIfTrue="1">
      <formula>AND($B3259&lt;&gt;"",TODAY()&gt;#REF!,S3259="")</formula>
    </cfRule>
  </conditionalFormatting>
  <conditionalFormatting sqref="U3259">
    <cfRule type="expression" dxfId="2167" priority="1485" stopIfTrue="1">
      <formula>AND($B3259&lt;&gt;"",TODAY()&gt;$A3259,U3259="",V3259&lt;&gt;"Data Received")</formula>
    </cfRule>
  </conditionalFormatting>
  <conditionalFormatting sqref="R3259">
    <cfRule type="expression" dxfId="2166" priority="1489" stopIfTrue="1">
      <formula>AND(B3259&lt;&gt;"",#REF!&lt;TODAY(),R3259="")</formula>
    </cfRule>
  </conditionalFormatting>
  <conditionalFormatting sqref="T3259">
    <cfRule type="expression" dxfId="2165" priority="1490" stopIfTrue="1">
      <formula>AND($B3259&lt;&gt;"",$S3259&lt;&gt;"",TODAY()&gt;$S3259+14,$T3259="",V3259&lt;&gt;"Data Received")</formula>
    </cfRule>
  </conditionalFormatting>
  <conditionalFormatting sqref="L3259:O3259">
    <cfRule type="expression" dxfId="2164" priority="1491" stopIfTrue="1">
      <formula>AND($B3259&lt;&gt;"",TODAY()&gt;#REF!,$L3259="")</formula>
    </cfRule>
  </conditionalFormatting>
  <conditionalFormatting sqref="P3259">
    <cfRule type="expression" dxfId="2163" priority="1492" stopIfTrue="1">
      <formula>AND($B3260&lt;&gt;"",TODAY()&gt;#REF!,P3259="")</formula>
    </cfRule>
  </conditionalFormatting>
  <conditionalFormatting sqref="Q3260">
    <cfRule type="expression" dxfId="2162" priority="1483" stopIfTrue="1">
      <formula>AND(P3260&lt;&gt;"",(P3260+7)&lt;TODAY(),(P3260+14)&gt;=TODAY(),Q3260="")</formula>
    </cfRule>
    <cfRule type="expression" dxfId="2161" priority="1484" stopIfTrue="1">
      <formula>AND(P3260&lt;&gt;"",(P3260+14)&lt;TODAY(),Q3260="")</formula>
    </cfRule>
  </conditionalFormatting>
  <conditionalFormatting sqref="V3260 S3260">
    <cfRule type="expression" dxfId="2160" priority="1482" stopIfTrue="1">
      <formula>AND($B3260&lt;&gt;"",TODAY()&gt;#REF!,S3260="")</formula>
    </cfRule>
  </conditionalFormatting>
  <conditionalFormatting sqref="U3260">
    <cfRule type="expression" dxfId="2159" priority="1481" stopIfTrue="1">
      <formula>AND($B3260&lt;&gt;"",TODAY()&gt;$A3260,U3260="",V3260&lt;&gt;"Data Received")</formula>
    </cfRule>
  </conditionalFormatting>
  <conditionalFormatting sqref="R3260">
    <cfRule type="expression" dxfId="2158" priority="1480" stopIfTrue="1">
      <formula>AND(B3260&lt;&gt;"",#REF!&lt;TODAY(),R3260="")</formula>
    </cfRule>
  </conditionalFormatting>
  <conditionalFormatting sqref="T3260">
    <cfRule type="expression" dxfId="2157" priority="1479" stopIfTrue="1">
      <formula>AND($B3260&lt;&gt;"",$S3260&lt;&gt;"",TODAY()&gt;$S3260+14,$T3260="",V3260&lt;&gt;"Data Received")</formula>
    </cfRule>
  </conditionalFormatting>
  <conditionalFormatting sqref="L3260:O3260">
    <cfRule type="expression" dxfId="2156" priority="1478" stopIfTrue="1">
      <formula>AND($B3260&lt;&gt;"",TODAY()&gt;#REF!,$L3260="")</formula>
    </cfRule>
  </conditionalFormatting>
  <conditionalFormatting sqref="P3260">
    <cfRule type="expression" dxfId="2155" priority="1477" stopIfTrue="1">
      <formula>AND($B6453&lt;&gt;"",TODAY()&gt;#REF!,P3260="")</formula>
    </cfRule>
  </conditionalFormatting>
  <conditionalFormatting sqref="Q3261">
    <cfRule type="expression" dxfId="2154" priority="1475" stopIfTrue="1">
      <formula>AND(P3261&lt;&gt;"",(P3261+7)&lt;TODAY(),(P3261+14)&gt;=TODAY(),Q3261="")</formula>
    </cfRule>
    <cfRule type="expression" dxfId="2153" priority="1476" stopIfTrue="1">
      <formula>AND(P3261&lt;&gt;"",(P3261+14)&lt;TODAY(),Q3261="")</formula>
    </cfRule>
  </conditionalFormatting>
  <conditionalFormatting sqref="S3261 V3261">
    <cfRule type="expression" dxfId="2152" priority="1474" stopIfTrue="1">
      <formula>AND($B3261&lt;&gt;"",TODAY()&gt;#REF!,S3261="")</formula>
    </cfRule>
  </conditionalFormatting>
  <conditionalFormatting sqref="U3261">
    <cfRule type="expression" dxfId="2151" priority="1473" stopIfTrue="1">
      <formula>AND($B3261&lt;&gt;"",TODAY()&gt;$A3261,U3261="",V3261&lt;&gt;"Data Received")</formula>
    </cfRule>
  </conditionalFormatting>
  <conditionalFormatting sqref="R3261">
    <cfRule type="expression" dxfId="2150" priority="1472" stopIfTrue="1">
      <formula>AND(B3261&lt;&gt;"",#REF!&lt;TODAY(),R3261="")</formula>
    </cfRule>
  </conditionalFormatting>
  <conditionalFormatting sqref="T3261">
    <cfRule type="expression" dxfId="2149" priority="1471" stopIfTrue="1">
      <formula>AND($B3261&lt;&gt;"",$S3261&lt;&gt;"",TODAY()&gt;$S3261+14,$T3261="",V3261&lt;&gt;"Data Received")</formula>
    </cfRule>
  </conditionalFormatting>
  <conditionalFormatting sqref="L3261:O3261">
    <cfRule type="expression" dxfId="2148" priority="1470" stopIfTrue="1">
      <formula>AND($B3261&lt;&gt;"",TODAY()&gt;#REF!,$L3261="")</formula>
    </cfRule>
  </conditionalFormatting>
  <conditionalFormatting sqref="P3261">
    <cfRule type="expression" dxfId="2147" priority="1469" stopIfTrue="1">
      <formula>AND($B6471&lt;&gt;"",TODAY()&gt;#REF!,P3261="")</formula>
    </cfRule>
  </conditionalFormatting>
  <conditionalFormatting sqref="Q3262">
    <cfRule type="expression" dxfId="2146" priority="1467" stopIfTrue="1">
      <formula>AND(P3262&lt;&gt;"",(P3262+7)&lt;TODAY(),(P3262+14)&gt;=TODAY(),Q3262="")</formula>
    </cfRule>
    <cfRule type="expression" dxfId="2145" priority="1468" stopIfTrue="1">
      <formula>AND(P3262&lt;&gt;"",(P3262+14)&lt;TODAY(),Q3262="")</formula>
    </cfRule>
  </conditionalFormatting>
  <conditionalFormatting sqref="V3262 S3262">
    <cfRule type="expression" dxfId="2144" priority="1466" stopIfTrue="1">
      <formula>AND($B3262&lt;&gt;"",TODAY()&gt;#REF!,S3262="")</formula>
    </cfRule>
  </conditionalFormatting>
  <conditionalFormatting sqref="U3262">
    <cfRule type="expression" dxfId="2143" priority="1465" stopIfTrue="1">
      <formula>AND($B3262&lt;&gt;"",TODAY()&gt;$A3262,U3262="",V3262&lt;&gt;"Data Received")</formula>
    </cfRule>
  </conditionalFormatting>
  <conditionalFormatting sqref="R3262">
    <cfRule type="expression" dxfId="2142" priority="1464" stopIfTrue="1">
      <formula>AND(B3262&lt;&gt;"",#REF!&lt;TODAY(),R3262="")</formula>
    </cfRule>
  </conditionalFormatting>
  <conditionalFormatting sqref="T3262">
    <cfRule type="expression" dxfId="2141" priority="1463" stopIfTrue="1">
      <formula>AND($B3262&lt;&gt;"",$S3262&lt;&gt;"",TODAY()&gt;$S3262+14,$T3262="",V3262&lt;&gt;"Data Received")</formula>
    </cfRule>
  </conditionalFormatting>
  <conditionalFormatting sqref="L3262:O3262">
    <cfRule type="expression" dxfId="2140" priority="1462" stopIfTrue="1">
      <formula>AND($B3262&lt;&gt;"",TODAY()&gt;#REF!,$L3262="")</formula>
    </cfRule>
  </conditionalFormatting>
  <conditionalFormatting sqref="P3262">
    <cfRule type="expression" dxfId="2139" priority="1461" stopIfTrue="1">
      <formula>AND($B6451&lt;&gt;"",TODAY()&gt;#REF!,P3262="")</formula>
    </cfRule>
  </conditionalFormatting>
  <conditionalFormatting sqref="Q3263">
    <cfRule type="expression" dxfId="2138" priority="1459" stopIfTrue="1">
      <formula>AND(P3263&lt;&gt;"",(P3263+7)&lt;TODAY(),(P3263+14)&gt;=TODAY(),Q3263="")</formula>
    </cfRule>
    <cfRule type="expression" dxfId="2137" priority="1460" stopIfTrue="1">
      <formula>AND(P3263&lt;&gt;"",(P3263+14)&lt;TODAY(),Q3263="")</formula>
    </cfRule>
  </conditionalFormatting>
  <conditionalFormatting sqref="S3263 V3263">
    <cfRule type="expression" dxfId="2136" priority="1458" stopIfTrue="1">
      <formula>AND($B3263&lt;&gt;"",TODAY()&gt;#REF!,S3263="")</formula>
    </cfRule>
  </conditionalFormatting>
  <conditionalFormatting sqref="U3263">
    <cfRule type="expression" dxfId="2135" priority="1457" stopIfTrue="1">
      <formula>AND($B3263&lt;&gt;"",TODAY()&gt;$A3263,U3263="",V3263&lt;&gt;"Data Received")</formula>
    </cfRule>
  </conditionalFormatting>
  <conditionalFormatting sqref="R3263">
    <cfRule type="expression" dxfId="2134" priority="1456" stopIfTrue="1">
      <formula>AND(B3263&lt;&gt;"",#REF!&lt;TODAY(),R3263="")</formula>
    </cfRule>
  </conditionalFormatting>
  <conditionalFormatting sqref="T3263">
    <cfRule type="expression" dxfId="2133" priority="1455" stopIfTrue="1">
      <formula>AND($B3263&lt;&gt;"",$S3263&lt;&gt;"",TODAY()&gt;$S3263+14,$T3263="",V3263&lt;&gt;"Data Received")</formula>
    </cfRule>
  </conditionalFormatting>
  <conditionalFormatting sqref="L3263:O3263">
    <cfRule type="expression" dxfId="2132" priority="1454" stopIfTrue="1">
      <formula>AND($B3263&lt;&gt;"",TODAY()&gt;#REF!,$L3263="")</formula>
    </cfRule>
  </conditionalFormatting>
  <conditionalFormatting sqref="P3263">
    <cfRule type="expression" dxfId="2131" priority="1453" stopIfTrue="1">
      <formula>AND($B6426&lt;&gt;"",TODAY()&gt;#REF!,P3263="")</formula>
    </cfRule>
  </conditionalFormatting>
  <conditionalFormatting sqref="Q3264">
    <cfRule type="expression" dxfId="2130" priority="1451" stopIfTrue="1">
      <formula>AND(P3264&lt;&gt;"",(P3264+7)&lt;TODAY(),(P3264+14)&gt;=TODAY(),Q3264="")</formula>
    </cfRule>
    <cfRule type="expression" dxfId="2129" priority="1452" stopIfTrue="1">
      <formula>AND(P3264&lt;&gt;"",(P3264+14)&lt;TODAY(),Q3264="")</formula>
    </cfRule>
  </conditionalFormatting>
  <conditionalFormatting sqref="V3264 S3264">
    <cfRule type="expression" dxfId="2128" priority="1450" stopIfTrue="1">
      <formula>AND($B3264&lt;&gt;"",TODAY()&gt;#REF!,S3264="")</formula>
    </cfRule>
  </conditionalFormatting>
  <conditionalFormatting sqref="U3264">
    <cfRule type="expression" dxfId="2127" priority="1449" stopIfTrue="1">
      <formula>AND($B3264&lt;&gt;"",TODAY()&gt;$A3264,U3264="",V3264&lt;&gt;"Data Received")</formula>
    </cfRule>
  </conditionalFormatting>
  <conditionalFormatting sqref="R3264">
    <cfRule type="expression" dxfId="2126" priority="1448" stopIfTrue="1">
      <formula>AND(B3264&lt;&gt;"",#REF!&lt;TODAY(),R3264="")</formula>
    </cfRule>
  </conditionalFormatting>
  <conditionalFormatting sqref="T3264">
    <cfRule type="expression" dxfId="2125" priority="1447" stopIfTrue="1">
      <formula>AND($B3264&lt;&gt;"",$S3264&lt;&gt;"",TODAY()&gt;$S3264+14,$T3264="",V3264&lt;&gt;"Data Received")</formula>
    </cfRule>
  </conditionalFormatting>
  <conditionalFormatting sqref="L3264:O3264">
    <cfRule type="expression" dxfId="2124" priority="1446" stopIfTrue="1">
      <formula>AND($B3264&lt;&gt;"",TODAY()&gt;#REF!,$L3264="")</formula>
    </cfRule>
  </conditionalFormatting>
  <conditionalFormatting sqref="P3264">
    <cfRule type="expression" dxfId="2123" priority="1445" stopIfTrue="1">
      <formula>AND($B6465&lt;&gt;"",TODAY()&gt;#REF!,P3264="")</formula>
    </cfRule>
  </conditionalFormatting>
  <conditionalFormatting sqref="Q3265">
    <cfRule type="expression" dxfId="2122" priority="1439" stopIfTrue="1">
      <formula>AND(P3265&lt;&gt;"",(P3265+7)&lt;TODAY(),(P3265+14)&gt;=TODAY(),Q3265="")</formula>
    </cfRule>
    <cfRule type="expression" dxfId="2121" priority="1440" stopIfTrue="1">
      <formula>AND(P3265&lt;&gt;"",(P3265+14)&lt;TODAY(),Q3265="")</formula>
    </cfRule>
  </conditionalFormatting>
  <conditionalFormatting sqref="S3265 V3265">
    <cfRule type="expression" dxfId="2120" priority="1438" stopIfTrue="1">
      <formula>AND($B3265&lt;&gt;"",TODAY()&gt;#REF!,S3265="")</formula>
    </cfRule>
  </conditionalFormatting>
  <conditionalFormatting sqref="U3265">
    <cfRule type="expression" dxfId="2119" priority="1437" stopIfTrue="1">
      <formula>AND($B3265&lt;&gt;"",TODAY()&gt;$A3265,U3265="",V3265&lt;&gt;"Data Received")</formula>
    </cfRule>
  </conditionalFormatting>
  <conditionalFormatting sqref="R3265">
    <cfRule type="expression" dxfId="2118" priority="1441" stopIfTrue="1">
      <formula>AND(B3265&lt;&gt;"",#REF!&lt;TODAY(),R3265="")</formula>
    </cfRule>
  </conditionalFormatting>
  <conditionalFormatting sqref="T3265">
    <cfRule type="expression" dxfId="2117" priority="1442" stopIfTrue="1">
      <formula>AND($B3265&lt;&gt;"",$S3265&lt;&gt;"",TODAY()&gt;$S3265+14,$T3265="",V3265&lt;&gt;"Data Received")</formula>
    </cfRule>
  </conditionalFormatting>
  <conditionalFormatting sqref="L3265:O3265">
    <cfRule type="expression" dxfId="2116" priority="1443" stopIfTrue="1">
      <formula>AND($B3265&lt;&gt;"",TODAY()&gt;#REF!,$L3265="")</formula>
    </cfRule>
  </conditionalFormatting>
  <conditionalFormatting sqref="P3265">
    <cfRule type="expression" dxfId="2115" priority="1444" stopIfTrue="1">
      <formula>AND($B3266&lt;&gt;"",TODAY()&gt;#REF!,P3265="")</formula>
    </cfRule>
  </conditionalFormatting>
  <conditionalFormatting sqref="Q3266">
    <cfRule type="expression" dxfId="2114" priority="1435" stopIfTrue="1">
      <formula>AND(P3266&lt;&gt;"",(P3266+7)&lt;TODAY(),(P3266+14)&gt;=TODAY(),Q3266="")</formula>
    </cfRule>
    <cfRule type="expression" dxfId="2113" priority="1436" stopIfTrue="1">
      <formula>AND(P3266&lt;&gt;"",(P3266+14)&lt;TODAY(),Q3266="")</formula>
    </cfRule>
  </conditionalFormatting>
  <conditionalFormatting sqref="V3266 S3266">
    <cfRule type="expression" dxfId="2112" priority="1434" stopIfTrue="1">
      <formula>AND($B3266&lt;&gt;"",TODAY()&gt;#REF!,S3266="")</formula>
    </cfRule>
  </conditionalFormatting>
  <conditionalFormatting sqref="U3266">
    <cfRule type="expression" dxfId="2111" priority="1433" stopIfTrue="1">
      <formula>AND($B3266&lt;&gt;"",TODAY()&gt;$A3266,U3266="",V3266&lt;&gt;"Data Received")</formula>
    </cfRule>
  </conditionalFormatting>
  <conditionalFormatting sqref="R3266">
    <cfRule type="expression" dxfId="2110" priority="1432" stopIfTrue="1">
      <formula>AND(B3266&lt;&gt;"",#REF!&lt;TODAY(),R3266="")</formula>
    </cfRule>
  </conditionalFormatting>
  <conditionalFormatting sqref="T3266">
    <cfRule type="expression" dxfId="2109" priority="1431" stopIfTrue="1">
      <formula>AND($B3266&lt;&gt;"",$S3266&lt;&gt;"",TODAY()&gt;$S3266+14,$T3266="",V3266&lt;&gt;"Data Received")</formula>
    </cfRule>
  </conditionalFormatting>
  <conditionalFormatting sqref="L3266:O3266">
    <cfRule type="expression" dxfId="2108" priority="1430" stopIfTrue="1">
      <formula>AND($B3266&lt;&gt;"",TODAY()&gt;#REF!,$L3266="")</formula>
    </cfRule>
  </conditionalFormatting>
  <conditionalFormatting sqref="P3266">
    <cfRule type="expression" dxfId="2107" priority="1429" stopIfTrue="1">
      <formula>AND($B6463&lt;&gt;"",TODAY()&gt;#REF!,P3266="")</formula>
    </cfRule>
  </conditionalFormatting>
  <conditionalFormatting sqref="Q3267">
    <cfRule type="expression" dxfId="2106" priority="1427" stopIfTrue="1">
      <formula>AND(P3267&lt;&gt;"",(P3267+7)&lt;TODAY(),(P3267+14)&gt;=TODAY(),Q3267="")</formula>
    </cfRule>
    <cfRule type="expression" dxfId="2105" priority="1428" stopIfTrue="1">
      <formula>AND(P3267&lt;&gt;"",(P3267+14)&lt;TODAY(),Q3267="")</formula>
    </cfRule>
  </conditionalFormatting>
  <conditionalFormatting sqref="S3267 V3267">
    <cfRule type="expression" dxfId="2104" priority="1426" stopIfTrue="1">
      <formula>AND($B3267&lt;&gt;"",TODAY()&gt;#REF!,S3267="")</formula>
    </cfRule>
  </conditionalFormatting>
  <conditionalFormatting sqref="U3267">
    <cfRule type="expression" dxfId="2103" priority="1425" stopIfTrue="1">
      <formula>AND($B3267&lt;&gt;"",TODAY()&gt;$A3267,U3267="",V3267&lt;&gt;"Data Received")</formula>
    </cfRule>
  </conditionalFormatting>
  <conditionalFormatting sqref="R3267">
    <cfRule type="expression" dxfId="2102" priority="1424" stopIfTrue="1">
      <formula>AND(B3267&lt;&gt;"",#REF!&lt;TODAY(),R3267="")</formula>
    </cfRule>
  </conditionalFormatting>
  <conditionalFormatting sqref="T3267">
    <cfRule type="expression" dxfId="2101" priority="1423" stopIfTrue="1">
      <formula>AND($B3267&lt;&gt;"",$S3267&lt;&gt;"",TODAY()&gt;$S3267+14,$T3267="",V3267&lt;&gt;"Data Received")</formula>
    </cfRule>
  </conditionalFormatting>
  <conditionalFormatting sqref="L3267:O3267">
    <cfRule type="expression" dxfId="2100" priority="1422" stopIfTrue="1">
      <formula>AND($B3267&lt;&gt;"",TODAY()&gt;#REF!,$L3267="")</formula>
    </cfRule>
  </conditionalFormatting>
  <conditionalFormatting sqref="P3267">
    <cfRule type="expression" dxfId="2099" priority="1421" stopIfTrue="1">
      <formula>AND($B6434&lt;&gt;"",TODAY()&gt;#REF!,P3267="")</formula>
    </cfRule>
  </conditionalFormatting>
  <conditionalFormatting sqref="Q3268">
    <cfRule type="expression" dxfId="2098" priority="1419" stopIfTrue="1">
      <formula>AND(P3268&lt;&gt;"",(P3268+7)&lt;TODAY(),(P3268+14)&gt;=TODAY(),Q3268="")</formula>
    </cfRule>
    <cfRule type="expression" dxfId="2097" priority="1420" stopIfTrue="1">
      <formula>AND(P3268&lt;&gt;"",(P3268+14)&lt;TODAY(),Q3268="")</formula>
    </cfRule>
  </conditionalFormatting>
  <conditionalFormatting sqref="V3268 S3268">
    <cfRule type="expression" dxfId="2096" priority="1418" stopIfTrue="1">
      <formula>AND($B3268&lt;&gt;"",TODAY()&gt;#REF!,S3268="")</formula>
    </cfRule>
  </conditionalFormatting>
  <conditionalFormatting sqref="U3268">
    <cfRule type="expression" dxfId="2095" priority="1417" stopIfTrue="1">
      <formula>AND($B3268&lt;&gt;"",TODAY()&gt;$A3268,U3268="",V3268&lt;&gt;"Data Received")</formula>
    </cfRule>
  </conditionalFormatting>
  <conditionalFormatting sqref="R3268">
    <cfRule type="expression" dxfId="2094" priority="1416" stopIfTrue="1">
      <formula>AND(B3268&lt;&gt;"",#REF!&lt;TODAY(),R3268="")</formula>
    </cfRule>
  </conditionalFormatting>
  <conditionalFormatting sqref="T3268">
    <cfRule type="expression" dxfId="2093" priority="1415" stopIfTrue="1">
      <formula>AND($B3268&lt;&gt;"",$S3268&lt;&gt;"",TODAY()&gt;$S3268+14,$T3268="",V3268&lt;&gt;"Data Received")</formula>
    </cfRule>
  </conditionalFormatting>
  <conditionalFormatting sqref="L3268:O3268">
    <cfRule type="expression" dxfId="2092" priority="1414" stopIfTrue="1">
      <formula>AND($B3268&lt;&gt;"",TODAY()&gt;#REF!,$L3268="")</formula>
    </cfRule>
  </conditionalFormatting>
  <conditionalFormatting sqref="P3268">
    <cfRule type="expression" dxfId="2091" priority="1413" stopIfTrue="1">
      <formula>AND($B6477&lt;&gt;"",TODAY()&gt;#REF!,P3268="")</formula>
    </cfRule>
  </conditionalFormatting>
  <conditionalFormatting sqref="Q3269">
    <cfRule type="expression" dxfId="2090" priority="1411" stopIfTrue="1">
      <formula>AND(P3269&lt;&gt;"",(P3269+7)&lt;TODAY(),(P3269+14)&gt;=TODAY(),Q3269="")</formula>
    </cfRule>
    <cfRule type="expression" dxfId="2089" priority="1412" stopIfTrue="1">
      <formula>AND(P3269&lt;&gt;"",(P3269+14)&lt;TODAY(),Q3269="")</formula>
    </cfRule>
  </conditionalFormatting>
  <conditionalFormatting sqref="S3269 V3269">
    <cfRule type="expression" dxfId="2088" priority="1410" stopIfTrue="1">
      <formula>AND($B3269&lt;&gt;"",TODAY()&gt;#REF!,S3269="")</formula>
    </cfRule>
  </conditionalFormatting>
  <conditionalFormatting sqref="U3269">
    <cfRule type="expression" dxfId="2087" priority="1409" stopIfTrue="1">
      <formula>AND($B3269&lt;&gt;"",TODAY()&gt;$A3269,U3269="",V3269&lt;&gt;"Data Received")</formula>
    </cfRule>
  </conditionalFormatting>
  <conditionalFormatting sqref="R3269">
    <cfRule type="expression" dxfId="2086" priority="1408" stopIfTrue="1">
      <formula>AND(B3269&lt;&gt;"",#REF!&lt;TODAY(),R3269="")</formula>
    </cfRule>
  </conditionalFormatting>
  <conditionalFormatting sqref="T3269">
    <cfRule type="expression" dxfId="2085" priority="1407" stopIfTrue="1">
      <formula>AND($B3269&lt;&gt;"",$S3269&lt;&gt;"",TODAY()&gt;$S3269+14,$T3269="",V3269&lt;&gt;"Data Received")</formula>
    </cfRule>
  </conditionalFormatting>
  <conditionalFormatting sqref="L3269:O3269">
    <cfRule type="expression" dxfId="2084" priority="1406" stopIfTrue="1">
      <formula>AND($B3269&lt;&gt;"",TODAY()&gt;#REF!,$L3269="")</formula>
    </cfRule>
  </conditionalFormatting>
  <conditionalFormatting sqref="P3269">
    <cfRule type="expression" dxfId="2083" priority="1405" stopIfTrue="1">
      <formula>AND($B6468&lt;&gt;"",TODAY()&gt;#REF!,P3269="")</formula>
    </cfRule>
  </conditionalFormatting>
  <conditionalFormatting sqref="Q3270">
    <cfRule type="expression" dxfId="2082" priority="1399" stopIfTrue="1">
      <formula>AND(P3270&lt;&gt;"",(P3270+7)&lt;TODAY(),(P3270+14)&gt;=TODAY(),Q3270="")</formula>
    </cfRule>
    <cfRule type="expression" dxfId="2081" priority="1400" stopIfTrue="1">
      <formula>AND(P3270&lt;&gt;"",(P3270+14)&lt;TODAY(),Q3270="")</formula>
    </cfRule>
  </conditionalFormatting>
  <conditionalFormatting sqref="V3270 S3270">
    <cfRule type="expression" dxfId="2080" priority="1398" stopIfTrue="1">
      <formula>AND($B3270&lt;&gt;"",TODAY()&gt;#REF!,S3270="")</formula>
    </cfRule>
  </conditionalFormatting>
  <conditionalFormatting sqref="U3270">
    <cfRule type="expression" dxfId="2079" priority="1397" stopIfTrue="1">
      <formula>AND($B3270&lt;&gt;"",TODAY()&gt;$A3270,U3270="",V3270&lt;&gt;"Data Received")</formula>
    </cfRule>
  </conditionalFormatting>
  <conditionalFormatting sqref="R3270">
    <cfRule type="expression" dxfId="2078" priority="1401" stopIfTrue="1">
      <formula>AND(B3270&lt;&gt;"",#REF!&lt;TODAY(),R3270="")</formula>
    </cfRule>
  </conditionalFormatting>
  <conditionalFormatting sqref="T3270">
    <cfRule type="expression" dxfId="2077" priority="1402" stopIfTrue="1">
      <formula>AND($B3270&lt;&gt;"",$S3270&lt;&gt;"",TODAY()&gt;$S3270+14,$T3270="",V3270&lt;&gt;"Data Received")</formula>
    </cfRule>
  </conditionalFormatting>
  <conditionalFormatting sqref="L3270:O3270">
    <cfRule type="expression" dxfId="2076" priority="1403" stopIfTrue="1">
      <formula>AND($B3270&lt;&gt;"",TODAY()&gt;#REF!,$L3270="")</formula>
    </cfRule>
  </conditionalFormatting>
  <conditionalFormatting sqref="P3270">
    <cfRule type="expression" dxfId="2075" priority="1404" stopIfTrue="1">
      <formula>AND($B3271&lt;&gt;"",TODAY()&gt;#REF!,P3270="")</formula>
    </cfRule>
  </conditionalFormatting>
  <conditionalFormatting sqref="Q3271">
    <cfRule type="expression" dxfId="2074" priority="1395" stopIfTrue="1">
      <formula>AND(P3271&lt;&gt;"",(P3271+7)&lt;TODAY(),(P3271+14)&gt;=TODAY(),Q3271="")</formula>
    </cfRule>
    <cfRule type="expression" dxfId="2073" priority="1396" stopIfTrue="1">
      <formula>AND(P3271&lt;&gt;"",(P3271+14)&lt;TODAY(),Q3271="")</formula>
    </cfRule>
  </conditionalFormatting>
  <conditionalFormatting sqref="S3271 V3271">
    <cfRule type="expression" dxfId="2072" priority="1394" stopIfTrue="1">
      <formula>AND($B3271&lt;&gt;"",TODAY()&gt;#REF!,S3271="")</formula>
    </cfRule>
  </conditionalFormatting>
  <conditionalFormatting sqref="U3271">
    <cfRule type="expression" dxfId="2071" priority="1393" stopIfTrue="1">
      <formula>AND($B3271&lt;&gt;"",TODAY()&gt;$A3271,U3271="",V3271&lt;&gt;"Data Received")</formula>
    </cfRule>
  </conditionalFormatting>
  <conditionalFormatting sqref="R3271">
    <cfRule type="expression" dxfId="2070" priority="1392" stopIfTrue="1">
      <formula>AND(B3271&lt;&gt;"",#REF!&lt;TODAY(),R3271="")</formula>
    </cfRule>
  </conditionalFormatting>
  <conditionalFormatting sqref="T3271">
    <cfRule type="expression" dxfId="2069" priority="1391" stopIfTrue="1">
      <formula>AND($B3271&lt;&gt;"",$S3271&lt;&gt;"",TODAY()&gt;$S3271+14,$T3271="",V3271&lt;&gt;"Data Received")</formula>
    </cfRule>
  </conditionalFormatting>
  <conditionalFormatting sqref="L3271:O3271">
    <cfRule type="expression" dxfId="2068" priority="1390" stopIfTrue="1">
      <formula>AND($B3271&lt;&gt;"",TODAY()&gt;#REF!,$L3271="")</formula>
    </cfRule>
  </conditionalFormatting>
  <conditionalFormatting sqref="P3271">
    <cfRule type="expression" dxfId="2067" priority="1389" stopIfTrue="1">
      <formula>AND($B6514&lt;&gt;"",TODAY()&gt;#REF!,P3271="")</formula>
    </cfRule>
  </conditionalFormatting>
  <conditionalFormatting sqref="Q3272">
    <cfRule type="expression" dxfId="2066" priority="1383" stopIfTrue="1">
      <formula>AND(P3272&lt;&gt;"",(P3272+7)&lt;TODAY(),(P3272+14)&gt;=TODAY(),Q3272="")</formula>
    </cfRule>
    <cfRule type="expression" dxfId="2065" priority="1384" stopIfTrue="1">
      <formula>AND(P3272&lt;&gt;"",(P3272+14)&lt;TODAY(),Q3272="")</formula>
    </cfRule>
  </conditionalFormatting>
  <conditionalFormatting sqref="V3272 S3272">
    <cfRule type="expression" dxfId="2064" priority="1382" stopIfTrue="1">
      <formula>AND($B3272&lt;&gt;"",TODAY()&gt;#REF!,S3272="")</formula>
    </cfRule>
  </conditionalFormatting>
  <conditionalFormatting sqref="U3272">
    <cfRule type="expression" dxfId="2063" priority="1381" stopIfTrue="1">
      <formula>AND($B3272&lt;&gt;"",TODAY()&gt;$A3272,U3272="",V3272&lt;&gt;"Data Received")</formula>
    </cfRule>
  </conditionalFormatting>
  <conditionalFormatting sqref="R3272">
    <cfRule type="expression" dxfId="2062" priority="1385" stopIfTrue="1">
      <formula>AND(B3272&lt;&gt;"",#REF!&lt;TODAY(),R3272="")</formula>
    </cfRule>
  </conditionalFormatting>
  <conditionalFormatting sqref="T3272">
    <cfRule type="expression" dxfId="2061" priority="1386" stopIfTrue="1">
      <formula>AND($B3272&lt;&gt;"",$S3272&lt;&gt;"",TODAY()&gt;$S3272+14,$T3272="",V3272&lt;&gt;"Data Received")</formula>
    </cfRule>
  </conditionalFormatting>
  <conditionalFormatting sqref="L3272:O3272">
    <cfRule type="expression" dxfId="2060" priority="1387" stopIfTrue="1">
      <formula>AND($B3272&lt;&gt;"",TODAY()&gt;#REF!,$L3272="")</formula>
    </cfRule>
  </conditionalFormatting>
  <conditionalFormatting sqref="P3272">
    <cfRule type="expression" dxfId="2059" priority="1388" stopIfTrue="1">
      <formula>AND($B3273&lt;&gt;"",TODAY()&gt;#REF!,P3272="")</formula>
    </cfRule>
  </conditionalFormatting>
  <conditionalFormatting sqref="Q3273">
    <cfRule type="expression" dxfId="2058" priority="1379" stopIfTrue="1">
      <formula>AND(P3273&lt;&gt;"",(P3273+7)&lt;TODAY(),(P3273+14)&gt;=TODAY(),Q3273="")</formula>
    </cfRule>
    <cfRule type="expression" dxfId="2057" priority="1380" stopIfTrue="1">
      <formula>AND(P3273&lt;&gt;"",(P3273+14)&lt;TODAY(),Q3273="")</formula>
    </cfRule>
  </conditionalFormatting>
  <conditionalFormatting sqref="S3273 V3273">
    <cfRule type="expression" dxfId="2056" priority="1378" stopIfTrue="1">
      <formula>AND($B3273&lt;&gt;"",TODAY()&gt;#REF!,S3273="")</formula>
    </cfRule>
  </conditionalFormatting>
  <conditionalFormatting sqref="U3273">
    <cfRule type="expression" dxfId="2055" priority="1377" stopIfTrue="1">
      <formula>AND($B3273&lt;&gt;"",TODAY()&gt;$A3273,U3273="",V3273&lt;&gt;"Data Received")</formula>
    </cfRule>
  </conditionalFormatting>
  <conditionalFormatting sqref="R3273">
    <cfRule type="expression" dxfId="2054" priority="1376" stopIfTrue="1">
      <formula>AND(B3273&lt;&gt;"",#REF!&lt;TODAY(),R3273="")</formula>
    </cfRule>
  </conditionalFormatting>
  <conditionalFormatting sqref="T3273">
    <cfRule type="expression" dxfId="2053" priority="1375" stopIfTrue="1">
      <formula>AND($B3273&lt;&gt;"",$S3273&lt;&gt;"",TODAY()&gt;$S3273+14,$T3273="",V3273&lt;&gt;"Data Received")</formula>
    </cfRule>
  </conditionalFormatting>
  <conditionalFormatting sqref="L3273:O3273">
    <cfRule type="expression" dxfId="2052" priority="1374" stopIfTrue="1">
      <formula>AND($B3273&lt;&gt;"",TODAY()&gt;#REF!,$L3273="")</formula>
    </cfRule>
  </conditionalFormatting>
  <conditionalFormatting sqref="P3273">
    <cfRule type="expression" dxfId="2051" priority="1373" stopIfTrue="1">
      <formula>AND($B6489&lt;&gt;"",TODAY()&gt;#REF!,P3273="")</formula>
    </cfRule>
  </conditionalFormatting>
  <conditionalFormatting sqref="Q3274">
    <cfRule type="expression" dxfId="2050" priority="1371" stopIfTrue="1">
      <formula>AND(P3274&lt;&gt;"",(P3274+7)&lt;TODAY(),(P3274+14)&gt;=TODAY(),Q3274="")</formula>
    </cfRule>
    <cfRule type="expression" dxfId="2049" priority="1372" stopIfTrue="1">
      <formula>AND(P3274&lt;&gt;"",(P3274+14)&lt;TODAY(),Q3274="")</formula>
    </cfRule>
  </conditionalFormatting>
  <conditionalFormatting sqref="V3274 S3274">
    <cfRule type="expression" dxfId="2048" priority="1370" stopIfTrue="1">
      <formula>AND($B3274&lt;&gt;"",TODAY()&gt;#REF!,S3274="")</formula>
    </cfRule>
  </conditionalFormatting>
  <conditionalFormatting sqref="U3274">
    <cfRule type="expression" dxfId="2047" priority="1369" stopIfTrue="1">
      <formula>AND($B3274&lt;&gt;"",TODAY()&gt;$A3274,U3274="",V3274&lt;&gt;"Data Received")</formula>
    </cfRule>
  </conditionalFormatting>
  <conditionalFormatting sqref="R3274">
    <cfRule type="expression" dxfId="2046" priority="1368" stopIfTrue="1">
      <formula>AND(B3274&lt;&gt;"",#REF!&lt;TODAY(),R3274="")</formula>
    </cfRule>
  </conditionalFormatting>
  <conditionalFormatting sqref="T3274">
    <cfRule type="expression" dxfId="2045" priority="1367" stopIfTrue="1">
      <formula>AND($B3274&lt;&gt;"",$S3274&lt;&gt;"",TODAY()&gt;$S3274+14,$T3274="",V3274&lt;&gt;"Data Received")</formula>
    </cfRule>
  </conditionalFormatting>
  <conditionalFormatting sqref="L3274:O3274">
    <cfRule type="expression" dxfId="2044" priority="1366" stopIfTrue="1">
      <formula>AND($B3274&lt;&gt;"",TODAY()&gt;#REF!,$L3274="")</formula>
    </cfRule>
  </conditionalFormatting>
  <conditionalFormatting sqref="P3274">
    <cfRule type="expression" dxfId="2043" priority="1365" stopIfTrue="1">
      <formula>AND($B6512&lt;&gt;"",TODAY()&gt;#REF!,P3274="")</formula>
    </cfRule>
  </conditionalFormatting>
  <conditionalFormatting sqref="Q3275">
    <cfRule type="expression" dxfId="2042" priority="1363" stopIfTrue="1">
      <formula>AND(P3275&lt;&gt;"",(P3275+7)&lt;TODAY(),(P3275+14)&gt;=TODAY(),Q3275="")</formula>
    </cfRule>
    <cfRule type="expression" dxfId="2041" priority="1364" stopIfTrue="1">
      <formula>AND(P3275&lt;&gt;"",(P3275+14)&lt;TODAY(),Q3275="")</formula>
    </cfRule>
  </conditionalFormatting>
  <conditionalFormatting sqref="S3275 V3275">
    <cfRule type="expression" dxfId="2040" priority="1362" stopIfTrue="1">
      <formula>AND($B3275&lt;&gt;"",TODAY()&gt;#REF!,S3275="")</formula>
    </cfRule>
  </conditionalFormatting>
  <conditionalFormatting sqref="U3275">
    <cfRule type="expression" dxfId="2039" priority="1361" stopIfTrue="1">
      <formula>AND($B3275&lt;&gt;"",TODAY()&gt;$A3275,U3275="",V3275&lt;&gt;"Data Received")</formula>
    </cfRule>
  </conditionalFormatting>
  <conditionalFormatting sqref="R3275">
    <cfRule type="expression" dxfId="2038" priority="1360" stopIfTrue="1">
      <formula>AND(B3275&lt;&gt;"",#REF!&lt;TODAY(),R3275="")</formula>
    </cfRule>
  </conditionalFormatting>
  <conditionalFormatting sqref="T3275">
    <cfRule type="expression" dxfId="2037" priority="1359" stopIfTrue="1">
      <formula>AND($B3275&lt;&gt;"",$S3275&lt;&gt;"",TODAY()&gt;$S3275+14,$T3275="",V3275&lt;&gt;"Data Received")</formula>
    </cfRule>
  </conditionalFormatting>
  <conditionalFormatting sqref="L3275:O3275">
    <cfRule type="expression" dxfId="2036" priority="1358" stopIfTrue="1">
      <formula>AND($B3275&lt;&gt;"",TODAY()&gt;#REF!,$L3275="")</formula>
    </cfRule>
  </conditionalFormatting>
  <conditionalFormatting sqref="P3275">
    <cfRule type="expression" dxfId="2035" priority="1357" stopIfTrue="1">
      <formula>AND($B6500&lt;&gt;"",TODAY()&gt;#REF!,P3275="")</formula>
    </cfRule>
  </conditionalFormatting>
  <conditionalFormatting sqref="Q3276">
    <cfRule type="expression" dxfId="2034" priority="1355" stopIfTrue="1">
      <formula>AND(P3276&lt;&gt;"",(P3276+7)&lt;TODAY(),(P3276+14)&gt;=TODAY(),Q3276="")</formula>
    </cfRule>
    <cfRule type="expression" dxfId="2033" priority="1356" stopIfTrue="1">
      <formula>AND(P3276&lt;&gt;"",(P3276+14)&lt;TODAY(),Q3276="")</formula>
    </cfRule>
  </conditionalFormatting>
  <conditionalFormatting sqref="V3276 S3276">
    <cfRule type="expression" dxfId="2032" priority="1354" stopIfTrue="1">
      <formula>AND($B3276&lt;&gt;"",TODAY()&gt;#REF!,S3276="")</formula>
    </cfRule>
  </conditionalFormatting>
  <conditionalFormatting sqref="U3276">
    <cfRule type="expression" dxfId="2031" priority="1353" stopIfTrue="1">
      <formula>AND($B3276&lt;&gt;"",TODAY()&gt;$A3276,U3276="",V3276&lt;&gt;"Data Received")</formula>
    </cfRule>
  </conditionalFormatting>
  <conditionalFormatting sqref="R3276">
    <cfRule type="expression" dxfId="2030" priority="1352" stopIfTrue="1">
      <formula>AND(B3276&lt;&gt;"",#REF!&lt;TODAY(),R3276="")</formula>
    </cfRule>
  </conditionalFormatting>
  <conditionalFormatting sqref="T3276">
    <cfRule type="expression" dxfId="2029" priority="1351" stopIfTrue="1">
      <formula>AND($B3276&lt;&gt;"",$S3276&lt;&gt;"",TODAY()&gt;$S3276+14,$T3276="",V3276&lt;&gt;"Data Received")</formula>
    </cfRule>
  </conditionalFormatting>
  <conditionalFormatting sqref="L3276:O3276">
    <cfRule type="expression" dxfId="2028" priority="1350" stopIfTrue="1">
      <formula>AND($B3276&lt;&gt;"",TODAY()&gt;#REF!,$L3276="")</formula>
    </cfRule>
  </conditionalFormatting>
  <conditionalFormatting sqref="P3276">
    <cfRule type="expression" dxfId="2027" priority="1349" stopIfTrue="1">
      <formula>AND($B6469&lt;&gt;"",TODAY()&gt;#REF!,P3276="")</formula>
    </cfRule>
  </conditionalFormatting>
  <conditionalFormatting sqref="Q3277">
    <cfRule type="expression" dxfId="2026" priority="1343" stopIfTrue="1">
      <formula>AND(P3277&lt;&gt;"",(P3277+7)&lt;TODAY(),(P3277+14)&gt;=TODAY(),Q3277="")</formula>
    </cfRule>
    <cfRule type="expression" dxfId="2025" priority="1344" stopIfTrue="1">
      <formula>AND(P3277&lt;&gt;"",(P3277+14)&lt;TODAY(),Q3277="")</formula>
    </cfRule>
  </conditionalFormatting>
  <conditionalFormatting sqref="S3277 V3277">
    <cfRule type="expression" dxfId="2024" priority="1342" stopIfTrue="1">
      <formula>AND($B3277&lt;&gt;"",TODAY()&gt;#REF!,S3277="")</formula>
    </cfRule>
  </conditionalFormatting>
  <conditionalFormatting sqref="U3277">
    <cfRule type="expression" dxfId="2023" priority="1341" stopIfTrue="1">
      <formula>AND($B3277&lt;&gt;"",TODAY()&gt;$A3277,U3277="",V3277&lt;&gt;"Data Received")</formula>
    </cfRule>
  </conditionalFormatting>
  <conditionalFormatting sqref="R3277">
    <cfRule type="expression" dxfId="2022" priority="1345" stopIfTrue="1">
      <formula>AND(B3277&lt;&gt;"",#REF!&lt;TODAY(),R3277="")</formula>
    </cfRule>
  </conditionalFormatting>
  <conditionalFormatting sqref="T3277">
    <cfRule type="expression" dxfId="2021" priority="1346" stopIfTrue="1">
      <formula>AND($B3277&lt;&gt;"",$S3277&lt;&gt;"",TODAY()&gt;$S3277+14,$T3277="",V3277&lt;&gt;"Data Received")</formula>
    </cfRule>
  </conditionalFormatting>
  <conditionalFormatting sqref="L3277:O3277">
    <cfRule type="expression" dxfId="2020" priority="1347" stopIfTrue="1">
      <formula>AND($B3277&lt;&gt;"",TODAY()&gt;#REF!,$L3277="")</formula>
    </cfRule>
  </conditionalFormatting>
  <conditionalFormatting sqref="P3277">
    <cfRule type="expression" dxfId="2019" priority="1348" stopIfTrue="1">
      <formula>AND($B3278&lt;&gt;"",TODAY()&gt;#REF!,P3277="")</formula>
    </cfRule>
  </conditionalFormatting>
  <conditionalFormatting sqref="Q3278">
    <cfRule type="expression" dxfId="2018" priority="1339" stopIfTrue="1">
      <formula>AND(P3278&lt;&gt;"",(P3278+7)&lt;TODAY(),(P3278+14)&gt;=TODAY(),Q3278="")</formula>
    </cfRule>
    <cfRule type="expression" dxfId="2017" priority="1340" stopIfTrue="1">
      <formula>AND(P3278&lt;&gt;"",(P3278+14)&lt;TODAY(),Q3278="")</formula>
    </cfRule>
  </conditionalFormatting>
  <conditionalFormatting sqref="V3278 S3278">
    <cfRule type="expression" dxfId="2016" priority="1338" stopIfTrue="1">
      <formula>AND($B3278&lt;&gt;"",TODAY()&gt;#REF!,S3278="")</formula>
    </cfRule>
  </conditionalFormatting>
  <conditionalFormatting sqref="U3278">
    <cfRule type="expression" dxfId="2015" priority="1337" stopIfTrue="1">
      <formula>AND($B3278&lt;&gt;"",TODAY()&gt;$A3278,U3278="",V3278&lt;&gt;"Data Received")</formula>
    </cfRule>
  </conditionalFormatting>
  <conditionalFormatting sqref="R3278">
    <cfRule type="expression" dxfId="2014" priority="1336" stopIfTrue="1">
      <formula>AND(B3278&lt;&gt;"",#REF!&lt;TODAY(),R3278="")</formula>
    </cfRule>
  </conditionalFormatting>
  <conditionalFormatting sqref="T3278">
    <cfRule type="expression" dxfId="2013" priority="1335" stopIfTrue="1">
      <formula>AND($B3278&lt;&gt;"",$S3278&lt;&gt;"",TODAY()&gt;$S3278+14,$T3278="",V3278&lt;&gt;"Data Received")</formula>
    </cfRule>
  </conditionalFormatting>
  <conditionalFormatting sqref="L3278:O3278">
    <cfRule type="expression" dxfId="2012" priority="1334" stopIfTrue="1">
      <formula>AND($B3278&lt;&gt;"",TODAY()&gt;#REF!,$L3278="")</formula>
    </cfRule>
  </conditionalFormatting>
  <conditionalFormatting sqref="P3278">
    <cfRule type="expression" dxfId="2011" priority="1333" stopIfTrue="1">
      <formula>AND($B6493&lt;&gt;"",TODAY()&gt;#REF!,P3278="")</formula>
    </cfRule>
  </conditionalFormatting>
  <conditionalFormatting sqref="S3279 V3279">
    <cfRule type="expression" dxfId="2010" priority="1332" stopIfTrue="1">
      <formula>AND($B3279&lt;&gt;"",TODAY()&gt;#REF!,S3279="")</formula>
    </cfRule>
  </conditionalFormatting>
  <conditionalFormatting sqref="U3279">
    <cfRule type="expression" dxfId="2009" priority="1331" stopIfTrue="1">
      <formula>AND($B3279&lt;&gt;"",TODAY()&gt;$A3279,U3279="",V3279&lt;&gt;"Data Received")</formula>
    </cfRule>
  </conditionalFormatting>
  <conditionalFormatting sqref="T3279">
    <cfRule type="expression" dxfId="2008" priority="1330" stopIfTrue="1">
      <formula>AND($B3279&lt;&gt;"",$S3279&lt;&gt;"",TODAY()&gt;$S3279+14,$T3279="",V3279&lt;&gt;"Data Received")</formula>
    </cfRule>
  </conditionalFormatting>
  <conditionalFormatting sqref="L3279:O3279">
    <cfRule type="expression" dxfId="2007" priority="1329" stopIfTrue="1">
      <formula>AND($B3279&lt;&gt;"",TODAY()&gt;#REF!,$L3279="")</formula>
    </cfRule>
  </conditionalFormatting>
  <conditionalFormatting sqref="P3279:R3279">
    <cfRule type="expression" dxfId="2006" priority="1328" stopIfTrue="1">
      <formula>AND($B6488&lt;&gt;"",TODAY()&gt;#REF!,P3279="")</formula>
    </cfRule>
  </conditionalFormatting>
  <conditionalFormatting sqref="Q3280">
    <cfRule type="expression" dxfId="2005" priority="1326" stopIfTrue="1">
      <formula>AND(P3280&lt;&gt;"",(P3280+7)&lt;TODAY(),(P3280+14)&gt;=TODAY(),Q3280="")</formula>
    </cfRule>
    <cfRule type="expression" dxfId="2004" priority="1327" stopIfTrue="1">
      <formula>AND(P3280&lt;&gt;"",(P3280+14)&lt;TODAY(),Q3280="")</formula>
    </cfRule>
  </conditionalFormatting>
  <conditionalFormatting sqref="S3280 V3280">
    <cfRule type="expression" dxfId="2003" priority="1325" stopIfTrue="1">
      <formula>AND($B3280&lt;&gt;"",TODAY()&gt;#REF!,S3280="")</formula>
    </cfRule>
  </conditionalFormatting>
  <conditionalFormatting sqref="R3280">
    <cfRule type="expression" dxfId="2002" priority="1324" stopIfTrue="1">
      <formula>AND(B3280&lt;&gt;"",#REF!&lt;TODAY(),R3280="")</formula>
    </cfRule>
  </conditionalFormatting>
  <conditionalFormatting sqref="T3280">
    <cfRule type="expression" dxfId="2001" priority="1323" stopIfTrue="1">
      <formula>AND($B3280&lt;&gt;"",$S3280&lt;&gt;"",TODAY()&gt;$S3280+14,$T3280="",V3280&lt;&gt;"Data Received")</formula>
    </cfRule>
  </conditionalFormatting>
  <conditionalFormatting sqref="L3280:O3280">
    <cfRule type="expression" dxfId="2000" priority="1322" stopIfTrue="1">
      <formula>AND($B3280&lt;&gt;"",TODAY()&gt;#REF!,$L3280="")</formula>
    </cfRule>
  </conditionalFormatting>
  <conditionalFormatting sqref="P3280">
    <cfRule type="expression" dxfId="1999" priority="1321" stopIfTrue="1">
      <formula>AND($B6446&lt;&gt;"",TODAY()&gt;#REF!,P3280="")</formula>
    </cfRule>
  </conditionalFormatting>
  <conditionalFormatting sqref="U3280">
    <cfRule type="expression" dxfId="1998" priority="1320" stopIfTrue="1">
      <formula>AND($B3280&lt;&gt;"",$S3280&lt;&gt;"",TODAY()&gt;$S3280+14,$T3280="",W3280&lt;&gt;"Data Received")</formula>
    </cfRule>
  </conditionalFormatting>
  <conditionalFormatting sqref="Q3281">
    <cfRule type="expression" dxfId="1997" priority="1318" stopIfTrue="1">
      <formula>AND(P3281&lt;&gt;"",(P3281+7)&lt;TODAY(),(P3281+14)&gt;=TODAY(),Q3281="")</formula>
    </cfRule>
    <cfRule type="expression" dxfId="1996" priority="1319" stopIfTrue="1">
      <formula>AND(P3281&lt;&gt;"",(P3281+14)&lt;TODAY(),Q3281="")</formula>
    </cfRule>
  </conditionalFormatting>
  <conditionalFormatting sqref="S3281 V3281">
    <cfRule type="expression" dxfId="1995" priority="1317" stopIfTrue="1">
      <formula>AND($B3281&lt;&gt;"",TODAY()&gt;#REF!,S3281="")</formula>
    </cfRule>
  </conditionalFormatting>
  <conditionalFormatting sqref="U3281">
    <cfRule type="expression" dxfId="1994" priority="1316" stopIfTrue="1">
      <formula>AND($B3281&lt;&gt;"",TODAY()&gt;$A3281,U3281="",V3281&lt;&gt;"Data Received")</formula>
    </cfRule>
  </conditionalFormatting>
  <conditionalFormatting sqref="R3281">
    <cfRule type="expression" dxfId="1993" priority="1315" stopIfTrue="1">
      <formula>AND(B3281&lt;&gt;"",#REF!&lt;TODAY(),R3281="")</formula>
    </cfRule>
  </conditionalFormatting>
  <conditionalFormatting sqref="T3281">
    <cfRule type="expression" dxfId="1992" priority="1314" stopIfTrue="1">
      <formula>AND($B3281&lt;&gt;"",$S3281&lt;&gt;"",TODAY()&gt;$S3281+14,$T3281="",V3281&lt;&gt;"Data Received")</formula>
    </cfRule>
  </conditionalFormatting>
  <conditionalFormatting sqref="L3281:O3281">
    <cfRule type="expression" dxfId="1991" priority="1313" stopIfTrue="1">
      <formula>AND($B3281&lt;&gt;"",TODAY()&gt;#REF!,$L3281="")</formula>
    </cfRule>
  </conditionalFormatting>
  <conditionalFormatting sqref="P3281">
    <cfRule type="expression" dxfId="1990" priority="1312" stopIfTrue="1">
      <formula>AND($B6544&lt;&gt;"",TODAY()&gt;#REF!,P3281="")</formula>
    </cfRule>
  </conditionalFormatting>
  <conditionalFormatting sqref="Q3282">
    <cfRule type="expression" dxfId="1989" priority="1310" stopIfTrue="1">
      <formula>AND(P3282&lt;&gt;"",(P3282+7)&lt;TODAY(),(P3282+14)&gt;=TODAY(),Q3282="")</formula>
    </cfRule>
    <cfRule type="expression" dxfId="1988" priority="1311" stopIfTrue="1">
      <formula>AND(P3282&lt;&gt;"",(P3282+14)&lt;TODAY(),Q3282="")</formula>
    </cfRule>
  </conditionalFormatting>
  <conditionalFormatting sqref="S3282 V3282">
    <cfRule type="expression" dxfId="1987" priority="1309" stopIfTrue="1">
      <formula>AND($B3282&lt;&gt;"",TODAY()&gt;#REF!,S3282="")</formula>
    </cfRule>
  </conditionalFormatting>
  <conditionalFormatting sqref="U3282">
    <cfRule type="expression" dxfId="1986" priority="1308" stopIfTrue="1">
      <formula>AND($B3282&lt;&gt;"",TODAY()&gt;$A3282,U3282="",V3282&lt;&gt;"Data Received")</formula>
    </cfRule>
  </conditionalFormatting>
  <conditionalFormatting sqref="R3282">
    <cfRule type="expression" dxfId="1985" priority="1307" stopIfTrue="1">
      <formula>AND(B3282&lt;&gt;"",#REF!&lt;TODAY(),R3282="")</formula>
    </cfRule>
  </conditionalFormatting>
  <conditionalFormatting sqref="T3282">
    <cfRule type="expression" dxfId="1984" priority="1306" stopIfTrue="1">
      <formula>AND($B3282&lt;&gt;"",$S3282&lt;&gt;"",TODAY()&gt;$S3282+14,$T3282="",V3282&lt;&gt;"Data Received")</formula>
    </cfRule>
  </conditionalFormatting>
  <conditionalFormatting sqref="L3282:O3282">
    <cfRule type="expression" dxfId="1983" priority="1305" stopIfTrue="1">
      <formula>AND($B3282&lt;&gt;"",TODAY()&gt;#REF!,$L3282="")</formula>
    </cfRule>
  </conditionalFormatting>
  <conditionalFormatting sqref="P3282">
    <cfRule type="expression" dxfId="1982" priority="1304" stopIfTrue="1">
      <formula>AND($B6549&lt;&gt;"",TODAY()&gt;#REF!,P3282="")</formula>
    </cfRule>
  </conditionalFormatting>
  <conditionalFormatting sqref="Q3283">
    <cfRule type="expression" dxfId="1981" priority="1298" stopIfTrue="1">
      <formula>AND(P3283&lt;&gt;"",(P3283+7)&lt;TODAY(),(P3283+14)&gt;=TODAY(),Q3283="")</formula>
    </cfRule>
    <cfRule type="expression" dxfId="1980" priority="1299" stopIfTrue="1">
      <formula>AND(P3283&lt;&gt;"",(P3283+14)&lt;TODAY(),Q3283="")</formula>
    </cfRule>
  </conditionalFormatting>
  <conditionalFormatting sqref="S3283 V3283">
    <cfRule type="expression" dxfId="1979" priority="1297" stopIfTrue="1">
      <formula>AND($B3283&lt;&gt;"",TODAY()&gt;#REF!,S3283="")</formula>
    </cfRule>
  </conditionalFormatting>
  <conditionalFormatting sqref="U3283">
    <cfRule type="expression" dxfId="1978" priority="1296" stopIfTrue="1">
      <formula>AND($B3283&lt;&gt;"",TODAY()&gt;$A3283,U3283="",V3283&lt;&gt;"Data Received")</formula>
    </cfRule>
  </conditionalFormatting>
  <conditionalFormatting sqref="R3283">
    <cfRule type="expression" dxfId="1977" priority="1300" stopIfTrue="1">
      <formula>AND(B3283&lt;&gt;"",#REF!&lt;TODAY(),R3283="")</formula>
    </cfRule>
  </conditionalFormatting>
  <conditionalFormatting sqref="T3283">
    <cfRule type="expression" dxfId="1976" priority="1301" stopIfTrue="1">
      <formula>AND($B3283&lt;&gt;"",$S3283&lt;&gt;"",TODAY()&gt;$S3283+14,$T3283="",V3283&lt;&gt;"Data Received")</formula>
    </cfRule>
  </conditionalFormatting>
  <conditionalFormatting sqref="L3283:O3283">
    <cfRule type="expression" dxfId="1975" priority="1302" stopIfTrue="1">
      <formula>AND($B3283&lt;&gt;"",TODAY()&gt;#REF!,$L3283="")</formula>
    </cfRule>
  </conditionalFormatting>
  <conditionalFormatting sqref="P3283">
    <cfRule type="expression" dxfId="1974" priority="1303" stopIfTrue="1">
      <formula>AND($B3284&lt;&gt;"",TODAY()&gt;#REF!,P3283="")</formula>
    </cfRule>
  </conditionalFormatting>
  <conditionalFormatting sqref="Q3284">
    <cfRule type="expression" dxfId="1973" priority="1290" stopIfTrue="1">
      <formula>AND(P3284&lt;&gt;"",(P3284+7)&lt;TODAY(),(P3284+14)&gt;=TODAY(),Q3284="")</formula>
    </cfRule>
    <cfRule type="expression" dxfId="1972" priority="1291" stopIfTrue="1">
      <formula>AND(P3284&lt;&gt;"",(P3284+14)&lt;TODAY(),Q3284="")</formula>
    </cfRule>
  </conditionalFormatting>
  <conditionalFormatting sqref="S3284 V3284">
    <cfRule type="expression" dxfId="1971" priority="1289" stopIfTrue="1">
      <formula>AND($B3284&lt;&gt;"",TODAY()&gt;#REF!,S3284="")</formula>
    </cfRule>
  </conditionalFormatting>
  <conditionalFormatting sqref="U3284">
    <cfRule type="expression" dxfId="1970" priority="1288" stopIfTrue="1">
      <formula>AND($B3284&lt;&gt;"",TODAY()&gt;$A3284,U3284="",V3284&lt;&gt;"Data Received")</formula>
    </cfRule>
  </conditionalFormatting>
  <conditionalFormatting sqref="R3284">
    <cfRule type="expression" dxfId="1969" priority="1292" stopIfTrue="1">
      <formula>AND(B3284&lt;&gt;"",#REF!&lt;TODAY(),R3284="")</formula>
    </cfRule>
  </conditionalFormatting>
  <conditionalFormatting sqref="T3284">
    <cfRule type="expression" dxfId="1968" priority="1293" stopIfTrue="1">
      <formula>AND($B3284&lt;&gt;"",$S3284&lt;&gt;"",TODAY()&gt;$S3284+14,$T3284="",V3284&lt;&gt;"Data Received")</formula>
    </cfRule>
  </conditionalFormatting>
  <conditionalFormatting sqref="L3284:O3284">
    <cfRule type="expression" dxfId="1967" priority="1294" stopIfTrue="1">
      <formula>AND($B3284&lt;&gt;"",TODAY()&gt;#REF!,$L3284="")</formula>
    </cfRule>
  </conditionalFormatting>
  <conditionalFormatting sqref="P3284">
    <cfRule type="expression" dxfId="1966" priority="1295" stopIfTrue="1">
      <formula>AND($B3285&lt;&gt;"",TODAY()&gt;#REF!,P3284="")</formula>
    </cfRule>
  </conditionalFormatting>
  <conditionalFormatting sqref="Q3285">
    <cfRule type="expression" dxfId="1965" priority="1286" stopIfTrue="1">
      <formula>AND(P3285&lt;&gt;"",(P3285+7)&lt;TODAY(),(P3285+14)&gt;=TODAY(),Q3285="")</formula>
    </cfRule>
    <cfRule type="expression" dxfId="1964" priority="1287" stopIfTrue="1">
      <formula>AND(P3285&lt;&gt;"",(P3285+14)&lt;TODAY(),Q3285="")</formula>
    </cfRule>
  </conditionalFormatting>
  <conditionalFormatting sqref="S3285 V3285">
    <cfRule type="expression" dxfId="1963" priority="1285" stopIfTrue="1">
      <formula>AND($B3285&lt;&gt;"",TODAY()&gt;#REF!,S3285="")</formula>
    </cfRule>
  </conditionalFormatting>
  <conditionalFormatting sqref="U3285">
    <cfRule type="expression" dxfId="1962" priority="1284" stopIfTrue="1">
      <formula>AND($B3285&lt;&gt;"",TODAY()&gt;$A3285,U3285="",V3285&lt;&gt;"Data Received")</formula>
    </cfRule>
  </conditionalFormatting>
  <conditionalFormatting sqref="R3285">
    <cfRule type="expression" dxfId="1961" priority="1283" stopIfTrue="1">
      <formula>AND(B3285&lt;&gt;"",#REF!&lt;TODAY(),R3285="")</formula>
    </cfRule>
  </conditionalFormatting>
  <conditionalFormatting sqref="T3285">
    <cfRule type="expression" dxfId="1960" priority="1282" stopIfTrue="1">
      <formula>AND($B3285&lt;&gt;"",$S3285&lt;&gt;"",TODAY()&gt;$S3285+14,$T3285="",V3285&lt;&gt;"Data Received")</formula>
    </cfRule>
  </conditionalFormatting>
  <conditionalFormatting sqref="L3285:O3285">
    <cfRule type="expression" dxfId="1959" priority="1281" stopIfTrue="1">
      <formula>AND($B3285&lt;&gt;"",TODAY()&gt;#REF!,$L3285="")</formula>
    </cfRule>
  </conditionalFormatting>
  <conditionalFormatting sqref="P3285">
    <cfRule type="expression" dxfId="1958" priority="1280" stopIfTrue="1">
      <formula>AND($B6490&lt;&gt;"",TODAY()&gt;#REF!,P3285="")</formula>
    </cfRule>
  </conditionalFormatting>
  <conditionalFormatting sqref="Q3286">
    <cfRule type="expression" dxfId="1957" priority="1274" stopIfTrue="1">
      <formula>AND(P3286&lt;&gt;"",(P3286+7)&lt;TODAY(),(P3286+14)&gt;=TODAY(),Q3286="")</formula>
    </cfRule>
    <cfRule type="expression" dxfId="1956" priority="1275" stopIfTrue="1">
      <formula>AND(P3286&lt;&gt;"",(P3286+14)&lt;TODAY(),Q3286="")</formula>
    </cfRule>
  </conditionalFormatting>
  <conditionalFormatting sqref="S3286 V3286">
    <cfRule type="expression" dxfId="1955" priority="1273" stopIfTrue="1">
      <formula>AND($B3286&lt;&gt;"",TODAY()&gt;#REF!,S3286="")</formula>
    </cfRule>
  </conditionalFormatting>
  <conditionalFormatting sqref="U3286">
    <cfRule type="expression" dxfId="1954" priority="1272" stopIfTrue="1">
      <formula>AND($B3286&lt;&gt;"",TODAY()&gt;$A3286,U3286="",V3286&lt;&gt;"Data Received")</formula>
    </cfRule>
  </conditionalFormatting>
  <conditionalFormatting sqref="R3286">
    <cfRule type="expression" dxfId="1953" priority="1276" stopIfTrue="1">
      <formula>AND(B3286&lt;&gt;"",#REF!&lt;TODAY(),R3286="")</formula>
    </cfRule>
  </conditionalFormatting>
  <conditionalFormatting sqref="T3286">
    <cfRule type="expression" dxfId="1952" priority="1277" stopIfTrue="1">
      <formula>AND($B3286&lt;&gt;"",$S3286&lt;&gt;"",TODAY()&gt;$S3286+14,$T3286="",V3286&lt;&gt;"Data Received")</formula>
    </cfRule>
  </conditionalFormatting>
  <conditionalFormatting sqref="L3286:O3286">
    <cfRule type="expression" dxfId="1951" priority="1278" stopIfTrue="1">
      <formula>AND($B3286&lt;&gt;"",TODAY()&gt;#REF!,$L3286="")</formula>
    </cfRule>
  </conditionalFormatting>
  <conditionalFormatting sqref="P3286">
    <cfRule type="expression" dxfId="1950" priority="1279" stopIfTrue="1">
      <formula>AND($B3287&lt;&gt;"",TODAY()&gt;#REF!,P3286="")</formula>
    </cfRule>
  </conditionalFormatting>
  <conditionalFormatting sqref="Q3287">
    <cfRule type="expression" dxfId="1949" priority="1270" stopIfTrue="1">
      <formula>AND(P3287&lt;&gt;"",(P3287+7)&lt;TODAY(),(P3287+14)&gt;=TODAY(),Q3287="")</formula>
    </cfRule>
    <cfRule type="expression" dxfId="1948" priority="1271" stopIfTrue="1">
      <formula>AND(P3287&lt;&gt;"",(P3287+14)&lt;TODAY(),Q3287="")</formula>
    </cfRule>
  </conditionalFormatting>
  <conditionalFormatting sqref="S3287 V3287">
    <cfRule type="expression" dxfId="1947" priority="1269" stopIfTrue="1">
      <formula>AND($B3287&lt;&gt;"",TODAY()&gt;#REF!,S3287="")</formula>
    </cfRule>
  </conditionalFormatting>
  <conditionalFormatting sqref="R3287">
    <cfRule type="expression" dxfId="1946" priority="1268" stopIfTrue="1">
      <formula>AND(B3287&lt;&gt;"",#REF!&lt;TODAY(),R3287="")</formula>
    </cfRule>
  </conditionalFormatting>
  <conditionalFormatting sqref="T3287">
    <cfRule type="expression" dxfId="1945" priority="1267" stopIfTrue="1">
      <formula>AND($B3287&lt;&gt;"",$S3287&lt;&gt;"",TODAY()&gt;$S3287+14,$T3287="",V3287&lt;&gt;"Data Received")</formula>
    </cfRule>
  </conditionalFormatting>
  <conditionalFormatting sqref="L3287:O3287">
    <cfRule type="expression" dxfId="1944" priority="1266" stopIfTrue="1">
      <formula>AND($B3287&lt;&gt;"",TODAY()&gt;#REF!,$L3287="")</formula>
    </cfRule>
  </conditionalFormatting>
  <conditionalFormatting sqref="P3287">
    <cfRule type="expression" dxfId="1943" priority="1265" stopIfTrue="1">
      <formula>AND($B6517&lt;&gt;"",TODAY()&gt;#REF!,P3287="")</formula>
    </cfRule>
  </conditionalFormatting>
  <conditionalFormatting sqref="U3287">
    <cfRule type="expression" dxfId="1942" priority="1264" stopIfTrue="1">
      <formula>AND($B3287&lt;&gt;"",$S3287&lt;&gt;"",TODAY()&gt;$S3287+14,$T3287="",W3287&lt;&gt;"Data Received")</formula>
    </cfRule>
  </conditionalFormatting>
  <conditionalFormatting sqref="Q3288">
    <cfRule type="expression" dxfId="1941" priority="1262" stopIfTrue="1">
      <formula>AND(P3288&lt;&gt;"",(P3288+7)&lt;TODAY(),(P3288+14)&gt;=TODAY(),Q3288="")</formula>
    </cfRule>
    <cfRule type="expression" dxfId="1940" priority="1263" stopIfTrue="1">
      <formula>AND(P3288&lt;&gt;"",(P3288+14)&lt;TODAY(),Q3288="")</formula>
    </cfRule>
  </conditionalFormatting>
  <conditionalFormatting sqref="S3288 V3288">
    <cfRule type="expression" dxfId="1939" priority="1261" stopIfTrue="1">
      <formula>AND($B3288&lt;&gt;"",TODAY()&gt;#REF!,S3288="")</formula>
    </cfRule>
  </conditionalFormatting>
  <conditionalFormatting sqref="U3288">
    <cfRule type="expression" dxfId="1938" priority="1260" stopIfTrue="1">
      <formula>AND($B3288&lt;&gt;"",TODAY()&gt;$A3288,U3288="",V3288&lt;&gt;"Data Received")</formula>
    </cfRule>
  </conditionalFormatting>
  <conditionalFormatting sqref="R3288">
    <cfRule type="expression" dxfId="1937" priority="1259" stopIfTrue="1">
      <formula>AND(B3288&lt;&gt;"",#REF!&lt;TODAY(),R3288="")</formula>
    </cfRule>
  </conditionalFormatting>
  <conditionalFormatting sqref="T3288">
    <cfRule type="expression" dxfId="1936" priority="1258" stopIfTrue="1">
      <formula>AND($B3288&lt;&gt;"",$S3288&lt;&gt;"",TODAY()&gt;$S3288+14,$T3288="",V3288&lt;&gt;"Data Received")</formula>
    </cfRule>
  </conditionalFormatting>
  <conditionalFormatting sqref="L3288:O3288">
    <cfRule type="expression" dxfId="1935" priority="1257" stopIfTrue="1">
      <formula>AND($B3288&lt;&gt;"",TODAY()&gt;#REF!,$L3288="")</formula>
    </cfRule>
  </conditionalFormatting>
  <conditionalFormatting sqref="Q3289">
    <cfRule type="expression" dxfId="1934" priority="1254" stopIfTrue="1">
      <formula>AND(P3289&lt;&gt;"",(P3289+7)&lt;TODAY(),(P3289+14)&gt;=TODAY(),Q3289="")</formula>
    </cfRule>
    <cfRule type="expression" dxfId="1933" priority="1255" stopIfTrue="1">
      <formula>AND(P3289&lt;&gt;"",(P3289+14)&lt;TODAY(),Q3289="")</formula>
    </cfRule>
  </conditionalFormatting>
  <conditionalFormatting sqref="S3289 V3289">
    <cfRule type="expression" dxfId="1932" priority="1253" stopIfTrue="1">
      <formula>AND($B3289&lt;&gt;"",TODAY()&gt;#REF!,S3289="")</formula>
    </cfRule>
  </conditionalFormatting>
  <conditionalFormatting sqref="U3289">
    <cfRule type="expression" dxfId="1931" priority="1252" stopIfTrue="1">
      <formula>AND($B3289&lt;&gt;"",TODAY()&gt;$A3289,U3289="",V3289&lt;&gt;"Data Received")</formula>
    </cfRule>
  </conditionalFormatting>
  <conditionalFormatting sqref="R3289">
    <cfRule type="expression" dxfId="1930" priority="1251" stopIfTrue="1">
      <formula>AND(B3289&lt;&gt;"",#REF!&lt;TODAY(),R3289="")</formula>
    </cfRule>
  </conditionalFormatting>
  <conditionalFormatting sqref="T3289">
    <cfRule type="expression" dxfId="1929" priority="1250" stopIfTrue="1">
      <formula>AND($B3289&lt;&gt;"",$S3289&lt;&gt;"",TODAY()&gt;$S3289+14,$T3289="",V3289&lt;&gt;"Data Received")</formula>
    </cfRule>
  </conditionalFormatting>
  <conditionalFormatting sqref="L3289:O3289">
    <cfRule type="expression" dxfId="1928" priority="1249" stopIfTrue="1">
      <formula>AND($B3289&lt;&gt;"",TODAY()&gt;#REF!,$L3289="")</formula>
    </cfRule>
  </conditionalFormatting>
  <conditionalFormatting sqref="P3289">
    <cfRule type="expression" dxfId="1927" priority="1248" stopIfTrue="1">
      <formula>AND($B6516&lt;&gt;"",TODAY()&gt;#REF!,P3289="")</formula>
    </cfRule>
  </conditionalFormatting>
  <conditionalFormatting sqref="Q3290">
    <cfRule type="expression" dxfId="1926" priority="1246" stopIfTrue="1">
      <formula>AND(P3290&lt;&gt;"",(P3290+7)&lt;TODAY(),(P3290+14)&gt;=TODAY(),Q3290="")</formula>
    </cfRule>
    <cfRule type="expression" dxfId="1925" priority="1247" stopIfTrue="1">
      <formula>AND(P3290&lt;&gt;"",(P3290+14)&lt;TODAY(),Q3290="")</formula>
    </cfRule>
  </conditionalFormatting>
  <conditionalFormatting sqref="V3290 S3290">
    <cfRule type="expression" dxfId="1924" priority="1245" stopIfTrue="1">
      <formula>AND($B3290&lt;&gt;"",TODAY()&gt;#REF!,S3290="")</formula>
    </cfRule>
  </conditionalFormatting>
  <conditionalFormatting sqref="U3290">
    <cfRule type="expression" dxfId="1923" priority="1244" stopIfTrue="1">
      <formula>AND($B3290&lt;&gt;"",TODAY()&gt;$A3290,U3290="",V3290&lt;&gt;"Data Received")</formula>
    </cfRule>
  </conditionalFormatting>
  <conditionalFormatting sqref="R3290">
    <cfRule type="expression" dxfId="1922" priority="1243" stopIfTrue="1">
      <formula>AND(B3290&lt;&gt;"",#REF!&lt;TODAY(),R3290="")</formula>
    </cfRule>
  </conditionalFormatting>
  <conditionalFormatting sqref="T3290">
    <cfRule type="expression" dxfId="1921" priority="1242" stopIfTrue="1">
      <formula>AND($B3290&lt;&gt;"",$S3290&lt;&gt;"",TODAY()&gt;$S3290+14,$T3290="",V3290&lt;&gt;"Data Received")</formula>
    </cfRule>
  </conditionalFormatting>
  <conditionalFormatting sqref="L3290:O3290">
    <cfRule type="expression" dxfId="1920" priority="1241" stopIfTrue="1">
      <formula>AND($B3290&lt;&gt;"",TODAY()&gt;#REF!,$L3290="")</formula>
    </cfRule>
  </conditionalFormatting>
  <conditionalFormatting sqref="P3290">
    <cfRule type="expression" dxfId="1919" priority="1240" stopIfTrue="1">
      <formula>AND($B6563&lt;&gt;"",TODAY()&gt;#REF!,P3290="")</formula>
    </cfRule>
  </conditionalFormatting>
  <conditionalFormatting sqref="Q3291">
    <cfRule type="expression" dxfId="1918" priority="1238" stopIfTrue="1">
      <formula>AND(P3291&lt;&gt;"",(P3291+7)&lt;TODAY(),(P3291+14)&gt;=TODAY(),Q3291="")</formula>
    </cfRule>
    <cfRule type="expression" dxfId="1917" priority="1239" stopIfTrue="1">
      <formula>AND(P3291&lt;&gt;"",(P3291+14)&lt;TODAY(),Q3291="")</formula>
    </cfRule>
  </conditionalFormatting>
  <conditionalFormatting sqref="S3291 V3291">
    <cfRule type="expression" dxfId="1916" priority="1237" stopIfTrue="1">
      <formula>AND($B3291&lt;&gt;"",TODAY()&gt;#REF!,S3291="")</formula>
    </cfRule>
  </conditionalFormatting>
  <conditionalFormatting sqref="U3291">
    <cfRule type="expression" dxfId="1915" priority="1236" stopIfTrue="1">
      <formula>AND($B3291&lt;&gt;"",TODAY()&gt;$A3291,U3291="",V3291&lt;&gt;"Data Received")</formula>
    </cfRule>
  </conditionalFormatting>
  <conditionalFormatting sqref="R3291">
    <cfRule type="expression" dxfId="1914" priority="1235" stopIfTrue="1">
      <formula>AND(B3291&lt;&gt;"",#REF!&lt;TODAY(),R3291="")</formula>
    </cfRule>
  </conditionalFormatting>
  <conditionalFormatting sqref="T3291">
    <cfRule type="expression" dxfId="1913" priority="1234" stopIfTrue="1">
      <formula>AND($B3291&lt;&gt;"",$S3291&lt;&gt;"",TODAY()&gt;$S3291+14,$T3291="",V3291&lt;&gt;"Data Received")</formula>
    </cfRule>
  </conditionalFormatting>
  <conditionalFormatting sqref="L3291:O3291">
    <cfRule type="expression" dxfId="1912" priority="1233" stopIfTrue="1">
      <formula>AND($B3291&lt;&gt;"",TODAY()&gt;#REF!,$L3291="")</formula>
    </cfRule>
  </conditionalFormatting>
  <conditionalFormatting sqref="P3291">
    <cfRule type="expression" dxfId="1911" priority="1232" stopIfTrue="1">
      <formula>AND($B6529&lt;&gt;"",TODAY()&gt;#REF!,P3291="")</formula>
    </cfRule>
  </conditionalFormatting>
  <conditionalFormatting sqref="Q3292">
    <cfRule type="expression" dxfId="1910" priority="1230" stopIfTrue="1">
      <formula>AND(P3292&lt;&gt;"",(P3292+7)&lt;TODAY(),(P3292+14)&gt;=TODAY(),Q3292="")</formula>
    </cfRule>
    <cfRule type="expression" dxfId="1909" priority="1231" stopIfTrue="1">
      <formula>AND(P3292&lt;&gt;"",(P3292+14)&lt;TODAY(),Q3292="")</formula>
    </cfRule>
  </conditionalFormatting>
  <conditionalFormatting sqref="V3292 S3292">
    <cfRule type="expression" dxfId="1908" priority="1229" stopIfTrue="1">
      <formula>AND($B3292&lt;&gt;"",TODAY()&gt;#REF!,S3292="")</formula>
    </cfRule>
  </conditionalFormatting>
  <conditionalFormatting sqref="U3292">
    <cfRule type="expression" dxfId="1907" priority="1228" stopIfTrue="1">
      <formula>AND($B3292&lt;&gt;"",TODAY()&gt;$A3292,U3292="",V3292&lt;&gt;"Data Received")</formula>
    </cfRule>
  </conditionalFormatting>
  <conditionalFormatting sqref="R3292">
    <cfRule type="expression" dxfId="1906" priority="1227" stopIfTrue="1">
      <formula>AND(B3292&lt;&gt;"",#REF!&lt;TODAY(),R3292="")</formula>
    </cfRule>
  </conditionalFormatting>
  <conditionalFormatting sqref="T3292">
    <cfRule type="expression" dxfId="1905" priority="1226" stopIfTrue="1">
      <formula>AND($B3292&lt;&gt;"",$S3292&lt;&gt;"",TODAY()&gt;$S3292+14,$T3292="",V3292&lt;&gt;"Data Received")</formula>
    </cfRule>
  </conditionalFormatting>
  <conditionalFormatting sqref="L3292:O3292">
    <cfRule type="expression" dxfId="1904" priority="1225" stopIfTrue="1">
      <formula>AND($B3292&lt;&gt;"",TODAY()&gt;#REF!,$L3292="")</formula>
    </cfRule>
  </conditionalFormatting>
  <conditionalFormatting sqref="P3292">
    <cfRule type="expression" dxfId="1903" priority="1224" stopIfTrue="1">
      <formula>AND($B6517&lt;&gt;"",TODAY()&gt;#REF!,P3292="")</formula>
    </cfRule>
  </conditionalFormatting>
  <conditionalFormatting sqref="Q3293">
    <cfRule type="expression" dxfId="1902" priority="1218" stopIfTrue="1">
      <formula>AND(P3293&lt;&gt;"",(P3293+7)&lt;TODAY(),(P3293+14)&gt;=TODAY(),Q3293="")</formula>
    </cfRule>
    <cfRule type="expression" dxfId="1901" priority="1219" stopIfTrue="1">
      <formula>AND(P3293&lt;&gt;"",(P3293+14)&lt;TODAY(),Q3293="")</formula>
    </cfRule>
  </conditionalFormatting>
  <conditionalFormatting sqref="S3293 V3293">
    <cfRule type="expression" dxfId="1900" priority="1217" stopIfTrue="1">
      <formula>AND($B3293&lt;&gt;"",TODAY()&gt;#REF!,S3293="")</formula>
    </cfRule>
  </conditionalFormatting>
  <conditionalFormatting sqref="U3293">
    <cfRule type="expression" dxfId="1899" priority="1216" stopIfTrue="1">
      <formula>AND($B3293&lt;&gt;"",TODAY()&gt;$A3293,U3293="",V3293&lt;&gt;"Data Received")</formula>
    </cfRule>
  </conditionalFormatting>
  <conditionalFormatting sqref="R3293">
    <cfRule type="expression" dxfId="1898" priority="1220" stopIfTrue="1">
      <formula>AND(B3293&lt;&gt;"",#REF!&lt;TODAY(),R3293="")</formula>
    </cfRule>
  </conditionalFormatting>
  <conditionalFormatting sqref="T3293">
    <cfRule type="expression" dxfId="1897" priority="1221" stopIfTrue="1">
      <formula>AND($B3293&lt;&gt;"",$S3293&lt;&gt;"",TODAY()&gt;$S3293+14,$T3293="",V3293&lt;&gt;"Data Received")</formula>
    </cfRule>
  </conditionalFormatting>
  <conditionalFormatting sqref="L3293:O3293">
    <cfRule type="expression" dxfId="1896" priority="1222" stopIfTrue="1">
      <formula>AND($B3293&lt;&gt;"",TODAY()&gt;#REF!,$L3293="")</formula>
    </cfRule>
  </conditionalFormatting>
  <conditionalFormatting sqref="P3293">
    <cfRule type="expression" dxfId="1895" priority="1223" stopIfTrue="1">
      <formula>AND($B3294&lt;&gt;"",TODAY()&gt;#REF!,P3293="")</formula>
    </cfRule>
  </conditionalFormatting>
  <conditionalFormatting sqref="Q3294">
    <cfRule type="expression" dxfId="1894" priority="1214" stopIfTrue="1">
      <formula>AND(P3294&lt;&gt;"",(P3294+7)&lt;TODAY(),(P3294+14)&gt;=TODAY(),Q3294="")</formula>
    </cfRule>
    <cfRule type="expression" dxfId="1893" priority="1215" stopIfTrue="1">
      <formula>AND(P3294&lt;&gt;"",(P3294+14)&lt;TODAY(),Q3294="")</formula>
    </cfRule>
  </conditionalFormatting>
  <conditionalFormatting sqref="V3294 S3294">
    <cfRule type="expression" dxfId="1892" priority="1213" stopIfTrue="1">
      <formula>AND($B3294&lt;&gt;"",TODAY()&gt;#REF!,S3294="")</formula>
    </cfRule>
  </conditionalFormatting>
  <conditionalFormatting sqref="U3294">
    <cfRule type="expression" dxfId="1891" priority="1212" stopIfTrue="1">
      <formula>AND($B3294&lt;&gt;"",TODAY()&gt;$A3294,U3294="",V3294&lt;&gt;"Data Received")</formula>
    </cfRule>
  </conditionalFormatting>
  <conditionalFormatting sqref="R3294">
    <cfRule type="expression" dxfId="1890" priority="1211" stopIfTrue="1">
      <formula>AND(B3294&lt;&gt;"",#REF!&lt;TODAY(),R3294="")</formula>
    </cfRule>
  </conditionalFormatting>
  <conditionalFormatting sqref="T3294">
    <cfRule type="expression" dxfId="1889" priority="1210" stopIfTrue="1">
      <formula>AND($B3294&lt;&gt;"",$S3294&lt;&gt;"",TODAY()&gt;$S3294+14,$T3294="",V3294&lt;&gt;"Data Received")</formula>
    </cfRule>
  </conditionalFormatting>
  <conditionalFormatting sqref="L3294:O3294">
    <cfRule type="expression" dxfId="1888" priority="1209" stopIfTrue="1">
      <formula>AND($B3294&lt;&gt;"",TODAY()&gt;#REF!,$L3294="")</formula>
    </cfRule>
  </conditionalFormatting>
  <conditionalFormatting sqref="P3294">
    <cfRule type="expression" dxfId="1887" priority="1208" stopIfTrue="1">
      <formula>AND($B6528&lt;&gt;"",TODAY()&gt;#REF!,P3294="")</formula>
    </cfRule>
  </conditionalFormatting>
  <conditionalFormatting sqref="Q3295">
    <cfRule type="expression" dxfId="1886" priority="1206" stopIfTrue="1">
      <formula>AND(P3295&lt;&gt;"",(P3295+7)&lt;TODAY(),(P3295+14)&gt;=TODAY(),Q3295="")</formula>
    </cfRule>
    <cfRule type="expression" dxfId="1885" priority="1207" stopIfTrue="1">
      <formula>AND(P3295&lt;&gt;"",(P3295+14)&lt;TODAY(),Q3295="")</formula>
    </cfRule>
  </conditionalFormatting>
  <conditionalFormatting sqref="S3295 V3295">
    <cfRule type="expression" dxfId="1884" priority="1205" stopIfTrue="1">
      <formula>AND($B3295&lt;&gt;"",TODAY()&gt;#REF!,S3295="")</formula>
    </cfRule>
  </conditionalFormatting>
  <conditionalFormatting sqref="U3295">
    <cfRule type="expression" dxfId="1883" priority="1204" stopIfTrue="1">
      <formula>AND($B3295&lt;&gt;"",TODAY()&gt;$A3295,U3295="",V3295&lt;&gt;"Data Received")</formula>
    </cfRule>
  </conditionalFormatting>
  <conditionalFormatting sqref="R3295">
    <cfRule type="expression" dxfId="1882" priority="1203" stopIfTrue="1">
      <formula>AND(B3295&lt;&gt;"",#REF!&lt;TODAY(),R3295="")</formula>
    </cfRule>
  </conditionalFormatting>
  <conditionalFormatting sqref="T3295">
    <cfRule type="expression" dxfId="1881" priority="1202" stopIfTrue="1">
      <formula>AND($B3295&lt;&gt;"",$S3295&lt;&gt;"",TODAY()&gt;$S3295+14,$T3295="",V3295&lt;&gt;"Data Received")</formula>
    </cfRule>
  </conditionalFormatting>
  <conditionalFormatting sqref="L3295:O3295">
    <cfRule type="expression" dxfId="1880" priority="1201" stopIfTrue="1">
      <formula>AND($B3295&lt;&gt;"",TODAY()&gt;#REF!,$L3295="")</formula>
    </cfRule>
  </conditionalFormatting>
  <conditionalFormatting sqref="P3295">
    <cfRule type="expression" dxfId="1879" priority="1200" stopIfTrue="1">
      <formula>AND($B6538&lt;&gt;"",TODAY()&gt;#REF!,P3295="")</formula>
    </cfRule>
  </conditionalFormatting>
  <conditionalFormatting sqref="Q3296">
    <cfRule type="expression" dxfId="1878" priority="1194" stopIfTrue="1">
      <formula>AND(P3296&lt;&gt;"",(P3296+7)&lt;TODAY(),(P3296+14)&gt;=TODAY(),Q3296="")</formula>
    </cfRule>
    <cfRule type="expression" dxfId="1877" priority="1195" stopIfTrue="1">
      <formula>AND(P3296&lt;&gt;"",(P3296+14)&lt;TODAY(),Q3296="")</formula>
    </cfRule>
  </conditionalFormatting>
  <conditionalFormatting sqref="S3296 V3296">
    <cfRule type="expression" dxfId="1876" priority="1193" stopIfTrue="1">
      <formula>AND($B3296&lt;&gt;"",TODAY()&gt;#REF!,S3296="")</formula>
    </cfRule>
  </conditionalFormatting>
  <conditionalFormatting sqref="U3296">
    <cfRule type="expression" dxfId="1875" priority="1192" stopIfTrue="1">
      <formula>AND($B3296&lt;&gt;"",TODAY()&gt;$A3296,U3296="",V3296&lt;&gt;"Data Received")</formula>
    </cfRule>
  </conditionalFormatting>
  <conditionalFormatting sqref="R3296">
    <cfRule type="expression" dxfId="1874" priority="1196" stopIfTrue="1">
      <formula>AND(B3296&lt;&gt;"",#REF!&lt;TODAY(),R3296="")</formula>
    </cfRule>
  </conditionalFormatting>
  <conditionalFormatting sqref="T3296">
    <cfRule type="expression" dxfId="1873" priority="1197" stopIfTrue="1">
      <formula>AND($B3296&lt;&gt;"",$S3296&lt;&gt;"",TODAY()&gt;$S3296+14,$T3296="",V3296&lt;&gt;"Data Received")</formula>
    </cfRule>
  </conditionalFormatting>
  <conditionalFormatting sqref="L3296:O3296">
    <cfRule type="expression" dxfId="1872" priority="1198" stopIfTrue="1">
      <formula>AND($B3296&lt;&gt;"",TODAY()&gt;#REF!,$L3296="")</formula>
    </cfRule>
  </conditionalFormatting>
  <conditionalFormatting sqref="P3296">
    <cfRule type="expression" dxfId="1871" priority="1199" stopIfTrue="1">
      <formula>AND($B3297&lt;&gt;"",TODAY()&gt;#REF!,P3296="")</formula>
    </cfRule>
  </conditionalFormatting>
  <conditionalFormatting sqref="Q3297">
    <cfRule type="expression" dxfId="1870" priority="1190" stopIfTrue="1">
      <formula>AND(P3297&lt;&gt;"",(P3297+7)&lt;TODAY(),(P3297+14)&gt;=TODAY(),Q3297="")</formula>
    </cfRule>
    <cfRule type="expression" dxfId="1869" priority="1191" stopIfTrue="1">
      <formula>AND(P3297&lt;&gt;"",(P3297+14)&lt;TODAY(),Q3297="")</formula>
    </cfRule>
  </conditionalFormatting>
  <conditionalFormatting sqref="S3297 V3297">
    <cfRule type="expression" dxfId="1868" priority="1189" stopIfTrue="1">
      <formula>AND($B3297&lt;&gt;"",TODAY()&gt;#REF!,S3297="")</formula>
    </cfRule>
  </conditionalFormatting>
  <conditionalFormatting sqref="U3297">
    <cfRule type="expression" dxfId="1867" priority="1188" stopIfTrue="1">
      <formula>AND($B3297&lt;&gt;"",TODAY()&gt;$A3297,U3297="",V3297&lt;&gt;"Data Received")</formula>
    </cfRule>
  </conditionalFormatting>
  <conditionalFormatting sqref="R3297">
    <cfRule type="expression" dxfId="1866" priority="1187" stopIfTrue="1">
      <formula>AND(B3297&lt;&gt;"",#REF!&lt;TODAY(),R3297="")</formula>
    </cfRule>
  </conditionalFormatting>
  <conditionalFormatting sqref="T3297">
    <cfRule type="expression" dxfId="1865" priority="1186" stopIfTrue="1">
      <formula>AND($B3297&lt;&gt;"",$S3297&lt;&gt;"",TODAY()&gt;$S3297+14,$T3297="",V3297&lt;&gt;"Data Received")</formula>
    </cfRule>
  </conditionalFormatting>
  <conditionalFormatting sqref="L3297:O3297">
    <cfRule type="expression" dxfId="1864" priority="1185" stopIfTrue="1">
      <formula>AND($B3297&lt;&gt;"",TODAY()&gt;#REF!,$L3297="")</formula>
    </cfRule>
  </conditionalFormatting>
  <conditionalFormatting sqref="P3297">
    <cfRule type="expression" dxfId="1863" priority="1184" stopIfTrue="1">
      <formula>AND($B6514&lt;&gt;"",TODAY()&gt;#REF!,P3297="")</formula>
    </cfRule>
  </conditionalFormatting>
  <conditionalFormatting sqref="Q3298">
    <cfRule type="expression" dxfId="1862" priority="1182" stopIfTrue="1">
      <formula>AND(P3298&lt;&gt;"",(P3298+7)&lt;TODAY(),(P3298+14)&gt;=TODAY(),Q3298="")</formula>
    </cfRule>
    <cfRule type="expression" dxfId="1861" priority="1183" stopIfTrue="1">
      <formula>AND(P3298&lt;&gt;"",(P3298+14)&lt;TODAY(),Q3298="")</formula>
    </cfRule>
  </conditionalFormatting>
  <conditionalFormatting sqref="S3298 V3298">
    <cfRule type="expression" dxfId="1860" priority="1181" stopIfTrue="1">
      <formula>AND($B3298&lt;&gt;"",TODAY()&gt;#REF!,S3298="")</formula>
    </cfRule>
  </conditionalFormatting>
  <conditionalFormatting sqref="U3298">
    <cfRule type="expression" dxfId="1859" priority="1180" stopIfTrue="1">
      <formula>AND($B3298&lt;&gt;"",TODAY()&gt;$A3298,U3298="",V3298&lt;&gt;"Data Received")</formula>
    </cfRule>
  </conditionalFormatting>
  <conditionalFormatting sqref="R3298">
    <cfRule type="expression" dxfId="1858" priority="1179" stopIfTrue="1">
      <formula>AND(B3298&lt;&gt;"",#REF!&lt;TODAY(),R3298="")</formula>
    </cfRule>
  </conditionalFormatting>
  <conditionalFormatting sqref="T3298">
    <cfRule type="expression" dxfId="1857" priority="1178" stopIfTrue="1">
      <formula>AND($B3298&lt;&gt;"",$S3298&lt;&gt;"",TODAY()&gt;$S3298+14,$T3298="",V3298&lt;&gt;"Data Received")</formula>
    </cfRule>
  </conditionalFormatting>
  <conditionalFormatting sqref="L3298:O3298">
    <cfRule type="expression" dxfId="1856" priority="1177" stopIfTrue="1">
      <formula>AND($B3298&lt;&gt;"",TODAY()&gt;#REF!,$L3298="")</formula>
    </cfRule>
  </conditionalFormatting>
  <conditionalFormatting sqref="P3298">
    <cfRule type="expression" dxfId="1855" priority="1176" stopIfTrue="1">
      <formula>AND($B6543&lt;&gt;"",TODAY()&gt;#REF!,P3298="")</formula>
    </cfRule>
  </conditionalFormatting>
  <conditionalFormatting sqref="Q3299">
    <cfRule type="expression" dxfId="1854" priority="1174" stopIfTrue="1">
      <formula>AND(P3299&lt;&gt;"",(P3299+7)&lt;TODAY(),(P3299+14)&gt;=TODAY(),Q3299="")</formula>
    </cfRule>
    <cfRule type="expression" dxfId="1853" priority="1175" stopIfTrue="1">
      <formula>AND(P3299&lt;&gt;"",(P3299+14)&lt;TODAY(),Q3299="")</formula>
    </cfRule>
  </conditionalFormatting>
  <conditionalFormatting sqref="S3299 V3299">
    <cfRule type="expression" dxfId="1852" priority="1173" stopIfTrue="1">
      <formula>AND($B3299&lt;&gt;"",TODAY()&gt;#REF!,S3299="")</formula>
    </cfRule>
  </conditionalFormatting>
  <conditionalFormatting sqref="U3299">
    <cfRule type="expression" dxfId="1851" priority="1172" stopIfTrue="1">
      <formula>AND($B3299&lt;&gt;"",TODAY()&gt;$A3299,U3299="",V3299&lt;&gt;"Data Received")</formula>
    </cfRule>
  </conditionalFormatting>
  <conditionalFormatting sqref="R3299">
    <cfRule type="expression" dxfId="1850" priority="1171" stopIfTrue="1">
      <formula>AND(B3299&lt;&gt;"",#REF!&lt;TODAY(),R3299="")</formula>
    </cfRule>
  </conditionalFormatting>
  <conditionalFormatting sqref="T3299">
    <cfRule type="expression" dxfId="1849" priority="1170" stopIfTrue="1">
      <formula>AND($B3299&lt;&gt;"",$S3299&lt;&gt;"",TODAY()&gt;$S3299+14,$T3299="",V3299&lt;&gt;"Data Received")</formula>
    </cfRule>
  </conditionalFormatting>
  <conditionalFormatting sqref="L3299:O3299">
    <cfRule type="expression" dxfId="1848" priority="1169" stopIfTrue="1">
      <formula>AND($B3299&lt;&gt;"",TODAY()&gt;#REF!,$L3299="")</formula>
    </cfRule>
  </conditionalFormatting>
  <conditionalFormatting sqref="P3299">
    <cfRule type="expression" dxfId="1847" priority="1168" stopIfTrue="1">
      <formula>AND($B6517&lt;&gt;"",TODAY()&gt;#REF!,P3299="")</formula>
    </cfRule>
  </conditionalFormatting>
  <conditionalFormatting sqref="Q3300">
    <cfRule type="expression" dxfId="1846" priority="1166" stopIfTrue="1">
      <formula>AND(P3300&lt;&gt;"",(P3300+7)&lt;TODAY(),(P3300+14)&gt;=TODAY(),Q3300="")</formula>
    </cfRule>
    <cfRule type="expression" dxfId="1845" priority="1167" stopIfTrue="1">
      <formula>AND(P3300&lt;&gt;"",(P3300+14)&lt;TODAY(),Q3300="")</formula>
    </cfRule>
  </conditionalFormatting>
  <conditionalFormatting sqref="S3300 V3300">
    <cfRule type="expression" dxfId="1844" priority="1165" stopIfTrue="1">
      <formula>AND($B3300&lt;&gt;"",TODAY()&gt;#REF!,S3300="")</formula>
    </cfRule>
  </conditionalFormatting>
  <conditionalFormatting sqref="U3300">
    <cfRule type="expression" dxfId="1843" priority="1164" stopIfTrue="1">
      <formula>AND($B3300&lt;&gt;"",TODAY()&gt;$A3300,U3300="",V3300&lt;&gt;"Data Received")</formula>
    </cfRule>
  </conditionalFormatting>
  <conditionalFormatting sqref="R3300">
    <cfRule type="expression" dxfId="1842" priority="1163" stopIfTrue="1">
      <formula>AND(B3300&lt;&gt;"",#REF!&lt;TODAY(),R3300="")</formula>
    </cfRule>
  </conditionalFormatting>
  <conditionalFormatting sqref="T3300">
    <cfRule type="expression" dxfId="1841" priority="1162" stopIfTrue="1">
      <formula>AND($B3300&lt;&gt;"",$S3300&lt;&gt;"",TODAY()&gt;$S3300+14,$T3300="",V3300&lt;&gt;"Data Received")</formula>
    </cfRule>
  </conditionalFormatting>
  <conditionalFormatting sqref="L3300:O3300">
    <cfRule type="expression" dxfId="1840" priority="1161" stopIfTrue="1">
      <formula>AND($B3300&lt;&gt;"",TODAY()&gt;#REF!,$L3300="")</formula>
    </cfRule>
  </conditionalFormatting>
  <conditionalFormatting sqref="P3300">
    <cfRule type="expression" dxfId="1839" priority="1160" stopIfTrue="1">
      <formula>AND($B6530&lt;&gt;"",TODAY()&gt;#REF!,P3300="")</formula>
    </cfRule>
  </conditionalFormatting>
  <conditionalFormatting sqref="Q3301">
    <cfRule type="expression" dxfId="1838" priority="1158" stopIfTrue="1">
      <formula>AND(P3301&lt;&gt;"",(P3301+7)&lt;TODAY(),(P3301+14)&gt;=TODAY(),Q3301="")</formula>
    </cfRule>
    <cfRule type="expression" dxfId="1837" priority="1159" stopIfTrue="1">
      <formula>AND(P3301&lt;&gt;"",(P3301+14)&lt;TODAY(),Q3301="")</formula>
    </cfRule>
  </conditionalFormatting>
  <conditionalFormatting sqref="S3301 V3301">
    <cfRule type="expression" dxfId="1836" priority="1157" stopIfTrue="1">
      <formula>AND($B3301&lt;&gt;"",TODAY()&gt;#REF!,S3301="")</formula>
    </cfRule>
  </conditionalFormatting>
  <conditionalFormatting sqref="U3301">
    <cfRule type="expression" dxfId="1835" priority="1156" stopIfTrue="1">
      <formula>AND($B3301&lt;&gt;"",TODAY()&gt;$A3301,U3301="",V3301&lt;&gt;"Data Received")</formula>
    </cfRule>
  </conditionalFormatting>
  <conditionalFormatting sqref="R3301">
    <cfRule type="expression" dxfId="1834" priority="1155" stopIfTrue="1">
      <formula>AND(B3301&lt;&gt;"",#REF!&lt;TODAY(),R3301="")</formula>
    </cfRule>
  </conditionalFormatting>
  <conditionalFormatting sqref="T3301">
    <cfRule type="expression" dxfId="1833" priority="1154" stopIfTrue="1">
      <formula>AND($B3301&lt;&gt;"",$S3301&lt;&gt;"",TODAY()&gt;$S3301+14,$T3301="",V3301&lt;&gt;"Data Received")</formula>
    </cfRule>
  </conditionalFormatting>
  <conditionalFormatting sqref="L3301:O3301">
    <cfRule type="expression" dxfId="1832" priority="1153" stopIfTrue="1">
      <formula>AND($B3301&lt;&gt;"",TODAY()&gt;#REF!,$L3301="")</formula>
    </cfRule>
  </conditionalFormatting>
  <conditionalFormatting sqref="P3301">
    <cfRule type="expression" dxfId="1831" priority="1152" stopIfTrue="1">
      <formula>AND($B6513&lt;&gt;"",TODAY()&gt;#REF!,P3301="")</formula>
    </cfRule>
  </conditionalFormatting>
  <conditionalFormatting sqref="Q3302">
    <cfRule type="expression" dxfId="1830" priority="1146" stopIfTrue="1">
      <formula>AND(P3302&lt;&gt;"",(P3302+7)&lt;TODAY(),(P3302+14)&gt;=TODAY(),Q3302="")</formula>
    </cfRule>
    <cfRule type="expression" dxfId="1829" priority="1147" stopIfTrue="1">
      <formula>AND(P3302&lt;&gt;"",(P3302+14)&lt;TODAY(),Q3302="")</formula>
    </cfRule>
  </conditionalFormatting>
  <conditionalFormatting sqref="S3302 V3302">
    <cfRule type="expression" dxfId="1828" priority="1145" stopIfTrue="1">
      <formula>AND($B3302&lt;&gt;"",TODAY()&gt;#REF!,S3302="")</formula>
    </cfRule>
  </conditionalFormatting>
  <conditionalFormatting sqref="U3302">
    <cfRule type="expression" dxfId="1827" priority="1144" stopIfTrue="1">
      <formula>AND($B3302&lt;&gt;"",TODAY()&gt;$A3302,U3302="",V3302&lt;&gt;"Data Received")</formula>
    </cfRule>
  </conditionalFormatting>
  <conditionalFormatting sqref="R3302">
    <cfRule type="expression" dxfId="1826" priority="1148" stopIfTrue="1">
      <formula>AND(B3302&lt;&gt;"",#REF!&lt;TODAY(),R3302="")</formula>
    </cfRule>
  </conditionalFormatting>
  <conditionalFormatting sqref="T3302">
    <cfRule type="expression" dxfId="1825" priority="1149" stopIfTrue="1">
      <formula>AND($B3302&lt;&gt;"",$S3302&lt;&gt;"",TODAY()&gt;$S3302+14,$T3302="",V3302&lt;&gt;"Data Received")</formula>
    </cfRule>
  </conditionalFormatting>
  <conditionalFormatting sqref="L3302:O3302">
    <cfRule type="expression" dxfId="1824" priority="1150" stopIfTrue="1">
      <formula>AND($B3302&lt;&gt;"",TODAY()&gt;#REF!,$L3302="")</formula>
    </cfRule>
  </conditionalFormatting>
  <conditionalFormatting sqref="P3302">
    <cfRule type="expression" dxfId="1823" priority="1151" stopIfTrue="1">
      <formula>AND($B3303&lt;&gt;"",TODAY()&gt;#REF!,P3302="")</formula>
    </cfRule>
  </conditionalFormatting>
  <conditionalFormatting sqref="Q3303">
    <cfRule type="expression" dxfId="1822" priority="1142" stopIfTrue="1">
      <formula>AND(P3303&lt;&gt;"",(P3303+7)&lt;TODAY(),(P3303+14)&gt;=TODAY(),Q3303="")</formula>
    </cfRule>
    <cfRule type="expression" dxfId="1821" priority="1143" stopIfTrue="1">
      <formula>AND(P3303&lt;&gt;"",(P3303+14)&lt;TODAY(),Q3303="")</formula>
    </cfRule>
  </conditionalFormatting>
  <conditionalFormatting sqref="S3303 V3303">
    <cfRule type="expression" dxfId="1820" priority="1141" stopIfTrue="1">
      <formula>AND($B3303&lt;&gt;"",TODAY()&gt;#REF!,S3303="")</formula>
    </cfRule>
  </conditionalFormatting>
  <conditionalFormatting sqref="U3303">
    <cfRule type="expression" dxfId="1819" priority="1140" stopIfTrue="1">
      <formula>AND($B3303&lt;&gt;"",TODAY()&gt;$A3303,U3303="",V3303&lt;&gt;"Data Received")</formula>
    </cfRule>
  </conditionalFormatting>
  <conditionalFormatting sqref="R3303">
    <cfRule type="expression" dxfId="1818" priority="1139" stopIfTrue="1">
      <formula>AND(B3303&lt;&gt;"",#REF!&lt;TODAY(),R3303="")</formula>
    </cfRule>
  </conditionalFormatting>
  <conditionalFormatting sqref="T3303">
    <cfRule type="expression" dxfId="1817" priority="1138" stopIfTrue="1">
      <formula>AND($B3303&lt;&gt;"",$S3303&lt;&gt;"",TODAY()&gt;$S3303+14,$T3303="",V3303&lt;&gt;"Data Received")</formula>
    </cfRule>
  </conditionalFormatting>
  <conditionalFormatting sqref="L3303:O3303">
    <cfRule type="expression" dxfId="1816" priority="1137" stopIfTrue="1">
      <formula>AND($B3303&lt;&gt;"",TODAY()&gt;#REF!,$L3303="")</formula>
    </cfRule>
  </conditionalFormatting>
  <conditionalFormatting sqref="P3303">
    <cfRule type="expression" dxfId="1815" priority="1136" stopIfTrue="1">
      <formula>AND($B6539&lt;&gt;"",TODAY()&gt;#REF!,P3303="")</formula>
    </cfRule>
  </conditionalFormatting>
  <conditionalFormatting sqref="Q3304">
    <cfRule type="expression" dxfId="1814" priority="1134" stopIfTrue="1">
      <formula>AND(P3304&lt;&gt;"",(P3304+7)&lt;TODAY(),(P3304+14)&gt;=TODAY(),Q3304="")</formula>
    </cfRule>
    <cfRule type="expression" dxfId="1813" priority="1135" stopIfTrue="1">
      <formula>AND(P3304&lt;&gt;"",(P3304+14)&lt;TODAY(),Q3304="")</formula>
    </cfRule>
  </conditionalFormatting>
  <conditionalFormatting sqref="S3304 V3304">
    <cfRule type="expression" dxfId="1812" priority="1133" stopIfTrue="1">
      <formula>AND($B3304&lt;&gt;"",TODAY()&gt;#REF!,S3304="")</formula>
    </cfRule>
  </conditionalFormatting>
  <conditionalFormatting sqref="U3304">
    <cfRule type="expression" dxfId="1811" priority="1132" stopIfTrue="1">
      <formula>AND($B3304&lt;&gt;"",TODAY()&gt;$A3304,U3304="",V3304&lt;&gt;"Data Received")</formula>
    </cfRule>
  </conditionalFormatting>
  <conditionalFormatting sqref="R3304">
    <cfRule type="expression" dxfId="1810" priority="1131" stopIfTrue="1">
      <formula>AND(B3304&lt;&gt;"",#REF!&lt;TODAY(),R3304="")</formula>
    </cfRule>
  </conditionalFormatting>
  <conditionalFormatting sqref="T3304">
    <cfRule type="expression" dxfId="1809" priority="1130" stopIfTrue="1">
      <formula>AND($B3304&lt;&gt;"",$S3304&lt;&gt;"",TODAY()&gt;$S3304+14,$T3304="",V3304&lt;&gt;"Data Received")</formula>
    </cfRule>
  </conditionalFormatting>
  <conditionalFormatting sqref="L3304:O3304">
    <cfRule type="expression" dxfId="1808" priority="1129" stopIfTrue="1">
      <formula>AND($B3304&lt;&gt;"",TODAY()&gt;#REF!,$L3304="")</formula>
    </cfRule>
  </conditionalFormatting>
  <conditionalFormatting sqref="P3304">
    <cfRule type="expression" dxfId="1807" priority="1128" stopIfTrue="1">
      <formula>AND($B6546&lt;&gt;"",TODAY()&gt;#REF!,P3304="")</formula>
    </cfRule>
  </conditionalFormatting>
  <conditionalFormatting sqref="S3305 V3305">
    <cfRule type="expression" dxfId="1806" priority="1127" stopIfTrue="1">
      <formula>AND($B3305&lt;&gt;"",TODAY()&gt;#REF!,S3305="")</formula>
    </cfRule>
  </conditionalFormatting>
  <conditionalFormatting sqref="U3305">
    <cfRule type="expression" dxfId="1805" priority="1126" stopIfTrue="1">
      <formula>AND($B3305&lt;&gt;"",TODAY()&gt;$A3305,U3305="",V3305&lt;&gt;"Data Received")</formula>
    </cfRule>
  </conditionalFormatting>
  <conditionalFormatting sqref="R3305">
    <cfRule type="expression" dxfId="1804" priority="1125" stopIfTrue="1">
      <formula>AND(B3305&lt;&gt;"",#REF!&lt;TODAY(),R3305="")</formula>
    </cfRule>
  </conditionalFormatting>
  <conditionalFormatting sqref="T3305">
    <cfRule type="expression" dxfId="1803" priority="1124" stopIfTrue="1">
      <formula>AND($B3305&lt;&gt;"",$S3305&lt;&gt;"",TODAY()&gt;$S3305+14,$T3305="",V3305&lt;&gt;"Data Received")</formula>
    </cfRule>
  </conditionalFormatting>
  <conditionalFormatting sqref="L3305:O3305">
    <cfRule type="expression" dxfId="1802" priority="1123" stopIfTrue="1">
      <formula>AND($B3305&lt;&gt;"",TODAY()&gt;#REF!,$L3305="")</formula>
    </cfRule>
  </conditionalFormatting>
  <conditionalFormatting sqref="P3305:Q3305">
    <cfRule type="expression" dxfId="1801" priority="1122" stopIfTrue="1">
      <formula>AND($B6546&lt;&gt;"",TODAY()&gt;#REF!,P3305="")</formula>
    </cfRule>
  </conditionalFormatting>
  <conditionalFormatting sqref="V3306">
    <cfRule type="expression" dxfId="1800" priority="1119" stopIfTrue="1">
      <formula>AND($B3306&lt;&gt;"",TODAY()&gt;#REF!,V3306="")</formula>
    </cfRule>
  </conditionalFormatting>
  <conditionalFormatting sqref="L3306:O3306">
    <cfRule type="expression" dxfId="1799" priority="1120" stopIfTrue="1">
      <formula>AND($B3306&lt;&gt;"",TODAY()&gt;#REF!,$L3306="")</formula>
    </cfRule>
  </conditionalFormatting>
  <conditionalFormatting sqref="P3306">
    <cfRule type="expression" dxfId="1798" priority="1121" stopIfTrue="1">
      <formula>AND($B3307&lt;&gt;"",TODAY()&gt;#REF!,P3306="")</formula>
    </cfRule>
  </conditionalFormatting>
  <conditionalFormatting sqref="Q3306">
    <cfRule type="expression" dxfId="1797" priority="1118" stopIfTrue="1">
      <formula>AND($B3307&lt;&gt;"",TODAY()&gt;#REF!,Q3306="")</formula>
    </cfRule>
  </conditionalFormatting>
  <conditionalFormatting sqref="R3306:U3306">
    <cfRule type="expression" dxfId="1796" priority="1117" stopIfTrue="1">
      <formula>AND($B3307&lt;&gt;"",TODAY()&gt;#REF!,R3306="")</formula>
    </cfRule>
  </conditionalFormatting>
  <conditionalFormatting sqref="Q3307">
    <cfRule type="expression" dxfId="1795" priority="1115" stopIfTrue="1">
      <formula>AND(P3307&lt;&gt;"",(P3307+7)&lt;TODAY(),(P3307+14)&gt;=TODAY(),Q3307="")</formula>
    </cfRule>
    <cfRule type="expression" dxfId="1794" priority="1116" stopIfTrue="1">
      <formula>AND(P3307&lt;&gt;"",(P3307+14)&lt;TODAY(),Q3307="")</formula>
    </cfRule>
  </conditionalFormatting>
  <conditionalFormatting sqref="V3307 S3307">
    <cfRule type="expression" dxfId="1793" priority="1114" stopIfTrue="1">
      <formula>AND($B3307&lt;&gt;"",TODAY()&gt;#REF!,S3307="")</formula>
    </cfRule>
  </conditionalFormatting>
  <conditionalFormatting sqref="U3307">
    <cfRule type="expression" dxfId="1792" priority="1113" stopIfTrue="1">
      <formula>AND($B3307&lt;&gt;"",TODAY()&gt;$A3307,U3307="",V3307&lt;&gt;"Data Received")</formula>
    </cfRule>
  </conditionalFormatting>
  <conditionalFormatting sqref="R3307">
    <cfRule type="expression" dxfId="1791" priority="1112" stopIfTrue="1">
      <formula>AND(B3307&lt;&gt;"",#REF!&lt;TODAY(),R3307="")</formula>
    </cfRule>
  </conditionalFormatting>
  <conditionalFormatting sqref="T3307">
    <cfRule type="expression" dxfId="1790" priority="1111" stopIfTrue="1">
      <formula>AND($B3307&lt;&gt;"",$S3307&lt;&gt;"",TODAY()&gt;$S3307+14,$T3307="",V3307&lt;&gt;"Data Received")</formula>
    </cfRule>
  </conditionalFormatting>
  <conditionalFormatting sqref="L3307:O3307">
    <cfRule type="expression" dxfId="1789" priority="1110" stopIfTrue="1">
      <formula>AND($B3307&lt;&gt;"",TODAY()&gt;#REF!,$L3307="")</formula>
    </cfRule>
  </conditionalFormatting>
  <conditionalFormatting sqref="P3307">
    <cfRule type="expression" dxfId="1788" priority="1109" stopIfTrue="1">
      <formula>AND($B6559&lt;&gt;"",TODAY()&gt;#REF!,P3307="")</formula>
    </cfRule>
  </conditionalFormatting>
  <conditionalFormatting sqref="Q3308">
    <cfRule type="expression" dxfId="1787" priority="1107" stopIfTrue="1">
      <formula>AND(P3308&lt;&gt;"",(P3308+7)&lt;TODAY(),(P3308+14)&gt;=TODAY(),Q3308="")</formula>
    </cfRule>
    <cfRule type="expression" dxfId="1786" priority="1108" stopIfTrue="1">
      <formula>AND(P3308&lt;&gt;"",(P3308+14)&lt;TODAY(),Q3308="")</formula>
    </cfRule>
  </conditionalFormatting>
  <conditionalFormatting sqref="V3308 S3308">
    <cfRule type="expression" dxfId="1785" priority="1106" stopIfTrue="1">
      <formula>AND($B3308&lt;&gt;"",TODAY()&gt;#REF!,S3308="")</formula>
    </cfRule>
  </conditionalFormatting>
  <conditionalFormatting sqref="U3308">
    <cfRule type="expression" dxfId="1784" priority="1105" stopIfTrue="1">
      <formula>AND($B3308&lt;&gt;"",TODAY()&gt;$A3308,U3308="",V3308&lt;&gt;"Data Received")</formula>
    </cfRule>
  </conditionalFormatting>
  <conditionalFormatting sqref="R3308">
    <cfRule type="expression" dxfId="1783" priority="1104" stopIfTrue="1">
      <formula>AND(B3308&lt;&gt;"",#REF!&lt;TODAY(),R3308="")</formula>
    </cfRule>
  </conditionalFormatting>
  <conditionalFormatting sqref="T3308">
    <cfRule type="expression" dxfId="1782" priority="1103" stopIfTrue="1">
      <formula>AND($B3308&lt;&gt;"",$S3308&lt;&gt;"",TODAY()&gt;$S3308+14,$T3308="",V3308&lt;&gt;"Data Received")</formula>
    </cfRule>
  </conditionalFormatting>
  <conditionalFormatting sqref="L3308:O3308">
    <cfRule type="expression" dxfId="1781" priority="1102" stopIfTrue="1">
      <formula>AND($B3308&lt;&gt;"",TODAY()&gt;#REF!,$L3308="")</formula>
    </cfRule>
  </conditionalFormatting>
  <conditionalFormatting sqref="P3308">
    <cfRule type="expression" dxfId="1780" priority="1101" stopIfTrue="1">
      <formula>AND($B6537&lt;&gt;"",TODAY()&gt;#REF!,P3308="")</formula>
    </cfRule>
  </conditionalFormatting>
  <conditionalFormatting sqref="Q3309">
    <cfRule type="expression" dxfId="1779" priority="1095" stopIfTrue="1">
      <formula>AND(P3309&lt;&gt;"",(P3309+7)&lt;TODAY(),(P3309+14)&gt;=TODAY(),Q3309="")</formula>
    </cfRule>
    <cfRule type="expression" dxfId="1778" priority="1096" stopIfTrue="1">
      <formula>AND(P3309&lt;&gt;"",(P3309+14)&lt;TODAY(),Q3309="")</formula>
    </cfRule>
  </conditionalFormatting>
  <conditionalFormatting sqref="S3309 V3309">
    <cfRule type="expression" dxfId="1777" priority="1094" stopIfTrue="1">
      <formula>AND($B3309&lt;&gt;"",TODAY()&gt;#REF!,S3309="")</formula>
    </cfRule>
  </conditionalFormatting>
  <conditionalFormatting sqref="U3309">
    <cfRule type="expression" dxfId="1776" priority="1093" stopIfTrue="1">
      <formula>AND($B3309&lt;&gt;"",TODAY()&gt;$A3309,U3309="",V3309&lt;&gt;"Data Received")</formula>
    </cfRule>
  </conditionalFormatting>
  <conditionalFormatting sqref="R3309">
    <cfRule type="expression" dxfId="1775" priority="1097" stopIfTrue="1">
      <formula>AND(B3309&lt;&gt;"",#REF!&lt;TODAY(),R3309="")</formula>
    </cfRule>
  </conditionalFormatting>
  <conditionalFormatting sqref="T3309">
    <cfRule type="expression" dxfId="1774" priority="1098" stopIfTrue="1">
      <formula>AND($B3309&lt;&gt;"",$S3309&lt;&gt;"",TODAY()&gt;$S3309+14,$T3309="",V3309&lt;&gt;"Data Received")</formula>
    </cfRule>
  </conditionalFormatting>
  <conditionalFormatting sqref="L3309:O3309">
    <cfRule type="expression" dxfId="1773" priority="1099" stopIfTrue="1">
      <formula>AND($B3309&lt;&gt;"",TODAY()&gt;#REF!,$L3309="")</formula>
    </cfRule>
  </conditionalFormatting>
  <conditionalFormatting sqref="P3309">
    <cfRule type="expression" dxfId="1772" priority="1100" stopIfTrue="1">
      <formula>AND($B3310&lt;&gt;"",TODAY()&gt;#REF!,P3309="")</formula>
    </cfRule>
  </conditionalFormatting>
  <conditionalFormatting sqref="Q3310">
    <cfRule type="expression" dxfId="1771" priority="1087" stopIfTrue="1">
      <formula>AND(P3310&lt;&gt;"",(P3310+7)&lt;TODAY(),(P3310+14)&gt;=TODAY(),Q3310="")</formula>
    </cfRule>
    <cfRule type="expression" dxfId="1770" priority="1088" stopIfTrue="1">
      <formula>AND(P3310&lt;&gt;"",(P3310+14)&lt;TODAY(),Q3310="")</formula>
    </cfRule>
  </conditionalFormatting>
  <conditionalFormatting sqref="V3310 S3310">
    <cfRule type="expression" dxfId="1769" priority="1086" stopIfTrue="1">
      <formula>AND($B3310&lt;&gt;"",TODAY()&gt;#REF!,S3310="")</formula>
    </cfRule>
  </conditionalFormatting>
  <conditionalFormatting sqref="U3310">
    <cfRule type="expression" dxfId="1768" priority="1085" stopIfTrue="1">
      <formula>AND($B3310&lt;&gt;"",TODAY()&gt;$A3310,U3310="",V3310&lt;&gt;"Data Received")</formula>
    </cfRule>
  </conditionalFormatting>
  <conditionalFormatting sqref="R3310">
    <cfRule type="expression" dxfId="1767" priority="1089" stopIfTrue="1">
      <formula>AND(B3310&lt;&gt;"",#REF!&lt;TODAY(),R3310="")</formula>
    </cfRule>
  </conditionalFormatting>
  <conditionalFormatting sqref="T3310">
    <cfRule type="expression" dxfId="1766" priority="1090" stopIfTrue="1">
      <formula>AND($B3310&lt;&gt;"",$S3310&lt;&gt;"",TODAY()&gt;$S3310+14,$T3310="",V3310&lt;&gt;"Data Received")</formula>
    </cfRule>
  </conditionalFormatting>
  <conditionalFormatting sqref="L3310:O3310">
    <cfRule type="expression" dxfId="1765" priority="1091" stopIfTrue="1">
      <formula>AND($B3310&lt;&gt;"",TODAY()&gt;#REF!,$L3310="")</formula>
    </cfRule>
  </conditionalFormatting>
  <conditionalFormatting sqref="P3310">
    <cfRule type="expression" dxfId="1764" priority="1092" stopIfTrue="1">
      <formula>AND($B3311&lt;&gt;"",TODAY()&gt;#REF!,P3310="")</formula>
    </cfRule>
  </conditionalFormatting>
  <conditionalFormatting sqref="Q3311">
    <cfRule type="expression" dxfId="1763" priority="1079" stopIfTrue="1">
      <formula>AND(P3311&lt;&gt;"",(P3311+7)&lt;TODAY(),(P3311+14)&gt;=TODAY(),Q3311="")</formula>
    </cfRule>
    <cfRule type="expression" dxfId="1762" priority="1080" stopIfTrue="1">
      <formula>AND(P3311&lt;&gt;"",(P3311+14)&lt;TODAY(),Q3311="")</formula>
    </cfRule>
  </conditionalFormatting>
  <conditionalFormatting sqref="V3311 S3311">
    <cfRule type="expression" dxfId="1761" priority="1078" stopIfTrue="1">
      <formula>AND($B3311&lt;&gt;"",TODAY()&gt;#REF!,S3311="")</formula>
    </cfRule>
  </conditionalFormatting>
  <conditionalFormatting sqref="U3311">
    <cfRule type="expression" dxfId="1760" priority="1077" stopIfTrue="1">
      <formula>AND($B3311&lt;&gt;"",TODAY()&gt;$A3311,U3311="",V3311&lt;&gt;"Data Received")</formula>
    </cfRule>
  </conditionalFormatting>
  <conditionalFormatting sqref="R3311">
    <cfRule type="expression" dxfId="1759" priority="1081" stopIfTrue="1">
      <formula>AND(B3311&lt;&gt;"",#REF!&lt;TODAY(),R3311="")</formula>
    </cfRule>
  </conditionalFormatting>
  <conditionalFormatting sqref="T3311">
    <cfRule type="expression" dxfId="1758" priority="1082" stopIfTrue="1">
      <formula>AND($B3311&lt;&gt;"",$S3311&lt;&gt;"",TODAY()&gt;$S3311+14,$T3311="",V3311&lt;&gt;"Data Received")</formula>
    </cfRule>
  </conditionalFormatting>
  <conditionalFormatting sqref="L3311:O3311">
    <cfRule type="expression" dxfId="1757" priority="1083" stopIfTrue="1">
      <formula>AND($B3311&lt;&gt;"",TODAY()&gt;#REF!,$L3311="")</formula>
    </cfRule>
  </conditionalFormatting>
  <conditionalFormatting sqref="P3311">
    <cfRule type="expression" dxfId="1756" priority="1084" stopIfTrue="1">
      <formula>AND($B3312&lt;&gt;"",TODAY()&gt;#REF!,P3311="")</formula>
    </cfRule>
  </conditionalFormatting>
  <conditionalFormatting sqref="Q3312">
    <cfRule type="expression" dxfId="1755" priority="1075" stopIfTrue="1">
      <formula>AND(P3312&lt;&gt;"",(P3312+7)&lt;TODAY(),(P3312+14)&gt;=TODAY(),Q3312="")</formula>
    </cfRule>
    <cfRule type="expression" dxfId="1754" priority="1076" stopIfTrue="1">
      <formula>AND(P3312&lt;&gt;"",(P3312+14)&lt;TODAY(),Q3312="")</formula>
    </cfRule>
  </conditionalFormatting>
  <conditionalFormatting sqref="V3312 S3312">
    <cfRule type="expression" dxfId="1753" priority="1074" stopIfTrue="1">
      <formula>AND($B3312&lt;&gt;"",TODAY()&gt;#REF!,S3312="")</formula>
    </cfRule>
  </conditionalFormatting>
  <conditionalFormatting sqref="R3312">
    <cfRule type="expression" dxfId="1752" priority="1073" stopIfTrue="1">
      <formula>AND(B3312&lt;&gt;"",#REF!&lt;TODAY(),R3312="")</formula>
    </cfRule>
  </conditionalFormatting>
  <conditionalFormatting sqref="T3312">
    <cfRule type="expression" dxfId="1751" priority="1072" stopIfTrue="1">
      <formula>AND($B3312&lt;&gt;"",$S3312&lt;&gt;"",TODAY()&gt;$S3312+14,$T3312="",V3312&lt;&gt;"Data Received")</formula>
    </cfRule>
  </conditionalFormatting>
  <conditionalFormatting sqref="L3312:O3312">
    <cfRule type="expression" dxfId="1750" priority="1071" stopIfTrue="1">
      <formula>AND($B3312&lt;&gt;"",TODAY()&gt;#REF!,$L3312="")</formula>
    </cfRule>
  </conditionalFormatting>
  <conditionalFormatting sqref="P3312">
    <cfRule type="expression" dxfId="1749" priority="1070" stopIfTrue="1">
      <formula>AND($B6540&lt;&gt;"",TODAY()&gt;#REF!,P3312="")</formula>
    </cfRule>
  </conditionalFormatting>
  <conditionalFormatting sqref="U3312">
    <cfRule type="expression" dxfId="1748" priority="1069" stopIfTrue="1">
      <formula>AND($B3312&lt;&gt;"",$S3312&lt;&gt;"",TODAY()&gt;$S3312+14,$T3312="",W3312&lt;&gt;"Data Received")</formula>
    </cfRule>
  </conditionalFormatting>
  <conditionalFormatting sqref="Q3313">
    <cfRule type="expression" dxfId="1747" priority="1063" stopIfTrue="1">
      <formula>AND(P3313&lt;&gt;"",(P3313+7)&lt;TODAY(),(P3313+14)&gt;=TODAY(),Q3313="")</formula>
    </cfRule>
    <cfRule type="expression" dxfId="1746" priority="1064" stopIfTrue="1">
      <formula>AND(P3313&lt;&gt;"",(P3313+14)&lt;TODAY(),Q3313="")</formula>
    </cfRule>
  </conditionalFormatting>
  <conditionalFormatting sqref="S3313 V3313">
    <cfRule type="expression" dxfId="1745" priority="1062" stopIfTrue="1">
      <formula>AND($B3313&lt;&gt;"",TODAY()&gt;#REF!,S3313="")</formula>
    </cfRule>
  </conditionalFormatting>
  <conditionalFormatting sqref="U3313">
    <cfRule type="expression" dxfId="1744" priority="1061" stopIfTrue="1">
      <formula>AND($B3313&lt;&gt;"",TODAY()&gt;$A3313,U3313="",V3313&lt;&gt;"Data Received")</formula>
    </cfRule>
  </conditionalFormatting>
  <conditionalFormatting sqref="R3313">
    <cfRule type="expression" dxfId="1743" priority="1065" stopIfTrue="1">
      <formula>AND(B3313&lt;&gt;"",#REF!&lt;TODAY(),R3313="")</formula>
    </cfRule>
  </conditionalFormatting>
  <conditionalFormatting sqref="T3313">
    <cfRule type="expression" dxfId="1742" priority="1066" stopIfTrue="1">
      <formula>AND($B3313&lt;&gt;"",$S3313&lt;&gt;"",TODAY()&gt;$S3313+14,$T3313="",V3313&lt;&gt;"Data Received")</formula>
    </cfRule>
  </conditionalFormatting>
  <conditionalFormatting sqref="L3313:O3313">
    <cfRule type="expression" dxfId="1741" priority="1067" stopIfTrue="1">
      <formula>AND($B3313&lt;&gt;"",TODAY()&gt;#REF!,$L3313="")</formula>
    </cfRule>
  </conditionalFormatting>
  <conditionalFormatting sqref="P3313">
    <cfRule type="expression" dxfId="1740" priority="1068" stopIfTrue="1">
      <formula>AND($B3314&lt;&gt;"",TODAY()&gt;#REF!,P3313="")</formula>
    </cfRule>
  </conditionalFormatting>
  <conditionalFormatting sqref="Q3314">
    <cfRule type="expression" dxfId="1739" priority="1055" stopIfTrue="1">
      <formula>AND(P3314&lt;&gt;"",(P3314+7)&lt;TODAY(),(P3314+14)&gt;=TODAY(),Q3314="")</formula>
    </cfRule>
    <cfRule type="expression" dxfId="1738" priority="1056" stopIfTrue="1">
      <formula>AND(P3314&lt;&gt;"",(P3314+14)&lt;TODAY(),Q3314="")</formula>
    </cfRule>
  </conditionalFormatting>
  <conditionalFormatting sqref="V3314 S3314">
    <cfRule type="expression" dxfId="1737" priority="1054" stopIfTrue="1">
      <formula>AND($B3314&lt;&gt;"",TODAY()&gt;#REF!,S3314="")</formula>
    </cfRule>
  </conditionalFormatting>
  <conditionalFormatting sqref="U3314">
    <cfRule type="expression" dxfId="1736" priority="1053" stopIfTrue="1">
      <formula>AND($B3314&lt;&gt;"",TODAY()&gt;$A3314,U3314="",V3314&lt;&gt;"Data Received")</formula>
    </cfRule>
  </conditionalFormatting>
  <conditionalFormatting sqref="R3314">
    <cfRule type="expression" dxfId="1735" priority="1057" stopIfTrue="1">
      <formula>AND(B3314&lt;&gt;"",#REF!&lt;TODAY(),R3314="")</formula>
    </cfRule>
  </conditionalFormatting>
  <conditionalFormatting sqref="T3314">
    <cfRule type="expression" dxfId="1734" priority="1058" stopIfTrue="1">
      <formula>AND($B3314&lt;&gt;"",$S3314&lt;&gt;"",TODAY()&gt;$S3314+14,$T3314="",V3314&lt;&gt;"Data Received")</formula>
    </cfRule>
  </conditionalFormatting>
  <conditionalFormatting sqref="L3314:O3314">
    <cfRule type="expression" dxfId="1733" priority="1059" stopIfTrue="1">
      <formula>AND($B3314&lt;&gt;"",TODAY()&gt;#REF!,$L3314="")</formula>
    </cfRule>
  </conditionalFormatting>
  <conditionalFormatting sqref="P3314">
    <cfRule type="expression" dxfId="1732" priority="1060" stopIfTrue="1">
      <formula>AND($B3315&lt;&gt;"",TODAY()&gt;#REF!,P3314="")</formula>
    </cfRule>
  </conditionalFormatting>
  <conditionalFormatting sqref="Q3315">
    <cfRule type="expression" dxfId="1731" priority="1047" stopIfTrue="1">
      <formula>AND(P3315&lt;&gt;"",(P3315+7)&lt;TODAY(),(P3315+14)&gt;=TODAY(),Q3315="")</formula>
    </cfRule>
    <cfRule type="expression" dxfId="1730" priority="1048" stopIfTrue="1">
      <formula>AND(P3315&lt;&gt;"",(P3315+14)&lt;TODAY(),Q3315="")</formula>
    </cfRule>
  </conditionalFormatting>
  <conditionalFormatting sqref="V3315 S3315">
    <cfRule type="expression" dxfId="1729" priority="1046" stopIfTrue="1">
      <formula>AND($B3315&lt;&gt;"",TODAY()&gt;#REF!,S3315="")</formula>
    </cfRule>
  </conditionalFormatting>
  <conditionalFormatting sqref="U3315">
    <cfRule type="expression" dxfId="1728" priority="1045" stopIfTrue="1">
      <formula>AND($B3315&lt;&gt;"",TODAY()&gt;$A3315,U3315="",V3315&lt;&gt;"Data Received")</formula>
    </cfRule>
  </conditionalFormatting>
  <conditionalFormatting sqref="R3315">
    <cfRule type="expression" dxfId="1727" priority="1049" stopIfTrue="1">
      <formula>AND(B3315&lt;&gt;"",#REF!&lt;TODAY(),R3315="")</formula>
    </cfRule>
  </conditionalFormatting>
  <conditionalFormatting sqref="T3315">
    <cfRule type="expression" dxfId="1726" priority="1050" stopIfTrue="1">
      <formula>AND($B3315&lt;&gt;"",$S3315&lt;&gt;"",TODAY()&gt;$S3315+14,$T3315="",V3315&lt;&gt;"Data Received")</formula>
    </cfRule>
  </conditionalFormatting>
  <conditionalFormatting sqref="L3315:O3315">
    <cfRule type="expression" dxfId="1725" priority="1051" stopIfTrue="1">
      <formula>AND($B3315&lt;&gt;"",TODAY()&gt;#REF!,$L3315="")</formula>
    </cfRule>
  </conditionalFormatting>
  <conditionalFormatting sqref="P3315">
    <cfRule type="expression" dxfId="1724" priority="1052" stopIfTrue="1">
      <formula>AND($B3316&lt;&gt;"",TODAY()&gt;#REF!,P3315="")</formula>
    </cfRule>
  </conditionalFormatting>
  <conditionalFormatting sqref="Q3316">
    <cfRule type="expression" dxfId="1723" priority="1043" stopIfTrue="1">
      <formula>AND(P3316&lt;&gt;"",(P3316+7)&lt;TODAY(),(P3316+14)&gt;=TODAY(),Q3316="")</formula>
    </cfRule>
    <cfRule type="expression" dxfId="1722" priority="1044" stopIfTrue="1">
      <formula>AND(P3316&lt;&gt;"",(P3316+14)&lt;TODAY(),Q3316="")</formula>
    </cfRule>
  </conditionalFormatting>
  <conditionalFormatting sqref="S3316 V3316">
    <cfRule type="expression" dxfId="1721" priority="1042" stopIfTrue="1">
      <formula>AND($B3316&lt;&gt;"",TODAY()&gt;#REF!,S3316="")</formula>
    </cfRule>
  </conditionalFormatting>
  <conditionalFormatting sqref="U3316">
    <cfRule type="expression" dxfId="1720" priority="1041" stopIfTrue="1">
      <formula>AND($B3316&lt;&gt;"",TODAY()&gt;$A3316,U3316="",V3316&lt;&gt;"Data Received")</formula>
    </cfRule>
  </conditionalFormatting>
  <conditionalFormatting sqref="R3316">
    <cfRule type="expression" dxfId="1719" priority="1040" stopIfTrue="1">
      <formula>AND(B3316&lt;&gt;"",#REF!&lt;TODAY(),R3316="")</formula>
    </cfRule>
  </conditionalFormatting>
  <conditionalFormatting sqref="T3316">
    <cfRule type="expression" dxfId="1718" priority="1039" stopIfTrue="1">
      <formula>AND($B3316&lt;&gt;"",$S3316&lt;&gt;"",TODAY()&gt;$S3316+14,$T3316="",V3316&lt;&gt;"Data Received")</formula>
    </cfRule>
  </conditionalFormatting>
  <conditionalFormatting sqref="L3316:O3316">
    <cfRule type="expression" dxfId="1717" priority="1038" stopIfTrue="1">
      <formula>AND($B3316&lt;&gt;"",TODAY()&gt;#REF!,$L3316="")</formula>
    </cfRule>
  </conditionalFormatting>
  <conditionalFormatting sqref="Q3317">
    <cfRule type="expression" dxfId="1716" priority="1031" stopIfTrue="1">
      <formula>AND(P3317&lt;&gt;"",(P3317+7)&lt;TODAY(),(P3317+14)&gt;=TODAY(),Q3317="")</formula>
    </cfRule>
    <cfRule type="expression" dxfId="1715" priority="1032" stopIfTrue="1">
      <formula>AND(P3317&lt;&gt;"",(P3317+14)&lt;TODAY(),Q3317="")</formula>
    </cfRule>
  </conditionalFormatting>
  <conditionalFormatting sqref="V3317 S3317">
    <cfRule type="expression" dxfId="1714" priority="1030" stopIfTrue="1">
      <formula>AND($B3317&lt;&gt;"",TODAY()&gt;#REF!,S3317="")</formula>
    </cfRule>
  </conditionalFormatting>
  <conditionalFormatting sqref="U3317">
    <cfRule type="expression" dxfId="1713" priority="1029" stopIfTrue="1">
      <formula>AND($B3317&lt;&gt;"",TODAY()&gt;$A3317,U3317="",V3317&lt;&gt;"Data Received")</formula>
    </cfRule>
  </conditionalFormatting>
  <conditionalFormatting sqref="R3317">
    <cfRule type="expression" dxfId="1712" priority="1033" stopIfTrue="1">
      <formula>AND(B3317&lt;&gt;"",#REF!&lt;TODAY(),R3317="")</formula>
    </cfRule>
  </conditionalFormatting>
  <conditionalFormatting sqref="T3317">
    <cfRule type="expression" dxfId="1711" priority="1034" stopIfTrue="1">
      <formula>AND($B3317&lt;&gt;"",$S3317&lt;&gt;"",TODAY()&gt;$S3317+14,$T3317="",V3317&lt;&gt;"Data Received")</formula>
    </cfRule>
  </conditionalFormatting>
  <conditionalFormatting sqref="L3317:O3317">
    <cfRule type="expression" dxfId="1710" priority="1035" stopIfTrue="1">
      <formula>AND($B3317&lt;&gt;"",TODAY()&gt;#REF!,$L3317="")</formula>
    </cfRule>
  </conditionalFormatting>
  <conditionalFormatting sqref="P3317">
    <cfRule type="expression" dxfId="1709" priority="1036" stopIfTrue="1">
      <formula>AND($B3318&lt;&gt;"",TODAY()&gt;#REF!,P3317="")</formula>
    </cfRule>
  </conditionalFormatting>
  <conditionalFormatting sqref="Q3318">
    <cfRule type="expression" dxfId="1708" priority="1023" stopIfTrue="1">
      <formula>AND(P3318&lt;&gt;"",(P3318+7)&lt;TODAY(),(P3318+14)&gt;=TODAY(),Q3318="")</formula>
    </cfRule>
    <cfRule type="expression" dxfId="1707" priority="1024" stopIfTrue="1">
      <formula>AND(P3318&lt;&gt;"",(P3318+14)&lt;TODAY(),Q3318="")</formula>
    </cfRule>
  </conditionalFormatting>
  <conditionalFormatting sqref="V3318 S3318">
    <cfRule type="expression" dxfId="1706" priority="1022" stopIfTrue="1">
      <formula>AND($B3318&lt;&gt;"",TODAY()&gt;#REF!,S3318="")</formula>
    </cfRule>
  </conditionalFormatting>
  <conditionalFormatting sqref="U3318">
    <cfRule type="expression" dxfId="1705" priority="1021" stopIfTrue="1">
      <formula>AND($B3318&lt;&gt;"",TODAY()&gt;$A3318,U3318="",V3318&lt;&gt;"Data Received")</formula>
    </cfRule>
  </conditionalFormatting>
  <conditionalFormatting sqref="R3318">
    <cfRule type="expression" dxfId="1704" priority="1025" stopIfTrue="1">
      <formula>AND(B3318&lt;&gt;"",#REF!&lt;TODAY(),R3318="")</formula>
    </cfRule>
  </conditionalFormatting>
  <conditionalFormatting sqref="T3318">
    <cfRule type="expression" dxfId="1703" priority="1026" stopIfTrue="1">
      <formula>AND($B3318&lt;&gt;"",$S3318&lt;&gt;"",TODAY()&gt;$S3318+14,$T3318="",V3318&lt;&gt;"Data Received")</formula>
    </cfRule>
  </conditionalFormatting>
  <conditionalFormatting sqref="L3318:O3318">
    <cfRule type="expression" dxfId="1702" priority="1027" stopIfTrue="1">
      <formula>AND($B3318&lt;&gt;"",TODAY()&gt;#REF!,$L3318="")</formula>
    </cfRule>
  </conditionalFormatting>
  <conditionalFormatting sqref="P3318:R3318">
    <cfRule type="expression" dxfId="1701" priority="1028" stopIfTrue="1">
      <formula>AND($B3319&lt;&gt;"",TODAY()&gt;#REF!,P3318="")</formula>
    </cfRule>
  </conditionalFormatting>
  <conditionalFormatting sqref="Q3319">
    <cfRule type="expression" dxfId="1700" priority="1015" stopIfTrue="1">
      <formula>AND(P3319&lt;&gt;"",(P3319+7)&lt;TODAY(),(P3319+14)&gt;=TODAY(),Q3319="")</formula>
    </cfRule>
    <cfRule type="expression" dxfId="1699" priority="1016" stopIfTrue="1">
      <formula>AND(P3319&lt;&gt;"",(P3319+14)&lt;TODAY(),Q3319="")</formula>
    </cfRule>
  </conditionalFormatting>
  <conditionalFormatting sqref="V3319 S3319">
    <cfRule type="expression" dxfId="1698" priority="1014" stopIfTrue="1">
      <formula>AND($B3319&lt;&gt;"",TODAY()&gt;#REF!,S3319="")</formula>
    </cfRule>
  </conditionalFormatting>
  <conditionalFormatting sqref="U3319">
    <cfRule type="expression" dxfId="1697" priority="1013" stopIfTrue="1">
      <formula>AND($B3319&lt;&gt;"",TODAY()&gt;$A3319,U3319="",V3319&lt;&gt;"Data Received")</formula>
    </cfRule>
  </conditionalFormatting>
  <conditionalFormatting sqref="R3319">
    <cfRule type="expression" dxfId="1696" priority="1017" stopIfTrue="1">
      <formula>AND(B3319&lt;&gt;"",#REF!&lt;TODAY(),R3319="")</formula>
    </cfRule>
  </conditionalFormatting>
  <conditionalFormatting sqref="T3319">
    <cfRule type="expression" dxfId="1695" priority="1018" stopIfTrue="1">
      <formula>AND($B3319&lt;&gt;"",$S3319&lt;&gt;"",TODAY()&gt;$S3319+14,$T3319="",V3319&lt;&gt;"Data Received")</formula>
    </cfRule>
  </conditionalFormatting>
  <conditionalFormatting sqref="L3319:O3319">
    <cfRule type="expression" dxfId="1694" priority="1019" stopIfTrue="1">
      <formula>AND($B3319&lt;&gt;"",TODAY()&gt;#REF!,$L3319="")</formula>
    </cfRule>
  </conditionalFormatting>
  <conditionalFormatting sqref="P3319">
    <cfRule type="expression" dxfId="1693" priority="1020" stopIfTrue="1">
      <formula>AND($B3320&lt;&gt;"",TODAY()&gt;#REF!,P3319="")</formula>
    </cfRule>
  </conditionalFormatting>
  <conditionalFormatting sqref="Q3320">
    <cfRule type="expression" dxfId="1692" priority="1007" stopIfTrue="1">
      <formula>AND(P3320&lt;&gt;"",(P3320+7)&lt;TODAY(),(P3320+14)&gt;=TODAY(),Q3320="")</formula>
    </cfRule>
    <cfRule type="expression" dxfId="1691" priority="1008" stopIfTrue="1">
      <formula>AND(P3320&lt;&gt;"",(P3320+14)&lt;TODAY(),Q3320="")</formula>
    </cfRule>
  </conditionalFormatting>
  <conditionalFormatting sqref="S3320 V3320">
    <cfRule type="expression" dxfId="1690" priority="1006" stopIfTrue="1">
      <formula>AND($B3320&lt;&gt;"",TODAY()&gt;#REF!,S3320="")</formula>
    </cfRule>
  </conditionalFormatting>
  <conditionalFormatting sqref="U3320">
    <cfRule type="expression" dxfId="1689" priority="1005" stopIfTrue="1">
      <formula>AND($B3320&lt;&gt;"",TODAY()&gt;$A3320,U3320="",V3320&lt;&gt;"Data Received")</formula>
    </cfRule>
  </conditionalFormatting>
  <conditionalFormatting sqref="R3320">
    <cfRule type="expression" dxfId="1688" priority="1009" stopIfTrue="1">
      <formula>AND(B3320&lt;&gt;"",#REF!&lt;TODAY(),R3320="")</formula>
    </cfRule>
  </conditionalFormatting>
  <conditionalFormatting sqref="T3320">
    <cfRule type="expression" dxfId="1687" priority="1010" stopIfTrue="1">
      <formula>AND($B3320&lt;&gt;"",$S3320&lt;&gt;"",TODAY()&gt;$S3320+14,$T3320="",V3320&lt;&gt;"Data Received")</formula>
    </cfRule>
  </conditionalFormatting>
  <conditionalFormatting sqref="L3320:O3320">
    <cfRule type="expression" dxfId="1686" priority="1011" stopIfTrue="1">
      <formula>AND($B3320&lt;&gt;"",TODAY()&gt;#REF!,$L3320="")</formula>
    </cfRule>
  </conditionalFormatting>
  <conditionalFormatting sqref="P3320:R3320">
    <cfRule type="expression" dxfId="1685" priority="1012" stopIfTrue="1">
      <formula>AND($B3321&lt;&gt;"",TODAY()&gt;#REF!,P3320="")</formula>
    </cfRule>
  </conditionalFormatting>
  <conditionalFormatting sqref="Q3321">
    <cfRule type="expression" dxfId="1684" priority="999" stopIfTrue="1">
      <formula>AND(P3321&lt;&gt;"",(P3321+7)&lt;TODAY(),(P3321+14)&gt;=TODAY(),Q3321="")</formula>
    </cfRule>
    <cfRule type="expression" dxfId="1683" priority="1000" stopIfTrue="1">
      <formula>AND(P3321&lt;&gt;"",(P3321+14)&lt;TODAY(),Q3321="")</formula>
    </cfRule>
  </conditionalFormatting>
  <conditionalFormatting sqref="V3321 S3321">
    <cfRule type="expression" dxfId="1682" priority="998" stopIfTrue="1">
      <formula>AND($B3321&lt;&gt;"",TODAY()&gt;#REF!,S3321="")</formula>
    </cfRule>
  </conditionalFormatting>
  <conditionalFormatting sqref="U3321">
    <cfRule type="expression" dxfId="1681" priority="997" stopIfTrue="1">
      <formula>AND($B3321&lt;&gt;"",TODAY()&gt;$A3321,U3321="",V3321&lt;&gt;"Data Received")</formula>
    </cfRule>
  </conditionalFormatting>
  <conditionalFormatting sqref="R3321">
    <cfRule type="expression" dxfId="1680" priority="1001" stopIfTrue="1">
      <formula>AND(B3321&lt;&gt;"",#REF!&lt;TODAY(),R3321="")</formula>
    </cfRule>
  </conditionalFormatting>
  <conditionalFormatting sqref="T3321">
    <cfRule type="expression" dxfId="1679" priority="1002" stopIfTrue="1">
      <formula>AND($B3321&lt;&gt;"",$S3321&lt;&gt;"",TODAY()&gt;$S3321+14,$T3321="",V3321&lt;&gt;"Data Received")</formula>
    </cfRule>
  </conditionalFormatting>
  <conditionalFormatting sqref="L3321:O3321">
    <cfRule type="expression" dxfId="1678" priority="1003" stopIfTrue="1">
      <formula>AND($B3321&lt;&gt;"",TODAY()&gt;#REF!,$L3321="")</formula>
    </cfRule>
  </conditionalFormatting>
  <conditionalFormatting sqref="P3321">
    <cfRule type="expression" dxfId="1677" priority="1004" stopIfTrue="1">
      <formula>AND($B3322&lt;&gt;"",TODAY()&gt;#REF!,P3321="")</formula>
    </cfRule>
  </conditionalFormatting>
  <conditionalFormatting sqref="Q3322">
    <cfRule type="expression" dxfId="1676" priority="991" stopIfTrue="1">
      <formula>AND(P3322&lt;&gt;"",(P3322+7)&lt;TODAY(),(P3322+14)&gt;=TODAY(),Q3322="")</formula>
    </cfRule>
    <cfRule type="expression" dxfId="1675" priority="992" stopIfTrue="1">
      <formula>AND(P3322&lt;&gt;"",(P3322+14)&lt;TODAY(),Q3322="")</formula>
    </cfRule>
  </conditionalFormatting>
  <conditionalFormatting sqref="V3322 S3322">
    <cfRule type="expression" dxfId="1674" priority="990" stopIfTrue="1">
      <formula>AND($B3322&lt;&gt;"",TODAY()&gt;#REF!,S3322="")</formula>
    </cfRule>
  </conditionalFormatting>
  <conditionalFormatting sqref="R3322">
    <cfRule type="expression" dxfId="1673" priority="993" stopIfTrue="1">
      <formula>AND(B3322&lt;&gt;"",#REF!&lt;TODAY(),R3322="")</formula>
    </cfRule>
  </conditionalFormatting>
  <conditionalFormatting sqref="T3322">
    <cfRule type="expression" dxfId="1672" priority="994" stopIfTrue="1">
      <formula>AND($B3322&lt;&gt;"",$S3322&lt;&gt;"",TODAY()&gt;$S3322+14,$T3322="",V3322&lt;&gt;"Data Received")</formula>
    </cfRule>
  </conditionalFormatting>
  <conditionalFormatting sqref="L3322:O3322">
    <cfRule type="expression" dxfId="1671" priority="995" stopIfTrue="1">
      <formula>AND($B3322&lt;&gt;"",TODAY()&gt;#REF!,$L3322="")</formula>
    </cfRule>
  </conditionalFormatting>
  <conditionalFormatting sqref="P3322:R3322">
    <cfRule type="expression" dxfId="1670" priority="996" stopIfTrue="1">
      <formula>AND($B3323&lt;&gt;"",TODAY()&gt;#REF!,P3322="")</formula>
    </cfRule>
  </conditionalFormatting>
  <conditionalFormatting sqref="U3322">
    <cfRule type="expression" dxfId="1669" priority="989" stopIfTrue="1">
      <formula>AND($B3322&lt;&gt;"",$S3322&lt;&gt;"",TODAY()&gt;$S3322+14,$T3322="",W3322&lt;&gt;"Data Received")</formula>
    </cfRule>
  </conditionalFormatting>
  <conditionalFormatting sqref="V3323 S3323">
    <cfRule type="expression" dxfId="1668" priority="988" stopIfTrue="1">
      <formula>AND($B3323&lt;&gt;"",TODAY()&gt;#REF!,S3323="")</formula>
    </cfRule>
  </conditionalFormatting>
  <conditionalFormatting sqref="U3323">
    <cfRule type="expression" dxfId="1667" priority="987" stopIfTrue="1">
      <formula>AND($B3323&lt;&gt;"",TODAY()&gt;$A3323,U3323="",V3323&lt;&gt;"Data Received")</formula>
    </cfRule>
  </conditionalFormatting>
  <conditionalFormatting sqref="R3323">
    <cfRule type="expression" dxfId="1666" priority="986" stopIfTrue="1">
      <formula>AND(B3323&lt;&gt;"",#REF!&lt;TODAY(),R3323="")</formula>
    </cfRule>
  </conditionalFormatting>
  <conditionalFormatting sqref="T3323">
    <cfRule type="expression" dxfId="1665" priority="985" stopIfTrue="1">
      <formula>AND($B3323&lt;&gt;"",$S3323&lt;&gt;"",TODAY()&gt;$S3323+14,$T3323="",V3323&lt;&gt;"Data Received")</formula>
    </cfRule>
  </conditionalFormatting>
  <conditionalFormatting sqref="L3323:O3323">
    <cfRule type="expression" dxfId="1664" priority="984" stopIfTrue="1">
      <formula>AND($B3323&lt;&gt;"",TODAY()&gt;#REF!,$L3323="")</formula>
    </cfRule>
  </conditionalFormatting>
  <conditionalFormatting sqref="Q3323">
    <cfRule type="expression" dxfId="1663" priority="983" stopIfTrue="1">
      <formula>AND(A3323&lt;&gt;"",#REF!&lt;TODAY(),Q3323="")</formula>
    </cfRule>
  </conditionalFormatting>
  <conditionalFormatting sqref="P3323:R3323">
    <cfRule type="expression" dxfId="1662" priority="982" stopIfTrue="1">
      <formula>AND($B6622&lt;&gt;"",TODAY()&gt;#REF!,P3323="")</formula>
    </cfRule>
  </conditionalFormatting>
  <conditionalFormatting sqref="S3324 V3324">
    <cfRule type="expression" dxfId="1661" priority="977" stopIfTrue="1">
      <formula>AND($B3324&lt;&gt;"",TODAY()&gt;#REF!,S3324="")</formula>
    </cfRule>
  </conditionalFormatting>
  <conditionalFormatting sqref="U3324">
    <cfRule type="expression" dxfId="1660" priority="976" stopIfTrue="1">
      <formula>AND($B3324&lt;&gt;"",TODAY()&gt;$A3324,U3324="",V3324&lt;&gt;"Data Received")</formula>
    </cfRule>
  </conditionalFormatting>
  <conditionalFormatting sqref="R3324">
    <cfRule type="expression" dxfId="1659" priority="978" stopIfTrue="1">
      <formula>AND(B3324&lt;&gt;"",#REF!&lt;TODAY(),R3324="")</formula>
    </cfRule>
  </conditionalFormatting>
  <conditionalFormatting sqref="T3324">
    <cfRule type="expression" dxfId="1658" priority="979" stopIfTrue="1">
      <formula>AND($B3324&lt;&gt;"",$S3324&lt;&gt;"",TODAY()&gt;$S3324+14,$T3324="",V3324&lt;&gt;"Data Received")</formula>
    </cfRule>
  </conditionalFormatting>
  <conditionalFormatting sqref="L3324:O3324">
    <cfRule type="expression" dxfId="1657" priority="980" stopIfTrue="1">
      <formula>AND($B3324&lt;&gt;"",TODAY()&gt;#REF!,$L3324="")</formula>
    </cfRule>
  </conditionalFormatting>
  <conditionalFormatting sqref="P3324">
    <cfRule type="expression" dxfId="1656" priority="981" stopIfTrue="1">
      <formula>AND($B3325&lt;&gt;"",TODAY()&gt;#REF!,P3324="")</formula>
    </cfRule>
  </conditionalFormatting>
  <conditionalFormatting sqref="Q3324:R3324">
    <cfRule type="expression" dxfId="1655" priority="975" stopIfTrue="1">
      <formula>AND($B3325&lt;&gt;"",TODAY()&gt;#REF!,Q3324="")</formula>
    </cfRule>
  </conditionalFormatting>
  <conditionalFormatting sqref="Q3324">
    <cfRule type="expression" dxfId="1654" priority="974" stopIfTrue="1">
      <formula>AND(A3324&lt;&gt;"",#REF!&lt;TODAY(),Q3324="")</formula>
    </cfRule>
  </conditionalFormatting>
  <conditionalFormatting sqref="S3325 V3325">
    <cfRule type="expression" dxfId="1653" priority="969" stopIfTrue="1">
      <formula>AND($B3325&lt;&gt;"",TODAY()&gt;#REF!,S3325="")</formula>
    </cfRule>
  </conditionalFormatting>
  <conditionalFormatting sqref="U3325">
    <cfRule type="expression" dxfId="1652" priority="968" stopIfTrue="1">
      <formula>AND($B3325&lt;&gt;"",TODAY()&gt;$A3325,U3325="",V3325&lt;&gt;"Data Received")</formula>
    </cfRule>
  </conditionalFormatting>
  <conditionalFormatting sqref="R3325">
    <cfRule type="expression" dxfId="1651" priority="970" stopIfTrue="1">
      <formula>AND(B3325&lt;&gt;"",#REF!&lt;TODAY(),R3325="")</formula>
    </cfRule>
  </conditionalFormatting>
  <conditionalFormatting sqref="T3325">
    <cfRule type="expression" dxfId="1650" priority="971" stopIfTrue="1">
      <formula>AND($B3325&lt;&gt;"",$S3325&lt;&gt;"",TODAY()&gt;$S3325+14,$T3325="",V3325&lt;&gt;"Data Received")</formula>
    </cfRule>
  </conditionalFormatting>
  <conditionalFormatting sqref="L3325:O3325">
    <cfRule type="expression" dxfId="1649" priority="972" stopIfTrue="1">
      <formula>AND($B3325&lt;&gt;"",TODAY()&gt;#REF!,$L3325="")</formula>
    </cfRule>
  </conditionalFormatting>
  <conditionalFormatting sqref="P3325">
    <cfRule type="expression" dxfId="1648" priority="973" stopIfTrue="1">
      <formula>AND($B3326&lt;&gt;"",TODAY()&gt;#REF!,P3325="")</formula>
    </cfRule>
  </conditionalFormatting>
  <conditionalFormatting sqref="Q3325">
    <cfRule type="expression" dxfId="1647" priority="967" stopIfTrue="1">
      <formula>AND(A3325&lt;&gt;"",#REF!&lt;TODAY(),Q3325="")</formula>
    </cfRule>
  </conditionalFormatting>
  <conditionalFormatting sqref="Q3325:R3325">
    <cfRule type="expression" dxfId="1646" priority="966" stopIfTrue="1">
      <formula>AND($B3326&lt;&gt;"",TODAY()&gt;#REF!,Q3325="")</formula>
    </cfRule>
  </conditionalFormatting>
  <conditionalFormatting sqref="S3326 V3326">
    <cfRule type="expression" dxfId="1645" priority="962" stopIfTrue="1">
      <formula>AND($B3326&lt;&gt;"",TODAY()&gt;#REF!,S3326="")</formula>
    </cfRule>
  </conditionalFormatting>
  <conditionalFormatting sqref="T3326">
    <cfRule type="expression" dxfId="1644" priority="963" stopIfTrue="1">
      <formula>AND($B3326&lt;&gt;"",$S3326&lt;&gt;"",TODAY()&gt;$S3326+14,$T3326="",V3326&lt;&gt;"Data Received")</formula>
    </cfRule>
  </conditionalFormatting>
  <conditionalFormatting sqref="L3326:O3326">
    <cfRule type="expression" dxfId="1643" priority="964" stopIfTrue="1">
      <formula>AND($B3326&lt;&gt;"",TODAY()&gt;#REF!,$L3326="")</formula>
    </cfRule>
  </conditionalFormatting>
  <conditionalFormatting sqref="P3326">
    <cfRule type="expression" dxfId="1642" priority="965" stopIfTrue="1">
      <formula>AND($B3327&lt;&gt;"",TODAY()&gt;#REF!,P3326="")</formula>
    </cfRule>
  </conditionalFormatting>
  <conditionalFormatting sqref="Q3326">
    <cfRule type="expression" dxfId="1641" priority="961" stopIfTrue="1">
      <formula>AND($B3327&lt;&gt;"",TODAY()&gt;#REF!,Q3326="")</formula>
    </cfRule>
  </conditionalFormatting>
  <conditionalFormatting sqref="R3326">
    <cfRule type="expression" dxfId="1640" priority="960" stopIfTrue="1">
      <formula>AND($B3327&lt;&gt;"",TODAY()&gt;#REF!,R3326="")</formula>
    </cfRule>
  </conditionalFormatting>
  <conditionalFormatting sqref="U3326">
    <cfRule type="expression" dxfId="1639" priority="959" stopIfTrue="1">
      <formula>AND($B3326&lt;&gt;"",$S3326&lt;&gt;"",TODAY()&gt;$S3326+14,$T3326="",W3326&lt;&gt;"Data Received")</formula>
    </cfRule>
  </conditionalFormatting>
  <conditionalFormatting sqref="S3327 V3327">
    <cfRule type="expression" dxfId="1638" priority="955" stopIfTrue="1">
      <formula>AND($B3327&lt;&gt;"",TODAY()&gt;#REF!,S3327="")</formula>
    </cfRule>
  </conditionalFormatting>
  <conditionalFormatting sqref="U3327">
    <cfRule type="expression" dxfId="1637" priority="954" stopIfTrue="1">
      <formula>AND($B3327&lt;&gt;"",TODAY()&gt;$A3327,U3327="",V3327&lt;&gt;"Data Received")</formula>
    </cfRule>
  </conditionalFormatting>
  <conditionalFormatting sqref="T3327">
    <cfRule type="expression" dxfId="1636" priority="956" stopIfTrue="1">
      <formula>AND($B3327&lt;&gt;"",$S3327&lt;&gt;"",TODAY()&gt;$S3327+14,$T3327="",V3327&lt;&gt;"Data Received")</formula>
    </cfRule>
  </conditionalFormatting>
  <conditionalFormatting sqref="L3327:O3327">
    <cfRule type="expression" dxfId="1635" priority="957" stopIfTrue="1">
      <formula>AND($B3327&lt;&gt;"",TODAY()&gt;#REF!,$L3327="")</formula>
    </cfRule>
  </conditionalFormatting>
  <conditionalFormatting sqref="P3327">
    <cfRule type="expression" dxfId="1634" priority="958" stopIfTrue="1">
      <formula>AND($B3328&lt;&gt;"",TODAY()&gt;#REF!,P3327="")</formula>
    </cfRule>
  </conditionalFormatting>
  <conditionalFormatting sqref="Q3327">
    <cfRule type="expression" dxfId="1633" priority="953" stopIfTrue="1">
      <formula>AND($B3328&lt;&gt;"",TODAY()&gt;#REF!,Q3327="")</formula>
    </cfRule>
  </conditionalFormatting>
  <conditionalFormatting sqref="R3327">
    <cfRule type="expression" dxfId="1632" priority="952" stopIfTrue="1">
      <formula>AND($B3328&lt;&gt;"",TODAY()&gt;#REF!,R3327="")</formula>
    </cfRule>
  </conditionalFormatting>
  <conditionalFormatting sqref="V3328 S3328">
    <cfRule type="expression" dxfId="1631" priority="947" stopIfTrue="1">
      <formula>AND($B3328&lt;&gt;"",TODAY()&gt;#REF!,S3328="")</formula>
    </cfRule>
  </conditionalFormatting>
  <conditionalFormatting sqref="R3328">
    <cfRule type="expression" dxfId="1630" priority="948" stopIfTrue="1">
      <formula>AND(B3328&lt;&gt;"",#REF!&lt;TODAY(),R3328="")</formula>
    </cfRule>
  </conditionalFormatting>
  <conditionalFormatting sqref="T3328">
    <cfRule type="expression" dxfId="1629" priority="949" stopIfTrue="1">
      <formula>AND($B3328&lt;&gt;"",$S3328&lt;&gt;"",TODAY()&gt;$S3328+14,$T3328="",V3328&lt;&gt;"Data Received")</formula>
    </cfRule>
  </conditionalFormatting>
  <conditionalFormatting sqref="L3328:O3328">
    <cfRule type="expression" dxfId="1628" priority="950" stopIfTrue="1">
      <formula>AND($B3328&lt;&gt;"",TODAY()&gt;#REF!,$L3328="")</formula>
    </cfRule>
  </conditionalFormatting>
  <conditionalFormatting sqref="P3328">
    <cfRule type="expression" dxfId="1627" priority="951" stopIfTrue="1">
      <formula>AND($B3329&lt;&gt;"",TODAY()&gt;#REF!,P3328="")</formula>
    </cfRule>
  </conditionalFormatting>
  <conditionalFormatting sqref="Q3328">
    <cfRule type="expression" dxfId="1626" priority="946" stopIfTrue="1">
      <formula>AND(A3328&lt;&gt;"",#REF!&lt;TODAY(),Q3328="")</formula>
    </cfRule>
  </conditionalFormatting>
  <conditionalFormatting sqref="Q3328:R3328">
    <cfRule type="expression" dxfId="1625" priority="945" stopIfTrue="1">
      <formula>AND($B3329&lt;&gt;"",TODAY()&gt;#REF!,Q3328="")</formula>
    </cfRule>
  </conditionalFormatting>
  <conditionalFormatting sqref="U3328">
    <cfRule type="expression" dxfId="1624" priority="944" stopIfTrue="1">
      <formula>AND($B3328&lt;&gt;"",$S3328&lt;&gt;"",TODAY()&gt;$S3328+14,$T3328="",W3328&lt;&gt;"Data Received")</formula>
    </cfRule>
  </conditionalFormatting>
  <conditionalFormatting sqref="Q3329">
    <cfRule type="expression" dxfId="1623" priority="942" stopIfTrue="1">
      <formula>AND(P3329&lt;&gt;"",(P3329+7)&lt;TODAY(),(P3329+14)&gt;=TODAY(),Q3329="")</formula>
    </cfRule>
    <cfRule type="expression" dxfId="1622" priority="943" stopIfTrue="1">
      <formula>AND(P3329&lt;&gt;"",(P3329+14)&lt;TODAY(),Q3329="")</formula>
    </cfRule>
  </conditionalFormatting>
  <conditionalFormatting sqref="S3329 V3329">
    <cfRule type="expression" dxfId="1621" priority="941" stopIfTrue="1">
      <formula>AND($B3329&lt;&gt;"",TODAY()&gt;#REF!,S3329="")</formula>
    </cfRule>
  </conditionalFormatting>
  <conditionalFormatting sqref="U3329">
    <cfRule type="expression" dxfId="1620" priority="940" stopIfTrue="1">
      <formula>AND($B3329&lt;&gt;"",TODAY()&gt;$A3329,U3329="",V3329&lt;&gt;"Data Received")</formula>
    </cfRule>
  </conditionalFormatting>
  <conditionalFormatting sqref="R3329">
    <cfRule type="expression" dxfId="1619" priority="939" stopIfTrue="1">
      <formula>AND(B3329&lt;&gt;"",#REF!&lt;TODAY(),R3329="")</formula>
    </cfRule>
  </conditionalFormatting>
  <conditionalFormatting sqref="T3329">
    <cfRule type="expression" dxfId="1618" priority="938" stopIfTrue="1">
      <formula>AND($B3329&lt;&gt;"",$S3329&lt;&gt;"",TODAY()&gt;$S3329+14,$T3329="",V3329&lt;&gt;"Data Received")</formula>
    </cfRule>
  </conditionalFormatting>
  <conditionalFormatting sqref="L3329:O3329">
    <cfRule type="expression" dxfId="1617" priority="937" stopIfTrue="1">
      <formula>AND($B3329&lt;&gt;"",TODAY()&gt;#REF!,$L3329="")</formula>
    </cfRule>
  </conditionalFormatting>
  <conditionalFormatting sqref="P3329:R3329">
    <cfRule type="expression" dxfId="1616" priority="936" stopIfTrue="1">
      <formula>AND($B6634&lt;&gt;"",TODAY()&gt;#REF!,P3329="")</formula>
    </cfRule>
  </conditionalFormatting>
  <conditionalFormatting sqref="V3330 S3330">
    <cfRule type="expression" dxfId="1615" priority="935" stopIfTrue="1">
      <formula>AND($B3330&lt;&gt;"",TODAY()&gt;#REF!,S3330="")</formula>
    </cfRule>
  </conditionalFormatting>
  <conditionalFormatting sqref="U3330">
    <cfRule type="expression" dxfId="1614" priority="934" stopIfTrue="1">
      <formula>AND($B3330&lt;&gt;"",TODAY()&gt;$A3330,U3330="",V3330&lt;&gt;"Data Received")</formula>
    </cfRule>
  </conditionalFormatting>
  <conditionalFormatting sqref="T3330">
    <cfRule type="expression" dxfId="1613" priority="933" stopIfTrue="1">
      <formula>AND($B3330&lt;&gt;"",$S3330&lt;&gt;"",TODAY()&gt;$S3330+14,$T3330="",V3330&lt;&gt;"Data Received")</formula>
    </cfRule>
  </conditionalFormatting>
  <conditionalFormatting sqref="L3330:O3330">
    <cfRule type="expression" dxfId="1612" priority="932" stopIfTrue="1">
      <formula>AND($B3330&lt;&gt;"",TODAY()&gt;#REF!,$L3330="")</formula>
    </cfRule>
  </conditionalFormatting>
  <conditionalFormatting sqref="P3330:R3330">
    <cfRule type="expression" dxfId="1611" priority="931" stopIfTrue="1">
      <formula>AND($B6625&lt;&gt;"",TODAY()&gt;#REF!,P3330="")</formula>
    </cfRule>
  </conditionalFormatting>
  <conditionalFormatting sqref="S3331 V3331">
    <cfRule type="expression" dxfId="1610" priority="927" stopIfTrue="1">
      <formula>AND($B3331&lt;&gt;"",TODAY()&gt;#REF!,S3331="")</formula>
    </cfRule>
  </conditionalFormatting>
  <conditionalFormatting sqref="U3331">
    <cfRule type="expression" dxfId="1609" priority="926" stopIfTrue="1">
      <formula>AND($B3331&lt;&gt;"",TODAY()&gt;$A3331,U3331="",V3331&lt;&gt;"Data Received")</formula>
    </cfRule>
  </conditionalFormatting>
  <conditionalFormatting sqref="T3331">
    <cfRule type="expression" dxfId="1608" priority="928" stopIfTrue="1">
      <formula>AND($B3331&lt;&gt;"",$S3331&lt;&gt;"",TODAY()&gt;$S3331+14,$T3331="",V3331&lt;&gt;"Data Received")</formula>
    </cfRule>
  </conditionalFormatting>
  <conditionalFormatting sqref="L3331:O3331">
    <cfRule type="expression" dxfId="1607" priority="929" stopIfTrue="1">
      <formula>AND($B3331&lt;&gt;"",TODAY()&gt;#REF!,$L3331="")</formula>
    </cfRule>
  </conditionalFormatting>
  <conditionalFormatting sqref="P3331">
    <cfRule type="expression" dxfId="1606" priority="930" stopIfTrue="1">
      <formula>AND($B3332&lt;&gt;"",TODAY()&gt;#REF!,P3331="")</formula>
    </cfRule>
  </conditionalFormatting>
  <conditionalFormatting sqref="Q3331">
    <cfRule type="expression" dxfId="1605" priority="925" stopIfTrue="1">
      <formula>AND($B3332&lt;&gt;"",TODAY()&gt;#REF!,Q3331="")</formula>
    </cfRule>
  </conditionalFormatting>
  <conditionalFormatting sqref="R3331">
    <cfRule type="expression" dxfId="1604" priority="924" stopIfTrue="1">
      <formula>AND($B3332&lt;&gt;"",TODAY()&gt;#REF!,R3331="")</formula>
    </cfRule>
  </conditionalFormatting>
  <conditionalFormatting sqref="Q3332">
    <cfRule type="expression" dxfId="1603" priority="918" stopIfTrue="1">
      <formula>AND(P3332&lt;&gt;"",(P3332+7)&lt;TODAY(),(P3332+14)&gt;=TODAY(),Q3332="")</formula>
    </cfRule>
    <cfRule type="expression" dxfId="1602" priority="919" stopIfTrue="1">
      <formula>AND(P3332&lt;&gt;"",(P3332+14)&lt;TODAY(),Q3332="")</formula>
    </cfRule>
  </conditionalFormatting>
  <conditionalFormatting sqref="V3332 S3332">
    <cfRule type="expression" dxfId="1601" priority="917" stopIfTrue="1">
      <formula>AND($B3332&lt;&gt;"",TODAY()&gt;#REF!,S3332="")</formula>
    </cfRule>
  </conditionalFormatting>
  <conditionalFormatting sqref="U3332">
    <cfRule type="expression" dxfId="1600" priority="916" stopIfTrue="1">
      <formula>AND($B3332&lt;&gt;"",TODAY()&gt;$A3332,U3332="",V3332&lt;&gt;"Data Received")</formula>
    </cfRule>
  </conditionalFormatting>
  <conditionalFormatting sqref="R3332">
    <cfRule type="expression" dxfId="1599" priority="920" stopIfTrue="1">
      <formula>AND(B3332&lt;&gt;"",#REF!&lt;TODAY(),R3332="")</formula>
    </cfRule>
  </conditionalFormatting>
  <conditionalFormatting sqref="T3332">
    <cfRule type="expression" dxfId="1598" priority="921" stopIfTrue="1">
      <formula>AND($B3332&lt;&gt;"",$S3332&lt;&gt;"",TODAY()&gt;$S3332+14,$T3332="",V3332&lt;&gt;"Data Received")</formula>
    </cfRule>
  </conditionalFormatting>
  <conditionalFormatting sqref="L3332:O3332">
    <cfRule type="expression" dxfId="1597" priority="922" stopIfTrue="1">
      <formula>AND($B3332&lt;&gt;"",TODAY()&gt;#REF!,$L3332="")</formula>
    </cfRule>
  </conditionalFormatting>
  <conditionalFormatting sqref="P3332:R3332">
    <cfRule type="expression" dxfId="1596" priority="923" stopIfTrue="1">
      <formula>AND($B3333&lt;&gt;"",TODAY()&gt;#REF!,P3332="")</formula>
    </cfRule>
  </conditionalFormatting>
  <conditionalFormatting sqref="Q3333">
    <cfRule type="expression" dxfId="1595" priority="910" stopIfTrue="1">
      <formula>AND(P3333&lt;&gt;"",(P3333+7)&lt;TODAY(),(P3333+14)&gt;=TODAY(),Q3333="")</formula>
    </cfRule>
    <cfRule type="expression" dxfId="1594" priority="911" stopIfTrue="1">
      <formula>AND(P3333&lt;&gt;"",(P3333+14)&lt;TODAY(),Q3333="")</formula>
    </cfRule>
  </conditionalFormatting>
  <conditionalFormatting sqref="S3333 V3333">
    <cfRule type="expression" dxfId="1593" priority="909" stopIfTrue="1">
      <formula>AND($B3333&lt;&gt;"",TODAY()&gt;#REF!,S3333="")</formula>
    </cfRule>
  </conditionalFormatting>
  <conditionalFormatting sqref="U3333">
    <cfRule type="expression" dxfId="1592" priority="908" stopIfTrue="1">
      <formula>AND($B3333&lt;&gt;"",TODAY()&gt;$A3333,U3333="",V3333&lt;&gt;"Data Received")</formula>
    </cfRule>
  </conditionalFormatting>
  <conditionalFormatting sqref="R3333">
    <cfRule type="expression" dxfId="1591" priority="912" stopIfTrue="1">
      <formula>AND(B3333&lt;&gt;"",#REF!&lt;TODAY(),R3333="")</formula>
    </cfRule>
  </conditionalFormatting>
  <conditionalFormatting sqref="T3333">
    <cfRule type="expression" dxfId="1590" priority="913" stopIfTrue="1">
      <formula>AND($B3333&lt;&gt;"",$S3333&lt;&gt;"",TODAY()&gt;$S3333+14,$T3333="",V3333&lt;&gt;"Data Received")</formula>
    </cfRule>
  </conditionalFormatting>
  <conditionalFormatting sqref="L3333:O3333">
    <cfRule type="expression" dxfId="1589" priority="914" stopIfTrue="1">
      <formula>AND($B3333&lt;&gt;"",TODAY()&gt;#REF!,$L3333="")</formula>
    </cfRule>
  </conditionalFormatting>
  <conditionalFormatting sqref="P3333:R3333">
    <cfRule type="expression" dxfId="1588" priority="915" stopIfTrue="1">
      <formula>AND($B3334&lt;&gt;"",TODAY()&gt;#REF!,P3333="")</formula>
    </cfRule>
  </conditionalFormatting>
  <conditionalFormatting sqref="Q3334">
    <cfRule type="expression" dxfId="1587" priority="902" stopIfTrue="1">
      <formula>AND(P3334&lt;&gt;"",(P3334+7)&lt;TODAY(),(P3334+14)&gt;=TODAY(),Q3334="")</formula>
    </cfRule>
    <cfRule type="expression" dxfId="1586" priority="903" stopIfTrue="1">
      <formula>AND(P3334&lt;&gt;"",(P3334+14)&lt;TODAY(),Q3334="")</formula>
    </cfRule>
  </conditionalFormatting>
  <conditionalFormatting sqref="V3334 S3334">
    <cfRule type="expression" dxfId="1585" priority="901" stopIfTrue="1">
      <formula>AND($B3334&lt;&gt;"",TODAY()&gt;#REF!,S3334="")</formula>
    </cfRule>
  </conditionalFormatting>
  <conditionalFormatting sqref="U3334">
    <cfRule type="expression" dxfId="1584" priority="900" stopIfTrue="1">
      <formula>AND($B3334&lt;&gt;"",TODAY()&gt;$A3334,U3334="",V3334&lt;&gt;"Data Received")</formula>
    </cfRule>
  </conditionalFormatting>
  <conditionalFormatting sqref="R3334">
    <cfRule type="expression" dxfId="1583" priority="904" stopIfTrue="1">
      <formula>AND(B3334&lt;&gt;"",#REF!&lt;TODAY(),R3334="")</formula>
    </cfRule>
  </conditionalFormatting>
  <conditionalFormatting sqref="T3334">
    <cfRule type="expression" dxfId="1582" priority="905" stopIfTrue="1">
      <formula>AND($B3334&lt;&gt;"",$S3334&lt;&gt;"",TODAY()&gt;$S3334+14,$T3334="",V3334&lt;&gt;"Data Received")</formula>
    </cfRule>
  </conditionalFormatting>
  <conditionalFormatting sqref="L3334:O3334">
    <cfRule type="expression" dxfId="1581" priority="906" stopIfTrue="1">
      <formula>AND($B3334&lt;&gt;"",TODAY()&gt;#REF!,$L3334="")</formula>
    </cfRule>
  </conditionalFormatting>
  <conditionalFormatting sqref="P3334:R3334">
    <cfRule type="expression" dxfId="1580" priority="907" stopIfTrue="1">
      <formula>AND($B3335&lt;&gt;"",TODAY()&gt;#REF!,P3334="")</formula>
    </cfRule>
  </conditionalFormatting>
  <conditionalFormatting sqref="Q3335">
    <cfRule type="expression" dxfId="1579" priority="898" stopIfTrue="1">
      <formula>AND(P3335&lt;&gt;"",(P3335+7)&lt;TODAY(),(P3335+14)&gt;=TODAY(),Q3335="")</formula>
    </cfRule>
    <cfRule type="expression" dxfId="1578" priority="899" stopIfTrue="1">
      <formula>AND(P3335&lt;&gt;"",(P3335+14)&lt;TODAY(),Q3335="")</formula>
    </cfRule>
  </conditionalFormatting>
  <conditionalFormatting sqref="S3335 V3335">
    <cfRule type="expression" dxfId="1577" priority="897" stopIfTrue="1">
      <formula>AND($B3335&lt;&gt;"",TODAY()&gt;#REF!,S3335="")</formula>
    </cfRule>
  </conditionalFormatting>
  <conditionalFormatting sqref="U3335">
    <cfRule type="expression" dxfId="1576" priority="896" stopIfTrue="1">
      <formula>AND($B3335&lt;&gt;"",TODAY()&gt;$A3335,U3335="",V3335&lt;&gt;"Data Received")</formula>
    </cfRule>
  </conditionalFormatting>
  <conditionalFormatting sqref="R3335">
    <cfRule type="expression" dxfId="1575" priority="895" stopIfTrue="1">
      <formula>AND(B3335&lt;&gt;"",#REF!&lt;TODAY(),R3335="")</formula>
    </cfRule>
  </conditionalFormatting>
  <conditionalFormatting sqref="T3335">
    <cfRule type="expression" dxfId="1574" priority="894" stopIfTrue="1">
      <formula>AND($B3335&lt;&gt;"",$S3335&lt;&gt;"",TODAY()&gt;$S3335+14,$T3335="",V3335&lt;&gt;"Data Received")</formula>
    </cfRule>
  </conditionalFormatting>
  <conditionalFormatting sqref="L3335:O3335">
    <cfRule type="expression" dxfId="1573" priority="893" stopIfTrue="1">
      <formula>AND($B3335&lt;&gt;"",TODAY()&gt;#REF!,$L3335="")</formula>
    </cfRule>
  </conditionalFormatting>
  <conditionalFormatting sqref="P3335:R3335">
    <cfRule type="expression" dxfId="1572" priority="892" stopIfTrue="1">
      <formula>AND($B6647&lt;&gt;"",TODAY()&gt;#REF!,P3335="")</formula>
    </cfRule>
  </conditionalFormatting>
  <conditionalFormatting sqref="Q3336">
    <cfRule type="expression" dxfId="1571" priority="886" stopIfTrue="1">
      <formula>AND(P3336&lt;&gt;"",(P3336+7)&lt;TODAY(),(P3336+14)&gt;=TODAY(),Q3336="")</formula>
    </cfRule>
    <cfRule type="expression" dxfId="1570" priority="887" stopIfTrue="1">
      <formula>AND(P3336&lt;&gt;"",(P3336+14)&lt;TODAY(),Q3336="")</formula>
    </cfRule>
  </conditionalFormatting>
  <conditionalFormatting sqref="V3336 S3336">
    <cfRule type="expression" dxfId="1569" priority="885" stopIfTrue="1">
      <formula>AND($B3336&lt;&gt;"",TODAY()&gt;#REF!,S3336="")</formula>
    </cfRule>
  </conditionalFormatting>
  <conditionalFormatting sqref="U3336">
    <cfRule type="expression" dxfId="1568" priority="884" stopIfTrue="1">
      <formula>AND($B3336&lt;&gt;"",TODAY()&gt;$A3336,U3336="",V3336&lt;&gt;"Data Received")</formula>
    </cfRule>
  </conditionalFormatting>
  <conditionalFormatting sqref="R3336">
    <cfRule type="expression" dxfId="1567" priority="888" stopIfTrue="1">
      <formula>AND(B3336&lt;&gt;"",#REF!&lt;TODAY(),R3336="")</formula>
    </cfRule>
  </conditionalFormatting>
  <conditionalFormatting sqref="T3336">
    <cfRule type="expression" dxfId="1566" priority="889" stopIfTrue="1">
      <formula>AND($B3336&lt;&gt;"",$S3336&lt;&gt;"",TODAY()&gt;$S3336+14,$T3336="",V3336&lt;&gt;"Data Received")</formula>
    </cfRule>
  </conditionalFormatting>
  <conditionalFormatting sqref="L3336:O3336">
    <cfRule type="expression" dxfId="1565" priority="890" stopIfTrue="1">
      <formula>AND($B3336&lt;&gt;"",TODAY()&gt;#REF!,$L3336="")</formula>
    </cfRule>
  </conditionalFormatting>
  <conditionalFormatting sqref="P3336:R3336">
    <cfRule type="expression" dxfId="1564" priority="891" stopIfTrue="1">
      <formula>AND($B3337&lt;&gt;"",TODAY()&gt;#REF!,P3336="")</formula>
    </cfRule>
  </conditionalFormatting>
  <conditionalFormatting sqref="Q3337">
    <cfRule type="expression" dxfId="1563" priority="882" stopIfTrue="1">
      <formula>AND(P3337&lt;&gt;"",(P3337+7)&lt;TODAY(),(P3337+14)&gt;=TODAY(),Q3337="")</formula>
    </cfRule>
    <cfRule type="expression" dxfId="1562" priority="883" stopIfTrue="1">
      <formula>AND(P3337&lt;&gt;"",(P3337+14)&lt;TODAY(),Q3337="")</formula>
    </cfRule>
  </conditionalFormatting>
  <conditionalFormatting sqref="V3337">
    <cfRule type="expression" dxfId="1561" priority="881" stopIfTrue="1">
      <formula>AND($B3337&lt;&gt;"",TODAY()&gt;#REF!,V3337="")</formula>
    </cfRule>
  </conditionalFormatting>
  <conditionalFormatting sqref="U3337">
    <cfRule type="expression" dxfId="1560" priority="880" stopIfTrue="1">
      <formula>AND($B3337&lt;&gt;"",TODAY()&gt;$A3337,U3337="",V3337&lt;&gt;"Data Received")</formula>
    </cfRule>
  </conditionalFormatting>
  <conditionalFormatting sqref="R3337">
    <cfRule type="expression" dxfId="1559" priority="879" stopIfTrue="1">
      <formula>AND(B3337&lt;&gt;"",#REF!&lt;TODAY(),R3337="")</formula>
    </cfRule>
  </conditionalFormatting>
  <conditionalFormatting sqref="T3337">
    <cfRule type="expression" dxfId="1558" priority="878" stopIfTrue="1">
      <formula>AND($B3337&lt;&gt;"",$S3337&lt;&gt;"",TODAY()&gt;$S3337+14,$T3337="",V3337&lt;&gt;"Data Received")</formula>
    </cfRule>
  </conditionalFormatting>
  <conditionalFormatting sqref="L3337:O3337">
    <cfRule type="expression" dxfId="1557" priority="877" stopIfTrue="1">
      <formula>AND($B3337&lt;&gt;"",TODAY()&gt;#REF!,$L3337="")</formula>
    </cfRule>
  </conditionalFormatting>
  <conditionalFormatting sqref="S3337">
    <cfRule type="expression" dxfId="1556" priority="875" stopIfTrue="1">
      <formula>AND(R3337&lt;&gt;"",(R3337+7)&lt;TODAY(),(R3337+14)&gt;=TODAY(),S3337="")</formula>
    </cfRule>
    <cfRule type="expression" dxfId="1555" priority="876" stopIfTrue="1">
      <formula>AND(R3337&lt;&gt;"",(R3337+14)&lt;TODAY(),S3337="")</formula>
    </cfRule>
  </conditionalFormatting>
  <conditionalFormatting sqref="P3337">
    <cfRule type="expression" dxfId="1554" priority="874" stopIfTrue="1">
      <formula>AND($B6597&lt;&gt;"",TODAY()&gt;#REF!,P3337="")</formula>
    </cfRule>
  </conditionalFormatting>
  <conditionalFormatting sqref="Q3338">
    <cfRule type="expression" dxfId="1553" priority="868" stopIfTrue="1">
      <formula>AND(P3338&lt;&gt;"",(P3338+7)&lt;TODAY(),(P3338+14)&gt;=TODAY(),Q3338="")</formula>
    </cfRule>
    <cfRule type="expression" dxfId="1552" priority="869" stopIfTrue="1">
      <formula>AND(P3338&lt;&gt;"",(P3338+14)&lt;TODAY(),Q3338="")</formula>
    </cfRule>
  </conditionalFormatting>
  <conditionalFormatting sqref="V3338 S3338">
    <cfRule type="expression" dxfId="1551" priority="867" stopIfTrue="1">
      <formula>AND($B3338&lt;&gt;"",TODAY()&gt;#REF!,S3338="")</formula>
    </cfRule>
  </conditionalFormatting>
  <conditionalFormatting sqref="U3338">
    <cfRule type="expression" dxfId="1550" priority="866" stopIfTrue="1">
      <formula>AND($B3338&lt;&gt;"",TODAY()&gt;$A3338,U3338="",V3338&lt;&gt;"Data Received")</formula>
    </cfRule>
  </conditionalFormatting>
  <conditionalFormatting sqref="R3338">
    <cfRule type="expression" dxfId="1549" priority="870" stopIfTrue="1">
      <formula>AND(B3338&lt;&gt;"",#REF!&lt;TODAY(),R3338="")</formula>
    </cfRule>
  </conditionalFormatting>
  <conditionalFormatting sqref="T3338">
    <cfRule type="expression" dxfId="1548" priority="871" stopIfTrue="1">
      <formula>AND($B3338&lt;&gt;"",$S3338&lt;&gt;"",TODAY()&gt;$S3338+14,$T3338="",V3338&lt;&gt;"Data Received")</formula>
    </cfRule>
  </conditionalFormatting>
  <conditionalFormatting sqref="L3338:O3338">
    <cfRule type="expression" dxfId="1547" priority="872" stopIfTrue="1">
      <formula>AND($B3338&lt;&gt;"",TODAY()&gt;#REF!,$L3338="")</formula>
    </cfRule>
  </conditionalFormatting>
  <conditionalFormatting sqref="P3338:R3338">
    <cfRule type="expression" dxfId="1546" priority="873" stopIfTrue="1">
      <formula>AND($B3339&lt;&gt;"",TODAY()&gt;#REF!,P3338="")</formula>
    </cfRule>
  </conditionalFormatting>
  <conditionalFormatting sqref="Q3339">
    <cfRule type="expression" dxfId="1545" priority="860" stopIfTrue="1">
      <formula>AND(P3339&lt;&gt;"",(P3339+7)&lt;TODAY(),(P3339+14)&gt;=TODAY(),Q3339="")</formula>
    </cfRule>
    <cfRule type="expression" dxfId="1544" priority="861" stopIfTrue="1">
      <formula>AND(P3339&lt;&gt;"",(P3339+14)&lt;TODAY(),Q3339="")</formula>
    </cfRule>
  </conditionalFormatting>
  <conditionalFormatting sqref="V3339 S3339">
    <cfRule type="expression" dxfId="1543" priority="859" stopIfTrue="1">
      <formula>AND($B3339&lt;&gt;"",TODAY()&gt;#REF!,S3339="")</formula>
    </cfRule>
  </conditionalFormatting>
  <conditionalFormatting sqref="U3339">
    <cfRule type="expression" dxfId="1542" priority="858" stopIfTrue="1">
      <formula>AND($B3339&lt;&gt;"",TODAY()&gt;$A3339,U3339="",V3339&lt;&gt;"Data Received")</formula>
    </cfRule>
  </conditionalFormatting>
  <conditionalFormatting sqref="R3339">
    <cfRule type="expression" dxfId="1541" priority="862" stopIfTrue="1">
      <formula>AND(B3339&lt;&gt;"",#REF!&lt;TODAY(),R3339="")</formula>
    </cfRule>
  </conditionalFormatting>
  <conditionalFormatting sqref="T3339">
    <cfRule type="expression" dxfId="1540" priority="863" stopIfTrue="1">
      <formula>AND($B3339&lt;&gt;"",$S3339&lt;&gt;"",TODAY()&gt;$S3339+14,$T3339="",V3339&lt;&gt;"Data Received")</formula>
    </cfRule>
  </conditionalFormatting>
  <conditionalFormatting sqref="L3339:O3339">
    <cfRule type="expression" dxfId="1539" priority="864" stopIfTrue="1">
      <formula>AND($B3339&lt;&gt;"",TODAY()&gt;#REF!,$L3339="")</formula>
    </cfRule>
  </conditionalFormatting>
  <conditionalFormatting sqref="P3339:R3339">
    <cfRule type="expression" dxfId="1538" priority="865" stopIfTrue="1">
      <formula>AND($B3340&lt;&gt;"",TODAY()&gt;#REF!,P3339="")</formula>
    </cfRule>
  </conditionalFormatting>
  <conditionalFormatting sqref="S3340 V3340">
    <cfRule type="expression" dxfId="1537" priority="857" stopIfTrue="1">
      <formula>AND($B3340&lt;&gt;"",TODAY()&gt;#REF!,S3340="")</formula>
    </cfRule>
  </conditionalFormatting>
  <conditionalFormatting sqref="U3340">
    <cfRule type="expression" dxfId="1536" priority="856" stopIfTrue="1">
      <formula>AND($B3340&lt;&gt;"",TODAY()&gt;$A3340,U3340="",V3340&lt;&gt;"Data Received")</formula>
    </cfRule>
  </conditionalFormatting>
  <conditionalFormatting sqref="T3340">
    <cfRule type="expression" dxfId="1535" priority="855" stopIfTrue="1">
      <formula>AND($B3340&lt;&gt;"",$S3340&lt;&gt;"",TODAY()&gt;$S3340+14,$T3340="",V3340&lt;&gt;"Data Received")</formula>
    </cfRule>
  </conditionalFormatting>
  <conditionalFormatting sqref="L3340:O3340">
    <cfRule type="expression" dxfId="1534" priority="854" stopIfTrue="1">
      <formula>AND($B3340&lt;&gt;"",TODAY()&gt;#REF!,$L3340="")</formula>
    </cfRule>
  </conditionalFormatting>
  <conditionalFormatting sqref="V3341 S3341">
    <cfRule type="expression" dxfId="1533" priority="852" stopIfTrue="1">
      <formula>AND($B3341&lt;&gt;"",TODAY()&gt;#REF!,S3341="")</formula>
    </cfRule>
  </conditionalFormatting>
  <conditionalFormatting sqref="U3341">
    <cfRule type="expression" dxfId="1532" priority="851" stopIfTrue="1">
      <formula>AND($B3341&lt;&gt;"",TODAY()&gt;$A3341,U3341="",V3341&lt;&gt;"Data Received")</formula>
    </cfRule>
  </conditionalFormatting>
  <conditionalFormatting sqref="T3341">
    <cfRule type="expression" dxfId="1531" priority="850" stopIfTrue="1">
      <formula>AND($B3341&lt;&gt;"",$S3341&lt;&gt;"",TODAY()&gt;$S3341+14,$T3341="",V3341&lt;&gt;"Data Received")</formula>
    </cfRule>
  </conditionalFormatting>
  <conditionalFormatting sqref="L3341:O3341">
    <cfRule type="expression" dxfId="1530" priority="849" stopIfTrue="1">
      <formula>AND($B3341&lt;&gt;"",TODAY()&gt;#REF!,$L3341="")</formula>
    </cfRule>
  </conditionalFormatting>
  <conditionalFormatting sqref="P3341:R3341">
    <cfRule type="expression" dxfId="1529" priority="848" stopIfTrue="1">
      <formula>AND($B6554&lt;&gt;"",TODAY()&gt;#REF!,P3341="")</formula>
    </cfRule>
  </conditionalFormatting>
  <conditionalFormatting sqref="V3342 S3342">
    <cfRule type="expression" dxfId="1528" priority="844" stopIfTrue="1">
      <formula>AND($B3342&lt;&gt;"",TODAY()&gt;#REF!,S3342="")</formula>
    </cfRule>
  </conditionalFormatting>
  <conditionalFormatting sqref="U3342">
    <cfRule type="expression" dxfId="1527" priority="843" stopIfTrue="1">
      <formula>AND($B3342&lt;&gt;"",TODAY()&gt;$A3342,U3342="",V3342&lt;&gt;"Data Received")</formula>
    </cfRule>
  </conditionalFormatting>
  <conditionalFormatting sqref="T3342">
    <cfRule type="expression" dxfId="1526" priority="845" stopIfTrue="1">
      <formula>AND($B3342&lt;&gt;"",$S3342&lt;&gt;"",TODAY()&gt;$S3342+14,$T3342="",V3342&lt;&gt;"Data Received")</formula>
    </cfRule>
  </conditionalFormatting>
  <conditionalFormatting sqref="L3342:O3342">
    <cfRule type="expression" dxfId="1525" priority="846" stopIfTrue="1">
      <formula>AND($B3342&lt;&gt;"",TODAY()&gt;#REF!,$L3342="")</formula>
    </cfRule>
  </conditionalFormatting>
  <conditionalFormatting sqref="P3342">
    <cfRule type="expression" dxfId="1524" priority="847" stopIfTrue="1">
      <formula>AND($B3343&lt;&gt;"",TODAY()&gt;#REF!,P3342="")</formula>
    </cfRule>
  </conditionalFormatting>
  <conditionalFormatting sqref="Q3342">
    <cfRule type="expression" dxfId="1523" priority="842" stopIfTrue="1">
      <formula>AND($B3343&lt;&gt;"",TODAY()&gt;#REF!,Q3342="")</formula>
    </cfRule>
  </conditionalFormatting>
  <conditionalFormatting sqref="R3342">
    <cfRule type="expression" dxfId="1522" priority="841" stopIfTrue="1">
      <formula>AND($B3343&lt;&gt;"",TODAY()&gt;#REF!,R3342="")</formula>
    </cfRule>
  </conditionalFormatting>
  <conditionalFormatting sqref="Q3343">
    <cfRule type="expression" dxfId="1521" priority="835" stopIfTrue="1">
      <formula>AND(P3343&lt;&gt;"",(P3343+7)&lt;TODAY(),(P3343+14)&gt;=TODAY(),Q3343="")</formula>
    </cfRule>
    <cfRule type="expression" dxfId="1520" priority="836" stopIfTrue="1">
      <formula>AND(P3343&lt;&gt;"",(P3343+14)&lt;TODAY(),Q3343="")</formula>
    </cfRule>
  </conditionalFormatting>
  <conditionalFormatting sqref="V3343 S3343">
    <cfRule type="expression" dxfId="1519" priority="834" stopIfTrue="1">
      <formula>AND($B3343&lt;&gt;"",TODAY()&gt;#REF!,S3343="")</formula>
    </cfRule>
  </conditionalFormatting>
  <conditionalFormatting sqref="U3343">
    <cfRule type="expression" dxfId="1518" priority="833" stopIfTrue="1">
      <formula>AND($B3343&lt;&gt;"",TODAY()&gt;$A3343,U3343="",V3343&lt;&gt;"Data Received")</formula>
    </cfRule>
  </conditionalFormatting>
  <conditionalFormatting sqref="R3343">
    <cfRule type="expression" dxfId="1517" priority="837" stopIfTrue="1">
      <formula>AND(B3343&lt;&gt;"",#REF!&lt;TODAY(),R3343="")</formula>
    </cfRule>
  </conditionalFormatting>
  <conditionalFormatting sqref="T3343">
    <cfRule type="expression" dxfId="1516" priority="838" stopIfTrue="1">
      <formula>AND($B3343&lt;&gt;"",$S3343&lt;&gt;"",TODAY()&gt;$S3343+14,$T3343="",V3343&lt;&gt;"Data Received")</formula>
    </cfRule>
  </conditionalFormatting>
  <conditionalFormatting sqref="L3343:O3343">
    <cfRule type="expression" dxfId="1515" priority="839" stopIfTrue="1">
      <formula>AND($B3343&lt;&gt;"",TODAY()&gt;#REF!,$L3343="")</formula>
    </cfRule>
  </conditionalFormatting>
  <conditionalFormatting sqref="P3343:R3343">
    <cfRule type="expression" dxfId="1514" priority="840" stopIfTrue="1">
      <formula>AND($B3344&lt;&gt;"",TODAY()&gt;#REF!,P3343="")</formula>
    </cfRule>
  </conditionalFormatting>
  <conditionalFormatting sqref="Q3344">
    <cfRule type="expression" dxfId="1513" priority="827" stopIfTrue="1">
      <formula>AND(P3344&lt;&gt;"",(P3344+7)&lt;TODAY(),(P3344+14)&gt;=TODAY(),Q3344="")</formula>
    </cfRule>
    <cfRule type="expression" dxfId="1512" priority="828" stopIfTrue="1">
      <formula>AND(P3344&lt;&gt;"",(P3344+14)&lt;TODAY(),Q3344="")</formula>
    </cfRule>
  </conditionalFormatting>
  <conditionalFormatting sqref="V3344 S3344">
    <cfRule type="expression" dxfId="1511" priority="826" stopIfTrue="1">
      <formula>AND($B3344&lt;&gt;"",TODAY()&gt;#REF!,S3344="")</formula>
    </cfRule>
  </conditionalFormatting>
  <conditionalFormatting sqref="U3344">
    <cfRule type="expression" dxfId="1510" priority="825" stopIfTrue="1">
      <formula>AND($B3344&lt;&gt;"",TODAY()&gt;$A3344,U3344="",V3344&lt;&gt;"Data Received")</formula>
    </cfRule>
  </conditionalFormatting>
  <conditionalFormatting sqref="R3344">
    <cfRule type="expression" dxfId="1509" priority="829" stopIfTrue="1">
      <formula>AND(B3344&lt;&gt;"",#REF!&lt;TODAY(),R3344="")</formula>
    </cfRule>
  </conditionalFormatting>
  <conditionalFormatting sqref="T3344">
    <cfRule type="expression" dxfId="1508" priority="830" stopIfTrue="1">
      <formula>AND($B3344&lt;&gt;"",$S3344&lt;&gt;"",TODAY()&gt;$S3344+14,$T3344="",V3344&lt;&gt;"Data Received")</formula>
    </cfRule>
  </conditionalFormatting>
  <conditionalFormatting sqref="L3344:O3344">
    <cfRule type="expression" dxfId="1507" priority="831" stopIfTrue="1">
      <formula>AND($B3344&lt;&gt;"",TODAY()&gt;#REF!,$L3344="")</formula>
    </cfRule>
  </conditionalFormatting>
  <conditionalFormatting sqref="P3344:R3344">
    <cfRule type="expression" dxfId="1506" priority="832" stopIfTrue="1">
      <formula>AND($B3345&lt;&gt;"",TODAY()&gt;#REF!,P3344="")</formula>
    </cfRule>
  </conditionalFormatting>
  <conditionalFormatting sqref="Q3345">
    <cfRule type="expression" dxfId="1505" priority="819" stopIfTrue="1">
      <formula>AND(P3345&lt;&gt;"",(P3345+7)&lt;TODAY(),(P3345+14)&gt;=TODAY(),Q3345="")</formula>
    </cfRule>
    <cfRule type="expression" dxfId="1504" priority="820" stopIfTrue="1">
      <formula>AND(P3345&lt;&gt;"",(P3345+14)&lt;TODAY(),Q3345="")</formula>
    </cfRule>
  </conditionalFormatting>
  <conditionalFormatting sqref="V3345 S3345">
    <cfRule type="expression" dxfId="1503" priority="818" stopIfTrue="1">
      <formula>AND($B3345&lt;&gt;"",TODAY()&gt;#REF!,S3345="")</formula>
    </cfRule>
  </conditionalFormatting>
  <conditionalFormatting sqref="U3345">
    <cfRule type="expression" dxfId="1502" priority="817" stopIfTrue="1">
      <formula>AND($B3345&lt;&gt;"",TODAY()&gt;$A3345,U3345="",V3345&lt;&gt;"Data Received")</formula>
    </cfRule>
  </conditionalFormatting>
  <conditionalFormatting sqref="R3345">
    <cfRule type="expression" dxfId="1501" priority="821" stopIfTrue="1">
      <formula>AND(B3345&lt;&gt;"",#REF!&lt;TODAY(),R3345="")</formula>
    </cfRule>
  </conditionalFormatting>
  <conditionalFormatting sqref="T3345">
    <cfRule type="expression" dxfId="1500" priority="822" stopIfTrue="1">
      <formula>AND($B3345&lt;&gt;"",$S3345&lt;&gt;"",TODAY()&gt;$S3345+14,$T3345="",V3345&lt;&gt;"Data Received")</formula>
    </cfRule>
  </conditionalFormatting>
  <conditionalFormatting sqref="L3345:O3345">
    <cfRule type="expression" dxfId="1499" priority="823" stopIfTrue="1">
      <formula>AND($B3345&lt;&gt;"",TODAY()&gt;#REF!,$L3345="")</formula>
    </cfRule>
  </conditionalFormatting>
  <conditionalFormatting sqref="P3345:R3345">
    <cfRule type="expression" dxfId="1498" priority="824" stopIfTrue="1">
      <formula>AND($B3346&lt;&gt;"",TODAY()&gt;#REF!,P3345="")</formula>
    </cfRule>
  </conditionalFormatting>
  <conditionalFormatting sqref="Q3346">
    <cfRule type="expression" dxfId="1497" priority="815" stopIfTrue="1">
      <formula>AND(P3346&lt;&gt;"",(P3346+7)&lt;TODAY(),(P3346+14)&gt;=TODAY(),Q3346="")</formula>
    </cfRule>
    <cfRule type="expression" dxfId="1496" priority="816" stopIfTrue="1">
      <formula>AND(P3346&lt;&gt;"",(P3346+14)&lt;TODAY(),Q3346="")</formula>
    </cfRule>
  </conditionalFormatting>
  <conditionalFormatting sqref="V3346 S3346">
    <cfRule type="expression" dxfId="1495" priority="814" stopIfTrue="1">
      <formula>AND($B3346&lt;&gt;"",TODAY()&gt;#REF!,S3346="")</formula>
    </cfRule>
  </conditionalFormatting>
  <conditionalFormatting sqref="U3346">
    <cfRule type="expression" dxfId="1494" priority="813" stopIfTrue="1">
      <formula>AND($B3346&lt;&gt;"",TODAY()&gt;$A3346,U3346="",V3346&lt;&gt;"Data Received")</formula>
    </cfRule>
  </conditionalFormatting>
  <conditionalFormatting sqref="R3346">
    <cfRule type="expression" dxfId="1493" priority="812" stopIfTrue="1">
      <formula>AND(B3346&lt;&gt;"",#REF!&lt;TODAY(),R3346="")</formula>
    </cfRule>
  </conditionalFormatting>
  <conditionalFormatting sqref="T3346">
    <cfRule type="expression" dxfId="1492" priority="811" stopIfTrue="1">
      <formula>AND($B3346&lt;&gt;"",$S3346&lt;&gt;"",TODAY()&gt;$S3346+14,$T3346="",V3346&lt;&gt;"Data Received")</formula>
    </cfRule>
  </conditionalFormatting>
  <conditionalFormatting sqref="L3346:O3346">
    <cfRule type="expression" dxfId="1491" priority="810" stopIfTrue="1">
      <formula>AND($B3346&lt;&gt;"",TODAY()&gt;#REF!,$L3346="")</formula>
    </cfRule>
  </conditionalFormatting>
  <conditionalFormatting sqref="P3346:R3346">
    <cfRule type="expression" dxfId="1490" priority="809" stopIfTrue="1">
      <formula>AND($B6676&lt;&gt;"",TODAY()&gt;#REF!,P3346="")</formula>
    </cfRule>
  </conditionalFormatting>
  <conditionalFormatting sqref="V3347 S3347">
    <cfRule type="expression" dxfId="1489" priority="808" stopIfTrue="1">
      <formula>AND($B3347&lt;&gt;"",TODAY()&gt;#REF!,S3347="")</formula>
    </cfRule>
  </conditionalFormatting>
  <conditionalFormatting sqref="U3347">
    <cfRule type="expression" dxfId="1488" priority="807" stopIfTrue="1">
      <formula>AND($B3347&lt;&gt;"",TODAY()&gt;$A3347,U3347="",V3347&lt;&gt;"Data Received")</formula>
    </cfRule>
  </conditionalFormatting>
  <conditionalFormatting sqref="T3347">
    <cfRule type="expression" dxfId="1487" priority="806" stopIfTrue="1">
      <formula>AND($B3347&lt;&gt;"",$S3347&lt;&gt;"",TODAY()&gt;$S3347+14,$T3347="",V3347&lt;&gt;"Data Received")</formula>
    </cfRule>
  </conditionalFormatting>
  <conditionalFormatting sqref="L3347:O3347">
    <cfRule type="expression" dxfId="1486" priority="805" stopIfTrue="1">
      <formula>AND($B3347&lt;&gt;"",TODAY()&gt;#REF!,$L3347="")</formula>
    </cfRule>
  </conditionalFormatting>
  <conditionalFormatting sqref="P3347:R3347">
    <cfRule type="expression" dxfId="1485" priority="804" stopIfTrue="1">
      <formula>AND($B6605&lt;&gt;"",TODAY()&gt;#REF!,P3347="")</formula>
    </cfRule>
  </conditionalFormatting>
  <conditionalFormatting sqref="Q3348">
    <cfRule type="expression" dxfId="1484" priority="798" stopIfTrue="1">
      <formula>AND(P3348&lt;&gt;"",(P3348+7)&lt;TODAY(),(P3348+14)&gt;=TODAY(),Q3348="")</formula>
    </cfRule>
    <cfRule type="expression" dxfId="1483" priority="799" stopIfTrue="1">
      <formula>AND(P3348&lt;&gt;"",(P3348+14)&lt;TODAY(),Q3348="")</formula>
    </cfRule>
  </conditionalFormatting>
  <conditionalFormatting sqref="V3348 S3348">
    <cfRule type="expression" dxfId="1482" priority="797" stopIfTrue="1">
      <formula>AND($B3348&lt;&gt;"",TODAY()&gt;#REF!,S3348="")</formula>
    </cfRule>
  </conditionalFormatting>
  <conditionalFormatting sqref="U3348">
    <cfRule type="expression" dxfId="1481" priority="796" stopIfTrue="1">
      <formula>AND($B3348&lt;&gt;"",TODAY()&gt;$A3348,U3348="",V3348&lt;&gt;"Data Received")</formula>
    </cfRule>
  </conditionalFormatting>
  <conditionalFormatting sqref="R3348">
    <cfRule type="expression" dxfId="1480" priority="800" stopIfTrue="1">
      <formula>AND(B3348&lt;&gt;"",#REF!&lt;TODAY(),R3348="")</formula>
    </cfRule>
  </conditionalFormatting>
  <conditionalFormatting sqref="T3348">
    <cfRule type="expression" dxfId="1479" priority="801" stopIfTrue="1">
      <formula>AND($B3348&lt;&gt;"",$S3348&lt;&gt;"",TODAY()&gt;$S3348+14,$T3348="",V3348&lt;&gt;"Data Received")</formula>
    </cfRule>
  </conditionalFormatting>
  <conditionalFormatting sqref="L3348:O3348">
    <cfRule type="expression" dxfId="1478" priority="802" stopIfTrue="1">
      <formula>AND($B3348&lt;&gt;"",TODAY()&gt;#REF!,$L3348="")</formula>
    </cfRule>
  </conditionalFormatting>
  <conditionalFormatting sqref="P3348">
    <cfRule type="expression" dxfId="1477" priority="803" stopIfTrue="1">
      <formula>AND($B3349&lt;&gt;"",TODAY()&gt;#REF!,P3348="")</formula>
    </cfRule>
  </conditionalFormatting>
  <conditionalFormatting sqref="Q3349">
    <cfRule type="expression" dxfId="1476" priority="790" stopIfTrue="1">
      <formula>AND(P3349&lt;&gt;"",(P3349+7)&lt;TODAY(),(P3349+14)&gt;=TODAY(),Q3349="")</formula>
    </cfRule>
    <cfRule type="expression" dxfId="1475" priority="791" stopIfTrue="1">
      <formula>AND(P3349&lt;&gt;"",(P3349+14)&lt;TODAY(),Q3349="")</formula>
    </cfRule>
  </conditionalFormatting>
  <conditionalFormatting sqref="V3349 S3349">
    <cfRule type="expression" dxfId="1474" priority="789" stopIfTrue="1">
      <formula>AND($B3349&lt;&gt;"",TODAY()&gt;#REF!,S3349="")</formula>
    </cfRule>
  </conditionalFormatting>
  <conditionalFormatting sqref="U3349">
    <cfRule type="expression" dxfId="1473" priority="788" stopIfTrue="1">
      <formula>AND($B3349&lt;&gt;"",TODAY()&gt;$A3349,U3349="",V3349&lt;&gt;"Data Received")</formula>
    </cfRule>
  </conditionalFormatting>
  <conditionalFormatting sqref="R3349">
    <cfRule type="expression" dxfId="1472" priority="792" stopIfTrue="1">
      <formula>AND(B3349&lt;&gt;"",#REF!&lt;TODAY(),R3349="")</formula>
    </cfRule>
  </conditionalFormatting>
  <conditionalFormatting sqref="T3349">
    <cfRule type="expression" dxfId="1471" priority="793" stopIfTrue="1">
      <formula>AND($B3349&lt;&gt;"",$S3349&lt;&gt;"",TODAY()&gt;$S3349+14,$T3349="",V3349&lt;&gt;"Data Received")</formula>
    </cfRule>
  </conditionalFormatting>
  <conditionalFormatting sqref="L3349:O3349">
    <cfRule type="expression" dxfId="1470" priority="794" stopIfTrue="1">
      <formula>AND($B3349&lt;&gt;"",TODAY()&gt;#REF!,$L3349="")</formula>
    </cfRule>
  </conditionalFormatting>
  <conditionalFormatting sqref="P3349">
    <cfRule type="expression" dxfId="1469" priority="795" stopIfTrue="1">
      <formula>AND($B3350&lt;&gt;"",TODAY()&gt;#REF!,P3349="")</formula>
    </cfRule>
  </conditionalFormatting>
  <conditionalFormatting sqref="Q3350">
    <cfRule type="expression" dxfId="1468" priority="782" stopIfTrue="1">
      <formula>AND(P3350&lt;&gt;"",(P3350+7)&lt;TODAY(),(P3350+14)&gt;=TODAY(),Q3350="")</formula>
    </cfRule>
    <cfRule type="expression" dxfId="1467" priority="783" stopIfTrue="1">
      <formula>AND(P3350&lt;&gt;"",(P3350+14)&lt;TODAY(),Q3350="")</formula>
    </cfRule>
  </conditionalFormatting>
  <conditionalFormatting sqref="V3350 S3350">
    <cfRule type="expression" dxfId="1466" priority="781" stopIfTrue="1">
      <formula>AND($B3350&lt;&gt;"",TODAY()&gt;#REF!,S3350="")</formula>
    </cfRule>
  </conditionalFormatting>
  <conditionalFormatting sqref="U3350">
    <cfRule type="expression" dxfId="1465" priority="780" stopIfTrue="1">
      <formula>AND($B3350&lt;&gt;"",TODAY()&gt;$A3350,U3350="",V3350&lt;&gt;"Data Received")</formula>
    </cfRule>
  </conditionalFormatting>
  <conditionalFormatting sqref="R3350">
    <cfRule type="expression" dxfId="1464" priority="784" stopIfTrue="1">
      <formula>AND(B3350&lt;&gt;"",#REF!&lt;TODAY(),R3350="")</formula>
    </cfRule>
  </conditionalFormatting>
  <conditionalFormatting sqref="T3350">
    <cfRule type="expression" dxfId="1463" priority="785" stopIfTrue="1">
      <formula>AND($B3350&lt;&gt;"",$S3350&lt;&gt;"",TODAY()&gt;$S3350+14,$T3350="",V3350&lt;&gt;"Data Received")</formula>
    </cfRule>
  </conditionalFormatting>
  <conditionalFormatting sqref="L3350:O3350">
    <cfRule type="expression" dxfId="1462" priority="786" stopIfTrue="1">
      <formula>AND($B3350&lt;&gt;"",TODAY()&gt;#REF!,$L3350="")</formula>
    </cfRule>
  </conditionalFormatting>
  <conditionalFormatting sqref="P3350">
    <cfRule type="expression" dxfId="1461" priority="787" stopIfTrue="1">
      <formula>AND($B3351&lt;&gt;"",TODAY()&gt;#REF!,P3350="")</formula>
    </cfRule>
  </conditionalFormatting>
  <conditionalFormatting sqref="Q3351">
    <cfRule type="expression" dxfId="1460" priority="774" stopIfTrue="1">
      <formula>AND(P3351&lt;&gt;"",(P3351+7)&lt;TODAY(),(P3351+14)&gt;=TODAY(),Q3351="")</formula>
    </cfRule>
    <cfRule type="expression" dxfId="1459" priority="775" stopIfTrue="1">
      <formula>AND(P3351&lt;&gt;"",(P3351+14)&lt;TODAY(),Q3351="")</formula>
    </cfRule>
  </conditionalFormatting>
  <conditionalFormatting sqref="V3351 S3351">
    <cfRule type="expression" dxfId="1458" priority="773" stopIfTrue="1">
      <formula>AND($B3351&lt;&gt;"",TODAY()&gt;#REF!,S3351="")</formula>
    </cfRule>
  </conditionalFormatting>
  <conditionalFormatting sqref="U3351">
    <cfRule type="expression" dxfId="1457" priority="772" stopIfTrue="1">
      <formula>AND($B3351&lt;&gt;"",TODAY()&gt;$A3351,U3351="",V3351&lt;&gt;"Data Received")</formula>
    </cfRule>
  </conditionalFormatting>
  <conditionalFormatting sqref="R3351">
    <cfRule type="expression" dxfId="1456" priority="776" stopIfTrue="1">
      <formula>AND(B3351&lt;&gt;"",#REF!&lt;TODAY(),R3351="")</formula>
    </cfRule>
  </conditionalFormatting>
  <conditionalFormatting sqref="T3351">
    <cfRule type="expression" dxfId="1455" priority="777" stopIfTrue="1">
      <formula>AND($B3351&lt;&gt;"",$S3351&lt;&gt;"",TODAY()&gt;$S3351+14,$T3351="",V3351&lt;&gt;"Data Received")</formula>
    </cfRule>
  </conditionalFormatting>
  <conditionalFormatting sqref="L3351:O3351">
    <cfRule type="expression" dxfId="1454" priority="778" stopIfTrue="1">
      <formula>AND($B3351&lt;&gt;"",TODAY()&gt;#REF!,$L3351="")</formula>
    </cfRule>
  </conditionalFormatting>
  <conditionalFormatting sqref="P3351">
    <cfRule type="expression" dxfId="1453" priority="779" stopIfTrue="1">
      <formula>AND($B3352&lt;&gt;"",TODAY()&gt;#REF!,P3351="")</formula>
    </cfRule>
  </conditionalFormatting>
  <conditionalFormatting sqref="Q3352">
    <cfRule type="expression" dxfId="1452" priority="766" stopIfTrue="1">
      <formula>AND(P3352&lt;&gt;"",(P3352+7)&lt;TODAY(),(P3352+14)&gt;=TODAY(),Q3352="")</formula>
    </cfRule>
    <cfRule type="expression" dxfId="1451" priority="767" stopIfTrue="1">
      <formula>AND(P3352&lt;&gt;"",(P3352+14)&lt;TODAY(),Q3352="")</formula>
    </cfRule>
  </conditionalFormatting>
  <conditionalFormatting sqref="V3352 S3352">
    <cfRule type="expression" dxfId="1450" priority="765" stopIfTrue="1">
      <formula>AND($B3352&lt;&gt;"",TODAY()&gt;#REF!,S3352="")</formula>
    </cfRule>
  </conditionalFormatting>
  <conditionalFormatting sqref="U3352">
    <cfRule type="expression" dxfId="1449" priority="764" stopIfTrue="1">
      <formula>AND($B3352&lt;&gt;"",TODAY()&gt;$A3352,U3352="",V3352&lt;&gt;"Data Received")</formula>
    </cfRule>
  </conditionalFormatting>
  <conditionalFormatting sqref="R3352">
    <cfRule type="expression" dxfId="1448" priority="768" stopIfTrue="1">
      <formula>AND(B3352&lt;&gt;"",#REF!&lt;TODAY(),R3352="")</formula>
    </cfRule>
  </conditionalFormatting>
  <conditionalFormatting sqref="T3352">
    <cfRule type="expression" dxfId="1447" priority="769" stopIfTrue="1">
      <formula>AND($B3352&lt;&gt;"",$S3352&lt;&gt;"",TODAY()&gt;$S3352+14,$T3352="",V3352&lt;&gt;"Data Received")</formula>
    </cfRule>
  </conditionalFormatting>
  <conditionalFormatting sqref="L3352:O3352">
    <cfRule type="expression" dxfId="1446" priority="770" stopIfTrue="1">
      <formula>AND($B3352&lt;&gt;"",TODAY()&gt;#REF!,$L3352="")</formula>
    </cfRule>
  </conditionalFormatting>
  <conditionalFormatting sqref="P3352">
    <cfRule type="expression" dxfId="1445" priority="771" stopIfTrue="1">
      <formula>AND($B3353&lt;&gt;"",TODAY()&gt;#REF!,P3352="")</formula>
    </cfRule>
  </conditionalFormatting>
  <conditionalFormatting sqref="Q3353">
    <cfRule type="expression" dxfId="1444" priority="758" stopIfTrue="1">
      <formula>AND(P3353&lt;&gt;"",(P3353+7)&lt;TODAY(),(P3353+14)&gt;=TODAY(),Q3353="")</formula>
    </cfRule>
    <cfRule type="expression" dxfId="1443" priority="759" stopIfTrue="1">
      <formula>AND(P3353&lt;&gt;"",(P3353+14)&lt;TODAY(),Q3353="")</formula>
    </cfRule>
  </conditionalFormatting>
  <conditionalFormatting sqref="V3353 S3353">
    <cfRule type="expression" dxfId="1442" priority="757" stopIfTrue="1">
      <formula>AND($B3353&lt;&gt;"",TODAY()&gt;#REF!,S3353="")</formula>
    </cfRule>
  </conditionalFormatting>
  <conditionalFormatting sqref="U3353">
    <cfRule type="expression" dxfId="1441" priority="756" stopIfTrue="1">
      <formula>AND($B3353&lt;&gt;"",TODAY()&gt;$A3353,U3353="",V3353&lt;&gt;"Data Received")</formula>
    </cfRule>
  </conditionalFormatting>
  <conditionalFormatting sqref="R3353">
    <cfRule type="expression" dxfId="1440" priority="760" stopIfTrue="1">
      <formula>AND(B3353&lt;&gt;"",#REF!&lt;TODAY(),R3353="")</formula>
    </cfRule>
  </conditionalFormatting>
  <conditionalFormatting sqref="T3353">
    <cfRule type="expression" dxfId="1439" priority="761" stopIfTrue="1">
      <formula>AND($B3353&lt;&gt;"",$S3353&lt;&gt;"",TODAY()&gt;$S3353+14,$T3353="",V3353&lt;&gt;"Data Received")</formula>
    </cfRule>
  </conditionalFormatting>
  <conditionalFormatting sqref="L3353:O3353">
    <cfRule type="expression" dxfId="1438" priority="762" stopIfTrue="1">
      <formula>AND($B3353&lt;&gt;"",TODAY()&gt;#REF!,$L3353="")</formula>
    </cfRule>
  </conditionalFormatting>
  <conditionalFormatting sqref="P3353">
    <cfRule type="expression" dxfId="1437" priority="763" stopIfTrue="1">
      <formula>AND($B3354&lt;&gt;"",TODAY()&gt;#REF!,P3353="")</formula>
    </cfRule>
  </conditionalFormatting>
  <conditionalFormatting sqref="Q3354">
    <cfRule type="expression" dxfId="1436" priority="750" stopIfTrue="1">
      <formula>AND(P3354&lt;&gt;"",(P3354+7)&lt;TODAY(),(P3354+14)&gt;=TODAY(),Q3354="")</formula>
    </cfRule>
    <cfRule type="expression" dxfId="1435" priority="751" stopIfTrue="1">
      <formula>AND(P3354&lt;&gt;"",(P3354+14)&lt;TODAY(),Q3354="")</formula>
    </cfRule>
  </conditionalFormatting>
  <conditionalFormatting sqref="V3354 S3354">
    <cfRule type="expression" dxfId="1434" priority="749" stopIfTrue="1">
      <formula>AND($B3354&lt;&gt;"",TODAY()&gt;#REF!,S3354="")</formula>
    </cfRule>
  </conditionalFormatting>
  <conditionalFormatting sqref="U3354">
    <cfRule type="expression" dxfId="1433" priority="748" stopIfTrue="1">
      <formula>AND($B3354&lt;&gt;"",TODAY()&gt;$A3354,U3354="",V3354&lt;&gt;"Data Received")</formula>
    </cfRule>
  </conditionalFormatting>
  <conditionalFormatting sqref="R3354">
    <cfRule type="expression" dxfId="1432" priority="752" stopIfTrue="1">
      <formula>AND(B3354&lt;&gt;"",#REF!&lt;TODAY(),R3354="")</formula>
    </cfRule>
  </conditionalFormatting>
  <conditionalFormatting sqref="T3354">
    <cfRule type="expression" dxfId="1431" priority="753" stopIfTrue="1">
      <formula>AND($B3354&lt;&gt;"",$S3354&lt;&gt;"",TODAY()&gt;$S3354+14,$T3354="",V3354&lt;&gt;"Data Received")</formula>
    </cfRule>
  </conditionalFormatting>
  <conditionalFormatting sqref="L3354:O3354">
    <cfRule type="expression" dxfId="1430" priority="754" stopIfTrue="1">
      <formula>AND($B3354&lt;&gt;"",TODAY()&gt;#REF!,$L3354="")</formula>
    </cfRule>
  </conditionalFormatting>
  <conditionalFormatting sqref="P3354">
    <cfRule type="expression" dxfId="1429" priority="755" stopIfTrue="1">
      <formula>AND($B3355&lt;&gt;"",TODAY()&gt;#REF!,P3354="")</formula>
    </cfRule>
  </conditionalFormatting>
  <conditionalFormatting sqref="Q3355">
    <cfRule type="expression" dxfId="1428" priority="742" stopIfTrue="1">
      <formula>AND(P3355&lt;&gt;"",(P3355+7)&lt;TODAY(),(P3355+14)&gt;=TODAY(),Q3355="")</formula>
    </cfRule>
    <cfRule type="expression" dxfId="1427" priority="743" stopIfTrue="1">
      <formula>AND(P3355&lt;&gt;"",(P3355+14)&lt;TODAY(),Q3355="")</formula>
    </cfRule>
  </conditionalFormatting>
  <conditionalFormatting sqref="V3355 S3355">
    <cfRule type="expression" dxfId="1426" priority="741" stopIfTrue="1">
      <formula>AND($B3355&lt;&gt;"",TODAY()&gt;#REF!,S3355="")</formula>
    </cfRule>
  </conditionalFormatting>
  <conditionalFormatting sqref="U3355">
    <cfRule type="expression" dxfId="1425" priority="740" stopIfTrue="1">
      <formula>AND($B3355&lt;&gt;"",TODAY()&gt;$A3355,U3355="",V3355&lt;&gt;"Data Received")</formula>
    </cfRule>
  </conditionalFormatting>
  <conditionalFormatting sqref="R3355">
    <cfRule type="expression" dxfId="1424" priority="744" stopIfTrue="1">
      <formula>AND(B3355&lt;&gt;"",#REF!&lt;TODAY(),R3355="")</formula>
    </cfRule>
  </conditionalFormatting>
  <conditionalFormatting sqref="T3355">
    <cfRule type="expression" dxfId="1423" priority="745" stopIfTrue="1">
      <formula>AND($B3355&lt;&gt;"",$S3355&lt;&gt;"",TODAY()&gt;$S3355+14,$T3355="",V3355&lt;&gt;"Data Received")</formula>
    </cfRule>
  </conditionalFormatting>
  <conditionalFormatting sqref="L3355:O3355">
    <cfRule type="expression" dxfId="1422" priority="746" stopIfTrue="1">
      <formula>AND($B3355&lt;&gt;"",TODAY()&gt;#REF!,$L3355="")</formula>
    </cfRule>
  </conditionalFormatting>
  <conditionalFormatting sqref="P3355">
    <cfRule type="expression" dxfId="1421" priority="747" stopIfTrue="1">
      <formula>AND($B3356&lt;&gt;"",TODAY()&gt;#REF!,P3355="")</formula>
    </cfRule>
  </conditionalFormatting>
  <conditionalFormatting sqref="Q3356">
    <cfRule type="expression" dxfId="1420" priority="734" stopIfTrue="1">
      <formula>AND(P3356&lt;&gt;"",(P3356+7)&lt;TODAY(),(P3356+14)&gt;=TODAY(),Q3356="")</formula>
    </cfRule>
    <cfRule type="expression" dxfId="1419" priority="735" stopIfTrue="1">
      <formula>AND(P3356&lt;&gt;"",(P3356+14)&lt;TODAY(),Q3356="")</formula>
    </cfRule>
  </conditionalFormatting>
  <conditionalFormatting sqref="V3356 S3356">
    <cfRule type="expression" dxfId="1418" priority="733" stopIfTrue="1">
      <formula>AND($B3356&lt;&gt;"",TODAY()&gt;#REF!,S3356="")</formula>
    </cfRule>
  </conditionalFormatting>
  <conditionalFormatting sqref="U3356">
    <cfRule type="expression" dxfId="1417" priority="732" stopIfTrue="1">
      <formula>AND($B3356&lt;&gt;"",TODAY()&gt;$A3356,U3356="",V3356&lt;&gt;"Data Received")</formula>
    </cfRule>
  </conditionalFormatting>
  <conditionalFormatting sqref="R3356">
    <cfRule type="expression" dxfId="1416" priority="736" stopIfTrue="1">
      <formula>AND(B3356&lt;&gt;"",#REF!&lt;TODAY(),R3356="")</formula>
    </cfRule>
  </conditionalFormatting>
  <conditionalFormatting sqref="T3356">
    <cfRule type="expression" dxfId="1415" priority="737" stopIfTrue="1">
      <formula>AND($B3356&lt;&gt;"",$S3356&lt;&gt;"",TODAY()&gt;$S3356+14,$T3356="",V3356&lt;&gt;"Data Received")</formula>
    </cfRule>
  </conditionalFormatting>
  <conditionalFormatting sqref="L3356:O3356">
    <cfRule type="expression" dxfId="1414" priority="738" stopIfTrue="1">
      <formula>AND($B3356&lt;&gt;"",TODAY()&gt;#REF!,$L3356="")</formula>
    </cfRule>
  </conditionalFormatting>
  <conditionalFormatting sqref="P3356">
    <cfRule type="expression" dxfId="1413" priority="739" stopIfTrue="1">
      <formula>AND($B3357&lt;&gt;"",TODAY()&gt;#REF!,P3356="")</formula>
    </cfRule>
  </conditionalFormatting>
  <conditionalFormatting sqref="Q3357">
    <cfRule type="expression" dxfId="1412" priority="726" stopIfTrue="1">
      <formula>AND(P3357&lt;&gt;"",(P3357+7)&lt;TODAY(),(P3357+14)&gt;=TODAY(),Q3357="")</formula>
    </cfRule>
    <cfRule type="expression" dxfId="1411" priority="727" stopIfTrue="1">
      <formula>AND(P3357&lt;&gt;"",(P3357+14)&lt;TODAY(),Q3357="")</formula>
    </cfRule>
  </conditionalFormatting>
  <conditionalFormatting sqref="V3357 S3357">
    <cfRule type="expression" dxfId="1410" priority="725" stopIfTrue="1">
      <formula>AND($B3357&lt;&gt;"",TODAY()&gt;#REF!,S3357="")</formula>
    </cfRule>
  </conditionalFormatting>
  <conditionalFormatting sqref="U3357">
    <cfRule type="expression" dxfId="1409" priority="724" stopIfTrue="1">
      <formula>AND($B3357&lt;&gt;"",TODAY()&gt;$A3357,U3357="",V3357&lt;&gt;"Data Received")</formula>
    </cfRule>
  </conditionalFormatting>
  <conditionalFormatting sqref="R3357">
    <cfRule type="expression" dxfId="1408" priority="728" stopIfTrue="1">
      <formula>AND(B3357&lt;&gt;"",#REF!&lt;TODAY(),R3357="")</formula>
    </cfRule>
  </conditionalFormatting>
  <conditionalFormatting sqref="T3357">
    <cfRule type="expression" dxfId="1407" priority="729" stopIfTrue="1">
      <formula>AND($B3357&lt;&gt;"",$S3357&lt;&gt;"",TODAY()&gt;$S3357+14,$T3357="",V3357&lt;&gt;"Data Received")</formula>
    </cfRule>
  </conditionalFormatting>
  <conditionalFormatting sqref="L3357:O3357">
    <cfRule type="expression" dxfId="1406" priority="730" stopIfTrue="1">
      <formula>AND($B3357&lt;&gt;"",TODAY()&gt;#REF!,$L3357="")</formula>
    </cfRule>
  </conditionalFormatting>
  <conditionalFormatting sqref="P3357">
    <cfRule type="expression" dxfId="1405" priority="731" stopIfTrue="1">
      <formula>AND($B3358&lt;&gt;"",TODAY()&gt;#REF!,P3357="")</formula>
    </cfRule>
  </conditionalFormatting>
  <conditionalFormatting sqref="Q3358">
    <cfRule type="expression" dxfId="1404" priority="718" stopIfTrue="1">
      <formula>AND(P3358&lt;&gt;"",(P3358+7)&lt;TODAY(),(P3358+14)&gt;=TODAY(),Q3358="")</formula>
    </cfRule>
    <cfRule type="expression" dxfId="1403" priority="719" stopIfTrue="1">
      <formula>AND(P3358&lt;&gt;"",(P3358+14)&lt;TODAY(),Q3358="")</formula>
    </cfRule>
  </conditionalFormatting>
  <conditionalFormatting sqref="V3358 S3358">
    <cfRule type="expression" dxfId="1402" priority="717" stopIfTrue="1">
      <formula>AND($B3358&lt;&gt;"",TODAY()&gt;#REF!,S3358="")</formula>
    </cfRule>
  </conditionalFormatting>
  <conditionalFormatting sqref="U3358">
    <cfRule type="expression" dxfId="1401" priority="716" stopIfTrue="1">
      <formula>AND($B3358&lt;&gt;"",TODAY()&gt;$A3358,U3358="",V3358&lt;&gt;"Data Received")</formula>
    </cfRule>
  </conditionalFormatting>
  <conditionalFormatting sqref="R3358">
    <cfRule type="expression" dxfId="1400" priority="720" stopIfTrue="1">
      <formula>AND(B3358&lt;&gt;"",#REF!&lt;TODAY(),R3358="")</formula>
    </cfRule>
  </conditionalFormatting>
  <conditionalFormatting sqref="T3358">
    <cfRule type="expression" dxfId="1399" priority="721" stopIfTrue="1">
      <formula>AND($B3358&lt;&gt;"",$S3358&lt;&gt;"",TODAY()&gt;$S3358+14,$T3358="",V3358&lt;&gt;"Data Received")</formula>
    </cfRule>
  </conditionalFormatting>
  <conditionalFormatting sqref="L3358:O3358">
    <cfRule type="expression" dxfId="1398" priority="722" stopIfTrue="1">
      <formula>AND($B3358&lt;&gt;"",TODAY()&gt;#REF!,$L3358="")</formula>
    </cfRule>
  </conditionalFormatting>
  <conditionalFormatting sqref="P3358">
    <cfRule type="expression" dxfId="1397" priority="723" stopIfTrue="1">
      <formula>AND($B3359&lt;&gt;"",TODAY()&gt;#REF!,P3358="")</formula>
    </cfRule>
  </conditionalFormatting>
  <conditionalFormatting sqref="Q3359">
    <cfRule type="expression" dxfId="1396" priority="710" stopIfTrue="1">
      <formula>AND(P3359&lt;&gt;"",(P3359+7)&lt;TODAY(),(P3359+14)&gt;=TODAY(),Q3359="")</formula>
    </cfRule>
    <cfRule type="expression" dxfId="1395" priority="711" stopIfTrue="1">
      <formula>AND(P3359&lt;&gt;"",(P3359+14)&lt;TODAY(),Q3359="")</formula>
    </cfRule>
  </conditionalFormatting>
  <conditionalFormatting sqref="V3359 S3359">
    <cfRule type="expression" dxfId="1394" priority="709" stopIfTrue="1">
      <formula>AND($B3359&lt;&gt;"",TODAY()&gt;#REF!,S3359="")</formula>
    </cfRule>
  </conditionalFormatting>
  <conditionalFormatting sqref="U3359">
    <cfRule type="expression" dxfId="1393" priority="708" stopIfTrue="1">
      <formula>AND($B3359&lt;&gt;"",TODAY()&gt;$A3359,U3359="",V3359&lt;&gt;"Data Received")</formula>
    </cfRule>
  </conditionalFormatting>
  <conditionalFormatting sqref="R3359">
    <cfRule type="expression" dxfId="1392" priority="712" stopIfTrue="1">
      <formula>AND(B3359&lt;&gt;"",#REF!&lt;TODAY(),R3359="")</formula>
    </cfRule>
  </conditionalFormatting>
  <conditionalFormatting sqref="T3359">
    <cfRule type="expression" dxfId="1391" priority="713" stopIfTrue="1">
      <formula>AND($B3359&lt;&gt;"",$S3359&lt;&gt;"",TODAY()&gt;$S3359+14,$T3359="",V3359&lt;&gt;"Data Received")</formula>
    </cfRule>
  </conditionalFormatting>
  <conditionalFormatting sqref="L3359:O3359">
    <cfRule type="expression" dxfId="1390" priority="714" stopIfTrue="1">
      <formula>AND($B3359&lt;&gt;"",TODAY()&gt;#REF!,$L3359="")</formula>
    </cfRule>
  </conditionalFormatting>
  <conditionalFormatting sqref="P3359">
    <cfRule type="expression" dxfId="1389" priority="715" stopIfTrue="1">
      <formula>AND($B3360&lt;&gt;"",TODAY()&gt;#REF!,P3359="")</formula>
    </cfRule>
  </conditionalFormatting>
  <conditionalFormatting sqref="Q3360">
    <cfRule type="expression" dxfId="1388" priority="702" stopIfTrue="1">
      <formula>AND(P3360&lt;&gt;"",(P3360+7)&lt;TODAY(),(P3360+14)&gt;=TODAY(),Q3360="")</formula>
    </cfRule>
    <cfRule type="expression" dxfId="1387" priority="703" stopIfTrue="1">
      <formula>AND(P3360&lt;&gt;"",(P3360+14)&lt;TODAY(),Q3360="")</formula>
    </cfRule>
  </conditionalFormatting>
  <conditionalFormatting sqref="V3360 S3360">
    <cfRule type="expression" dxfId="1386" priority="701" stopIfTrue="1">
      <formula>AND($B3360&lt;&gt;"",TODAY()&gt;#REF!,S3360="")</formula>
    </cfRule>
  </conditionalFormatting>
  <conditionalFormatting sqref="U3360">
    <cfRule type="expression" dxfId="1385" priority="700" stopIfTrue="1">
      <formula>AND($B3360&lt;&gt;"",TODAY()&gt;$A3360,U3360="",V3360&lt;&gt;"Data Received")</formula>
    </cfRule>
  </conditionalFormatting>
  <conditionalFormatting sqref="R3360">
    <cfRule type="expression" dxfId="1384" priority="704" stopIfTrue="1">
      <formula>AND(B3360&lt;&gt;"",#REF!&lt;TODAY(),R3360="")</formula>
    </cfRule>
  </conditionalFormatting>
  <conditionalFormatting sqref="T3360">
    <cfRule type="expression" dxfId="1383" priority="705" stopIfTrue="1">
      <formula>AND($B3360&lt;&gt;"",$S3360&lt;&gt;"",TODAY()&gt;$S3360+14,$T3360="",V3360&lt;&gt;"Data Received")</formula>
    </cfRule>
  </conditionalFormatting>
  <conditionalFormatting sqref="L3360:O3360">
    <cfRule type="expression" dxfId="1382" priority="706" stopIfTrue="1">
      <formula>AND($B3360&lt;&gt;"",TODAY()&gt;#REF!,$L3360="")</formula>
    </cfRule>
  </conditionalFormatting>
  <conditionalFormatting sqref="P3360">
    <cfRule type="expression" dxfId="1381" priority="707" stopIfTrue="1">
      <formula>AND($B3361&lt;&gt;"",TODAY()&gt;#REF!,P3360="")</formula>
    </cfRule>
  </conditionalFormatting>
  <conditionalFormatting sqref="Q3361">
    <cfRule type="expression" dxfId="1380" priority="694" stopIfTrue="1">
      <formula>AND(P3361&lt;&gt;"",(P3361+7)&lt;TODAY(),(P3361+14)&gt;=TODAY(),Q3361="")</formula>
    </cfRule>
    <cfRule type="expression" dxfId="1379" priority="695" stopIfTrue="1">
      <formula>AND(P3361&lt;&gt;"",(P3361+14)&lt;TODAY(),Q3361="")</formula>
    </cfRule>
  </conditionalFormatting>
  <conditionalFormatting sqref="V3361 S3361">
    <cfRule type="expression" dxfId="1378" priority="693" stopIfTrue="1">
      <formula>AND($B3361&lt;&gt;"",TODAY()&gt;#REF!,S3361="")</formula>
    </cfRule>
  </conditionalFormatting>
  <conditionalFormatting sqref="U3361">
    <cfRule type="expression" dxfId="1377" priority="692" stopIfTrue="1">
      <formula>AND($B3361&lt;&gt;"",TODAY()&gt;$A3361,U3361="",V3361&lt;&gt;"Data Received")</formula>
    </cfRule>
  </conditionalFormatting>
  <conditionalFormatting sqref="R3361">
    <cfRule type="expression" dxfId="1376" priority="696" stopIfTrue="1">
      <formula>AND(B3361&lt;&gt;"",#REF!&lt;TODAY(),R3361="")</formula>
    </cfRule>
  </conditionalFormatting>
  <conditionalFormatting sqref="T3361">
    <cfRule type="expression" dxfId="1375" priority="697" stopIfTrue="1">
      <formula>AND($B3361&lt;&gt;"",$S3361&lt;&gt;"",TODAY()&gt;$S3361+14,$T3361="",V3361&lt;&gt;"Data Received")</formula>
    </cfRule>
  </conditionalFormatting>
  <conditionalFormatting sqref="L3361:O3361">
    <cfRule type="expression" dxfId="1374" priority="698" stopIfTrue="1">
      <formula>AND($B3361&lt;&gt;"",TODAY()&gt;#REF!,$L3361="")</formula>
    </cfRule>
  </conditionalFormatting>
  <conditionalFormatting sqref="P3361">
    <cfRule type="expression" dxfId="1373" priority="699" stopIfTrue="1">
      <formula>AND($B3362&lt;&gt;"",TODAY()&gt;#REF!,P3361="")</formula>
    </cfRule>
  </conditionalFormatting>
  <conditionalFormatting sqref="Q3362">
    <cfRule type="expression" dxfId="1372" priority="686" stopIfTrue="1">
      <formula>AND(P3362&lt;&gt;"",(P3362+7)&lt;TODAY(),(P3362+14)&gt;=TODAY(),Q3362="")</formula>
    </cfRule>
    <cfRule type="expression" dxfId="1371" priority="687" stopIfTrue="1">
      <formula>AND(P3362&lt;&gt;"",(P3362+14)&lt;TODAY(),Q3362="")</formula>
    </cfRule>
  </conditionalFormatting>
  <conditionalFormatting sqref="V3362 S3362">
    <cfRule type="expression" dxfId="1370" priority="685" stopIfTrue="1">
      <formula>AND($B3362&lt;&gt;"",TODAY()&gt;#REF!,S3362="")</formula>
    </cfRule>
  </conditionalFormatting>
  <conditionalFormatting sqref="U3362">
    <cfRule type="expression" dxfId="1369" priority="684" stopIfTrue="1">
      <formula>AND($B3362&lt;&gt;"",TODAY()&gt;$A3362,U3362="",V3362&lt;&gt;"Data Received")</formula>
    </cfRule>
  </conditionalFormatting>
  <conditionalFormatting sqref="R3362">
    <cfRule type="expression" dxfId="1368" priority="688" stopIfTrue="1">
      <formula>AND(B3362&lt;&gt;"",#REF!&lt;TODAY(),R3362="")</formula>
    </cfRule>
  </conditionalFormatting>
  <conditionalFormatting sqref="T3362">
    <cfRule type="expression" dxfId="1367" priority="689" stopIfTrue="1">
      <formula>AND($B3362&lt;&gt;"",$S3362&lt;&gt;"",TODAY()&gt;$S3362+14,$T3362="",V3362&lt;&gt;"Data Received")</formula>
    </cfRule>
  </conditionalFormatting>
  <conditionalFormatting sqref="L3362:O3362">
    <cfRule type="expression" dxfId="1366" priority="690" stopIfTrue="1">
      <formula>AND($B3362&lt;&gt;"",TODAY()&gt;#REF!,$L3362="")</formula>
    </cfRule>
  </conditionalFormatting>
  <conditionalFormatting sqref="P3362">
    <cfRule type="expression" dxfId="1365" priority="691" stopIfTrue="1">
      <formula>AND($B3363&lt;&gt;"",TODAY()&gt;#REF!,P3362="")</formula>
    </cfRule>
  </conditionalFormatting>
  <conditionalFormatting sqref="Q3363">
    <cfRule type="expression" dxfId="1364" priority="678" stopIfTrue="1">
      <formula>AND(P3363&lt;&gt;"",(P3363+7)&lt;TODAY(),(P3363+14)&gt;=TODAY(),Q3363="")</formula>
    </cfRule>
    <cfRule type="expression" dxfId="1363" priority="679" stopIfTrue="1">
      <formula>AND(P3363&lt;&gt;"",(P3363+14)&lt;TODAY(),Q3363="")</formula>
    </cfRule>
  </conditionalFormatting>
  <conditionalFormatting sqref="V3363 S3363">
    <cfRule type="expression" dxfId="1362" priority="677" stopIfTrue="1">
      <formula>AND($B3363&lt;&gt;"",TODAY()&gt;#REF!,S3363="")</formula>
    </cfRule>
  </conditionalFormatting>
  <conditionalFormatting sqref="U3363">
    <cfRule type="expression" dxfId="1361" priority="676" stopIfTrue="1">
      <formula>AND($B3363&lt;&gt;"",TODAY()&gt;$A3363,U3363="",V3363&lt;&gt;"Data Received")</formula>
    </cfRule>
  </conditionalFormatting>
  <conditionalFormatting sqref="R3363">
    <cfRule type="expression" dxfId="1360" priority="680" stopIfTrue="1">
      <formula>AND(B3363&lt;&gt;"",#REF!&lt;TODAY(),R3363="")</formula>
    </cfRule>
  </conditionalFormatting>
  <conditionalFormatting sqref="T3363">
    <cfRule type="expression" dxfId="1359" priority="681" stopIfTrue="1">
      <formula>AND($B3363&lt;&gt;"",$S3363&lt;&gt;"",TODAY()&gt;$S3363+14,$T3363="",V3363&lt;&gt;"Data Received")</formula>
    </cfRule>
  </conditionalFormatting>
  <conditionalFormatting sqref="L3363:O3363">
    <cfRule type="expression" dxfId="1358" priority="682" stopIfTrue="1">
      <formula>AND($B3363&lt;&gt;"",TODAY()&gt;#REF!,$L3363="")</formula>
    </cfRule>
  </conditionalFormatting>
  <conditionalFormatting sqref="P3363">
    <cfRule type="expression" dxfId="1357" priority="683" stopIfTrue="1">
      <formula>AND($B3364&lt;&gt;"",TODAY()&gt;#REF!,P3363="")</formula>
    </cfRule>
  </conditionalFormatting>
  <conditionalFormatting sqref="Q3364">
    <cfRule type="expression" dxfId="1356" priority="670" stopIfTrue="1">
      <formula>AND(P3364&lt;&gt;"",(P3364+7)&lt;TODAY(),(P3364+14)&gt;=TODAY(),Q3364="")</formula>
    </cfRule>
    <cfRule type="expression" dxfId="1355" priority="671" stopIfTrue="1">
      <formula>AND(P3364&lt;&gt;"",(P3364+14)&lt;TODAY(),Q3364="")</formula>
    </cfRule>
  </conditionalFormatting>
  <conditionalFormatting sqref="V3364 S3364">
    <cfRule type="expression" dxfId="1354" priority="669" stopIfTrue="1">
      <formula>AND($B3364&lt;&gt;"",TODAY()&gt;#REF!,S3364="")</formula>
    </cfRule>
  </conditionalFormatting>
  <conditionalFormatting sqref="U3364">
    <cfRule type="expression" dxfId="1353" priority="668" stopIfTrue="1">
      <formula>AND($B3364&lt;&gt;"",TODAY()&gt;$A3364,U3364="",V3364&lt;&gt;"Data Received")</formula>
    </cfRule>
  </conditionalFormatting>
  <conditionalFormatting sqref="R3364">
    <cfRule type="expression" dxfId="1352" priority="672" stopIfTrue="1">
      <formula>AND(B3364&lt;&gt;"",#REF!&lt;TODAY(),R3364="")</formula>
    </cfRule>
  </conditionalFormatting>
  <conditionalFormatting sqref="T3364">
    <cfRule type="expression" dxfId="1351" priority="673" stopIfTrue="1">
      <formula>AND($B3364&lt;&gt;"",$S3364&lt;&gt;"",TODAY()&gt;$S3364+14,$T3364="",V3364&lt;&gt;"Data Received")</formula>
    </cfRule>
  </conditionalFormatting>
  <conditionalFormatting sqref="L3364:O3364">
    <cfRule type="expression" dxfId="1350" priority="674" stopIfTrue="1">
      <formula>AND($B3364&lt;&gt;"",TODAY()&gt;#REF!,$L3364="")</formula>
    </cfRule>
  </conditionalFormatting>
  <conditionalFormatting sqref="P3364">
    <cfRule type="expression" dxfId="1349" priority="675" stopIfTrue="1">
      <formula>AND($B3365&lt;&gt;"",TODAY()&gt;#REF!,P3364="")</formula>
    </cfRule>
  </conditionalFormatting>
  <conditionalFormatting sqref="Q3365">
    <cfRule type="expression" dxfId="1348" priority="662" stopIfTrue="1">
      <formula>AND(P3365&lt;&gt;"",(P3365+7)&lt;TODAY(),(P3365+14)&gt;=TODAY(),Q3365="")</formula>
    </cfRule>
    <cfRule type="expression" dxfId="1347" priority="663" stopIfTrue="1">
      <formula>AND(P3365&lt;&gt;"",(P3365+14)&lt;TODAY(),Q3365="")</formula>
    </cfRule>
  </conditionalFormatting>
  <conditionalFormatting sqref="V3365 S3365">
    <cfRule type="expression" dxfId="1346" priority="661" stopIfTrue="1">
      <formula>AND($B3365&lt;&gt;"",TODAY()&gt;#REF!,S3365="")</formula>
    </cfRule>
  </conditionalFormatting>
  <conditionalFormatting sqref="U3365">
    <cfRule type="expression" dxfId="1345" priority="660" stopIfTrue="1">
      <formula>AND($B3365&lt;&gt;"",TODAY()&gt;$A3365,U3365="",V3365&lt;&gt;"Data Received")</formula>
    </cfRule>
  </conditionalFormatting>
  <conditionalFormatting sqref="R3365">
    <cfRule type="expression" dxfId="1344" priority="664" stopIfTrue="1">
      <formula>AND(B3365&lt;&gt;"",#REF!&lt;TODAY(),R3365="")</formula>
    </cfRule>
  </conditionalFormatting>
  <conditionalFormatting sqref="T3365">
    <cfRule type="expression" dxfId="1343" priority="665" stopIfTrue="1">
      <formula>AND($B3365&lt;&gt;"",$S3365&lt;&gt;"",TODAY()&gt;$S3365+14,$T3365="",V3365&lt;&gt;"Data Received")</formula>
    </cfRule>
  </conditionalFormatting>
  <conditionalFormatting sqref="L3365:O3365">
    <cfRule type="expression" dxfId="1342" priority="666" stopIfTrue="1">
      <formula>AND($B3365&lt;&gt;"",TODAY()&gt;#REF!,$L3365="")</formula>
    </cfRule>
  </conditionalFormatting>
  <conditionalFormatting sqref="P3365">
    <cfRule type="expression" dxfId="1341" priority="667" stopIfTrue="1">
      <formula>AND($B3366&lt;&gt;"",TODAY()&gt;#REF!,P3365="")</formula>
    </cfRule>
  </conditionalFormatting>
  <conditionalFormatting sqref="Q3366">
    <cfRule type="expression" dxfId="1340" priority="654" stopIfTrue="1">
      <formula>AND(P3366&lt;&gt;"",(P3366+7)&lt;TODAY(),(P3366+14)&gt;=TODAY(),Q3366="")</formula>
    </cfRule>
    <cfRule type="expression" dxfId="1339" priority="655" stopIfTrue="1">
      <formula>AND(P3366&lt;&gt;"",(P3366+14)&lt;TODAY(),Q3366="")</formula>
    </cfRule>
  </conditionalFormatting>
  <conditionalFormatting sqref="V3366 S3366">
    <cfRule type="expression" dxfId="1338" priority="653" stopIfTrue="1">
      <formula>AND($B3366&lt;&gt;"",TODAY()&gt;#REF!,S3366="")</formula>
    </cfRule>
  </conditionalFormatting>
  <conditionalFormatting sqref="U3366">
    <cfRule type="expression" dxfId="1337" priority="652" stopIfTrue="1">
      <formula>AND($B3366&lt;&gt;"",TODAY()&gt;$A3366,U3366="",V3366&lt;&gt;"Data Received")</formula>
    </cfRule>
  </conditionalFormatting>
  <conditionalFormatting sqref="R3366">
    <cfRule type="expression" dxfId="1336" priority="656" stopIfTrue="1">
      <formula>AND(B3366&lt;&gt;"",#REF!&lt;TODAY(),R3366="")</formula>
    </cfRule>
  </conditionalFormatting>
  <conditionalFormatting sqref="T3366">
    <cfRule type="expression" dxfId="1335" priority="657" stopIfTrue="1">
      <formula>AND($B3366&lt;&gt;"",$S3366&lt;&gt;"",TODAY()&gt;$S3366+14,$T3366="",V3366&lt;&gt;"Data Received")</formula>
    </cfRule>
  </conditionalFormatting>
  <conditionalFormatting sqref="L3366:O3366">
    <cfRule type="expression" dxfId="1334" priority="658" stopIfTrue="1">
      <formula>AND($B3366&lt;&gt;"",TODAY()&gt;#REF!,$L3366="")</formula>
    </cfRule>
  </conditionalFormatting>
  <conditionalFormatting sqref="P3366">
    <cfRule type="expression" dxfId="1333" priority="659" stopIfTrue="1">
      <formula>AND($B3367&lt;&gt;"",TODAY()&gt;#REF!,P3366="")</formula>
    </cfRule>
  </conditionalFormatting>
  <conditionalFormatting sqref="Q3367">
    <cfRule type="expression" dxfId="1332" priority="646" stopIfTrue="1">
      <formula>AND(P3367&lt;&gt;"",(P3367+7)&lt;TODAY(),(P3367+14)&gt;=TODAY(),Q3367="")</formula>
    </cfRule>
    <cfRule type="expression" dxfId="1331" priority="647" stopIfTrue="1">
      <formula>AND(P3367&lt;&gt;"",(P3367+14)&lt;TODAY(),Q3367="")</formula>
    </cfRule>
  </conditionalFormatting>
  <conditionalFormatting sqref="V3367 S3367">
    <cfRule type="expression" dxfId="1330" priority="645" stopIfTrue="1">
      <formula>AND($B3367&lt;&gt;"",TODAY()&gt;#REF!,S3367="")</formula>
    </cfRule>
  </conditionalFormatting>
  <conditionalFormatting sqref="U3367">
    <cfRule type="expression" dxfId="1329" priority="644" stopIfTrue="1">
      <formula>AND($B3367&lt;&gt;"",TODAY()&gt;$A3367,U3367="",V3367&lt;&gt;"Data Received")</formula>
    </cfRule>
  </conditionalFormatting>
  <conditionalFormatting sqref="R3367">
    <cfRule type="expression" dxfId="1328" priority="648" stopIfTrue="1">
      <formula>AND(B3367&lt;&gt;"",#REF!&lt;TODAY(),R3367="")</formula>
    </cfRule>
  </conditionalFormatting>
  <conditionalFormatting sqref="T3367">
    <cfRule type="expression" dxfId="1327" priority="649" stopIfTrue="1">
      <formula>AND($B3367&lt;&gt;"",$S3367&lt;&gt;"",TODAY()&gt;$S3367+14,$T3367="",V3367&lt;&gt;"Data Received")</formula>
    </cfRule>
  </conditionalFormatting>
  <conditionalFormatting sqref="L3367:O3367">
    <cfRule type="expression" dxfId="1326" priority="650" stopIfTrue="1">
      <formula>AND($B3367&lt;&gt;"",TODAY()&gt;#REF!,$L3367="")</formula>
    </cfRule>
  </conditionalFormatting>
  <conditionalFormatting sqref="P3367">
    <cfRule type="expression" dxfId="1325" priority="651" stopIfTrue="1">
      <formula>AND($B3368&lt;&gt;"",TODAY()&gt;#REF!,P3367="")</formula>
    </cfRule>
  </conditionalFormatting>
  <conditionalFormatting sqref="Q3368">
    <cfRule type="expression" dxfId="1324" priority="638" stopIfTrue="1">
      <formula>AND(P3368&lt;&gt;"",(P3368+7)&lt;TODAY(),(P3368+14)&gt;=TODAY(),Q3368="")</formula>
    </cfRule>
    <cfRule type="expression" dxfId="1323" priority="639" stopIfTrue="1">
      <formula>AND(P3368&lt;&gt;"",(P3368+14)&lt;TODAY(),Q3368="")</formula>
    </cfRule>
  </conditionalFormatting>
  <conditionalFormatting sqref="V3368 S3368">
    <cfRule type="expression" dxfId="1322" priority="637" stopIfTrue="1">
      <formula>AND($B3368&lt;&gt;"",TODAY()&gt;#REF!,S3368="")</formula>
    </cfRule>
  </conditionalFormatting>
  <conditionalFormatting sqref="U3368">
    <cfRule type="expression" dxfId="1321" priority="636" stopIfTrue="1">
      <formula>AND($B3368&lt;&gt;"",TODAY()&gt;$A3368,U3368="",V3368&lt;&gt;"Data Received")</formula>
    </cfRule>
  </conditionalFormatting>
  <conditionalFormatting sqref="R3368">
    <cfRule type="expression" dxfId="1320" priority="640" stopIfTrue="1">
      <formula>AND(B3368&lt;&gt;"",#REF!&lt;TODAY(),R3368="")</formula>
    </cfRule>
  </conditionalFormatting>
  <conditionalFormatting sqref="T3368">
    <cfRule type="expression" dxfId="1319" priority="641" stopIfTrue="1">
      <formula>AND($B3368&lt;&gt;"",$S3368&lt;&gt;"",TODAY()&gt;$S3368+14,$T3368="",V3368&lt;&gt;"Data Received")</formula>
    </cfRule>
  </conditionalFormatting>
  <conditionalFormatting sqref="L3368:O3368">
    <cfRule type="expression" dxfId="1318" priority="642" stopIfTrue="1">
      <formula>AND($B3368&lt;&gt;"",TODAY()&gt;#REF!,$L3368="")</formula>
    </cfRule>
  </conditionalFormatting>
  <conditionalFormatting sqref="P3368">
    <cfRule type="expression" dxfId="1317" priority="643" stopIfTrue="1">
      <formula>AND($B3369&lt;&gt;"",TODAY()&gt;#REF!,P3368="")</formula>
    </cfRule>
  </conditionalFormatting>
  <conditionalFormatting sqref="Q3369">
    <cfRule type="expression" dxfId="1316" priority="630" stopIfTrue="1">
      <formula>AND(P3369&lt;&gt;"",(P3369+7)&lt;TODAY(),(P3369+14)&gt;=TODAY(),Q3369="")</formula>
    </cfRule>
    <cfRule type="expression" dxfId="1315" priority="631" stopIfTrue="1">
      <formula>AND(P3369&lt;&gt;"",(P3369+14)&lt;TODAY(),Q3369="")</formula>
    </cfRule>
  </conditionalFormatting>
  <conditionalFormatting sqref="V3369 S3369">
    <cfRule type="expression" dxfId="1314" priority="629" stopIfTrue="1">
      <formula>AND($B3369&lt;&gt;"",TODAY()&gt;#REF!,S3369="")</formula>
    </cfRule>
  </conditionalFormatting>
  <conditionalFormatting sqref="U3369">
    <cfRule type="expression" dxfId="1313" priority="628" stopIfTrue="1">
      <formula>AND($B3369&lt;&gt;"",TODAY()&gt;$A3369,U3369="",V3369&lt;&gt;"Data Received")</formula>
    </cfRule>
  </conditionalFormatting>
  <conditionalFormatting sqref="R3369">
    <cfRule type="expression" dxfId="1312" priority="632" stopIfTrue="1">
      <formula>AND(B3369&lt;&gt;"",#REF!&lt;TODAY(),R3369="")</formula>
    </cfRule>
  </conditionalFormatting>
  <conditionalFormatting sqref="T3369">
    <cfRule type="expression" dxfId="1311" priority="633" stopIfTrue="1">
      <formula>AND($B3369&lt;&gt;"",$S3369&lt;&gt;"",TODAY()&gt;$S3369+14,$T3369="",V3369&lt;&gt;"Data Received")</formula>
    </cfRule>
  </conditionalFormatting>
  <conditionalFormatting sqref="L3369:O3369">
    <cfRule type="expression" dxfId="1310" priority="634" stopIfTrue="1">
      <formula>AND($B3369&lt;&gt;"",TODAY()&gt;#REF!,$L3369="")</formula>
    </cfRule>
  </conditionalFormatting>
  <conditionalFormatting sqref="P3369">
    <cfRule type="expression" dxfId="1309" priority="635" stopIfTrue="1">
      <formula>AND($B3370&lt;&gt;"",TODAY()&gt;#REF!,P3369="")</formula>
    </cfRule>
  </conditionalFormatting>
  <conditionalFormatting sqref="Q3370">
    <cfRule type="expression" dxfId="1308" priority="622" stopIfTrue="1">
      <formula>AND(P3370&lt;&gt;"",(P3370+7)&lt;TODAY(),(P3370+14)&gt;=TODAY(),Q3370="")</formula>
    </cfRule>
    <cfRule type="expression" dxfId="1307" priority="623" stopIfTrue="1">
      <formula>AND(P3370&lt;&gt;"",(P3370+14)&lt;TODAY(),Q3370="")</formula>
    </cfRule>
  </conditionalFormatting>
  <conditionalFormatting sqref="V3370 S3370">
    <cfRule type="expression" dxfId="1306" priority="621" stopIfTrue="1">
      <formula>AND($B3370&lt;&gt;"",TODAY()&gt;#REF!,S3370="")</formula>
    </cfRule>
  </conditionalFormatting>
  <conditionalFormatting sqref="U3370">
    <cfRule type="expression" dxfId="1305" priority="620" stopIfTrue="1">
      <formula>AND($B3370&lt;&gt;"",TODAY()&gt;$A3370,U3370="",V3370&lt;&gt;"Data Received")</formula>
    </cfRule>
  </conditionalFormatting>
  <conditionalFormatting sqref="R3370">
    <cfRule type="expression" dxfId="1304" priority="624" stopIfTrue="1">
      <formula>AND(B3370&lt;&gt;"",#REF!&lt;TODAY(),R3370="")</formula>
    </cfRule>
  </conditionalFormatting>
  <conditionalFormatting sqref="T3370">
    <cfRule type="expression" dxfId="1303" priority="625" stopIfTrue="1">
      <formula>AND($B3370&lt;&gt;"",$S3370&lt;&gt;"",TODAY()&gt;$S3370+14,$T3370="",V3370&lt;&gt;"Data Received")</formula>
    </cfRule>
  </conditionalFormatting>
  <conditionalFormatting sqref="L3370:O3370">
    <cfRule type="expression" dxfId="1302" priority="626" stopIfTrue="1">
      <formula>AND($B3370&lt;&gt;"",TODAY()&gt;#REF!,$L3370="")</formula>
    </cfRule>
  </conditionalFormatting>
  <conditionalFormatting sqref="P3370">
    <cfRule type="expression" dxfId="1301" priority="627" stopIfTrue="1">
      <formula>AND($B3371&lt;&gt;"",TODAY()&gt;#REF!,P3370="")</formula>
    </cfRule>
  </conditionalFormatting>
  <conditionalFormatting sqref="Q3371">
    <cfRule type="expression" dxfId="1300" priority="614" stopIfTrue="1">
      <formula>AND(P3371&lt;&gt;"",(P3371+7)&lt;TODAY(),(P3371+14)&gt;=TODAY(),Q3371="")</formula>
    </cfRule>
    <cfRule type="expression" dxfId="1299" priority="615" stopIfTrue="1">
      <formula>AND(P3371&lt;&gt;"",(P3371+14)&lt;TODAY(),Q3371="")</formula>
    </cfRule>
  </conditionalFormatting>
  <conditionalFormatting sqref="V3371 S3371">
    <cfRule type="expression" dxfId="1298" priority="613" stopIfTrue="1">
      <formula>AND($B3371&lt;&gt;"",TODAY()&gt;#REF!,S3371="")</formula>
    </cfRule>
  </conditionalFormatting>
  <conditionalFormatting sqref="U3371">
    <cfRule type="expression" dxfId="1297" priority="612" stopIfTrue="1">
      <formula>AND($B3371&lt;&gt;"",TODAY()&gt;$A3371,U3371="",V3371&lt;&gt;"Data Received")</formula>
    </cfRule>
  </conditionalFormatting>
  <conditionalFormatting sqref="R3371">
    <cfRule type="expression" dxfId="1296" priority="616" stopIfTrue="1">
      <formula>AND(B3371&lt;&gt;"",#REF!&lt;TODAY(),R3371="")</formula>
    </cfRule>
  </conditionalFormatting>
  <conditionalFormatting sqref="T3371">
    <cfRule type="expression" dxfId="1295" priority="617" stopIfTrue="1">
      <formula>AND($B3371&lt;&gt;"",$S3371&lt;&gt;"",TODAY()&gt;$S3371+14,$T3371="",V3371&lt;&gt;"Data Received")</formula>
    </cfRule>
  </conditionalFormatting>
  <conditionalFormatting sqref="L3371:O3371">
    <cfRule type="expression" dxfId="1294" priority="618" stopIfTrue="1">
      <formula>AND($B3371&lt;&gt;"",TODAY()&gt;#REF!,$L3371="")</formula>
    </cfRule>
  </conditionalFormatting>
  <conditionalFormatting sqref="P3371">
    <cfRule type="expression" dxfId="1293" priority="619" stopIfTrue="1">
      <formula>AND($B3372&lt;&gt;"",TODAY()&gt;#REF!,P3371="")</formula>
    </cfRule>
  </conditionalFormatting>
  <conditionalFormatting sqref="Q3372">
    <cfRule type="expression" dxfId="1292" priority="606" stopIfTrue="1">
      <formula>AND(P3372&lt;&gt;"",(P3372+7)&lt;TODAY(),(P3372+14)&gt;=TODAY(),Q3372="")</formula>
    </cfRule>
    <cfRule type="expression" dxfId="1291" priority="607" stopIfTrue="1">
      <formula>AND(P3372&lt;&gt;"",(P3372+14)&lt;TODAY(),Q3372="")</formula>
    </cfRule>
  </conditionalFormatting>
  <conditionalFormatting sqref="V3372 S3372">
    <cfRule type="expression" dxfId="1290" priority="605" stopIfTrue="1">
      <formula>AND($B3372&lt;&gt;"",TODAY()&gt;#REF!,S3372="")</formula>
    </cfRule>
  </conditionalFormatting>
  <conditionalFormatting sqref="U3372">
    <cfRule type="expression" dxfId="1289" priority="604" stopIfTrue="1">
      <formula>AND($B3372&lt;&gt;"",TODAY()&gt;$A3372,U3372="",V3372&lt;&gt;"Data Received")</formula>
    </cfRule>
  </conditionalFormatting>
  <conditionalFormatting sqref="R3372">
    <cfRule type="expression" dxfId="1288" priority="608" stopIfTrue="1">
      <formula>AND(B3372&lt;&gt;"",#REF!&lt;TODAY(),R3372="")</formula>
    </cfRule>
  </conditionalFormatting>
  <conditionalFormatting sqref="T3372">
    <cfRule type="expression" dxfId="1287" priority="609" stopIfTrue="1">
      <formula>AND($B3372&lt;&gt;"",$S3372&lt;&gt;"",TODAY()&gt;$S3372+14,$T3372="",V3372&lt;&gt;"Data Received")</formula>
    </cfRule>
  </conditionalFormatting>
  <conditionalFormatting sqref="L3372:O3372">
    <cfRule type="expression" dxfId="1286" priority="610" stopIfTrue="1">
      <formula>AND($B3372&lt;&gt;"",TODAY()&gt;#REF!,$L3372="")</formula>
    </cfRule>
  </conditionalFormatting>
  <conditionalFormatting sqref="P3372">
    <cfRule type="expression" dxfId="1285" priority="611" stopIfTrue="1">
      <formula>AND($B3373&lt;&gt;"",TODAY()&gt;#REF!,P3372="")</formula>
    </cfRule>
  </conditionalFormatting>
  <conditionalFormatting sqref="Q3373">
    <cfRule type="expression" dxfId="1284" priority="598" stopIfTrue="1">
      <formula>AND(P3373&lt;&gt;"",(P3373+7)&lt;TODAY(),(P3373+14)&gt;=TODAY(),Q3373="")</formula>
    </cfRule>
    <cfRule type="expression" dxfId="1283" priority="599" stopIfTrue="1">
      <formula>AND(P3373&lt;&gt;"",(P3373+14)&lt;TODAY(),Q3373="")</formula>
    </cfRule>
  </conditionalFormatting>
  <conditionalFormatting sqref="V3373 S3373">
    <cfRule type="expression" dxfId="1282" priority="597" stopIfTrue="1">
      <formula>AND($B3373&lt;&gt;"",TODAY()&gt;#REF!,S3373="")</formula>
    </cfRule>
  </conditionalFormatting>
  <conditionalFormatting sqref="U3373">
    <cfRule type="expression" dxfId="1281" priority="596" stopIfTrue="1">
      <formula>AND($B3373&lt;&gt;"",TODAY()&gt;$A3373,U3373="",V3373&lt;&gt;"Data Received")</formula>
    </cfRule>
  </conditionalFormatting>
  <conditionalFormatting sqref="R3373">
    <cfRule type="expression" dxfId="1280" priority="600" stopIfTrue="1">
      <formula>AND(B3373&lt;&gt;"",#REF!&lt;TODAY(),R3373="")</formula>
    </cfRule>
  </conditionalFormatting>
  <conditionalFormatting sqref="T3373">
    <cfRule type="expression" dxfId="1279" priority="601" stopIfTrue="1">
      <formula>AND($B3373&lt;&gt;"",$S3373&lt;&gt;"",TODAY()&gt;$S3373+14,$T3373="",V3373&lt;&gt;"Data Received")</formula>
    </cfRule>
  </conditionalFormatting>
  <conditionalFormatting sqref="L3373:O3373">
    <cfRule type="expression" dxfId="1278" priority="602" stopIfTrue="1">
      <formula>AND($B3373&lt;&gt;"",TODAY()&gt;#REF!,$L3373="")</formula>
    </cfRule>
  </conditionalFormatting>
  <conditionalFormatting sqref="P3373">
    <cfRule type="expression" dxfId="1277" priority="603" stopIfTrue="1">
      <formula>AND($B3374&lt;&gt;"",TODAY()&gt;#REF!,P3373="")</formula>
    </cfRule>
  </conditionalFormatting>
  <conditionalFormatting sqref="Q3374">
    <cfRule type="expression" dxfId="1276" priority="590" stopIfTrue="1">
      <formula>AND(P3374&lt;&gt;"",(P3374+7)&lt;TODAY(),(P3374+14)&gt;=TODAY(),Q3374="")</formula>
    </cfRule>
    <cfRule type="expression" dxfId="1275" priority="591" stopIfTrue="1">
      <formula>AND(P3374&lt;&gt;"",(P3374+14)&lt;TODAY(),Q3374="")</formula>
    </cfRule>
  </conditionalFormatting>
  <conditionalFormatting sqref="V3374 S3374">
    <cfRule type="expression" dxfId="1274" priority="589" stopIfTrue="1">
      <formula>AND($B3374&lt;&gt;"",TODAY()&gt;#REF!,S3374="")</formula>
    </cfRule>
  </conditionalFormatting>
  <conditionalFormatting sqref="U3374">
    <cfRule type="expression" dxfId="1273" priority="588" stopIfTrue="1">
      <formula>AND($B3374&lt;&gt;"",TODAY()&gt;$A3374,U3374="",V3374&lt;&gt;"Data Received")</formula>
    </cfRule>
  </conditionalFormatting>
  <conditionalFormatting sqref="R3374">
    <cfRule type="expression" dxfId="1272" priority="592" stopIfTrue="1">
      <formula>AND(B3374&lt;&gt;"",#REF!&lt;TODAY(),R3374="")</formula>
    </cfRule>
  </conditionalFormatting>
  <conditionalFormatting sqref="T3374">
    <cfRule type="expression" dxfId="1271" priority="593" stopIfTrue="1">
      <formula>AND($B3374&lt;&gt;"",$S3374&lt;&gt;"",TODAY()&gt;$S3374+14,$T3374="",V3374&lt;&gt;"Data Received")</formula>
    </cfRule>
  </conditionalFormatting>
  <conditionalFormatting sqref="L3374:O3374">
    <cfRule type="expression" dxfId="1270" priority="594" stopIfTrue="1">
      <formula>AND($B3374&lt;&gt;"",TODAY()&gt;#REF!,$L3374="")</formula>
    </cfRule>
  </conditionalFormatting>
  <conditionalFormatting sqref="P3374">
    <cfRule type="expression" dxfId="1269" priority="595" stopIfTrue="1">
      <formula>AND($B3375&lt;&gt;"",TODAY()&gt;#REF!,P3374="")</formula>
    </cfRule>
  </conditionalFormatting>
  <conditionalFormatting sqref="Q3375">
    <cfRule type="expression" dxfId="1268" priority="582" stopIfTrue="1">
      <formula>AND(P3375&lt;&gt;"",(P3375+7)&lt;TODAY(),(P3375+14)&gt;=TODAY(),Q3375="")</formula>
    </cfRule>
    <cfRule type="expression" dxfId="1267" priority="583" stopIfTrue="1">
      <formula>AND(P3375&lt;&gt;"",(P3375+14)&lt;TODAY(),Q3375="")</formula>
    </cfRule>
  </conditionalFormatting>
  <conditionalFormatting sqref="V3375 S3375">
    <cfRule type="expression" dxfId="1266" priority="581" stopIfTrue="1">
      <formula>AND($B3375&lt;&gt;"",TODAY()&gt;#REF!,S3375="")</formula>
    </cfRule>
  </conditionalFormatting>
  <conditionalFormatting sqref="U3375">
    <cfRule type="expression" dxfId="1265" priority="580" stopIfTrue="1">
      <formula>AND($B3375&lt;&gt;"",TODAY()&gt;$A3375,U3375="",V3375&lt;&gt;"Data Received")</formula>
    </cfRule>
  </conditionalFormatting>
  <conditionalFormatting sqref="R3375">
    <cfRule type="expression" dxfId="1264" priority="584" stopIfTrue="1">
      <formula>AND(B3375&lt;&gt;"",#REF!&lt;TODAY(),R3375="")</formula>
    </cfRule>
  </conditionalFormatting>
  <conditionalFormatting sqref="T3375">
    <cfRule type="expression" dxfId="1263" priority="585" stopIfTrue="1">
      <formula>AND($B3375&lt;&gt;"",$S3375&lt;&gt;"",TODAY()&gt;$S3375+14,$T3375="",V3375&lt;&gt;"Data Received")</formula>
    </cfRule>
  </conditionalFormatting>
  <conditionalFormatting sqref="L3375:O3375">
    <cfRule type="expression" dxfId="1262" priority="586" stopIfTrue="1">
      <formula>AND($B3375&lt;&gt;"",TODAY()&gt;#REF!,$L3375="")</formula>
    </cfRule>
  </conditionalFormatting>
  <conditionalFormatting sqref="P3375">
    <cfRule type="expression" dxfId="1261" priority="587" stopIfTrue="1">
      <formula>AND($B3376&lt;&gt;"",TODAY()&gt;#REF!,P3375="")</formula>
    </cfRule>
  </conditionalFormatting>
  <conditionalFormatting sqref="Q3376">
    <cfRule type="expression" dxfId="1260" priority="574" stopIfTrue="1">
      <formula>AND(P3376&lt;&gt;"",(P3376+7)&lt;TODAY(),(P3376+14)&gt;=TODAY(),Q3376="")</formula>
    </cfRule>
    <cfRule type="expression" dxfId="1259" priority="575" stopIfTrue="1">
      <formula>AND(P3376&lt;&gt;"",(P3376+14)&lt;TODAY(),Q3376="")</formula>
    </cfRule>
  </conditionalFormatting>
  <conditionalFormatting sqref="V3376 S3376">
    <cfRule type="expression" dxfId="1258" priority="573" stopIfTrue="1">
      <formula>AND($B3376&lt;&gt;"",TODAY()&gt;#REF!,S3376="")</formula>
    </cfRule>
  </conditionalFormatting>
  <conditionalFormatting sqref="U3376">
    <cfRule type="expression" dxfId="1257" priority="572" stopIfTrue="1">
      <formula>AND($B3376&lt;&gt;"",TODAY()&gt;$A3376,U3376="",V3376&lt;&gt;"Data Received")</formula>
    </cfRule>
  </conditionalFormatting>
  <conditionalFormatting sqref="R3376">
    <cfRule type="expression" dxfId="1256" priority="576" stopIfTrue="1">
      <formula>AND(B3376&lt;&gt;"",#REF!&lt;TODAY(),R3376="")</formula>
    </cfRule>
  </conditionalFormatting>
  <conditionalFormatting sqref="T3376">
    <cfRule type="expression" dxfId="1255" priority="577" stopIfTrue="1">
      <formula>AND($B3376&lt;&gt;"",$S3376&lt;&gt;"",TODAY()&gt;$S3376+14,$T3376="",V3376&lt;&gt;"Data Received")</formula>
    </cfRule>
  </conditionalFormatting>
  <conditionalFormatting sqref="L3376:O3376">
    <cfRule type="expression" dxfId="1254" priority="578" stopIfTrue="1">
      <formula>AND($B3376&lt;&gt;"",TODAY()&gt;#REF!,$L3376="")</formula>
    </cfRule>
  </conditionalFormatting>
  <conditionalFormatting sqref="P3376">
    <cfRule type="expression" dxfId="1253" priority="579" stopIfTrue="1">
      <formula>AND($B3377&lt;&gt;"",TODAY()&gt;#REF!,P3376="")</formula>
    </cfRule>
  </conditionalFormatting>
  <conditionalFormatting sqref="Q3377">
    <cfRule type="expression" dxfId="1252" priority="566" stopIfTrue="1">
      <formula>AND(P3377&lt;&gt;"",(P3377+7)&lt;TODAY(),(P3377+14)&gt;=TODAY(),Q3377="")</formula>
    </cfRule>
    <cfRule type="expression" dxfId="1251" priority="567" stopIfTrue="1">
      <formula>AND(P3377&lt;&gt;"",(P3377+14)&lt;TODAY(),Q3377="")</formula>
    </cfRule>
  </conditionalFormatting>
  <conditionalFormatting sqref="V3377 S3377">
    <cfRule type="expression" dxfId="1250" priority="565" stopIfTrue="1">
      <formula>AND($B3377&lt;&gt;"",TODAY()&gt;#REF!,S3377="")</formula>
    </cfRule>
  </conditionalFormatting>
  <conditionalFormatting sqref="U3377">
    <cfRule type="expression" dxfId="1249" priority="564" stopIfTrue="1">
      <formula>AND($B3377&lt;&gt;"",TODAY()&gt;$A3377,U3377="",V3377&lt;&gt;"Data Received")</formula>
    </cfRule>
  </conditionalFormatting>
  <conditionalFormatting sqref="R3377">
    <cfRule type="expression" dxfId="1248" priority="568" stopIfTrue="1">
      <formula>AND(B3377&lt;&gt;"",#REF!&lt;TODAY(),R3377="")</formula>
    </cfRule>
  </conditionalFormatting>
  <conditionalFormatting sqref="T3377">
    <cfRule type="expression" dxfId="1247" priority="569" stopIfTrue="1">
      <formula>AND($B3377&lt;&gt;"",$S3377&lt;&gt;"",TODAY()&gt;$S3377+14,$T3377="",V3377&lt;&gt;"Data Received")</formula>
    </cfRule>
  </conditionalFormatting>
  <conditionalFormatting sqref="L3377:O3377">
    <cfRule type="expression" dxfId="1246" priority="570" stopIfTrue="1">
      <formula>AND($B3377&lt;&gt;"",TODAY()&gt;#REF!,$L3377="")</formula>
    </cfRule>
  </conditionalFormatting>
  <conditionalFormatting sqref="P3377">
    <cfRule type="expression" dxfId="1245" priority="571" stopIfTrue="1">
      <formula>AND($B3378&lt;&gt;"",TODAY()&gt;#REF!,P3377="")</formula>
    </cfRule>
  </conditionalFormatting>
  <conditionalFormatting sqref="Q3378">
    <cfRule type="expression" dxfId="1244" priority="558" stopIfTrue="1">
      <formula>AND(P3378&lt;&gt;"",(P3378+7)&lt;TODAY(),(P3378+14)&gt;=TODAY(),Q3378="")</formula>
    </cfRule>
    <cfRule type="expression" dxfId="1243" priority="559" stopIfTrue="1">
      <formula>AND(P3378&lt;&gt;"",(P3378+14)&lt;TODAY(),Q3378="")</formula>
    </cfRule>
  </conditionalFormatting>
  <conditionalFormatting sqref="V3378 S3378">
    <cfRule type="expression" dxfId="1242" priority="557" stopIfTrue="1">
      <formula>AND($B3378&lt;&gt;"",TODAY()&gt;#REF!,S3378="")</formula>
    </cfRule>
  </conditionalFormatting>
  <conditionalFormatting sqref="U3378">
    <cfRule type="expression" dxfId="1241" priority="556" stopIfTrue="1">
      <formula>AND($B3378&lt;&gt;"",TODAY()&gt;$A3378,U3378="",V3378&lt;&gt;"Data Received")</formula>
    </cfRule>
  </conditionalFormatting>
  <conditionalFormatting sqref="R3378">
    <cfRule type="expression" dxfId="1240" priority="560" stopIfTrue="1">
      <formula>AND(B3378&lt;&gt;"",#REF!&lt;TODAY(),R3378="")</formula>
    </cfRule>
  </conditionalFormatting>
  <conditionalFormatting sqref="T3378">
    <cfRule type="expression" dxfId="1239" priority="561" stopIfTrue="1">
      <formula>AND($B3378&lt;&gt;"",$S3378&lt;&gt;"",TODAY()&gt;$S3378+14,$T3378="",V3378&lt;&gt;"Data Received")</formula>
    </cfRule>
  </conditionalFormatting>
  <conditionalFormatting sqref="L3378:O3378">
    <cfRule type="expression" dxfId="1238" priority="562" stopIfTrue="1">
      <formula>AND($B3378&lt;&gt;"",TODAY()&gt;#REF!,$L3378="")</formula>
    </cfRule>
  </conditionalFormatting>
  <conditionalFormatting sqref="P3378">
    <cfRule type="expression" dxfId="1237" priority="563" stopIfTrue="1">
      <formula>AND($B3379&lt;&gt;"",TODAY()&gt;#REF!,P3378="")</formula>
    </cfRule>
  </conditionalFormatting>
  <conditionalFormatting sqref="Q3379">
    <cfRule type="expression" dxfId="1236" priority="550" stopIfTrue="1">
      <formula>AND(P3379&lt;&gt;"",(P3379+7)&lt;TODAY(),(P3379+14)&gt;=TODAY(),Q3379="")</formula>
    </cfRule>
    <cfRule type="expression" dxfId="1235" priority="551" stopIfTrue="1">
      <formula>AND(P3379&lt;&gt;"",(P3379+14)&lt;TODAY(),Q3379="")</formula>
    </cfRule>
  </conditionalFormatting>
  <conditionalFormatting sqref="V3379 S3379">
    <cfRule type="expression" dxfId="1234" priority="549" stopIfTrue="1">
      <formula>AND($B3379&lt;&gt;"",TODAY()&gt;#REF!,S3379="")</formula>
    </cfRule>
  </conditionalFormatting>
  <conditionalFormatting sqref="U3379">
    <cfRule type="expression" dxfId="1233" priority="548" stopIfTrue="1">
      <formula>AND($B3379&lt;&gt;"",TODAY()&gt;$A3379,U3379="",V3379&lt;&gt;"Data Received")</formula>
    </cfRule>
  </conditionalFormatting>
  <conditionalFormatting sqref="R3379">
    <cfRule type="expression" dxfId="1232" priority="552" stopIfTrue="1">
      <formula>AND(B3379&lt;&gt;"",#REF!&lt;TODAY(),R3379="")</formula>
    </cfRule>
  </conditionalFormatting>
  <conditionalFormatting sqref="T3379">
    <cfRule type="expression" dxfId="1231" priority="553" stopIfTrue="1">
      <formula>AND($B3379&lt;&gt;"",$S3379&lt;&gt;"",TODAY()&gt;$S3379+14,$T3379="",V3379&lt;&gt;"Data Received")</formula>
    </cfRule>
  </conditionalFormatting>
  <conditionalFormatting sqref="L3379:O3379">
    <cfRule type="expression" dxfId="1230" priority="554" stopIfTrue="1">
      <formula>AND($B3379&lt;&gt;"",TODAY()&gt;#REF!,$L3379="")</formula>
    </cfRule>
  </conditionalFormatting>
  <conditionalFormatting sqref="P3379">
    <cfRule type="expression" dxfId="1229" priority="555" stopIfTrue="1">
      <formula>AND($B3380&lt;&gt;"",TODAY()&gt;#REF!,P3379="")</formula>
    </cfRule>
  </conditionalFormatting>
  <conditionalFormatting sqref="Q3380">
    <cfRule type="expression" dxfId="1228" priority="542" stopIfTrue="1">
      <formula>AND(P3380&lt;&gt;"",(P3380+7)&lt;TODAY(),(P3380+14)&gt;=TODAY(),Q3380="")</formula>
    </cfRule>
    <cfRule type="expression" dxfId="1227" priority="543" stopIfTrue="1">
      <formula>AND(P3380&lt;&gt;"",(P3380+14)&lt;TODAY(),Q3380="")</formula>
    </cfRule>
  </conditionalFormatting>
  <conditionalFormatting sqref="V3380 S3380">
    <cfRule type="expression" dxfId="1226" priority="541" stopIfTrue="1">
      <formula>AND($B3380&lt;&gt;"",TODAY()&gt;#REF!,S3380="")</formula>
    </cfRule>
  </conditionalFormatting>
  <conditionalFormatting sqref="U3380">
    <cfRule type="expression" dxfId="1225" priority="540" stopIfTrue="1">
      <formula>AND($B3380&lt;&gt;"",TODAY()&gt;$A3380,U3380="",V3380&lt;&gt;"Data Received")</formula>
    </cfRule>
  </conditionalFormatting>
  <conditionalFormatting sqref="R3380">
    <cfRule type="expression" dxfId="1224" priority="544" stopIfTrue="1">
      <formula>AND(B3380&lt;&gt;"",#REF!&lt;TODAY(),R3380="")</formula>
    </cfRule>
  </conditionalFormatting>
  <conditionalFormatting sqref="T3380">
    <cfRule type="expression" dxfId="1223" priority="545" stopIfTrue="1">
      <formula>AND($B3380&lt;&gt;"",$S3380&lt;&gt;"",TODAY()&gt;$S3380+14,$T3380="",V3380&lt;&gt;"Data Received")</formula>
    </cfRule>
  </conditionalFormatting>
  <conditionalFormatting sqref="L3380:O3380">
    <cfRule type="expression" dxfId="1222" priority="546" stopIfTrue="1">
      <formula>AND($B3380&lt;&gt;"",TODAY()&gt;#REF!,$L3380="")</formula>
    </cfRule>
  </conditionalFormatting>
  <conditionalFormatting sqref="P3380">
    <cfRule type="expression" dxfId="1221" priority="547" stopIfTrue="1">
      <formula>AND($B3381&lt;&gt;"",TODAY()&gt;#REF!,P3380="")</formula>
    </cfRule>
  </conditionalFormatting>
  <conditionalFormatting sqref="Q3381">
    <cfRule type="expression" dxfId="1220" priority="534" stopIfTrue="1">
      <formula>AND(P3381&lt;&gt;"",(P3381+7)&lt;TODAY(),(P3381+14)&gt;=TODAY(),Q3381="")</formula>
    </cfRule>
    <cfRule type="expression" dxfId="1219" priority="535" stopIfTrue="1">
      <formula>AND(P3381&lt;&gt;"",(P3381+14)&lt;TODAY(),Q3381="")</formula>
    </cfRule>
  </conditionalFormatting>
  <conditionalFormatting sqref="V3381 S3381">
    <cfRule type="expression" dxfId="1218" priority="533" stopIfTrue="1">
      <formula>AND($B3381&lt;&gt;"",TODAY()&gt;#REF!,S3381="")</formula>
    </cfRule>
  </conditionalFormatting>
  <conditionalFormatting sqref="U3381">
    <cfRule type="expression" dxfId="1217" priority="532" stopIfTrue="1">
      <formula>AND($B3381&lt;&gt;"",TODAY()&gt;$A3381,U3381="",V3381&lt;&gt;"Data Received")</formula>
    </cfRule>
  </conditionalFormatting>
  <conditionalFormatting sqref="R3381">
    <cfRule type="expression" dxfId="1216" priority="536" stopIfTrue="1">
      <formula>AND(B3381&lt;&gt;"",#REF!&lt;TODAY(),R3381="")</formula>
    </cfRule>
  </conditionalFormatting>
  <conditionalFormatting sqref="T3381">
    <cfRule type="expression" dxfId="1215" priority="537" stopIfTrue="1">
      <formula>AND($B3381&lt;&gt;"",$S3381&lt;&gt;"",TODAY()&gt;$S3381+14,$T3381="",V3381&lt;&gt;"Data Received")</formula>
    </cfRule>
  </conditionalFormatting>
  <conditionalFormatting sqref="L3381:O3381">
    <cfRule type="expression" dxfId="1214" priority="538" stopIfTrue="1">
      <formula>AND($B3381&lt;&gt;"",TODAY()&gt;#REF!,$L3381="")</formula>
    </cfRule>
  </conditionalFormatting>
  <conditionalFormatting sqref="P3381">
    <cfRule type="expression" dxfId="1213" priority="539" stopIfTrue="1">
      <formula>AND($B3382&lt;&gt;"",TODAY()&gt;#REF!,P3381="")</formula>
    </cfRule>
  </conditionalFormatting>
  <conditionalFormatting sqref="Q3382">
    <cfRule type="expression" dxfId="1212" priority="526" stopIfTrue="1">
      <formula>AND(P3382&lt;&gt;"",(P3382+7)&lt;TODAY(),(P3382+14)&gt;=TODAY(),Q3382="")</formula>
    </cfRule>
    <cfRule type="expression" dxfId="1211" priority="527" stopIfTrue="1">
      <formula>AND(P3382&lt;&gt;"",(P3382+14)&lt;TODAY(),Q3382="")</formula>
    </cfRule>
  </conditionalFormatting>
  <conditionalFormatting sqref="V3382 S3382">
    <cfRule type="expression" dxfId="1210" priority="525" stopIfTrue="1">
      <formula>AND($B3382&lt;&gt;"",TODAY()&gt;#REF!,S3382="")</formula>
    </cfRule>
  </conditionalFormatting>
  <conditionalFormatting sqref="U3382">
    <cfRule type="expression" dxfId="1209" priority="524" stopIfTrue="1">
      <formula>AND($B3382&lt;&gt;"",TODAY()&gt;$A3382,U3382="",V3382&lt;&gt;"Data Received")</formula>
    </cfRule>
  </conditionalFormatting>
  <conditionalFormatting sqref="R3382">
    <cfRule type="expression" dxfId="1208" priority="528" stopIfTrue="1">
      <formula>AND(B3382&lt;&gt;"",#REF!&lt;TODAY(),R3382="")</formula>
    </cfRule>
  </conditionalFormatting>
  <conditionalFormatting sqref="T3382">
    <cfRule type="expression" dxfId="1207" priority="529" stopIfTrue="1">
      <formula>AND($B3382&lt;&gt;"",$S3382&lt;&gt;"",TODAY()&gt;$S3382+14,$T3382="",V3382&lt;&gt;"Data Received")</formula>
    </cfRule>
  </conditionalFormatting>
  <conditionalFormatting sqref="L3382:O3382">
    <cfRule type="expression" dxfId="1206" priority="530" stopIfTrue="1">
      <formula>AND($B3382&lt;&gt;"",TODAY()&gt;#REF!,$L3382="")</formula>
    </cfRule>
  </conditionalFormatting>
  <conditionalFormatting sqref="P3382">
    <cfRule type="expression" dxfId="1205" priority="531" stopIfTrue="1">
      <formula>AND($B3383&lt;&gt;"",TODAY()&gt;#REF!,P3382="")</formula>
    </cfRule>
  </conditionalFormatting>
  <conditionalFormatting sqref="Q3383">
    <cfRule type="expression" dxfId="1204" priority="518" stopIfTrue="1">
      <formula>AND(P3383&lt;&gt;"",(P3383+7)&lt;TODAY(),(P3383+14)&gt;=TODAY(),Q3383="")</formula>
    </cfRule>
    <cfRule type="expression" dxfId="1203" priority="519" stopIfTrue="1">
      <formula>AND(P3383&lt;&gt;"",(P3383+14)&lt;TODAY(),Q3383="")</formula>
    </cfRule>
  </conditionalFormatting>
  <conditionalFormatting sqref="V3383 S3383">
    <cfRule type="expression" dxfId="1202" priority="517" stopIfTrue="1">
      <formula>AND($B3383&lt;&gt;"",TODAY()&gt;#REF!,S3383="")</formula>
    </cfRule>
  </conditionalFormatting>
  <conditionalFormatting sqref="U3383">
    <cfRule type="expression" dxfId="1201" priority="516" stopIfTrue="1">
      <formula>AND($B3383&lt;&gt;"",TODAY()&gt;$A3383,U3383="",V3383&lt;&gt;"Data Received")</formula>
    </cfRule>
  </conditionalFormatting>
  <conditionalFormatting sqref="R3383">
    <cfRule type="expression" dxfId="1200" priority="520" stopIfTrue="1">
      <formula>AND(B3383&lt;&gt;"",#REF!&lt;TODAY(),R3383="")</formula>
    </cfRule>
  </conditionalFormatting>
  <conditionalFormatting sqref="T3383">
    <cfRule type="expression" dxfId="1199" priority="521" stopIfTrue="1">
      <formula>AND($B3383&lt;&gt;"",$S3383&lt;&gt;"",TODAY()&gt;$S3383+14,$T3383="",V3383&lt;&gt;"Data Received")</formula>
    </cfRule>
  </conditionalFormatting>
  <conditionalFormatting sqref="L3383:O3383">
    <cfRule type="expression" dxfId="1198" priority="522" stopIfTrue="1">
      <formula>AND($B3383&lt;&gt;"",TODAY()&gt;#REF!,$L3383="")</formula>
    </cfRule>
  </conditionalFormatting>
  <conditionalFormatting sqref="P3383">
    <cfRule type="expression" dxfId="1197" priority="523" stopIfTrue="1">
      <formula>AND($B3384&lt;&gt;"",TODAY()&gt;#REF!,P3383="")</formula>
    </cfRule>
  </conditionalFormatting>
  <conditionalFormatting sqref="Q3384">
    <cfRule type="expression" dxfId="1196" priority="510" stopIfTrue="1">
      <formula>AND(P3384&lt;&gt;"",(P3384+7)&lt;TODAY(),(P3384+14)&gt;=TODAY(),Q3384="")</formula>
    </cfRule>
    <cfRule type="expression" dxfId="1195" priority="511" stopIfTrue="1">
      <formula>AND(P3384&lt;&gt;"",(P3384+14)&lt;TODAY(),Q3384="")</formula>
    </cfRule>
  </conditionalFormatting>
  <conditionalFormatting sqref="V3384 S3384">
    <cfRule type="expression" dxfId="1194" priority="509" stopIfTrue="1">
      <formula>AND($B3384&lt;&gt;"",TODAY()&gt;#REF!,S3384="")</formula>
    </cfRule>
  </conditionalFormatting>
  <conditionalFormatting sqref="U3384">
    <cfRule type="expression" dxfId="1193" priority="508" stopIfTrue="1">
      <formula>AND($B3384&lt;&gt;"",TODAY()&gt;$A3384,U3384="",V3384&lt;&gt;"Data Received")</formula>
    </cfRule>
  </conditionalFormatting>
  <conditionalFormatting sqref="R3384">
    <cfRule type="expression" dxfId="1192" priority="512" stopIfTrue="1">
      <formula>AND(B3384&lt;&gt;"",#REF!&lt;TODAY(),R3384="")</formula>
    </cfRule>
  </conditionalFormatting>
  <conditionalFormatting sqref="T3384">
    <cfRule type="expression" dxfId="1191" priority="513" stopIfTrue="1">
      <formula>AND($B3384&lt;&gt;"",$S3384&lt;&gt;"",TODAY()&gt;$S3384+14,$T3384="",V3384&lt;&gt;"Data Received")</formula>
    </cfRule>
  </conditionalFormatting>
  <conditionalFormatting sqref="L3384:O3384">
    <cfRule type="expression" dxfId="1190" priority="514" stopIfTrue="1">
      <formula>AND($B3384&lt;&gt;"",TODAY()&gt;#REF!,$L3384="")</formula>
    </cfRule>
  </conditionalFormatting>
  <conditionalFormatting sqref="P3384">
    <cfRule type="expression" dxfId="1189" priority="515" stopIfTrue="1">
      <formula>AND($B3385&lt;&gt;"",TODAY()&gt;#REF!,P3384="")</formula>
    </cfRule>
  </conditionalFormatting>
  <conditionalFormatting sqref="Q3385">
    <cfRule type="expression" dxfId="1188" priority="502" stopIfTrue="1">
      <formula>AND(P3385&lt;&gt;"",(P3385+7)&lt;TODAY(),(P3385+14)&gt;=TODAY(),Q3385="")</formula>
    </cfRule>
    <cfRule type="expression" dxfId="1187" priority="503" stopIfTrue="1">
      <formula>AND(P3385&lt;&gt;"",(P3385+14)&lt;TODAY(),Q3385="")</formula>
    </cfRule>
  </conditionalFormatting>
  <conditionalFormatting sqref="V3385 S3385">
    <cfRule type="expression" dxfId="1186" priority="501" stopIfTrue="1">
      <formula>AND($B3385&lt;&gt;"",TODAY()&gt;#REF!,S3385="")</formula>
    </cfRule>
  </conditionalFormatting>
  <conditionalFormatting sqref="U3385">
    <cfRule type="expression" dxfId="1185" priority="500" stopIfTrue="1">
      <formula>AND($B3385&lt;&gt;"",TODAY()&gt;$A3385,U3385="",V3385&lt;&gt;"Data Received")</formula>
    </cfRule>
  </conditionalFormatting>
  <conditionalFormatting sqref="R3385">
    <cfRule type="expression" dxfId="1184" priority="504" stopIfTrue="1">
      <formula>AND(B3385&lt;&gt;"",#REF!&lt;TODAY(),R3385="")</formula>
    </cfRule>
  </conditionalFormatting>
  <conditionalFormatting sqref="T3385">
    <cfRule type="expression" dxfId="1183" priority="505" stopIfTrue="1">
      <formula>AND($B3385&lt;&gt;"",$S3385&lt;&gt;"",TODAY()&gt;$S3385+14,$T3385="",V3385&lt;&gt;"Data Received")</formula>
    </cfRule>
  </conditionalFormatting>
  <conditionalFormatting sqref="L3385:O3385">
    <cfRule type="expression" dxfId="1182" priority="506" stopIfTrue="1">
      <formula>AND($B3385&lt;&gt;"",TODAY()&gt;#REF!,$L3385="")</formula>
    </cfRule>
  </conditionalFormatting>
  <conditionalFormatting sqref="P3385">
    <cfRule type="expression" dxfId="1181" priority="507" stopIfTrue="1">
      <formula>AND($B3386&lt;&gt;"",TODAY()&gt;#REF!,P3385="")</formula>
    </cfRule>
  </conditionalFormatting>
  <conditionalFormatting sqref="Q3386">
    <cfRule type="expression" dxfId="1180" priority="494" stopIfTrue="1">
      <formula>AND(P3386&lt;&gt;"",(P3386+7)&lt;TODAY(),(P3386+14)&gt;=TODAY(),Q3386="")</formula>
    </cfRule>
    <cfRule type="expression" dxfId="1179" priority="495" stopIfTrue="1">
      <formula>AND(P3386&lt;&gt;"",(P3386+14)&lt;TODAY(),Q3386="")</formula>
    </cfRule>
  </conditionalFormatting>
  <conditionalFormatting sqref="V3386 S3386">
    <cfRule type="expression" dxfId="1178" priority="493" stopIfTrue="1">
      <formula>AND($B3386&lt;&gt;"",TODAY()&gt;#REF!,S3386="")</formula>
    </cfRule>
  </conditionalFormatting>
  <conditionalFormatting sqref="U3386">
    <cfRule type="expression" dxfId="1177" priority="492" stopIfTrue="1">
      <formula>AND($B3386&lt;&gt;"",TODAY()&gt;$A3386,U3386="",V3386&lt;&gt;"Data Received")</formula>
    </cfRule>
  </conditionalFormatting>
  <conditionalFormatting sqref="R3386">
    <cfRule type="expression" dxfId="1176" priority="496" stopIfTrue="1">
      <formula>AND(B3386&lt;&gt;"",#REF!&lt;TODAY(),R3386="")</formula>
    </cfRule>
  </conditionalFormatting>
  <conditionalFormatting sqref="T3386">
    <cfRule type="expression" dxfId="1175" priority="497" stopIfTrue="1">
      <formula>AND($B3386&lt;&gt;"",$S3386&lt;&gt;"",TODAY()&gt;$S3386+14,$T3386="",V3386&lt;&gt;"Data Received")</formula>
    </cfRule>
  </conditionalFormatting>
  <conditionalFormatting sqref="L3386:O3386">
    <cfRule type="expression" dxfId="1174" priority="498" stopIfTrue="1">
      <formula>AND($B3386&lt;&gt;"",TODAY()&gt;#REF!,$L3386="")</formula>
    </cfRule>
  </conditionalFormatting>
  <conditionalFormatting sqref="P3386">
    <cfRule type="expression" dxfId="1173" priority="499" stopIfTrue="1">
      <formula>AND($B3387&lt;&gt;"",TODAY()&gt;#REF!,P3386="")</formula>
    </cfRule>
  </conditionalFormatting>
  <conditionalFormatting sqref="Q3387">
    <cfRule type="expression" dxfId="1172" priority="486" stopIfTrue="1">
      <formula>AND(P3387&lt;&gt;"",(P3387+7)&lt;TODAY(),(P3387+14)&gt;=TODAY(),Q3387="")</formula>
    </cfRule>
    <cfRule type="expression" dxfId="1171" priority="487" stopIfTrue="1">
      <formula>AND(P3387&lt;&gt;"",(P3387+14)&lt;TODAY(),Q3387="")</formula>
    </cfRule>
  </conditionalFormatting>
  <conditionalFormatting sqref="V3387 S3387">
    <cfRule type="expression" dxfId="1170" priority="485" stopIfTrue="1">
      <formula>AND($B3387&lt;&gt;"",TODAY()&gt;#REF!,S3387="")</formula>
    </cfRule>
  </conditionalFormatting>
  <conditionalFormatting sqref="U3387">
    <cfRule type="expression" dxfId="1169" priority="484" stopIfTrue="1">
      <formula>AND($B3387&lt;&gt;"",TODAY()&gt;$A3387,U3387="",V3387&lt;&gt;"Data Received")</formula>
    </cfRule>
  </conditionalFormatting>
  <conditionalFormatting sqref="R3387">
    <cfRule type="expression" dxfId="1168" priority="488" stopIfTrue="1">
      <formula>AND(B3387&lt;&gt;"",#REF!&lt;TODAY(),R3387="")</formula>
    </cfRule>
  </conditionalFormatting>
  <conditionalFormatting sqref="T3387">
    <cfRule type="expression" dxfId="1167" priority="489" stopIfTrue="1">
      <formula>AND($B3387&lt;&gt;"",$S3387&lt;&gt;"",TODAY()&gt;$S3387+14,$T3387="",V3387&lt;&gt;"Data Received")</formula>
    </cfRule>
  </conditionalFormatting>
  <conditionalFormatting sqref="L3387:O3387">
    <cfRule type="expression" dxfId="1166" priority="490" stopIfTrue="1">
      <formula>AND($B3387&lt;&gt;"",TODAY()&gt;#REF!,$L3387="")</formula>
    </cfRule>
  </conditionalFormatting>
  <conditionalFormatting sqref="P3387">
    <cfRule type="expression" dxfId="1165" priority="491" stopIfTrue="1">
      <formula>AND($B3388&lt;&gt;"",TODAY()&gt;#REF!,P3387="")</formula>
    </cfRule>
  </conditionalFormatting>
  <conditionalFormatting sqref="Q3388">
    <cfRule type="expression" dxfId="1164" priority="482" stopIfTrue="1">
      <formula>AND(P3388&lt;&gt;"",(P3388+7)&lt;TODAY(),(P3388+14)&gt;=TODAY(),Q3388="")</formula>
    </cfRule>
    <cfRule type="expression" dxfId="1163" priority="483" stopIfTrue="1">
      <formula>AND(P3388&lt;&gt;"",(P3388+14)&lt;TODAY(),Q3388="")</formula>
    </cfRule>
  </conditionalFormatting>
  <conditionalFormatting sqref="V3388 S3388">
    <cfRule type="expression" dxfId="1162" priority="481" stopIfTrue="1">
      <formula>AND($B3388&lt;&gt;"",TODAY()&gt;#REF!,S3388="")</formula>
    </cfRule>
  </conditionalFormatting>
  <conditionalFormatting sqref="U3388">
    <cfRule type="expression" dxfId="1161" priority="480" stopIfTrue="1">
      <formula>AND($B3388&lt;&gt;"",TODAY()&gt;$A3388,U3388="",V3388&lt;&gt;"Data Received")</formula>
    </cfRule>
  </conditionalFormatting>
  <conditionalFormatting sqref="R3388">
    <cfRule type="expression" dxfId="1160" priority="479" stopIfTrue="1">
      <formula>AND(B3388&lt;&gt;"",#REF!&lt;TODAY(),R3388="")</formula>
    </cfRule>
  </conditionalFormatting>
  <conditionalFormatting sqref="T3388">
    <cfRule type="expression" dxfId="1159" priority="478" stopIfTrue="1">
      <formula>AND($B3388&lt;&gt;"",$S3388&lt;&gt;"",TODAY()&gt;$S3388+14,$T3388="",V3388&lt;&gt;"Data Received")</formula>
    </cfRule>
  </conditionalFormatting>
  <conditionalFormatting sqref="L3388:O3388">
    <cfRule type="expression" dxfId="1158" priority="477" stopIfTrue="1">
      <formula>AND($B3388&lt;&gt;"",TODAY()&gt;#REF!,$L3388="")</formula>
    </cfRule>
  </conditionalFormatting>
  <conditionalFormatting sqref="P3388">
    <cfRule type="expression" dxfId="1157" priority="476" stopIfTrue="1">
      <formula>AND($B6707&lt;&gt;"",TODAY()&gt;#REF!,P3388="")</formula>
    </cfRule>
  </conditionalFormatting>
  <conditionalFormatting sqref="Q3389">
    <cfRule type="expression" dxfId="1156" priority="470" stopIfTrue="1">
      <formula>AND(P3389&lt;&gt;"",(P3389+7)&lt;TODAY(),(P3389+14)&gt;=TODAY(),Q3389="")</formula>
    </cfRule>
    <cfRule type="expression" dxfId="1155" priority="471" stopIfTrue="1">
      <formula>AND(P3389&lt;&gt;"",(P3389+14)&lt;TODAY(),Q3389="")</formula>
    </cfRule>
  </conditionalFormatting>
  <conditionalFormatting sqref="V3389 S3389">
    <cfRule type="expression" dxfId="1154" priority="469" stopIfTrue="1">
      <formula>AND($B3389&lt;&gt;"",TODAY()&gt;#REF!,S3389="")</formula>
    </cfRule>
  </conditionalFormatting>
  <conditionalFormatting sqref="U3389">
    <cfRule type="expression" dxfId="1153" priority="468" stopIfTrue="1">
      <formula>AND($B3389&lt;&gt;"",TODAY()&gt;$A3389,U3389="",V3389&lt;&gt;"Data Received")</formula>
    </cfRule>
  </conditionalFormatting>
  <conditionalFormatting sqref="R3389">
    <cfRule type="expression" dxfId="1152" priority="472" stopIfTrue="1">
      <formula>AND(B3389&lt;&gt;"",#REF!&lt;TODAY(),R3389="")</formula>
    </cfRule>
  </conditionalFormatting>
  <conditionalFormatting sqref="T3389">
    <cfRule type="expression" dxfId="1151" priority="473" stopIfTrue="1">
      <formula>AND($B3389&lt;&gt;"",$S3389&lt;&gt;"",TODAY()&gt;$S3389+14,$T3389="",V3389&lt;&gt;"Data Received")</formula>
    </cfRule>
  </conditionalFormatting>
  <conditionalFormatting sqref="L3389:O3389">
    <cfRule type="expression" dxfId="1150" priority="474" stopIfTrue="1">
      <formula>AND($B3389&lt;&gt;"",TODAY()&gt;#REF!,$L3389="")</formula>
    </cfRule>
  </conditionalFormatting>
  <conditionalFormatting sqref="P3389">
    <cfRule type="expression" dxfId="1149" priority="475" stopIfTrue="1">
      <formula>AND($B3390&lt;&gt;"",TODAY()&gt;#REF!,P3389="")</formula>
    </cfRule>
  </conditionalFormatting>
  <conditionalFormatting sqref="Q3390">
    <cfRule type="expression" dxfId="1148" priority="466" stopIfTrue="1">
      <formula>AND(P3390&lt;&gt;"",(P3390+7)&lt;TODAY(),(P3390+14)&gt;=TODAY(),Q3390="")</formula>
    </cfRule>
    <cfRule type="expression" dxfId="1147" priority="467" stopIfTrue="1">
      <formula>AND(P3390&lt;&gt;"",(P3390+14)&lt;TODAY(),Q3390="")</formula>
    </cfRule>
  </conditionalFormatting>
  <conditionalFormatting sqref="V3390 S3390">
    <cfRule type="expression" dxfId="1146" priority="465" stopIfTrue="1">
      <formula>AND($B3390&lt;&gt;"",TODAY()&gt;#REF!,S3390="")</formula>
    </cfRule>
  </conditionalFormatting>
  <conditionalFormatting sqref="U3390">
    <cfRule type="expression" dxfId="1145" priority="464" stopIfTrue="1">
      <formula>AND($B3390&lt;&gt;"",TODAY()&gt;$A3390,U3390="",V3390&lt;&gt;"Data Received")</formula>
    </cfRule>
  </conditionalFormatting>
  <conditionalFormatting sqref="R3390">
    <cfRule type="expression" dxfId="1144" priority="463" stopIfTrue="1">
      <formula>AND(B3390&lt;&gt;"",#REF!&lt;TODAY(),R3390="")</formula>
    </cfRule>
  </conditionalFormatting>
  <conditionalFormatting sqref="T3390">
    <cfRule type="expression" dxfId="1143" priority="462" stopIfTrue="1">
      <formula>AND($B3390&lt;&gt;"",$S3390&lt;&gt;"",TODAY()&gt;$S3390+14,$T3390="",V3390&lt;&gt;"Data Received")</formula>
    </cfRule>
  </conditionalFormatting>
  <conditionalFormatting sqref="L3390:O3390">
    <cfRule type="expression" dxfId="1142" priority="461" stopIfTrue="1">
      <formula>AND($B3390&lt;&gt;"",TODAY()&gt;#REF!,$L3390="")</formula>
    </cfRule>
  </conditionalFormatting>
  <conditionalFormatting sqref="P3390">
    <cfRule type="expression" dxfId="1141" priority="460" stopIfTrue="1">
      <formula>AND($B6759&lt;&gt;"",TODAY()&gt;#REF!,P3390="")</formula>
    </cfRule>
  </conditionalFormatting>
  <conditionalFormatting sqref="Q3391">
    <cfRule type="expression" dxfId="1140" priority="454" stopIfTrue="1">
      <formula>AND(P3391&lt;&gt;"",(P3391+7)&lt;TODAY(),(P3391+14)&gt;=TODAY(),Q3391="")</formula>
    </cfRule>
    <cfRule type="expression" dxfId="1139" priority="455" stopIfTrue="1">
      <formula>AND(P3391&lt;&gt;"",(P3391+14)&lt;TODAY(),Q3391="")</formula>
    </cfRule>
  </conditionalFormatting>
  <conditionalFormatting sqref="V3391 S3391">
    <cfRule type="expression" dxfId="1138" priority="453" stopIfTrue="1">
      <formula>AND($B3391&lt;&gt;"",TODAY()&gt;#REF!,S3391="")</formula>
    </cfRule>
  </conditionalFormatting>
  <conditionalFormatting sqref="U3391">
    <cfRule type="expression" dxfId="1137" priority="452" stopIfTrue="1">
      <formula>AND($B3391&lt;&gt;"",TODAY()&gt;$A3391,U3391="",V3391&lt;&gt;"Data Received")</formula>
    </cfRule>
  </conditionalFormatting>
  <conditionalFormatting sqref="R3391">
    <cfRule type="expression" dxfId="1136" priority="456" stopIfTrue="1">
      <formula>AND(B3391&lt;&gt;"",#REF!&lt;TODAY(),R3391="")</formula>
    </cfRule>
  </conditionalFormatting>
  <conditionalFormatting sqref="T3391">
    <cfRule type="expression" dxfId="1135" priority="457" stopIfTrue="1">
      <formula>AND($B3391&lt;&gt;"",$S3391&lt;&gt;"",TODAY()&gt;$S3391+14,$T3391="",V3391&lt;&gt;"Data Received")</formula>
    </cfRule>
  </conditionalFormatting>
  <conditionalFormatting sqref="L3391:O3391">
    <cfRule type="expression" dxfId="1134" priority="458" stopIfTrue="1">
      <formula>AND($B3391&lt;&gt;"",TODAY()&gt;#REF!,$L3391="")</formula>
    </cfRule>
  </conditionalFormatting>
  <conditionalFormatting sqref="P3391">
    <cfRule type="expression" dxfId="1133" priority="459" stopIfTrue="1">
      <formula>AND($B3392&lt;&gt;"",TODAY()&gt;#REF!,P3391="")</formula>
    </cfRule>
  </conditionalFormatting>
  <conditionalFormatting sqref="Q3392">
    <cfRule type="expression" dxfId="1132" priority="446" stopIfTrue="1">
      <formula>AND(P3392&lt;&gt;"",(P3392+7)&lt;TODAY(),(P3392+14)&gt;=TODAY(),Q3392="")</formula>
    </cfRule>
    <cfRule type="expression" dxfId="1131" priority="447" stopIfTrue="1">
      <formula>AND(P3392&lt;&gt;"",(P3392+14)&lt;TODAY(),Q3392="")</formula>
    </cfRule>
  </conditionalFormatting>
  <conditionalFormatting sqref="V3392 S3392">
    <cfRule type="expression" dxfId="1130" priority="445" stopIfTrue="1">
      <formula>AND($B3392&lt;&gt;"",TODAY()&gt;#REF!,S3392="")</formula>
    </cfRule>
  </conditionalFormatting>
  <conditionalFormatting sqref="U3392">
    <cfRule type="expression" dxfId="1129" priority="444" stopIfTrue="1">
      <formula>AND($B3392&lt;&gt;"",TODAY()&gt;$A3392,U3392="",V3392&lt;&gt;"Data Received")</formula>
    </cfRule>
  </conditionalFormatting>
  <conditionalFormatting sqref="R3392">
    <cfRule type="expression" dxfId="1128" priority="448" stopIfTrue="1">
      <formula>AND(B3392&lt;&gt;"",#REF!&lt;TODAY(),R3392="")</formula>
    </cfRule>
  </conditionalFormatting>
  <conditionalFormatting sqref="T3392">
    <cfRule type="expression" dxfId="1127" priority="449" stopIfTrue="1">
      <formula>AND($B3392&lt;&gt;"",$S3392&lt;&gt;"",TODAY()&gt;$S3392+14,$T3392="",V3392&lt;&gt;"Data Received")</formula>
    </cfRule>
  </conditionalFormatting>
  <conditionalFormatting sqref="L3392:O3392">
    <cfRule type="expression" dxfId="1126" priority="450" stopIfTrue="1">
      <formula>AND($B3392&lt;&gt;"",TODAY()&gt;#REF!,$L3392="")</formula>
    </cfRule>
  </conditionalFormatting>
  <conditionalFormatting sqref="P3392">
    <cfRule type="expression" dxfId="1125" priority="451" stopIfTrue="1">
      <formula>AND($B3393&lt;&gt;"",TODAY()&gt;#REF!,P3392="")</formula>
    </cfRule>
  </conditionalFormatting>
  <conditionalFormatting sqref="Q3393">
    <cfRule type="expression" dxfId="1124" priority="438" stopIfTrue="1">
      <formula>AND(P3393&lt;&gt;"",(P3393+7)&lt;TODAY(),(P3393+14)&gt;=TODAY(),Q3393="")</formula>
    </cfRule>
    <cfRule type="expression" dxfId="1123" priority="439" stopIfTrue="1">
      <formula>AND(P3393&lt;&gt;"",(P3393+14)&lt;TODAY(),Q3393="")</formula>
    </cfRule>
  </conditionalFormatting>
  <conditionalFormatting sqref="V3393 S3393">
    <cfRule type="expression" dxfId="1122" priority="437" stopIfTrue="1">
      <formula>AND($B3393&lt;&gt;"",TODAY()&gt;#REF!,S3393="")</formula>
    </cfRule>
  </conditionalFormatting>
  <conditionalFormatting sqref="U3393">
    <cfRule type="expression" dxfId="1121" priority="436" stopIfTrue="1">
      <formula>AND($B3393&lt;&gt;"",TODAY()&gt;$A3393,U3393="",V3393&lt;&gt;"Data Received")</formula>
    </cfRule>
  </conditionalFormatting>
  <conditionalFormatting sqref="R3393">
    <cfRule type="expression" dxfId="1120" priority="440" stopIfTrue="1">
      <formula>AND(B3393&lt;&gt;"",#REF!&lt;TODAY(),R3393="")</formula>
    </cfRule>
  </conditionalFormatting>
  <conditionalFormatting sqref="T3393">
    <cfRule type="expression" dxfId="1119" priority="441" stopIfTrue="1">
      <formula>AND($B3393&lt;&gt;"",$S3393&lt;&gt;"",TODAY()&gt;$S3393+14,$T3393="",V3393&lt;&gt;"Data Received")</formula>
    </cfRule>
  </conditionalFormatting>
  <conditionalFormatting sqref="L3393:O3393">
    <cfRule type="expression" dxfId="1118" priority="442" stopIfTrue="1">
      <formula>AND($B3393&lt;&gt;"",TODAY()&gt;#REF!,$L3393="")</formula>
    </cfRule>
  </conditionalFormatting>
  <conditionalFormatting sqref="P3393">
    <cfRule type="expression" dxfId="1117" priority="443" stopIfTrue="1">
      <formula>AND($B3394&lt;&gt;"",TODAY()&gt;#REF!,P3393="")</formula>
    </cfRule>
  </conditionalFormatting>
  <conditionalFormatting sqref="Q3394">
    <cfRule type="expression" dxfId="1116" priority="430" stopIfTrue="1">
      <formula>AND(P3394&lt;&gt;"",(P3394+7)&lt;TODAY(),(P3394+14)&gt;=TODAY(),Q3394="")</formula>
    </cfRule>
    <cfRule type="expression" dxfId="1115" priority="431" stopIfTrue="1">
      <formula>AND(P3394&lt;&gt;"",(P3394+14)&lt;TODAY(),Q3394="")</formula>
    </cfRule>
  </conditionalFormatting>
  <conditionalFormatting sqref="V3394 S3394">
    <cfRule type="expression" dxfId="1114" priority="429" stopIfTrue="1">
      <formula>AND($B3394&lt;&gt;"",TODAY()&gt;#REF!,S3394="")</formula>
    </cfRule>
  </conditionalFormatting>
  <conditionalFormatting sqref="U3394">
    <cfRule type="expression" dxfId="1113" priority="428" stopIfTrue="1">
      <formula>AND($B3394&lt;&gt;"",TODAY()&gt;$A3394,U3394="",V3394&lt;&gt;"Data Received")</formula>
    </cfRule>
  </conditionalFormatting>
  <conditionalFormatting sqref="R3394">
    <cfRule type="expression" dxfId="1112" priority="432" stopIfTrue="1">
      <formula>AND(B3394&lt;&gt;"",#REF!&lt;TODAY(),R3394="")</formula>
    </cfRule>
  </conditionalFormatting>
  <conditionalFormatting sqref="T3394">
    <cfRule type="expression" dxfId="1111" priority="433" stopIfTrue="1">
      <formula>AND($B3394&lt;&gt;"",$S3394&lt;&gt;"",TODAY()&gt;$S3394+14,$T3394="",V3394&lt;&gt;"Data Received")</formula>
    </cfRule>
  </conditionalFormatting>
  <conditionalFormatting sqref="L3394:O3394">
    <cfRule type="expression" dxfId="1110" priority="434" stopIfTrue="1">
      <formula>AND($B3394&lt;&gt;"",TODAY()&gt;#REF!,$L3394="")</formula>
    </cfRule>
  </conditionalFormatting>
  <conditionalFormatting sqref="P3394">
    <cfRule type="expression" dxfId="1109" priority="435" stopIfTrue="1">
      <formula>AND($B3395&lt;&gt;"",TODAY()&gt;#REF!,P3394="")</formula>
    </cfRule>
  </conditionalFormatting>
  <conditionalFormatting sqref="Q3395">
    <cfRule type="expression" dxfId="1108" priority="422" stopIfTrue="1">
      <formula>AND(P3395&lt;&gt;"",(P3395+7)&lt;TODAY(),(P3395+14)&gt;=TODAY(),Q3395="")</formula>
    </cfRule>
    <cfRule type="expression" dxfId="1107" priority="423" stopIfTrue="1">
      <formula>AND(P3395&lt;&gt;"",(P3395+14)&lt;TODAY(),Q3395="")</formula>
    </cfRule>
  </conditionalFormatting>
  <conditionalFormatting sqref="V3395 S3395">
    <cfRule type="expression" dxfId="1106" priority="421" stopIfTrue="1">
      <formula>AND($B3395&lt;&gt;"",TODAY()&gt;#REF!,S3395="")</formula>
    </cfRule>
  </conditionalFormatting>
  <conditionalFormatting sqref="U3395">
    <cfRule type="expression" dxfId="1105" priority="420" stopIfTrue="1">
      <formula>AND($B3395&lt;&gt;"",TODAY()&gt;$A3395,U3395="",V3395&lt;&gt;"Data Received")</formula>
    </cfRule>
  </conditionalFormatting>
  <conditionalFormatting sqref="R3395">
    <cfRule type="expression" dxfId="1104" priority="424" stopIfTrue="1">
      <formula>AND(B3395&lt;&gt;"",#REF!&lt;TODAY(),R3395="")</formula>
    </cfRule>
  </conditionalFormatting>
  <conditionalFormatting sqref="T3395">
    <cfRule type="expression" dxfId="1103" priority="425" stopIfTrue="1">
      <formula>AND($B3395&lt;&gt;"",$S3395&lt;&gt;"",TODAY()&gt;$S3395+14,$T3395="",V3395&lt;&gt;"Data Received")</formula>
    </cfRule>
  </conditionalFormatting>
  <conditionalFormatting sqref="L3395:O3395">
    <cfRule type="expression" dxfId="1102" priority="426" stopIfTrue="1">
      <formula>AND($B3395&lt;&gt;"",TODAY()&gt;#REF!,$L3395="")</formula>
    </cfRule>
  </conditionalFormatting>
  <conditionalFormatting sqref="P3395">
    <cfRule type="expression" dxfId="1101" priority="427" stopIfTrue="1">
      <formula>AND($B3396&lt;&gt;"",TODAY()&gt;#REF!,P3395="")</formula>
    </cfRule>
  </conditionalFormatting>
  <conditionalFormatting sqref="Q3396">
    <cfRule type="expression" dxfId="1100" priority="414" stopIfTrue="1">
      <formula>AND(P3396&lt;&gt;"",(P3396+7)&lt;TODAY(),(P3396+14)&gt;=TODAY(),Q3396="")</formula>
    </cfRule>
    <cfRule type="expression" dxfId="1099" priority="415" stopIfTrue="1">
      <formula>AND(P3396&lt;&gt;"",(P3396+14)&lt;TODAY(),Q3396="")</formula>
    </cfRule>
  </conditionalFormatting>
  <conditionalFormatting sqref="V3396 S3396">
    <cfRule type="expression" dxfId="1098" priority="413" stopIfTrue="1">
      <formula>AND($B3396&lt;&gt;"",TODAY()&gt;#REF!,S3396="")</formula>
    </cfRule>
  </conditionalFormatting>
  <conditionalFormatting sqref="U3396">
    <cfRule type="expression" dxfId="1097" priority="412" stopIfTrue="1">
      <formula>AND($B3396&lt;&gt;"",TODAY()&gt;$A3396,U3396="",V3396&lt;&gt;"Data Received")</formula>
    </cfRule>
  </conditionalFormatting>
  <conditionalFormatting sqref="R3396">
    <cfRule type="expression" dxfId="1096" priority="416" stopIfTrue="1">
      <formula>AND(B3396&lt;&gt;"",#REF!&lt;TODAY(),R3396="")</formula>
    </cfRule>
  </conditionalFormatting>
  <conditionalFormatting sqref="T3396">
    <cfRule type="expression" dxfId="1095" priority="417" stopIfTrue="1">
      <formula>AND($B3396&lt;&gt;"",$S3396&lt;&gt;"",TODAY()&gt;$S3396+14,$T3396="",V3396&lt;&gt;"Data Received")</formula>
    </cfRule>
  </conditionalFormatting>
  <conditionalFormatting sqref="L3396:O3396">
    <cfRule type="expression" dxfId="1094" priority="418" stopIfTrue="1">
      <formula>AND($B3396&lt;&gt;"",TODAY()&gt;#REF!,$L3396="")</formula>
    </cfRule>
  </conditionalFormatting>
  <conditionalFormatting sqref="P3396">
    <cfRule type="expression" dxfId="1093" priority="419" stopIfTrue="1">
      <formula>AND($B3397&lt;&gt;"",TODAY()&gt;#REF!,P3396="")</formula>
    </cfRule>
  </conditionalFormatting>
  <conditionalFormatting sqref="Q3397">
    <cfRule type="expression" dxfId="1092" priority="406" stopIfTrue="1">
      <formula>AND(P3397&lt;&gt;"",(P3397+7)&lt;TODAY(),(P3397+14)&gt;=TODAY(),Q3397="")</formula>
    </cfRule>
    <cfRule type="expression" dxfId="1091" priority="407" stopIfTrue="1">
      <formula>AND(P3397&lt;&gt;"",(P3397+14)&lt;TODAY(),Q3397="")</formula>
    </cfRule>
  </conditionalFormatting>
  <conditionalFormatting sqref="V3397 S3397">
    <cfRule type="expression" dxfId="1090" priority="405" stopIfTrue="1">
      <formula>AND($B3397&lt;&gt;"",TODAY()&gt;#REF!,S3397="")</formula>
    </cfRule>
  </conditionalFormatting>
  <conditionalFormatting sqref="U3397">
    <cfRule type="expression" dxfId="1089" priority="404" stopIfTrue="1">
      <formula>AND($B3397&lt;&gt;"",TODAY()&gt;$A3397,U3397="",V3397&lt;&gt;"Data Received")</formula>
    </cfRule>
  </conditionalFormatting>
  <conditionalFormatting sqref="R3397">
    <cfRule type="expression" dxfId="1088" priority="408" stopIfTrue="1">
      <formula>AND(B3397&lt;&gt;"",#REF!&lt;TODAY(),R3397="")</formula>
    </cfRule>
  </conditionalFormatting>
  <conditionalFormatting sqref="T3397">
    <cfRule type="expression" dxfId="1087" priority="409" stopIfTrue="1">
      <formula>AND($B3397&lt;&gt;"",$S3397&lt;&gt;"",TODAY()&gt;$S3397+14,$T3397="",V3397&lt;&gt;"Data Received")</formula>
    </cfRule>
  </conditionalFormatting>
  <conditionalFormatting sqref="L3397:O3397">
    <cfRule type="expression" dxfId="1086" priority="410" stopIfTrue="1">
      <formula>AND($B3397&lt;&gt;"",TODAY()&gt;#REF!,$L3397="")</formula>
    </cfRule>
  </conditionalFormatting>
  <conditionalFormatting sqref="P3397">
    <cfRule type="expression" dxfId="1085" priority="411" stopIfTrue="1">
      <formula>AND($B3398&lt;&gt;"",TODAY()&gt;#REF!,P3397="")</formula>
    </cfRule>
  </conditionalFormatting>
  <conditionalFormatting sqref="Q3398">
    <cfRule type="expression" dxfId="1084" priority="398" stopIfTrue="1">
      <formula>AND(P3398&lt;&gt;"",(P3398+7)&lt;TODAY(),(P3398+14)&gt;=TODAY(),Q3398="")</formula>
    </cfRule>
    <cfRule type="expression" dxfId="1083" priority="399" stopIfTrue="1">
      <formula>AND(P3398&lt;&gt;"",(P3398+14)&lt;TODAY(),Q3398="")</formula>
    </cfRule>
  </conditionalFormatting>
  <conditionalFormatting sqref="V3398 S3398">
    <cfRule type="expression" dxfId="1082" priority="397" stopIfTrue="1">
      <formula>AND($B3398&lt;&gt;"",TODAY()&gt;#REF!,S3398="")</formula>
    </cfRule>
  </conditionalFormatting>
  <conditionalFormatting sqref="U3398">
    <cfRule type="expression" dxfId="1081" priority="396" stopIfTrue="1">
      <formula>AND($B3398&lt;&gt;"",TODAY()&gt;$A3398,U3398="",V3398&lt;&gt;"Data Received")</formula>
    </cfRule>
  </conditionalFormatting>
  <conditionalFormatting sqref="R3398">
    <cfRule type="expression" dxfId="1080" priority="400" stopIfTrue="1">
      <formula>AND(B3398&lt;&gt;"",#REF!&lt;TODAY(),R3398="")</formula>
    </cfRule>
  </conditionalFormatting>
  <conditionalFormatting sqref="T3398">
    <cfRule type="expression" dxfId="1079" priority="401" stopIfTrue="1">
      <formula>AND($B3398&lt;&gt;"",$S3398&lt;&gt;"",TODAY()&gt;$S3398+14,$T3398="",V3398&lt;&gt;"Data Received")</formula>
    </cfRule>
  </conditionalFormatting>
  <conditionalFormatting sqref="L3398:O3398">
    <cfRule type="expression" dxfId="1078" priority="402" stopIfTrue="1">
      <formula>AND($B3398&lt;&gt;"",TODAY()&gt;#REF!,$L3398="")</formula>
    </cfRule>
  </conditionalFormatting>
  <conditionalFormatting sqref="P3398">
    <cfRule type="expression" dxfId="1077" priority="403" stopIfTrue="1">
      <formula>AND($B3399&lt;&gt;"",TODAY()&gt;#REF!,P3398="")</formula>
    </cfRule>
  </conditionalFormatting>
  <conditionalFormatting sqref="Q3399">
    <cfRule type="expression" dxfId="1076" priority="390" stopIfTrue="1">
      <formula>AND(P3399&lt;&gt;"",(P3399+7)&lt;TODAY(),(P3399+14)&gt;=TODAY(),Q3399="")</formula>
    </cfRule>
    <cfRule type="expression" dxfId="1075" priority="391" stopIfTrue="1">
      <formula>AND(P3399&lt;&gt;"",(P3399+14)&lt;TODAY(),Q3399="")</formula>
    </cfRule>
  </conditionalFormatting>
  <conditionalFormatting sqref="V3399 S3399">
    <cfRule type="expression" dxfId="1074" priority="389" stopIfTrue="1">
      <formula>AND($B3399&lt;&gt;"",TODAY()&gt;#REF!,S3399="")</formula>
    </cfRule>
  </conditionalFormatting>
  <conditionalFormatting sqref="U3399">
    <cfRule type="expression" dxfId="1073" priority="388" stopIfTrue="1">
      <formula>AND($B3399&lt;&gt;"",TODAY()&gt;$A3399,U3399="",V3399&lt;&gt;"Data Received")</formula>
    </cfRule>
  </conditionalFormatting>
  <conditionalFormatting sqref="R3399">
    <cfRule type="expression" dxfId="1072" priority="392" stopIfTrue="1">
      <formula>AND(B3399&lt;&gt;"",#REF!&lt;TODAY(),R3399="")</formula>
    </cfRule>
  </conditionalFormatting>
  <conditionalFormatting sqref="T3399">
    <cfRule type="expression" dxfId="1071" priority="393" stopIfTrue="1">
      <formula>AND($B3399&lt;&gt;"",$S3399&lt;&gt;"",TODAY()&gt;$S3399+14,$T3399="",V3399&lt;&gt;"Data Received")</formula>
    </cfRule>
  </conditionalFormatting>
  <conditionalFormatting sqref="L3399:O3399">
    <cfRule type="expression" dxfId="1070" priority="394" stopIfTrue="1">
      <formula>AND($B3399&lt;&gt;"",TODAY()&gt;#REF!,$L3399="")</formula>
    </cfRule>
  </conditionalFormatting>
  <conditionalFormatting sqref="P3399">
    <cfRule type="expression" dxfId="1069" priority="395" stopIfTrue="1">
      <formula>AND($B3400&lt;&gt;"",TODAY()&gt;#REF!,P3399="")</formula>
    </cfRule>
  </conditionalFormatting>
  <conditionalFormatting sqref="Q3400">
    <cfRule type="expression" dxfId="1068" priority="382" stopIfTrue="1">
      <formula>AND(P3400&lt;&gt;"",(P3400+7)&lt;TODAY(),(P3400+14)&gt;=TODAY(),Q3400="")</formula>
    </cfRule>
    <cfRule type="expression" dxfId="1067" priority="383" stopIfTrue="1">
      <formula>AND(P3400&lt;&gt;"",(P3400+14)&lt;TODAY(),Q3400="")</formula>
    </cfRule>
  </conditionalFormatting>
  <conditionalFormatting sqref="V3400 S3400">
    <cfRule type="expression" dxfId="1066" priority="381" stopIfTrue="1">
      <formula>AND($B3400&lt;&gt;"",TODAY()&gt;#REF!,S3400="")</formula>
    </cfRule>
  </conditionalFormatting>
  <conditionalFormatting sqref="U3400">
    <cfRule type="expression" dxfId="1065" priority="380" stopIfTrue="1">
      <formula>AND($B3400&lt;&gt;"",TODAY()&gt;$A3400,U3400="",V3400&lt;&gt;"Data Received")</formula>
    </cfRule>
  </conditionalFormatting>
  <conditionalFormatting sqref="R3400">
    <cfRule type="expression" dxfId="1064" priority="384" stopIfTrue="1">
      <formula>AND(B3400&lt;&gt;"",#REF!&lt;TODAY(),R3400="")</formula>
    </cfRule>
  </conditionalFormatting>
  <conditionalFormatting sqref="T3400">
    <cfRule type="expression" dxfId="1063" priority="385" stopIfTrue="1">
      <formula>AND($B3400&lt;&gt;"",$S3400&lt;&gt;"",TODAY()&gt;$S3400+14,$T3400="",V3400&lt;&gt;"Data Received")</formula>
    </cfRule>
  </conditionalFormatting>
  <conditionalFormatting sqref="L3400:O3400">
    <cfRule type="expression" dxfId="1062" priority="386" stopIfTrue="1">
      <formula>AND($B3400&lt;&gt;"",TODAY()&gt;#REF!,$L3400="")</formula>
    </cfRule>
  </conditionalFormatting>
  <conditionalFormatting sqref="P3400">
    <cfRule type="expression" dxfId="1061" priority="387" stopIfTrue="1">
      <formula>AND($B3401&lt;&gt;"",TODAY()&gt;#REF!,P3400="")</formula>
    </cfRule>
  </conditionalFormatting>
  <conditionalFormatting sqref="Q3401">
    <cfRule type="expression" dxfId="1060" priority="374" stopIfTrue="1">
      <formula>AND(P3401&lt;&gt;"",(P3401+7)&lt;TODAY(),(P3401+14)&gt;=TODAY(),Q3401="")</formula>
    </cfRule>
    <cfRule type="expression" dxfId="1059" priority="375" stopIfTrue="1">
      <formula>AND(P3401&lt;&gt;"",(P3401+14)&lt;TODAY(),Q3401="")</formula>
    </cfRule>
  </conditionalFormatting>
  <conditionalFormatting sqref="V3401 S3401">
    <cfRule type="expression" dxfId="1058" priority="373" stopIfTrue="1">
      <formula>AND($B3401&lt;&gt;"",TODAY()&gt;#REF!,S3401="")</formula>
    </cfRule>
  </conditionalFormatting>
  <conditionalFormatting sqref="U3401">
    <cfRule type="expression" dxfId="1057" priority="372" stopIfTrue="1">
      <formula>AND($B3401&lt;&gt;"",TODAY()&gt;$A3401,U3401="",V3401&lt;&gt;"Data Received")</formula>
    </cfRule>
  </conditionalFormatting>
  <conditionalFormatting sqref="R3401">
    <cfRule type="expression" dxfId="1056" priority="376" stopIfTrue="1">
      <formula>AND(B3401&lt;&gt;"",#REF!&lt;TODAY(),R3401="")</formula>
    </cfRule>
  </conditionalFormatting>
  <conditionalFormatting sqref="T3401">
    <cfRule type="expression" dxfId="1055" priority="377" stopIfTrue="1">
      <formula>AND($B3401&lt;&gt;"",$S3401&lt;&gt;"",TODAY()&gt;$S3401+14,$T3401="",V3401&lt;&gt;"Data Received")</formula>
    </cfRule>
  </conditionalFormatting>
  <conditionalFormatting sqref="L3401:O3401">
    <cfRule type="expression" dxfId="1054" priority="378" stopIfTrue="1">
      <formula>AND($B3401&lt;&gt;"",TODAY()&gt;#REF!,$L3401="")</formula>
    </cfRule>
  </conditionalFormatting>
  <conditionalFormatting sqref="P3401">
    <cfRule type="expression" dxfId="1053" priority="379" stopIfTrue="1">
      <formula>AND($B3402&lt;&gt;"",TODAY()&gt;#REF!,P3401="")</formula>
    </cfRule>
  </conditionalFormatting>
  <conditionalFormatting sqref="Q3402">
    <cfRule type="expression" dxfId="1052" priority="366" stopIfTrue="1">
      <formula>AND(P3402&lt;&gt;"",(P3402+7)&lt;TODAY(),(P3402+14)&gt;=TODAY(),Q3402="")</formula>
    </cfRule>
    <cfRule type="expression" dxfId="1051" priority="367" stopIfTrue="1">
      <formula>AND(P3402&lt;&gt;"",(P3402+14)&lt;TODAY(),Q3402="")</formula>
    </cfRule>
  </conditionalFormatting>
  <conditionalFormatting sqref="V3402 S3402">
    <cfRule type="expression" dxfId="1050" priority="365" stopIfTrue="1">
      <formula>AND($B3402&lt;&gt;"",TODAY()&gt;#REF!,S3402="")</formula>
    </cfRule>
  </conditionalFormatting>
  <conditionalFormatting sqref="U3402">
    <cfRule type="expression" dxfId="1049" priority="364" stopIfTrue="1">
      <formula>AND($B3402&lt;&gt;"",TODAY()&gt;$A3402,U3402="",V3402&lt;&gt;"Data Received")</formula>
    </cfRule>
  </conditionalFormatting>
  <conditionalFormatting sqref="R3402">
    <cfRule type="expression" dxfId="1048" priority="368" stopIfTrue="1">
      <formula>AND(B3402&lt;&gt;"",#REF!&lt;TODAY(),R3402="")</formula>
    </cfRule>
  </conditionalFormatting>
  <conditionalFormatting sqref="T3402">
    <cfRule type="expression" dxfId="1047" priority="369" stopIfTrue="1">
      <formula>AND($B3402&lt;&gt;"",$S3402&lt;&gt;"",TODAY()&gt;$S3402+14,$T3402="",V3402&lt;&gt;"Data Received")</formula>
    </cfRule>
  </conditionalFormatting>
  <conditionalFormatting sqref="L3402:O3402">
    <cfRule type="expression" dxfId="1046" priority="370" stopIfTrue="1">
      <formula>AND($B3402&lt;&gt;"",TODAY()&gt;#REF!,$L3402="")</formula>
    </cfRule>
  </conditionalFormatting>
  <conditionalFormatting sqref="P3402">
    <cfRule type="expression" dxfId="1045" priority="371" stopIfTrue="1">
      <formula>AND($B3403&lt;&gt;"",TODAY()&gt;#REF!,P3402="")</formula>
    </cfRule>
  </conditionalFormatting>
  <conditionalFormatting sqref="Q3403">
    <cfRule type="expression" dxfId="1044" priority="358" stopIfTrue="1">
      <formula>AND(P3403&lt;&gt;"",(P3403+7)&lt;TODAY(),(P3403+14)&gt;=TODAY(),Q3403="")</formula>
    </cfRule>
    <cfRule type="expression" dxfId="1043" priority="359" stopIfTrue="1">
      <formula>AND(P3403&lt;&gt;"",(P3403+14)&lt;TODAY(),Q3403="")</formula>
    </cfRule>
  </conditionalFormatting>
  <conditionalFormatting sqref="V3403 S3403">
    <cfRule type="expression" dxfId="1042" priority="357" stopIfTrue="1">
      <formula>AND($B3403&lt;&gt;"",TODAY()&gt;#REF!,S3403="")</formula>
    </cfRule>
  </conditionalFormatting>
  <conditionalFormatting sqref="U3403">
    <cfRule type="expression" dxfId="1041" priority="356" stopIfTrue="1">
      <formula>AND($B3403&lt;&gt;"",TODAY()&gt;$A3403,U3403="",V3403&lt;&gt;"Data Received")</formula>
    </cfRule>
  </conditionalFormatting>
  <conditionalFormatting sqref="R3403">
    <cfRule type="expression" dxfId="1040" priority="360" stopIfTrue="1">
      <formula>AND(B3403&lt;&gt;"",#REF!&lt;TODAY(),R3403="")</formula>
    </cfRule>
  </conditionalFormatting>
  <conditionalFormatting sqref="T3403">
    <cfRule type="expression" dxfId="1039" priority="361" stopIfTrue="1">
      <formula>AND($B3403&lt;&gt;"",$S3403&lt;&gt;"",TODAY()&gt;$S3403+14,$T3403="",V3403&lt;&gt;"Data Received")</formula>
    </cfRule>
  </conditionalFormatting>
  <conditionalFormatting sqref="L3403:O3403">
    <cfRule type="expression" dxfId="1038" priority="362" stopIfTrue="1">
      <formula>AND($B3403&lt;&gt;"",TODAY()&gt;#REF!,$L3403="")</formula>
    </cfRule>
  </conditionalFormatting>
  <conditionalFormatting sqref="P3403">
    <cfRule type="expression" dxfId="1037" priority="363" stopIfTrue="1">
      <formula>AND($B3404&lt;&gt;"",TODAY()&gt;#REF!,P3403="")</formula>
    </cfRule>
  </conditionalFormatting>
  <conditionalFormatting sqref="Q3404">
    <cfRule type="expression" dxfId="1036" priority="350" stopIfTrue="1">
      <formula>AND(P3404&lt;&gt;"",(P3404+7)&lt;TODAY(),(P3404+14)&gt;=TODAY(),Q3404="")</formula>
    </cfRule>
    <cfRule type="expression" dxfId="1035" priority="351" stopIfTrue="1">
      <formula>AND(P3404&lt;&gt;"",(P3404+14)&lt;TODAY(),Q3404="")</formula>
    </cfRule>
  </conditionalFormatting>
  <conditionalFormatting sqref="V3404 S3404">
    <cfRule type="expression" dxfId="1034" priority="349" stopIfTrue="1">
      <formula>AND($B3404&lt;&gt;"",TODAY()&gt;#REF!,S3404="")</formula>
    </cfRule>
  </conditionalFormatting>
  <conditionalFormatting sqref="U3404">
    <cfRule type="expression" dxfId="1033" priority="348" stopIfTrue="1">
      <formula>AND($B3404&lt;&gt;"",TODAY()&gt;$A3404,U3404="",V3404&lt;&gt;"Data Received")</formula>
    </cfRule>
  </conditionalFormatting>
  <conditionalFormatting sqref="R3404">
    <cfRule type="expression" dxfId="1032" priority="352" stopIfTrue="1">
      <formula>AND(B3404&lt;&gt;"",#REF!&lt;TODAY(),R3404="")</formula>
    </cfRule>
  </conditionalFormatting>
  <conditionalFormatting sqref="T3404">
    <cfRule type="expression" dxfId="1031" priority="353" stopIfTrue="1">
      <formula>AND($B3404&lt;&gt;"",$S3404&lt;&gt;"",TODAY()&gt;$S3404+14,$T3404="",V3404&lt;&gt;"Data Received")</formula>
    </cfRule>
  </conditionalFormatting>
  <conditionalFormatting sqref="L3404:O3404">
    <cfRule type="expression" dxfId="1030" priority="354" stopIfTrue="1">
      <formula>AND($B3404&lt;&gt;"",TODAY()&gt;#REF!,$L3404="")</formula>
    </cfRule>
  </conditionalFormatting>
  <conditionalFormatting sqref="P3404">
    <cfRule type="expression" dxfId="1029" priority="355" stopIfTrue="1">
      <formula>AND($B3405&lt;&gt;"",TODAY()&gt;#REF!,P3404="")</formula>
    </cfRule>
  </conditionalFormatting>
  <conditionalFormatting sqref="Q3405">
    <cfRule type="expression" dxfId="1028" priority="342" stopIfTrue="1">
      <formula>AND(P3405&lt;&gt;"",(P3405+7)&lt;TODAY(),(P3405+14)&gt;=TODAY(),Q3405="")</formula>
    </cfRule>
    <cfRule type="expression" dxfId="1027" priority="343" stopIfTrue="1">
      <formula>AND(P3405&lt;&gt;"",(P3405+14)&lt;TODAY(),Q3405="")</formula>
    </cfRule>
  </conditionalFormatting>
  <conditionalFormatting sqref="V3405 S3405">
    <cfRule type="expression" dxfId="1026" priority="341" stopIfTrue="1">
      <formula>AND($B3405&lt;&gt;"",TODAY()&gt;#REF!,S3405="")</formula>
    </cfRule>
  </conditionalFormatting>
  <conditionalFormatting sqref="U3405">
    <cfRule type="expression" dxfId="1025" priority="340" stopIfTrue="1">
      <formula>AND($B3405&lt;&gt;"",TODAY()&gt;$A3405,U3405="",V3405&lt;&gt;"Data Received")</formula>
    </cfRule>
  </conditionalFormatting>
  <conditionalFormatting sqref="R3405">
    <cfRule type="expression" dxfId="1024" priority="344" stopIfTrue="1">
      <formula>AND(B3405&lt;&gt;"",#REF!&lt;TODAY(),R3405="")</formula>
    </cfRule>
  </conditionalFormatting>
  <conditionalFormatting sqref="T3405">
    <cfRule type="expression" dxfId="1023" priority="345" stopIfTrue="1">
      <formula>AND($B3405&lt;&gt;"",$S3405&lt;&gt;"",TODAY()&gt;$S3405+14,$T3405="",V3405&lt;&gt;"Data Received")</formula>
    </cfRule>
  </conditionalFormatting>
  <conditionalFormatting sqref="L3405:O3405">
    <cfRule type="expression" dxfId="1022" priority="346" stopIfTrue="1">
      <formula>AND($B3405&lt;&gt;"",TODAY()&gt;#REF!,$L3405="")</formula>
    </cfRule>
  </conditionalFormatting>
  <conditionalFormatting sqref="P3405">
    <cfRule type="expression" dxfId="1021" priority="347" stopIfTrue="1">
      <formula>AND($B3406&lt;&gt;"",TODAY()&gt;#REF!,P3405="")</formula>
    </cfRule>
  </conditionalFormatting>
  <conditionalFormatting sqref="Q3406">
    <cfRule type="expression" dxfId="1020" priority="334" stopIfTrue="1">
      <formula>AND(P3406&lt;&gt;"",(P3406+7)&lt;TODAY(),(P3406+14)&gt;=TODAY(),Q3406="")</formula>
    </cfRule>
    <cfRule type="expression" dxfId="1019" priority="335" stopIfTrue="1">
      <formula>AND(P3406&lt;&gt;"",(P3406+14)&lt;TODAY(),Q3406="")</formula>
    </cfRule>
  </conditionalFormatting>
  <conditionalFormatting sqref="V3406 S3406">
    <cfRule type="expression" dxfId="1018" priority="333" stopIfTrue="1">
      <formula>AND($B3406&lt;&gt;"",TODAY()&gt;#REF!,S3406="")</formula>
    </cfRule>
  </conditionalFormatting>
  <conditionalFormatting sqref="U3406">
    <cfRule type="expression" dxfId="1017" priority="332" stopIfTrue="1">
      <formula>AND($B3406&lt;&gt;"",TODAY()&gt;$A3406,U3406="",V3406&lt;&gt;"Data Received")</formula>
    </cfRule>
  </conditionalFormatting>
  <conditionalFormatting sqref="R3406">
    <cfRule type="expression" dxfId="1016" priority="336" stopIfTrue="1">
      <formula>AND(B3406&lt;&gt;"",#REF!&lt;TODAY(),R3406="")</formula>
    </cfRule>
  </conditionalFormatting>
  <conditionalFormatting sqref="T3406">
    <cfRule type="expression" dxfId="1015" priority="337" stopIfTrue="1">
      <formula>AND($B3406&lt;&gt;"",$S3406&lt;&gt;"",TODAY()&gt;$S3406+14,$T3406="",V3406&lt;&gt;"Data Received")</formula>
    </cfRule>
  </conditionalFormatting>
  <conditionalFormatting sqref="L3406:O3406">
    <cfRule type="expression" dxfId="1014" priority="338" stopIfTrue="1">
      <formula>AND($B3406&lt;&gt;"",TODAY()&gt;#REF!,$L3406="")</formula>
    </cfRule>
  </conditionalFormatting>
  <conditionalFormatting sqref="P3406">
    <cfRule type="expression" dxfId="1013" priority="339" stopIfTrue="1">
      <formula>AND($B3407&lt;&gt;"",TODAY()&gt;#REF!,P3406="")</formula>
    </cfRule>
  </conditionalFormatting>
  <conditionalFormatting sqref="Q3407">
    <cfRule type="expression" dxfId="1012" priority="326" stopIfTrue="1">
      <formula>AND(P3407&lt;&gt;"",(P3407+7)&lt;TODAY(),(P3407+14)&gt;=TODAY(),Q3407="")</formula>
    </cfRule>
    <cfRule type="expression" dxfId="1011" priority="327" stopIfTrue="1">
      <formula>AND(P3407&lt;&gt;"",(P3407+14)&lt;TODAY(),Q3407="")</formula>
    </cfRule>
  </conditionalFormatting>
  <conditionalFormatting sqref="V3407 S3407">
    <cfRule type="expression" dxfId="1010" priority="325" stopIfTrue="1">
      <formula>AND($B3407&lt;&gt;"",TODAY()&gt;#REF!,S3407="")</formula>
    </cfRule>
  </conditionalFormatting>
  <conditionalFormatting sqref="U3407">
    <cfRule type="expression" dxfId="1009" priority="324" stopIfTrue="1">
      <formula>AND($B3407&lt;&gt;"",TODAY()&gt;$A3407,U3407="",V3407&lt;&gt;"Data Received")</formula>
    </cfRule>
  </conditionalFormatting>
  <conditionalFormatting sqref="R3407">
    <cfRule type="expression" dxfId="1008" priority="328" stopIfTrue="1">
      <formula>AND(B3407&lt;&gt;"",#REF!&lt;TODAY(),R3407="")</formula>
    </cfRule>
  </conditionalFormatting>
  <conditionalFormatting sqref="T3407">
    <cfRule type="expression" dxfId="1007" priority="329" stopIfTrue="1">
      <formula>AND($B3407&lt;&gt;"",$S3407&lt;&gt;"",TODAY()&gt;$S3407+14,$T3407="",V3407&lt;&gt;"Data Received")</formula>
    </cfRule>
  </conditionalFormatting>
  <conditionalFormatting sqref="L3407:O3407">
    <cfRule type="expression" dxfId="1006" priority="330" stopIfTrue="1">
      <formula>AND($B3407&lt;&gt;"",TODAY()&gt;#REF!,$L3407="")</formula>
    </cfRule>
  </conditionalFormatting>
  <conditionalFormatting sqref="P3407">
    <cfRule type="expression" dxfId="1005" priority="331" stopIfTrue="1">
      <formula>AND($B3408&lt;&gt;"",TODAY()&gt;#REF!,P3407="")</formula>
    </cfRule>
  </conditionalFormatting>
  <conditionalFormatting sqref="Q3408">
    <cfRule type="expression" dxfId="1004" priority="318" stopIfTrue="1">
      <formula>AND(P3408&lt;&gt;"",(P3408+7)&lt;TODAY(),(P3408+14)&gt;=TODAY(),Q3408="")</formula>
    </cfRule>
    <cfRule type="expression" dxfId="1003" priority="319" stopIfTrue="1">
      <formula>AND(P3408&lt;&gt;"",(P3408+14)&lt;TODAY(),Q3408="")</formula>
    </cfRule>
  </conditionalFormatting>
  <conditionalFormatting sqref="V3408 S3408">
    <cfRule type="expression" dxfId="1002" priority="317" stopIfTrue="1">
      <formula>AND($B3408&lt;&gt;"",TODAY()&gt;#REF!,S3408="")</formula>
    </cfRule>
  </conditionalFormatting>
  <conditionalFormatting sqref="U3408">
    <cfRule type="expression" dxfId="1001" priority="316" stopIfTrue="1">
      <formula>AND($B3408&lt;&gt;"",TODAY()&gt;$A3408,U3408="",V3408&lt;&gt;"Data Received")</formula>
    </cfRule>
  </conditionalFormatting>
  <conditionalFormatting sqref="R3408">
    <cfRule type="expression" dxfId="1000" priority="320" stopIfTrue="1">
      <formula>AND(B3408&lt;&gt;"",#REF!&lt;TODAY(),R3408="")</formula>
    </cfRule>
  </conditionalFormatting>
  <conditionalFormatting sqref="T3408">
    <cfRule type="expression" dxfId="999" priority="321" stopIfTrue="1">
      <formula>AND($B3408&lt;&gt;"",$S3408&lt;&gt;"",TODAY()&gt;$S3408+14,$T3408="",V3408&lt;&gt;"Data Received")</formula>
    </cfRule>
  </conditionalFormatting>
  <conditionalFormatting sqref="L3408:O3408">
    <cfRule type="expression" dxfId="998" priority="322" stopIfTrue="1">
      <formula>AND($B3408&lt;&gt;"",TODAY()&gt;#REF!,$L3408="")</formula>
    </cfRule>
  </conditionalFormatting>
  <conditionalFormatting sqref="P3408">
    <cfRule type="expression" dxfId="997" priority="323" stopIfTrue="1">
      <formula>AND($B3409&lt;&gt;"",TODAY()&gt;#REF!,P3408="")</formula>
    </cfRule>
  </conditionalFormatting>
  <conditionalFormatting sqref="Q3409">
    <cfRule type="expression" dxfId="996" priority="310" stopIfTrue="1">
      <formula>AND(P3409&lt;&gt;"",(P3409+7)&lt;TODAY(),(P3409+14)&gt;=TODAY(),Q3409="")</formula>
    </cfRule>
    <cfRule type="expression" dxfId="995" priority="311" stopIfTrue="1">
      <formula>AND(P3409&lt;&gt;"",(P3409+14)&lt;TODAY(),Q3409="")</formula>
    </cfRule>
  </conditionalFormatting>
  <conditionalFormatting sqref="V3409 S3409">
    <cfRule type="expression" dxfId="994" priority="309" stopIfTrue="1">
      <formula>AND($B3409&lt;&gt;"",TODAY()&gt;#REF!,S3409="")</formula>
    </cfRule>
  </conditionalFormatting>
  <conditionalFormatting sqref="U3409">
    <cfRule type="expression" dxfId="993" priority="308" stopIfTrue="1">
      <formula>AND($B3409&lt;&gt;"",TODAY()&gt;$A3409,U3409="",V3409&lt;&gt;"Data Received")</formula>
    </cfRule>
  </conditionalFormatting>
  <conditionalFormatting sqref="R3409">
    <cfRule type="expression" dxfId="992" priority="312" stopIfTrue="1">
      <formula>AND(B3409&lt;&gt;"",#REF!&lt;TODAY(),R3409="")</formula>
    </cfRule>
  </conditionalFormatting>
  <conditionalFormatting sqref="T3409">
    <cfRule type="expression" dxfId="991" priority="313" stopIfTrue="1">
      <formula>AND($B3409&lt;&gt;"",$S3409&lt;&gt;"",TODAY()&gt;$S3409+14,$T3409="",V3409&lt;&gt;"Data Received")</formula>
    </cfRule>
  </conditionalFormatting>
  <conditionalFormatting sqref="L3409:O3409">
    <cfRule type="expression" dxfId="990" priority="314" stopIfTrue="1">
      <formula>AND($B3409&lt;&gt;"",TODAY()&gt;#REF!,$L3409="")</formula>
    </cfRule>
  </conditionalFormatting>
  <conditionalFormatting sqref="P3409">
    <cfRule type="expression" dxfId="989" priority="315" stopIfTrue="1">
      <formula>AND($B3410&lt;&gt;"",TODAY()&gt;#REF!,P3409="")</formula>
    </cfRule>
  </conditionalFormatting>
  <conditionalFormatting sqref="Q3410">
    <cfRule type="expression" dxfId="988" priority="302" stopIfTrue="1">
      <formula>AND(P3410&lt;&gt;"",(P3410+7)&lt;TODAY(),(P3410+14)&gt;=TODAY(),Q3410="")</formula>
    </cfRule>
    <cfRule type="expression" dxfId="987" priority="303" stopIfTrue="1">
      <formula>AND(P3410&lt;&gt;"",(P3410+14)&lt;TODAY(),Q3410="")</formula>
    </cfRule>
  </conditionalFormatting>
  <conditionalFormatting sqref="V3410 S3410">
    <cfRule type="expression" dxfId="986" priority="301" stopIfTrue="1">
      <formula>AND($B3410&lt;&gt;"",TODAY()&gt;#REF!,S3410="")</formula>
    </cfRule>
  </conditionalFormatting>
  <conditionalFormatting sqref="U3410">
    <cfRule type="expression" dxfId="985" priority="300" stopIfTrue="1">
      <formula>AND($B3410&lt;&gt;"",TODAY()&gt;$A3410,U3410="",V3410&lt;&gt;"Data Received")</formula>
    </cfRule>
  </conditionalFormatting>
  <conditionalFormatting sqref="R3410">
    <cfRule type="expression" dxfId="984" priority="304" stopIfTrue="1">
      <formula>AND(B3410&lt;&gt;"",#REF!&lt;TODAY(),R3410="")</formula>
    </cfRule>
  </conditionalFormatting>
  <conditionalFormatting sqref="T3410">
    <cfRule type="expression" dxfId="983" priority="305" stopIfTrue="1">
      <formula>AND($B3410&lt;&gt;"",$S3410&lt;&gt;"",TODAY()&gt;$S3410+14,$T3410="",V3410&lt;&gt;"Data Received")</formula>
    </cfRule>
  </conditionalFormatting>
  <conditionalFormatting sqref="L3410:O3410">
    <cfRule type="expression" dxfId="982" priority="306" stopIfTrue="1">
      <formula>AND($B3410&lt;&gt;"",TODAY()&gt;#REF!,$L3410="")</formula>
    </cfRule>
  </conditionalFormatting>
  <conditionalFormatting sqref="P3410">
    <cfRule type="expression" dxfId="981" priority="307" stopIfTrue="1">
      <formula>AND($B3411&lt;&gt;"",TODAY()&gt;#REF!,P3410="")</formula>
    </cfRule>
  </conditionalFormatting>
  <conditionalFormatting sqref="Q3411">
    <cfRule type="expression" dxfId="980" priority="294" stopIfTrue="1">
      <formula>AND(P3411&lt;&gt;"",(P3411+7)&lt;TODAY(),(P3411+14)&gt;=TODAY(),Q3411="")</formula>
    </cfRule>
    <cfRule type="expression" dxfId="979" priority="295" stopIfTrue="1">
      <formula>AND(P3411&lt;&gt;"",(P3411+14)&lt;TODAY(),Q3411="")</formula>
    </cfRule>
  </conditionalFormatting>
  <conditionalFormatting sqref="V3411 S3411">
    <cfRule type="expression" dxfId="978" priority="293" stopIfTrue="1">
      <formula>AND($B3411&lt;&gt;"",TODAY()&gt;#REF!,S3411="")</formula>
    </cfRule>
  </conditionalFormatting>
  <conditionalFormatting sqref="U3411">
    <cfRule type="expression" dxfId="977" priority="292" stopIfTrue="1">
      <formula>AND($B3411&lt;&gt;"",TODAY()&gt;$A3411,U3411="",V3411&lt;&gt;"Data Received")</formula>
    </cfRule>
  </conditionalFormatting>
  <conditionalFormatting sqref="R3411">
    <cfRule type="expression" dxfId="976" priority="296" stopIfTrue="1">
      <formula>AND(B3411&lt;&gt;"",#REF!&lt;TODAY(),R3411="")</formula>
    </cfRule>
  </conditionalFormatting>
  <conditionalFormatting sqref="T3411">
    <cfRule type="expression" dxfId="975" priority="297" stopIfTrue="1">
      <formula>AND($B3411&lt;&gt;"",$S3411&lt;&gt;"",TODAY()&gt;$S3411+14,$T3411="",V3411&lt;&gt;"Data Received")</formula>
    </cfRule>
  </conditionalFormatting>
  <conditionalFormatting sqref="L3411:O3411">
    <cfRule type="expression" dxfId="974" priority="298" stopIfTrue="1">
      <formula>AND($B3411&lt;&gt;"",TODAY()&gt;#REF!,$L3411="")</formula>
    </cfRule>
  </conditionalFormatting>
  <conditionalFormatting sqref="P3411">
    <cfRule type="expression" dxfId="973" priority="299" stopIfTrue="1">
      <formula>AND($B3412&lt;&gt;"",TODAY()&gt;#REF!,P3411="")</formula>
    </cfRule>
  </conditionalFormatting>
  <conditionalFormatting sqref="Q3412">
    <cfRule type="expression" dxfId="972" priority="286" stopIfTrue="1">
      <formula>AND(P3412&lt;&gt;"",(P3412+7)&lt;TODAY(),(P3412+14)&gt;=TODAY(),Q3412="")</formula>
    </cfRule>
    <cfRule type="expression" dxfId="971" priority="287" stopIfTrue="1">
      <formula>AND(P3412&lt;&gt;"",(P3412+14)&lt;TODAY(),Q3412="")</formula>
    </cfRule>
  </conditionalFormatting>
  <conditionalFormatting sqref="V3412 S3412">
    <cfRule type="expression" dxfId="970" priority="285" stopIfTrue="1">
      <formula>AND($B3412&lt;&gt;"",TODAY()&gt;#REF!,S3412="")</formula>
    </cfRule>
  </conditionalFormatting>
  <conditionalFormatting sqref="U3412">
    <cfRule type="expression" dxfId="969" priority="284" stopIfTrue="1">
      <formula>AND($B3412&lt;&gt;"",TODAY()&gt;$A3412,U3412="",V3412&lt;&gt;"Data Received")</formula>
    </cfRule>
  </conditionalFormatting>
  <conditionalFormatting sqref="R3412">
    <cfRule type="expression" dxfId="968" priority="288" stopIfTrue="1">
      <formula>AND(B3412&lt;&gt;"",#REF!&lt;TODAY(),R3412="")</formula>
    </cfRule>
  </conditionalFormatting>
  <conditionalFormatting sqref="T3412">
    <cfRule type="expression" dxfId="967" priority="289" stopIfTrue="1">
      <formula>AND($B3412&lt;&gt;"",$S3412&lt;&gt;"",TODAY()&gt;$S3412+14,$T3412="",V3412&lt;&gt;"Data Received")</formula>
    </cfRule>
  </conditionalFormatting>
  <conditionalFormatting sqref="L3412:O3412">
    <cfRule type="expression" dxfId="966" priority="290" stopIfTrue="1">
      <formula>AND($B3412&lt;&gt;"",TODAY()&gt;#REF!,$L3412="")</formula>
    </cfRule>
  </conditionalFormatting>
  <conditionalFormatting sqref="P3412">
    <cfRule type="expression" dxfId="965" priority="291" stopIfTrue="1">
      <formula>AND($B3413&lt;&gt;"",TODAY()&gt;#REF!,P3412="")</formula>
    </cfRule>
  </conditionalFormatting>
  <conditionalFormatting sqref="Q3413">
    <cfRule type="expression" dxfId="964" priority="278" stopIfTrue="1">
      <formula>AND(P3413&lt;&gt;"",(P3413+7)&lt;TODAY(),(P3413+14)&gt;=TODAY(),Q3413="")</formula>
    </cfRule>
    <cfRule type="expression" dxfId="963" priority="279" stopIfTrue="1">
      <formula>AND(P3413&lt;&gt;"",(P3413+14)&lt;TODAY(),Q3413="")</formula>
    </cfRule>
  </conditionalFormatting>
  <conditionalFormatting sqref="V3413 S3413">
    <cfRule type="expression" dxfId="962" priority="277" stopIfTrue="1">
      <formula>AND($B3413&lt;&gt;"",TODAY()&gt;#REF!,S3413="")</formula>
    </cfRule>
  </conditionalFormatting>
  <conditionalFormatting sqref="U3413">
    <cfRule type="expression" dxfId="961" priority="276" stopIfTrue="1">
      <formula>AND($B3413&lt;&gt;"",TODAY()&gt;$A3413,U3413="",V3413&lt;&gt;"Data Received")</formula>
    </cfRule>
  </conditionalFormatting>
  <conditionalFormatting sqref="R3413">
    <cfRule type="expression" dxfId="960" priority="280" stopIfTrue="1">
      <formula>AND(B3413&lt;&gt;"",#REF!&lt;TODAY(),R3413="")</formula>
    </cfRule>
  </conditionalFormatting>
  <conditionalFormatting sqref="T3413">
    <cfRule type="expression" dxfId="959" priority="281" stopIfTrue="1">
      <formula>AND($B3413&lt;&gt;"",$S3413&lt;&gt;"",TODAY()&gt;$S3413+14,$T3413="",V3413&lt;&gt;"Data Received")</formula>
    </cfRule>
  </conditionalFormatting>
  <conditionalFormatting sqref="L3413:O3413">
    <cfRule type="expression" dxfId="958" priority="282" stopIfTrue="1">
      <formula>AND($B3413&lt;&gt;"",TODAY()&gt;#REF!,$L3413="")</formula>
    </cfRule>
  </conditionalFormatting>
  <conditionalFormatting sqref="P3413">
    <cfRule type="expression" dxfId="957" priority="283" stopIfTrue="1">
      <formula>AND($B3414&lt;&gt;"",TODAY()&gt;#REF!,P3413="")</formula>
    </cfRule>
  </conditionalFormatting>
  <conditionalFormatting sqref="Q3414">
    <cfRule type="expression" dxfId="956" priority="270" stopIfTrue="1">
      <formula>AND(P3414&lt;&gt;"",(P3414+7)&lt;TODAY(),(P3414+14)&gt;=TODAY(),Q3414="")</formula>
    </cfRule>
    <cfRule type="expression" dxfId="955" priority="271" stopIfTrue="1">
      <formula>AND(P3414&lt;&gt;"",(P3414+14)&lt;TODAY(),Q3414="")</formula>
    </cfRule>
  </conditionalFormatting>
  <conditionalFormatting sqref="V3414 S3414">
    <cfRule type="expression" dxfId="954" priority="269" stopIfTrue="1">
      <formula>AND($B3414&lt;&gt;"",TODAY()&gt;#REF!,S3414="")</formula>
    </cfRule>
  </conditionalFormatting>
  <conditionalFormatting sqref="U3414">
    <cfRule type="expression" dxfId="953" priority="268" stopIfTrue="1">
      <formula>AND($B3414&lt;&gt;"",TODAY()&gt;$A3414,U3414="",V3414&lt;&gt;"Data Received")</formula>
    </cfRule>
  </conditionalFormatting>
  <conditionalFormatting sqref="R3414">
    <cfRule type="expression" dxfId="952" priority="272" stopIfTrue="1">
      <formula>AND(B3414&lt;&gt;"",#REF!&lt;TODAY(),R3414="")</formula>
    </cfRule>
  </conditionalFormatting>
  <conditionalFormatting sqref="T3414">
    <cfRule type="expression" dxfId="951" priority="273" stopIfTrue="1">
      <formula>AND($B3414&lt;&gt;"",$S3414&lt;&gt;"",TODAY()&gt;$S3414+14,$T3414="",V3414&lt;&gt;"Data Received")</formula>
    </cfRule>
  </conditionalFormatting>
  <conditionalFormatting sqref="L3414:O3414">
    <cfRule type="expression" dxfId="950" priority="274" stopIfTrue="1">
      <formula>AND($B3414&lt;&gt;"",TODAY()&gt;#REF!,$L3414="")</formula>
    </cfRule>
  </conditionalFormatting>
  <conditionalFormatting sqref="P3414">
    <cfRule type="expression" dxfId="949" priority="275" stopIfTrue="1">
      <formula>AND($B3415&lt;&gt;"",TODAY()&gt;#REF!,P3414="")</formula>
    </cfRule>
  </conditionalFormatting>
  <conditionalFormatting sqref="Q3415">
    <cfRule type="expression" dxfId="948" priority="262" stopIfTrue="1">
      <formula>AND(P3415&lt;&gt;"",(P3415+7)&lt;TODAY(),(P3415+14)&gt;=TODAY(),Q3415="")</formula>
    </cfRule>
    <cfRule type="expression" dxfId="947" priority="263" stopIfTrue="1">
      <formula>AND(P3415&lt;&gt;"",(P3415+14)&lt;TODAY(),Q3415="")</formula>
    </cfRule>
  </conditionalFormatting>
  <conditionalFormatting sqref="V3415 S3415">
    <cfRule type="expression" dxfId="946" priority="261" stopIfTrue="1">
      <formula>AND($B3415&lt;&gt;"",TODAY()&gt;#REF!,S3415="")</formula>
    </cfRule>
  </conditionalFormatting>
  <conditionalFormatting sqref="U3415">
    <cfRule type="expression" dxfId="945" priority="260" stopIfTrue="1">
      <formula>AND($B3415&lt;&gt;"",TODAY()&gt;$A3415,U3415="",V3415&lt;&gt;"Data Received")</formula>
    </cfRule>
  </conditionalFormatting>
  <conditionalFormatting sqref="R3415">
    <cfRule type="expression" dxfId="944" priority="264" stopIfTrue="1">
      <formula>AND(B3415&lt;&gt;"",#REF!&lt;TODAY(),R3415="")</formula>
    </cfRule>
  </conditionalFormatting>
  <conditionalFormatting sqref="T3415">
    <cfRule type="expression" dxfId="943" priority="265" stopIfTrue="1">
      <formula>AND($B3415&lt;&gt;"",$S3415&lt;&gt;"",TODAY()&gt;$S3415+14,$T3415="",V3415&lt;&gt;"Data Received")</formula>
    </cfRule>
  </conditionalFormatting>
  <conditionalFormatting sqref="L3415:O3415">
    <cfRule type="expression" dxfId="942" priority="266" stopIfTrue="1">
      <formula>AND($B3415&lt;&gt;"",TODAY()&gt;#REF!,$L3415="")</formula>
    </cfRule>
  </conditionalFormatting>
  <conditionalFormatting sqref="P3415">
    <cfRule type="expression" dxfId="941" priority="267" stopIfTrue="1">
      <formula>AND($B3416&lt;&gt;"",TODAY()&gt;#REF!,P3415="")</formula>
    </cfRule>
  </conditionalFormatting>
  <conditionalFormatting sqref="Q3416">
    <cfRule type="expression" dxfId="940" priority="254" stopIfTrue="1">
      <formula>AND(P3416&lt;&gt;"",(P3416+7)&lt;TODAY(),(P3416+14)&gt;=TODAY(),Q3416="")</formula>
    </cfRule>
    <cfRule type="expression" dxfId="939" priority="255" stopIfTrue="1">
      <formula>AND(P3416&lt;&gt;"",(P3416+14)&lt;TODAY(),Q3416="")</formula>
    </cfRule>
  </conditionalFormatting>
  <conditionalFormatting sqref="V3416 S3416">
    <cfRule type="expression" dxfId="938" priority="253" stopIfTrue="1">
      <formula>AND($B3416&lt;&gt;"",TODAY()&gt;#REF!,S3416="")</formula>
    </cfRule>
  </conditionalFormatting>
  <conditionalFormatting sqref="U3416">
    <cfRule type="expression" dxfId="937" priority="252" stopIfTrue="1">
      <formula>AND($B3416&lt;&gt;"",TODAY()&gt;$A3416,U3416="",V3416&lt;&gt;"Data Received")</formula>
    </cfRule>
  </conditionalFormatting>
  <conditionalFormatting sqref="R3416">
    <cfRule type="expression" dxfId="936" priority="256" stopIfTrue="1">
      <formula>AND(B3416&lt;&gt;"",#REF!&lt;TODAY(),R3416="")</formula>
    </cfRule>
  </conditionalFormatting>
  <conditionalFormatting sqref="T3416">
    <cfRule type="expression" dxfId="935" priority="257" stopIfTrue="1">
      <formula>AND($B3416&lt;&gt;"",$S3416&lt;&gt;"",TODAY()&gt;$S3416+14,$T3416="",V3416&lt;&gt;"Data Received")</formula>
    </cfRule>
  </conditionalFormatting>
  <conditionalFormatting sqref="L3416:O3416">
    <cfRule type="expression" dxfId="934" priority="258" stopIfTrue="1">
      <formula>AND($B3416&lt;&gt;"",TODAY()&gt;#REF!,$L3416="")</formula>
    </cfRule>
  </conditionalFormatting>
  <conditionalFormatting sqref="P3416">
    <cfRule type="expression" dxfId="933" priority="259" stopIfTrue="1">
      <formula>AND($B3417&lt;&gt;"",TODAY()&gt;#REF!,P3416="")</formula>
    </cfRule>
  </conditionalFormatting>
  <conditionalFormatting sqref="Q3417">
    <cfRule type="expression" dxfId="932" priority="250" stopIfTrue="1">
      <formula>AND(P3417&lt;&gt;"",(P3417+7)&lt;TODAY(),(P3417+14)&gt;=TODAY(),Q3417="")</formula>
    </cfRule>
    <cfRule type="expression" dxfId="931" priority="251" stopIfTrue="1">
      <formula>AND(P3417&lt;&gt;"",(P3417+14)&lt;TODAY(),Q3417="")</formula>
    </cfRule>
  </conditionalFormatting>
  <conditionalFormatting sqref="V3417 S3417">
    <cfRule type="expression" dxfId="930" priority="249" stopIfTrue="1">
      <formula>AND($B3417&lt;&gt;"",TODAY()&gt;#REF!,S3417="")</formula>
    </cfRule>
  </conditionalFormatting>
  <conditionalFormatting sqref="U3417">
    <cfRule type="expression" dxfId="929" priority="248" stopIfTrue="1">
      <formula>AND($B3417&lt;&gt;"",TODAY()&gt;$A3417,U3417="",V3417&lt;&gt;"Data Received")</formula>
    </cfRule>
  </conditionalFormatting>
  <conditionalFormatting sqref="R3417">
    <cfRule type="expression" dxfId="928" priority="247" stopIfTrue="1">
      <formula>AND(B3417&lt;&gt;"",#REF!&lt;TODAY(),R3417="")</formula>
    </cfRule>
  </conditionalFormatting>
  <conditionalFormatting sqref="T3417">
    <cfRule type="expression" dxfId="927" priority="246" stopIfTrue="1">
      <formula>AND($B3417&lt;&gt;"",$S3417&lt;&gt;"",TODAY()&gt;$S3417+14,$T3417="",V3417&lt;&gt;"Data Received")</formula>
    </cfRule>
  </conditionalFormatting>
  <conditionalFormatting sqref="L3417:O3417">
    <cfRule type="expression" dxfId="926" priority="245" stopIfTrue="1">
      <formula>AND($B3417&lt;&gt;"",TODAY()&gt;#REF!,$L3417="")</formula>
    </cfRule>
  </conditionalFormatting>
  <conditionalFormatting sqref="P3417">
    <cfRule type="expression" dxfId="925" priority="244" stopIfTrue="1">
      <formula>AND($B6731&lt;&gt;"",TODAY()&gt;#REF!,P3417="")</formula>
    </cfRule>
  </conditionalFormatting>
  <conditionalFormatting sqref="Q3418">
    <cfRule type="expression" dxfId="924" priority="238" stopIfTrue="1">
      <formula>AND(P3418&lt;&gt;"",(P3418+7)&lt;TODAY(),(P3418+14)&gt;=TODAY(),Q3418="")</formula>
    </cfRule>
    <cfRule type="expression" dxfId="923" priority="239" stopIfTrue="1">
      <formula>AND(P3418&lt;&gt;"",(P3418+14)&lt;TODAY(),Q3418="")</formula>
    </cfRule>
  </conditionalFormatting>
  <conditionalFormatting sqref="V3418 S3418">
    <cfRule type="expression" dxfId="922" priority="237" stopIfTrue="1">
      <formula>AND($B3418&lt;&gt;"",TODAY()&gt;#REF!,S3418="")</formula>
    </cfRule>
  </conditionalFormatting>
  <conditionalFormatting sqref="U3418">
    <cfRule type="expression" dxfId="921" priority="236" stopIfTrue="1">
      <formula>AND($B3418&lt;&gt;"",TODAY()&gt;$A3418,U3418="",V3418&lt;&gt;"Data Received")</formula>
    </cfRule>
  </conditionalFormatting>
  <conditionalFormatting sqref="R3418">
    <cfRule type="expression" dxfId="920" priority="240" stopIfTrue="1">
      <formula>AND(B3418&lt;&gt;"",#REF!&lt;TODAY(),R3418="")</formula>
    </cfRule>
  </conditionalFormatting>
  <conditionalFormatting sqref="T3418">
    <cfRule type="expression" dxfId="919" priority="241" stopIfTrue="1">
      <formula>AND($B3418&lt;&gt;"",$S3418&lt;&gt;"",TODAY()&gt;$S3418+14,$T3418="",V3418&lt;&gt;"Data Received")</formula>
    </cfRule>
  </conditionalFormatting>
  <conditionalFormatting sqref="L3418:O3418">
    <cfRule type="expression" dxfId="918" priority="242" stopIfTrue="1">
      <formula>AND($B3418&lt;&gt;"",TODAY()&gt;#REF!,$L3418="")</formula>
    </cfRule>
  </conditionalFormatting>
  <conditionalFormatting sqref="P3418">
    <cfRule type="expression" dxfId="917" priority="243" stopIfTrue="1">
      <formula>AND($B3419&lt;&gt;"",TODAY()&gt;#REF!,P3418="")</formula>
    </cfRule>
  </conditionalFormatting>
  <conditionalFormatting sqref="Q3419">
    <cfRule type="expression" dxfId="916" priority="230" stopIfTrue="1">
      <formula>AND(P3419&lt;&gt;"",(P3419+7)&lt;TODAY(),(P3419+14)&gt;=TODAY(),Q3419="")</formula>
    </cfRule>
    <cfRule type="expression" dxfId="915" priority="231" stopIfTrue="1">
      <formula>AND(P3419&lt;&gt;"",(P3419+14)&lt;TODAY(),Q3419="")</formula>
    </cfRule>
  </conditionalFormatting>
  <conditionalFormatting sqref="S3419 V3419">
    <cfRule type="expression" dxfId="914" priority="229" stopIfTrue="1">
      <formula>AND($B3419&lt;&gt;"",TODAY()&gt;#REF!,S3419="")</formula>
    </cfRule>
  </conditionalFormatting>
  <conditionalFormatting sqref="U3419">
    <cfRule type="expression" dxfId="913" priority="228" stopIfTrue="1">
      <formula>AND($B3419&lt;&gt;"",TODAY()&gt;$A3419,U3419="",V3419&lt;&gt;"Data Received")</formula>
    </cfRule>
  </conditionalFormatting>
  <conditionalFormatting sqref="R3419">
    <cfRule type="expression" dxfId="912" priority="232" stopIfTrue="1">
      <formula>AND(B3419&lt;&gt;"",#REF!&lt;TODAY(),R3419="")</formula>
    </cfRule>
  </conditionalFormatting>
  <conditionalFormatting sqref="T3419">
    <cfRule type="expression" dxfId="911" priority="233" stopIfTrue="1">
      <formula>AND($B3419&lt;&gt;"",$S3419&lt;&gt;"",TODAY()&gt;$S3419+14,$T3419="",V3419&lt;&gt;"Data Received")</formula>
    </cfRule>
  </conditionalFormatting>
  <conditionalFormatting sqref="L3419:O3419">
    <cfRule type="expression" dxfId="910" priority="234" stopIfTrue="1">
      <formula>AND($B3419&lt;&gt;"",TODAY()&gt;#REF!,$L3419="")</formula>
    </cfRule>
  </conditionalFormatting>
  <conditionalFormatting sqref="P3419">
    <cfRule type="expression" dxfId="909" priority="235" stopIfTrue="1">
      <formula>AND($B3420&lt;&gt;"",TODAY()&gt;#REF!,P3419="")</formula>
    </cfRule>
  </conditionalFormatting>
  <conditionalFormatting sqref="Q3420">
    <cfRule type="expression" dxfId="908" priority="226" stopIfTrue="1">
      <formula>AND(P3420&lt;&gt;"",(P3420+7)&lt;TODAY(),(P3420+14)&gt;=TODAY(),Q3420="")</formula>
    </cfRule>
    <cfRule type="expression" dxfId="907" priority="227" stopIfTrue="1">
      <formula>AND(P3420&lt;&gt;"",(P3420+14)&lt;TODAY(),Q3420="")</formula>
    </cfRule>
  </conditionalFormatting>
  <conditionalFormatting sqref="S3420 V3420">
    <cfRule type="expression" dxfId="906" priority="225" stopIfTrue="1">
      <formula>AND($B3420&lt;&gt;"",TODAY()&gt;#REF!,S3420="")</formula>
    </cfRule>
  </conditionalFormatting>
  <conditionalFormatting sqref="U3420">
    <cfRule type="expression" dxfId="905" priority="224" stopIfTrue="1">
      <formula>AND($B3420&lt;&gt;"",TODAY()&gt;$A3420,U3420="",V3420&lt;&gt;"Data Received")</formula>
    </cfRule>
  </conditionalFormatting>
  <conditionalFormatting sqref="R3420">
    <cfRule type="expression" dxfId="904" priority="223" stopIfTrue="1">
      <formula>AND(B3420&lt;&gt;"",#REF!&lt;TODAY(),R3420="")</formula>
    </cfRule>
  </conditionalFormatting>
  <conditionalFormatting sqref="T3420">
    <cfRule type="expression" dxfId="903" priority="222" stopIfTrue="1">
      <formula>AND($B3420&lt;&gt;"",$S3420&lt;&gt;"",TODAY()&gt;$S3420+14,$T3420="",V3420&lt;&gt;"Data Received")</formula>
    </cfRule>
  </conditionalFormatting>
  <conditionalFormatting sqref="L3420:O3420">
    <cfRule type="expression" dxfId="902" priority="221" stopIfTrue="1">
      <formula>AND($B3420&lt;&gt;"",TODAY()&gt;#REF!,$L3420="")</formula>
    </cfRule>
  </conditionalFormatting>
  <conditionalFormatting sqref="P3420">
    <cfRule type="expression" dxfId="901" priority="220" stopIfTrue="1">
      <formula>AND($B6809&lt;&gt;"",TODAY()&gt;#REF!,P3420="")</formula>
    </cfRule>
  </conditionalFormatting>
  <conditionalFormatting sqref="Q3421">
    <cfRule type="expression" dxfId="900" priority="214" stopIfTrue="1">
      <formula>AND(P3421&lt;&gt;"",(P3421+7)&lt;TODAY(),(P3421+14)&gt;=TODAY(),Q3421="")</formula>
    </cfRule>
    <cfRule type="expression" dxfId="899" priority="215" stopIfTrue="1">
      <formula>AND(P3421&lt;&gt;"",(P3421+14)&lt;TODAY(),Q3421="")</formula>
    </cfRule>
  </conditionalFormatting>
  <conditionalFormatting sqref="S3421 V3421">
    <cfRule type="expression" dxfId="898" priority="213" stopIfTrue="1">
      <formula>AND($B3421&lt;&gt;"",TODAY()&gt;#REF!,S3421="")</formula>
    </cfRule>
  </conditionalFormatting>
  <conditionalFormatting sqref="U3421">
    <cfRule type="expression" dxfId="897" priority="212" stopIfTrue="1">
      <formula>AND($B3421&lt;&gt;"",TODAY()&gt;$A3421,U3421="",V3421&lt;&gt;"Data Received")</formula>
    </cfRule>
  </conditionalFormatting>
  <conditionalFormatting sqref="R3421">
    <cfRule type="expression" dxfId="896" priority="216" stopIfTrue="1">
      <formula>AND(B3421&lt;&gt;"",#REF!&lt;TODAY(),R3421="")</formula>
    </cfRule>
  </conditionalFormatting>
  <conditionalFormatting sqref="T3421">
    <cfRule type="expression" dxfId="895" priority="217" stopIfTrue="1">
      <formula>AND($B3421&lt;&gt;"",$S3421&lt;&gt;"",TODAY()&gt;$S3421+14,$T3421="",V3421&lt;&gt;"Data Received")</formula>
    </cfRule>
  </conditionalFormatting>
  <conditionalFormatting sqref="L3421:O3421">
    <cfRule type="expression" dxfId="894" priority="218" stopIfTrue="1">
      <formula>AND($B3421&lt;&gt;"",TODAY()&gt;#REF!,$L3421="")</formula>
    </cfRule>
  </conditionalFormatting>
  <conditionalFormatting sqref="P3421">
    <cfRule type="expression" dxfId="893" priority="219" stopIfTrue="1">
      <formula>AND($B3422&lt;&gt;"",TODAY()&gt;#REF!,P3421="")</formula>
    </cfRule>
  </conditionalFormatting>
  <conditionalFormatting sqref="Q3422">
    <cfRule type="expression" dxfId="892" priority="210" stopIfTrue="1">
      <formula>AND(P3422&lt;&gt;"",(P3422+7)&lt;TODAY(),(P3422+14)&gt;=TODAY(),Q3422="")</formula>
    </cfRule>
    <cfRule type="expression" dxfId="891" priority="211" stopIfTrue="1">
      <formula>AND(P3422&lt;&gt;"",(P3422+14)&lt;TODAY(),Q3422="")</formula>
    </cfRule>
  </conditionalFormatting>
  <conditionalFormatting sqref="V3422 S3422">
    <cfRule type="expression" dxfId="890" priority="209" stopIfTrue="1">
      <formula>AND($B3422&lt;&gt;"",TODAY()&gt;#REF!,S3422="")</formula>
    </cfRule>
  </conditionalFormatting>
  <conditionalFormatting sqref="U3422">
    <cfRule type="expression" dxfId="889" priority="208" stopIfTrue="1">
      <formula>AND($B3422&lt;&gt;"",TODAY()&gt;$A3422,U3422="",V3422&lt;&gt;"Data Received")</formula>
    </cfRule>
  </conditionalFormatting>
  <conditionalFormatting sqref="R3422">
    <cfRule type="expression" dxfId="888" priority="207" stopIfTrue="1">
      <formula>AND(B3422&lt;&gt;"",#REF!&lt;TODAY(),R3422="")</formula>
    </cfRule>
  </conditionalFormatting>
  <conditionalFormatting sqref="T3422">
    <cfRule type="expression" dxfId="887" priority="206" stopIfTrue="1">
      <formula>AND($B3422&lt;&gt;"",$S3422&lt;&gt;"",TODAY()&gt;$S3422+14,$T3422="",V3422&lt;&gt;"Data Received")</formula>
    </cfRule>
  </conditionalFormatting>
  <conditionalFormatting sqref="L3422:O3422">
    <cfRule type="expression" dxfId="886" priority="205" stopIfTrue="1">
      <formula>AND($B3422&lt;&gt;"",TODAY()&gt;#REF!,$L3422="")</formula>
    </cfRule>
  </conditionalFormatting>
  <conditionalFormatting sqref="P3422">
    <cfRule type="expression" dxfId="885" priority="204" stopIfTrue="1">
      <formula>AND($B6728&lt;&gt;"",TODAY()&gt;#REF!,P3422="")</formula>
    </cfRule>
  </conditionalFormatting>
  <conditionalFormatting sqref="Q3423">
    <cfRule type="expression" dxfId="884" priority="202" stopIfTrue="1">
      <formula>AND(P3423&lt;&gt;"",(P3423+7)&lt;TODAY(),(P3423+14)&gt;=TODAY(),Q3423="")</formula>
    </cfRule>
    <cfRule type="expression" dxfId="883" priority="203" stopIfTrue="1">
      <formula>AND(P3423&lt;&gt;"",(P3423+14)&lt;TODAY(),Q3423="")</formula>
    </cfRule>
  </conditionalFormatting>
  <conditionalFormatting sqref="V3423 S3423">
    <cfRule type="expression" dxfId="882" priority="201" stopIfTrue="1">
      <formula>AND($B3423&lt;&gt;"",TODAY()&gt;#REF!,S3423="")</formula>
    </cfRule>
  </conditionalFormatting>
  <conditionalFormatting sqref="U3423">
    <cfRule type="expression" dxfId="881" priority="200" stopIfTrue="1">
      <formula>AND($B3423&lt;&gt;"",TODAY()&gt;$A3423,U3423="",V3423&lt;&gt;"Data Received")</formula>
    </cfRule>
  </conditionalFormatting>
  <conditionalFormatting sqref="R3423">
    <cfRule type="expression" dxfId="880" priority="199" stopIfTrue="1">
      <formula>AND(B3423&lt;&gt;"",#REF!&lt;TODAY(),R3423="")</formula>
    </cfRule>
  </conditionalFormatting>
  <conditionalFormatting sqref="T3423">
    <cfRule type="expression" dxfId="879" priority="198" stopIfTrue="1">
      <formula>AND($B3423&lt;&gt;"",$S3423&lt;&gt;"",TODAY()&gt;$S3423+14,$T3423="",V3423&lt;&gt;"Data Received")</formula>
    </cfRule>
  </conditionalFormatting>
  <conditionalFormatting sqref="L3423:O3423">
    <cfRule type="expression" dxfId="878" priority="197" stopIfTrue="1">
      <formula>AND($B3423&lt;&gt;"",TODAY()&gt;#REF!,$L3423="")</formula>
    </cfRule>
  </conditionalFormatting>
  <conditionalFormatting sqref="P3423">
    <cfRule type="expression" dxfId="877" priority="196" stopIfTrue="1">
      <formula>AND($B6797&lt;&gt;"",TODAY()&gt;#REF!,P3423="")</formula>
    </cfRule>
  </conditionalFormatting>
  <conditionalFormatting sqref="Q3424">
    <cfRule type="expression" dxfId="876" priority="194" stopIfTrue="1">
      <formula>AND(P3424&lt;&gt;"",(P3424+7)&lt;TODAY(),(P3424+14)&gt;=TODAY(),Q3424="")</formula>
    </cfRule>
    <cfRule type="expression" dxfId="875" priority="195" stopIfTrue="1">
      <formula>AND(P3424&lt;&gt;"",(P3424+14)&lt;TODAY(),Q3424="")</formula>
    </cfRule>
  </conditionalFormatting>
  <conditionalFormatting sqref="V3424 S3424">
    <cfRule type="expression" dxfId="874" priority="193" stopIfTrue="1">
      <formula>AND($B3424&lt;&gt;"",TODAY()&gt;#REF!,S3424="")</formula>
    </cfRule>
  </conditionalFormatting>
  <conditionalFormatting sqref="U3424">
    <cfRule type="expression" dxfId="873" priority="192" stopIfTrue="1">
      <formula>AND($B3424&lt;&gt;"",TODAY()&gt;$A3424,U3424="",V3424&lt;&gt;"Data Received")</formula>
    </cfRule>
  </conditionalFormatting>
  <conditionalFormatting sqref="R3424">
    <cfRule type="expression" dxfId="872" priority="191" stopIfTrue="1">
      <formula>AND(B3424&lt;&gt;"",#REF!&lt;TODAY(),R3424="")</formula>
    </cfRule>
  </conditionalFormatting>
  <conditionalFormatting sqref="T3424">
    <cfRule type="expression" dxfId="871" priority="190" stopIfTrue="1">
      <formula>AND($B3424&lt;&gt;"",$S3424&lt;&gt;"",TODAY()&gt;$S3424+14,$T3424="",V3424&lt;&gt;"Data Received")</formula>
    </cfRule>
  </conditionalFormatting>
  <conditionalFormatting sqref="L3424:O3424">
    <cfRule type="expression" dxfId="870" priority="189" stopIfTrue="1">
      <formula>AND($B3424&lt;&gt;"",TODAY()&gt;#REF!,$L3424="")</formula>
    </cfRule>
  </conditionalFormatting>
  <conditionalFormatting sqref="P3424">
    <cfRule type="expression" dxfId="869" priority="188" stopIfTrue="1">
      <formula>AND($B6714&lt;&gt;"",TODAY()&gt;#REF!,P3424="")</formula>
    </cfRule>
  </conditionalFormatting>
  <conditionalFormatting sqref="S3425 V3425">
    <cfRule type="expression" dxfId="868" priority="187" stopIfTrue="1">
      <formula>AND($B3425&lt;&gt;"",TODAY()&gt;#REF!,S3425="")</formula>
    </cfRule>
  </conditionalFormatting>
  <conditionalFormatting sqref="U3425">
    <cfRule type="expression" dxfId="867" priority="186" stopIfTrue="1">
      <formula>AND($B3425&lt;&gt;"",TODAY()&gt;$A3425,U3425="",V3425&lt;&gt;"Data Received")</formula>
    </cfRule>
  </conditionalFormatting>
  <conditionalFormatting sqref="T3425">
    <cfRule type="expression" dxfId="866" priority="185" stopIfTrue="1">
      <formula>AND($B3425&lt;&gt;"",$S3425&lt;&gt;"",TODAY()&gt;$S3425+14,$T3425="",V3425&lt;&gt;"Data Received")</formula>
    </cfRule>
  </conditionalFormatting>
  <conditionalFormatting sqref="L3425:O3425">
    <cfRule type="expression" dxfId="865" priority="184" stopIfTrue="1">
      <formula>AND($B3425&lt;&gt;"",TODAY()&gt;#REF!,$L3425="")</formula>
    </cfRule>
  </conditionalFormatting>
  <conditionalFormatting sqref="P3425">
    <cfRule type="expression" dxfId="864" priority="183" stopIfTrue="1">
      <formula>AND($B3425&lt;&gt;"",TODAY()&gt;#REF!,P3425="")</formula>
    </cfRule>
  </conditionalFormatting>
  <conditionalFormatting sqref="Q3425:R3425">
    <cfRule type="expression" dxfId="863" priority="182" stopIfTrue="1">
      <formula>AND($B6711&lt;&gt;"",TODAY()&gt;#REF!,Q3425="")</formula>
    </cfRule>
  </conditionalFormatting>
  <conditionalFormatting sqref="Q3426">
    <cfRule type="expression" dxfId="862" priority="180" stopIfTrue="1">
      <formula>AND(P3426&lt;&gt;"",(P3426+7)&lt;TODAY(),(P3426+14)&gt;=TODAY(),Q3426="")</formula>
    </cfRule>
    <cfRule type="expression" dxfId="861" priority="181" stopIfTrue="1">
      <formula>AND(P3426&lt;&gt;"",(P3426+14)&lt;TODAY(),Q3426="")</formula>
    </cfRule>
  </conditionalFormatting>
  <conditionalFormatting sqref="V3426">
    <cfRule type="expression" dxfId="860" priority="179" stopIfTrue="1">
      <formula>AND($B3426&lt;&gt;"",TODAY()&gt;#REF!,V3426="")</formula>
    </cfRule>
  </conditionalFormatting>
  <conditionalFormatting sqref="U3426">
    <cfRule type="expression" dxfId="859" priority="178" stopIfTrue="1">
      <formula>AND($B3426&lt;&gt;"",TODAY()&gt;$A3426,U3426="",V3426&lt;&gt;"Data Received")</formula>
    </cfRule>
  </conditionalFormatting>
  <conditionalFormatting sqref="R3426">
    <cfRule type="expression" dxfId="858" priority="177" stopIfTrue="1">
      <formula>AND(B3426&lt;&gt;"",#REF!&lt;TODAY(),R3426="")</formula>
    </cfRule>
  </conditionalFormatting>
  <conditionalFormatting sqref="T3426">
    <cfRule type="expression" dxfId="857" priority="176" stopIfTrue="1">
      <formula>AND($B3426&lt;&gt;"",$S3426&lt;&gt;"",TODAY()&gt;$S3426+14,$T3426="",V3426&lt;&gt;"Data Received")</formula>
    </cfRule>
  </conditionalFormatting>
  <conditionalFormatting sqref="L3426:O3426">
    <cfRule type="expression" dxfId="856" priority="175" stopIfTrue="1">
      <formula>AND($B3426&lt;&gt;"",TODAY()&gt;#REF!,$L3426="")</formula>
    </cfRule>
  </conditionalFormatting>
  <conditionalFormatting sqref="S3426">
    <cfRule type="expression" dxfId="855" priority="174" stopIfTrue="1">
      <formula>AND($B3426&lt;&gt;"",$S3426&lt;&gt;"",TODAY()&gt;$S3426+14,$T3426="",U3426&lt;&gt;"Data Received")</formula>
    </cfRule>
  </conditionalFormatting>
  <conditionalFormatting sqref="P3426">
    <cfRule type="expression" dxfId="854" priority="173" stopIfTrue="1">
      <formula>AND($B6743&lt;&gt;"",TODAY()&gt;#REF!,P3426="")</formula>
    </cfRule>
  </conditionalFormatting>
  <conditionalFormatting sqref="Q3427">
    <cfRule type="expression" dxfId="853" priority="167" stopIfTrue="1">
      <formula>AND(P3427&lt;&gt;"",(P3427+7)&lt;TODAY(),(P3427+14)&gt;=TODAY(),Q3427="")</formula>
    </cfRule>
    <cfRule type="expression" dxfId="852" priority="168" stopIfTrue="1">
      <formula>AND(P3427&lt;&gt;"",(P3427+14)&lt;TODAY(),Q3427="")</formula>
    </cfRule>
  </conditionalFormatting>
  <conditionalFormatting sqref="V3427 S3427">
    <cfRule type="expression" dxfId="851" priority="166" stopIfTrue="1">
      <formula>AND($B3427&lt;&gt;"",TODAY()&gt;#REF!,S3427="")</formula>
    </cfRule>
  </conditionalFormatting>
  <conditionalFormatting sqref="U3427">
    <cfRule type="expression" dxfId="850" priority="165" stopIfTrue="1">
      <formula>AND($B3427&lt;&gt;"",TODAY()&gt;$A3427,U3427="",V3427&lt;&gt;"Data Received")</formula>
    </cfRule>
  </conditionalFormatting>
  <conditionalFormatting sqref="R3427">
    <cfRule type="expression" dxfId="849" priority="169" stopIfTrue="1">
      <formula>AND(B3427&lt;&gt;"",#REF!&lt;TODAY(),R3427="")</formula>
    </cfRule>
  </conditionalFormatting>
  <conditionalFormatting sqref="T3427">
    <cfRule type="expression" dxfId="848" priority="170" stopIfTrue="1">
      <formula>AND($B3427&lt;&gt;"",$S3427&lt;&gt;"",TODAY()&gt;$S3427+14,$T3427="",V3427&lt;&gt;"Data Received")</formula>
    </cfRule>
  </conditionalFormatting>
  <conditionalFormatting sqref="L3427:O3427">
    <cfRule type="expression" dxfId="847" priority="171" stopIfTrue="1">
      <formula>AND($B3427&lt;&gt;"",TODAY()&gt;#REF!,$L3427="")</formula>
    </cfRule>
  </conditionalFormatting>
  <conditionalFormatting sqref="P3427">
    <cfRule type="expression" dxfId="846" priority="172" stopIfTrue="1">
      <formula>AND($B3428&lt;&gt;"",TODAY()&gt;#REF!,P3427="")</formula>
    </cfRule>
  </conditionalFormatting>
  <conditionalFormatting sqref="Q3428">
    <cfRule type="expression" dxfId="845" priority="159" stopIfTrue="1">
      <formula>AND(P3428&lt;&gt;"",(P3428+7)&lt;TODAY(),(P3428+14)&gt;=TODAY(),Q3428="")</formula>
    </cfRule>
    <cfRule type="expression" dxfId="844" priority="160" stopIfTrue="1">
      <formula>AND(P3428&lt;&gt;"",(P3428+14)&lt;TODAY(),Q3428="")</formula>
    </cfRule>
  </conditionalFormatting>
  <conditionalFormatting sqref="S3428 V3428">
    <cfRule type="expression" dxfId="843" priority="158" stopIfTrue="1">
      <formula>AND($B3428&lt;&gt;"",TODAY()&gt;#REF!,S3428="")</formula>
    </cfRule>
  </conditionalFormatting>
  <conditionalFormatting sqref="U3428">
    <cfRule type="expression" dxfId="842" priority="157" stopIfTrue="1">
      <formula>AND($B3428&lt;&gt;"",TODAY()&gt;$A3428,U3428="",V3428&lt;&gt;"Data Received")</formula>
    </cfRule>
  </conditionalFormatting>
  <conditionalFormatting sqref="R3428">
    <cfRule type="expression" dxfId="841" priority="161" stopIfTrue="1">
      <formula>AND(B3428&lt;&gt;"",#REF!&lt;TODAY(),R3428="")</formula>
    </cfRule>
  </conditionalFormatting>
  <conditionalFormatting sqref="T3428">
    <cfRule type="expression" dxfId="840" priority="162" stopIfTrue="1">
      <formula>AND($B3428&lt;&gt;"",$S3428&lt;&gt;"",TODAY()&gt;$S3428+14,$T3428="",V3428&lt;&gt;"Data Received")</formula>
    </cfRule>
  </conditionalFormatting>
  <conditionalFormatting sqref="L3428:O3428">
    <cfRule type="expression" dxfId="839" priority="163" stopIfTrue="1">
      <formula>AND($B3428&lt;&gt;"",TODAY()&gt;#REF!,$L3428="")</formula>
    </cfRule>
  </conditionalFormatting>
  <conditionalFormatting sqref="P3428">
    <cfRule type="expression" dxfId="838" priority="164" stopIfTrue="1">
      <formula>AND($B3429&lt;&gt;"",TODAY()&gt;#REF!,P3428="")</formula>
    </cfRule>
  </conditionalFormatting>
  <conditionalFormatting sqref="Q3429">
    <cfRule type="expression" dxfId="837" priority="155" stopIfTrue="1">
      <formula>AND(P3429&lt;&gt;"",(P3429+7)&lt;TODAY(),(P3429+14)&gt;=TODAY(),Q3429="")</formula>
    </cfRule>
    <cfRule type="expression" dxfId="836" priority="156" stopIfTrue="1">
      <formula>AND(P3429&lt;&gt;"",(P3429+14)&lt;TODAY(),Q3429="")</formula>
    </cfRule>
  </conditionalFormatting>
  <conditionalFormatting sqref="S3429 V3429">
    <cfRule type="expression" dxfId="835" priority="154" stopIfTrue="1">
      <formula>AND($B3429&lt;&gt;"",TODAY()&gt;#REF!,S3429="")</formula>
    </cfRule>
  </conditionalFormatting>
  <conditionalFormatting sqref="U3429">
    <cfRule type="expression" dxfId="834" priority="153" stopIfTrue="1">
      <formula>AND($B3429&lt;&gt;"",TODAY()&gt;$A3429,U3429="",V3429&lt;&gt;"Data Received")</formula>
    </cfRule>
  </conditionalFormatting>
  <conditionalFormatting sqref="R3429">
    <cfRule type="expression" dxfId="833" priority="152" stopIfTrue="1">
      <formula>AND(B3429&lt;&gt;"",#REF!&lt;TODAY(),R3429="")</formula>
    </cfRule>
  </conditionalFormatting>
  <conditionalFormatting sqref="T3429">
    <cfRule type="expression" dxfId="832" priority="151" stopIfTrue="1">
      <formula>AND($B3429&lt;&gt;"",$S3429&lt;&gt;"",TODAY()&gt;$S3429+14,$T3429="",V3429&lt;&gt;"Data Received")</formula>
    </cfRule>
  </conditionalFormatting>
  <conditionalFormatting sqref="L3429:O3429">
    <cfRule type="expression" dxfId="831" priority="150" stopIfTrue="1">
      <formula>AND($B3429&lt;&gt;"",TODAY()&gt;#REF!,$L3429="")</formula>
    </cfRule>
  </conditionalFormatting>
  <conditionalFormatting sqref="P3429">
    <cfRule type="expression" dxfId="830" priority="149" stopIfTrue="1">
      <formula>AND($B6650&lt;&gt;"",TODAY()&gt;#REF!,P3429="")</formula>
    </cfRule>
  </conditionalFormatting>
  <conditionalFormatting sqref="Q3430">
    <cfRule type="expression" dxfId="829" priority="135" stopIfTrue="1">
      <formula>AND(P3430&lt;&gt;"",(P3430+7)&lt;TODAY(),(P3430+14)&gt;=TODAY(),Q3430="")</formula>
    </cfRule>
    <cfRule type="expression" dxfId="828" priority="136" stopIfTrue="1">
      <formula>AND(P3430&lt;&gt;"",(P3430+14)&lt;TODAY(),Q3430="")</formula>
    </cfRule>
  </conditionalFormatting>
  <conditionalFormatting sqref="S3430 V3430">
    <cfRule type="expression" dxfId="827" priority="134" stopIfTrue="1">
      <formula>AND($B3430&lt;&gt;"",TODAY()&gt;#REF!,S3430="")</formula>
    </cfRule>
  </conditionalFormatting>
  <conditionalFormatting sqref="U3430">
    <cfRule type="expression" dxfId="826" priority="133" stopIfTrue="1">
      <formula>AND($B3430&lt;&gt;"",TODAY()&gt;$A3430,U3430="",V3430&lt;&gt;"Data Received")</formula>
    </cfRule>
  </conditionalFormatting>
  <conditionalFormatting sqref="R3430">
    <cfRule type="expression" dxfId="825" priority="137" stopIfTrue="1">
      <formula>AND(B3430&lt;&gt;"",#REF!&lt;TODAY(),R3430="")</formula>
    </cfRule>
  </conditionalFormatting>
  <conditionalFormatting sqref="T3430">
    <cfRule type="expression" dxfId="824" priority="138" stopIfTrue="1">
      <formula>AND($B3430&lt;&gt;"",$S3430&lt;&gt;"",TODAY()&gt;$S3430+14,$T3430="",V3430&lt;&gt;"Data Received")</formula>
    </cfRule>
  </conditionalFormatting>
  <conditionalFormatting sqref="L3430:O3430">
    <cfRule type="expression" dxfId="823" priority="139" stopIfTrue="1">
      <formula>AND($B3430&lt;&gt;"",TODAY()&gt;#REF!,$L3430="")</formula>
    </cfRule>
  </conditionalFormatting>
  <conditionalFormatting sqref="P3430">
    <cfRule type="expression" dxfId="822" priority="140" stopIfTrue="1">
      <formula>AND($B3431&lt;&gt;"",TODAY()&gt;#REF!,P3430="")</formula>
    </cfRule>
  </conditionalFormatting>
  <conditionalFormatting sqref="Q3431">
    <cfRule type="expression" dxfId="821" priority="127" stopIfTrue="1">
      <formula>AND(P3431&lt;&gt;"",(P3431+7)&lt;TODAY(),(P3431+14)&gt;=TODAY(),Q3431="")</formula>
    </cfRule>
    <cfRule type="expression" dxfId="820" priority="128" stopIfTrue="1">
      <formula>AND(P3431&lt;&gt;"",(P3431+14)&lt;TODAY(),Q3431="")</formula>
    </cfRule>
  </conditionalFormatting>
  <conditionalFormatting sqref="V3431 S3431">
    <cfRule type="expression" dxfId="819" priority="126" stopIfTrue="1">
      <formula>AND($B3431&lt;&gt;"",TODAY()&gt;#REF!,S3431="")</formula>
    </cfRule>
  </conditionalFormatting>
  <conditionalFormatting sqref="U3431">
    <cfRule type="expression" dxfId="818" priority="125" stopIfTrue="1">
      <formula>AND($B3431&lt;&gt;"",TODAY()&gt;$A3431,U3431="",V3431&lt;&gt;"Data Received")</formula>
    </cfRule>
  </conditionalFormatting>
  <conditionalFormatting sqref="R3431">
    <cfRule type="expression" dxfId="817" priority="129" stopIfTrue="1">
      <formula>AND(B3431&lt;&gt;"",#REF!&lt;TODAY(),R3431="")</formula>
    </cfRule>
  </conditionalFormatting>
  <conditionalFormatting sqref="T3431">
    <cfRule type="expression" dxfId="816" priority="130" stopIfTrue="1">
      <formula>AND($B3431&lt;&gt;"",$S3431&lt;&gt;"",TODAY()&gt;$S3431+14,$T3431="",V3431&lt;&gt;"Data Received")</formula>
    </cfRule>
  </conditionalFormatting>
  <conditionalFormatting sqref="L3431:O3431">
    <cfRule type="expression" dxfId="815" priority="131" stopIfTrue="1">
      <formula>AND($B3431&lt;&gt;"",TODAY()&gt;#REF!,$L3431="")</formula>
    </cfRule>
  </conditionalFormatting>
  <conditionalFormatting sqref="P3431">
    <cfRule type="expression" dxfId="814" priority="132" stopIfTrue="1">
      <formula>AND($B3432&lt;&gt;"",TODAY()&gt;#REF!,P3431="")</formula>
    </cfRule>
  </conditionalFormatting>
  <conditionalFormatting sqref="Q3432">
    <cfRule type="expression" dxfId="813" priority="123" stopIfTrue="1">
      <formula>AND(P3432&lt;&gt;"",(P3432+7)&lt;TODAY(),(P3432+14)&gt;=TODAY(),Q3432="")</formula>
    </cfRule>
    <cfRule type="expression" dxfId="812" priority="124" stopIfTrue="1">
      <formula>AND(P3432&lt;&gt;"",(P3432+14)&lt;TODAY(),Q3432="")</formula>
    </cfRule>
  </conditionalFormatting>
  <conditionalFormatting sqref="V3432 S3432">
    <cfRule type="expression" dxfId="811" priority="122" stopIfTrue="1">
      <formula>AND($B3432&lt;&gt;"",TODAY()&gt;#REF!,S3432="")</formula>
    </cfRule>
  </conditionalFormatting>
  <conditionalFormatting sqref="U3432">
    <cfRule type="expression" dxfId="810" priority="121" stopIfTrue="1">
      <formula>AND($B3432&lt;&gt;"",TODAY()&gt;$A3432,U3432="",V3432&lt;&gt;"Data Received")</formula>
    </cfRule>
  </conditionalFormatting>
  <conditionalFormatting sqref="R3432">
    <cfRule type="expression" dxfId="809" priority="120" stopIfTrue="1">
      <formula>AND(B3432&lt;&gt;"",#REF!&lt;TODAY(),R3432="")</formula>
    </cfRule>
  </conditionalFormatting>
  <conditionalFormatting sqref="T3432">
    <cfRule type="expression" dxfId="808" priority="119" stopIfTrue="1">
      <formula>AND($B3432&lt;&gt;"",$S3432&lt;&gt;"",TODAY()&gt;$S3432+14,$T3432="",V3432&lt;&gt;"Data Received")</formula>
    </cfRule>
  </conditionalFormatting>
  <conditionalFormatting sqref="L3432:O3432">
    <cfRule type="expression" dxfId="807" priority="118" stopIfTrue="1">
      <formula>AND($B3432&lt;&gt;"",TODAY()&gt;#REF!,$L3432="")</formula>
    </cfRule>
  </conditionalFormatting>
  <conditionalFormatting sqref="P3432:R3432">
    <cfRule type="expression" dxfId="806" priority="117" stopIfTrue="1">
      <formula>AND($B6771&lt;&gt;"",TODAY()&gt;#REF!,P3432="")</formula>
    </cfRule>
  </conditionalFormatting>
  <conditionalFormatting sqref="V3433 S3433">
    <cfRule type="expression" dxfId="805" priority="113" stopIfTrue="1">
      <formula>AND($B3433&lt;&gt;"",TODAY()&gt;#REF!,S3433="")</formula>
    </cfRule>
  </conditionalFormatting>
  <conditionalFormatting sqref="U3433">
    <cfRule type="expression" dxfId="804" priority="112" stopIfTrue="1">
      <formula>AND($B3433&lt;&gt;"",TODAY()&gt;$A3433,U3433="",V3433&lt;&gt;"Data Received")</formula>
    </cfRule>
  </conditionalFormatting>
  <conditionalFormatting sqref="T3433">
    <cfRule type="expression" dxfId="803" priority="114" stopIfTrue="1">
      <formula>AND($B3433&lt;&gt;"",$S3433&lt;&gt;"",TODAY()&gt;$S3433+14,$T3433="",V3433&lt;&gt;"Data Received")</formula>
    </cfRule>
  </conditionalFormatting>
  <conditionalFormatting sqref="L3433:O3433">
    <cfRule type="expression" dxfId="802" priority="115" stopIfTrue="1">
      <formula>AND($B3433&lt;&gt;"",TODAY()&gt;#REF!,$L3433="")</formula>
    </cfRule>
  </conditionalFormatting>
  <conditionalFormatting sqref="P3433">
    <cfRule type="expression" dxfId="801" priority="116" stopIfTrue="1">
      <formula>AND($B3434&lt;&gt;"",TODAY()&gt;#REF!,P3433="")</formula>
    </cfRule>
  </conditionalFormatting>
  <conditionalFormatting sqref="Q3433">
    <cfRule type="expression" dxfId="800" priority="111" stopIfTrue="1">
      <formula>AND($B3434&lt;&gt;"",TODAY()&gt;#REF!,Q3433="")</formula>
    </cfRule>
  </conditionalFormatting>
  <conditionalFormatting sqref="R3433">
    <cfRule type="expression" dxfId="799" priority="110" stopIfTrue="1">
      <formula>AND($B3434&lt;&gt;"",TODAY()&gt;#REF!,R3433="")</formula>
    </cfRule>
  </conditionalFormatting>
  <conditionalFormatting sqref="Q3434">
    <cfRule type="expression" dxfId="798" priority="104" stopIfTrue="1">
      <formula>AND(P3434&lt;&gt;"",(P3434+7)&lt;TODAY(),(P3434+14)&gt;=TODAY(),Q3434="")</formula>
    </cfRule>
    <cfRule type="expression" dxfId="797" priority="105" stopIfTrue="1">
      <formula>AND(P3434&lt;&gt;"",(P3434+14)&lt;TODAY(),Q3434="")</formula>
    </cfRule>
  </conditionalFormatting>
  <conditionalFormatting sqref="S3434 V3434">
    <cfRule type="expression" dxfId="796" priority="103" stopIfTrue="1">
      <formula>AND($B3434&lt;&gt;"",TODAY()&gt;#REF!,S3434="")</formula>
    </cfRule>
  </conditionalFormatting>
  <conditionalFormatting sqref="U3434">
    <cfRule type="expression" dxfId="795" priority="102" stopIfTrue="1">
      <formula>AND($B3434&lt;&gt;"",TODAY()&gt;$A3434,U3434="",V3434&lt;&gt;"Data Received")</formula>
    </cfRule>
  </conditionalFormatting>
  <conditionalFormatting sqref="R3434">
    <cfRule type="expression" dxfId="794" priority="106" stopIfTrue="1">
      <formula>AND(B3434&lt;&gt;"",#REF!&lt;TODAY(),R3434="")</formula>
    </cfRule>
  </conditionalFormatting>
  <conditionalFormatting sqref="T3434">
    <cfRule type="expression" dxfId="793" priority="107" stopIfTrue="1">
      <formula>AND($B3434&lt;&gt;"",$S3434&lt;&gt;"",TODAY()&gt;$S3434+14,$T3434="",V3434&lt;&gt;"Data Received")</formula>
    </cfRule>
  </conditionalFormatting>
  <conditionalFormatting sqref="L3434:O3434">
    <cfRule type="expression" dxfId="792" priority="108" stopIfTrue="1">
      <formula>AND($B3434&lt;&gt;"",TODAY()&gt;#REF!,$L3434="")</formula>
    </cfRule>
  </conditionalFormatting>
  <conditionalFormatting sqref="P3434">
    <cfRule type="expression" dxfId="791" priority="109" stopIfTrue="1">
      <formula>AND($B3435&lt;&gt;"",TODAY()&gt;#REF!,P3434="")</formula>
    </cfRule>
  </conditionalFormatting>
  <conditionalFormatting sqref="V3435 S3435">
    <cfRule type="expression" dxfId="790" priority="98" stopIfTrue="1">
      <formula>AND($B3435&lt;&gt;"",TODAY()&gt;#REF!,S3435="")</formula>
    </cfRule>
  </conditionalFormatting>
  <conditionalFormatting sqref="U3435">
    <cfRule type="expression" dxfId="789" priority="97" stopIfTrue="1">
      <formula>AND($B3435&lt;&gt;"",TODAY()&gt;$A3435,U3435="",V3435&lt;&gt;"Data Received")</formula>
    </cfRule>
  </conditionalFormatting>
  <conditionalFormatting sqref="T3435">
    <cfRule type="expression" dxfId="788" priority="99" stopIfTrue="1">
      <formula>AND($B3435&lt;&gt;"",$S3435&lt;&gt;"",TODAY()&gt;$S3435+14,$T3435="",V3435&lt;&gt;"Data Received")</formula>
    </cfRule>
  </conditionalFormatting>
  <conditionalFormatting sqref="L3435:O3435">
    <cfRule type="expression" dxfId="787" priority="100" stopIfTrue="1">
      <formula>AND($B3435&lt;&gt;"",TODAY()&gt;#REF!,$L3435="")</formula>
    </cfRule>
  </conditionalFormatting>
  <conditionalFormatting sqref="P3435">
    <cfRule type="expression" dxfId="786" priority="101" stopIfTrue="1">
      <formula>AND($B3436&lt;&gt;"",TODAY()&gt;#REF!,P3435="")</formula>
    </cfRule>
  </conditionalFormatting>
  <conditionalFormatting sqref="Q3435">
    <cfRule type="expression" dxfId="785" priority="96" stopIfTrue="1">
      <formula>AND($B3436&lt;&gt;"",TODAY()&gt;#REF!,Q3435="")</formula>
    </cfRule>
  </conditionalFormatting>
  <conditionalFormatting sqref="R3435">
    <cfRule type="expression" dxfId="784" priority="95" stopIfTrue="1">
      <formula>AND($B3436&lt;&gt;"",TODAY()&gt;#REF!,R3435="")</formula>
    </cfRule>
  </conditionalFormatting>
  <conditionalFormatting sqref="S3436 V3436">
    <cfRule type="expression" dxfId="783" priority="91" stopIfTrue="1">
      <formula>AND($B3436&lt;&gt;"",TODAY()&gt;#REF!,S3436="")</formula>
    </cfRule>
  </conditionalFormatting>
  <conditionalFormatting sqref="U3436">
    <cfRule type="expression" dxfId="782" priority="90" stopIfTrue="1">
      <formula>AND($B3436&lt;&gt;"",TODAY()&gt;$A3436,U3436="",V3436&lt;&gt;"Data Received")</formula>
    </cfRule>
  </conditionalFormatting>
  <conditionalFormatting sqref="T3436">
    <cfRule type="expression" dxfId="781" priority="92" stopIfTrue="1">
      <formula>AND($B3436&lt;&gt;"",$S3436&lt;&gt;"",TODAY()&gt;$S3436+14,$T3436="",V3436&lt;&gt;"Data Received")</formula>
    </cfRule>
  </conditionalFormatting>
  <conditionalFormatting sqref="L3436:O3436">
    <cfRule type="expression" dxfId="780" priority="93" stopIfTrue="1">
      <formula>AND($B3436&lt;&gt;"",TODAY()&gt;#REF!,$L3436="")</formula>
    </cfRule>
  </conditionalFormatting>
  <conditionalFormatting sqref="P3436">
    <cfRule type="expression" dxfId="779" priority="94" stopIfTrue="1">
      <formula>AND($B3437&lt;&gt;"",TODAY()&gt;#REF!,P3436="")</formula>
    </cfRule>
  </conditionalFormatting>
  <conditionalFormatting sqref="Q3436">
    <cfRule type="expression" dxfId="778" priority="89" stopIfTrue="1">
      <formula>AND($B3437&lt;&gt;"",TODAY()&gt;#REF!,Q3436="")</formula>
    </cfRule>
  </conditionalFormatting>
  <conditionalFormatting sqref="R3436">
    <cfRule type="expression" dxfId="777" priority="88" stopIfTrue="1">
      <formula>AND($B3437&lt;&gt;"",TODAY()&gt;#REF!,R3436="")</formula>
    </cfRule>
  </conditionalFormatting>
  <conditionalFormatting sqref="V3437 S3437">
    <cfRule type="expression" dxfId="776" priority="84" stopIfTrue="1">
      <formula>AND($B3437&lt;&gt;"",TODAY()&gt;#REF!,S3437="")</formula>
    </cfRule>
  </conditionalFormatting>
  <conditionalFormatting sqref="U3437">
    <cfRule type="expression" dxfId="775" priority="83" stopIfTrue="1">
      <formula>AND($B3437&lt;&gt;"",TODAY()&gt;$A3437,U3437="",V3437&lt;&gt;"Data Received")</formula>
    </cfRule>
  </conditionalFormatting>
  <conditionalFormatting sqref="T3437">
    <cfRule type="expression" dxfId="774" priority="85" stopIfTrue="1">
      <formula>AND($B3437&lt;&gt;"",$S3437&lt;&gt;"",TODAY()&gt;$S3437+14,$T3437="",V3437&lt;&gt;"Data Received")</formula>
    </cfRule>
  </conditionalFormatting>
  <conditionalFormatting sqref="L3437:O3437">
    <cfRule type="expression" dxfId="773" priority="86" stopIfTrue="1">
      <formula>AND($B3437&lt;&gt;"",TODAY()&gt;#REF!,$L3437="")</formula>
    </cfRule>
  </conditionalFormatting>
  <conditionalFormatting sqref="P3437">
    <cfRule type="expression" dxfId="772" priority="87" stopIfTrue="1">
      <formula>AND($B3438&lt;&gt;"",TODAY()&gt;#REF!,P3437="")</formula>
    </cfRule>
  </conditionalFormatting>
  <conditionalFormatting sqref="Q3437">
    <cfRule type="expression" dxfId="771" priority="82" stopIfTrue="1">
      <formula>AND($B3438&lt;&gt;"",TODAY()&gt;#REF!,Q3437="")</formula>
    </cfRule>
  </conditionalFormatting>
  <conditionalFormatting sqref="R3437">
    <cfRule type="expression" dxfId="770" priority="81" stopIfTrue="1">
      <formula>AND($B3438&lt;&gt;"",TODAY()&gt;#REF!,R3437="")</formula>
    </cfRule>
  </conditionalFormatting>
  <conditionalFormatting sqref="S3438 V3438">
    <cfRule type="expression" dxfId="769" priority="77" stopIfTrue="1">
      <formula>AND($B3438&lt;&gt;"",TODAY()&gt;#REF!,S3438="")</formula>
    </cfRule>
  </conditionalFormatting>
  <conditionalFormatting sqref="U3438">
    <cfRule type="expression" dxfId="768" priority="76" stopIfTrue="1">
      <formula>AND($B3438&lt;&gt;"",TODAY()&gt;$A3438,U3438="",V3438&lt;&gt;"Data Received")</formula>
    </cfRule>
  </conditionalFormatting>
  <conditionalFormatting sqref="T3438">
    <cfRule type="expression" dxfId="767" priority="78" stopIfTrue="1">
      <formula>AND($B3438&lt;&gt;"",$S3438&lt;&gt;"",TODAY()&gt;$S3438+14,$T3438="",V3438&lt;&gt;"Data Received")</formula>
    </cfRule>
  </conditionalFormatting>
  <conditionalFormatting sqref="L3438:O3438">
    <cfRule type="expression" dxfId="766" priority="79" stopIfTrue="1">
      <formula>AND($B3438&lt;&gt;"",TODAY()&gt;#REF!,$L3438="")</formula>
    </cfRule>
  </conditionalFormatting>
  <conditionalFormatting sqref="P3438">
    <cfRule type="expression" dxfId="765" priority="80" stopIfTrue="1">
      <formula>AND($B3439&lt;&gt;"",TODAY()&gt;#REF!,P3438="")</formula>
    </cfRule>
  </conditionalFormatting>
  <conditionalFormatting sqref="Q3438">
    <cfRule type="expression" dxfId="764" priority="75" stopIfTrue="1">
      <formula>AND($B3439&lt;&gt;"",TODAY()&gt;#REF!,Q3438="")</formula>
    </cfRule>
  </conditionalFormatting>
  <conditionalFormatting sqref="R3438">
    <cfRule type="expression" dxfId="763" priority="74" stopIfTrue="1">
      <formula>AND($B3439&lt;&gt;"",TODAY()&gt;#REF!,R3438="")</formula>
    </cfRule>
  </conditionalFormatting>
  <conditionalFormatting sqref="V3439 S3439">
    <cfRule type="expression" dxfId="762" priority="70" stopIfTrue="1">
      <formula>AND($B3439&lt;&gt;"",TODAY()&gt;#REF!,S3439="")</formula>
    </cfRule>
  </conditionalFormatting>
  <conditionalFormatting sqref="U3439">
    <cfRule type="expression" dxfId="761" priority="69" stopIfTrue="1">
      <formula>AND($B3439&lt;&gt;"",TODAY()&gt;$A3439,U3439="",V3439&lt;&gt;"Data Received")</formula>
    </cfRule>
  </conditionalFormatting>
  <conditionalFormatting sqref="T3439">
    <cfRule type="expression" dxfId="760" priority="71" stopIfTrue="1">
      <formula>AND($B3439&lt;&gt;"",$S3439&lt;&gt;"",TODAY()&gt;$S3439+14,$T3439="",V3439&lt;&gt;"Data Received")</formula>
    </cfRule>
  </conditionalFormatting>
  <conditionalFormatting sqref="L3439:O3439">
    <cfRule type="expression" dxfId="759" priority="72" stopIfTrue="1">
      <formula>AND($B3439&lt;&gt;"",TODAY()&gt;#REF!,$L3439="")</formula>
    </cfRule>
  </conditionalFormatting>
  <conditionalFormatting sqref="P3439">
    <cfRule type="expression" dxfId="758" priority="73" stopIfTrue="1">
      <formula>AND($B3440&lt;&gt;"",TODAY()&gt;#REF!,P3439="")</formula>
    </cfRule>
  </conditionalFormatting>
  <conditionalFormatting sqref="Q3439">
    <cfRule type="expression" dxfId="757" priority="68" stopIfTrue="1">
      <formula>AND($B3440&lt;&gt;"",TODAY()&gt;#REF!,Q3439="")</formula>
    </cfRule>
  </conditionalFormatting>
  <conditionalFormatting sqref="R3439">
    <cfRule type="expression" dxfId="756" priority="67" stopIfTrue="1">
      <formula>AND($B3440&lt;&gt;"",TODAY()&gt;#REF!,R3439="")</formula>
    </cfRule>
  </conditionalFormatting>
  <conditionalFormatting sqref="S3440 V3440">
    <cfRule type="expression" dxfId="755" priority="63" stopIfTrue="1">
      <formula>AND($B3440&lt;&gt;"",TODAY()&gt;#REF!,S3440="")</formula>
    </cfRule>
  </conditionalFormatting>
  <conditionalFormatting sqref="U3440">
    <cfRule type="expression" dxfId="754" priority="62" stopIfTrue="1">
      <formula>AND($B3440&lt;&gt;"",TODAY()&gt;$A3440,U3440="",V3440&lt;&gt;"Data Received")</formula>
    </cfRule>
  </conditionalFormatting>
  <conditionalFormatting sqref="T3440">
    <cfRule type="expression" dxfId="753" priority="64" stopIfTrue="1">
      <formula>AND($B3440&lt;&gt;"",$S3440&lt;&gt;"",TODAY()&gt;$S3440+14,$T3440="",V3440&lt;&gt;"Data Received")</formula>
    </cfRule>
  </conditionalFormatting>
  <conditionalFormatting sqref="L3440:O3440">
    <cfRule type="expression" dxfId="752" priority="65" stopIfTrue="1">
      <formula>AND($B3440&lt;&gt;"",TODAY()&gt;#REF!,$L3440="")</formula>
    </cfRule>
  </conditionalFormatting>
  <conditionalFormatting sqref="P3440">
    <cfRule type="expression" dxfId="751" priority="66" stopIfTrue="1">
      <formula>AND($B3441&lt;&gt;"",TODAY()&gt;#REF!,P3440="")</formula>
    </cfRule>
  </conditionalFormatting>
  <conditionalFormatting sqref="Q3440">
    <cfRule type="expression" dxfId="750" priority="61" stopIfTrue="1">
      <formula>AND($B3441&lt;&gt;"",TODAY()&gt;#REF!,Q3440="")</formula>
    </cfRule>
  </conditionalFormatting>
  <conditionalFormatting sqref="R3440">
    <cfRule type="expression" dxfId="749" priority="60" stopIfTrue="1">
      <formula>AND($B3441&lt;&gt;"",TODAY()&gt;#REF!,R3440="")</formula>
    </cfRule>
  </conditionalFormatting>
  <conditionalFormatting sqref="V3441 S3441">
    <cfRule type="expression" dxfId="748" priority="56" stopIfTrue="1">
      <formula>AND($B3441&lt;&gt;"",TODAY()&gt;#REF!,S3441="")</formula>
    </cfRule>
  </conditionalFormatting>
  <conditionalFormatting sqref="U3441">
    <cfRule type="expression" dxfId="747" priority="55" stopIfTrue="1">
      <formula>AND($B3441&lt;&gt;"",TODAY()&gt;$A3441,U3441="",V3441&lt;&gt;"Data Received")</formula>
    </cfRule>
  </conditionalFormatting>
  <conditionalFormatting sqref="T3441">
    <cfRule type="expression" dxfId="746" priority="57" stopIfTrue="1">
      <formula>AND($B3441&lt;&gt;"",$S3441&lt;&gt;"",TODAY()&gt;$S3441+14,$T3441="",V3441&lt;&gt;"Data Received")</formula>
    </cfRule>
  </conditionalFormatting>
  <conditionalFormatting sqref="L3441:O3441">
    <cfRule type="expression" dxfId="745" priority="58" stopIfTrue="1">
      <formula>AND($B3441&lt;&gt;"",TODAY()&gt;#REF!,$L3441="")</formula>
    </cfRule>
  </conditionalFormatting>
  <conditionalFormatting sqref="P3441">
    <cfRule type="expression" dxfId="744" priority="59" stopIfTrue="1">
      <formula>AND($B3442&lt;&gt;"",TODAY()&gt;#REF!,P3441="")</formula>
    </cfRule>
  </conditionalFormatting>
  <conditionalFormatting sqref="Q3441">
    <cfRule type="expression" dxfId="743" priority="54" stopIfTrue="1">
      <formula>AND($B3442&lt;&gt;"",TODAY()&gt;#REF!,Q3441="")</formula>
    </cfRule>
  </conditionalFormatting>
  <conditionalFormatting sqref="R3441">
    <cfRule type="expression" dxfId="742" priority="53" stopIfTrue="1">
      <formula>AND($B3442&lt;&gt;"",TODAY()&gt;#REF!,R3441="")</formula>
    </cfRule>
  </conditionalFormatting>
  <conditionalFormatting sqref="S3442 V3442">
    <cfRule type="expression" dxfId="741" priority="49" stopIfTrue="1">
      <formula>AND($B3442&lt;&gt;"",TODAY()&gt;#REF!,S3442="")</formula>
    </cfRule>
  </conditionalFormatting>
  <conditionalFormatting sqref="U3442">
    <cfRule type="expression" dxfId="740" priority="48" stopIfTrue="1">
      <formula>AND($B3442&lt;&gt;"",TODAY()&gt;$A3442,U3442="",V3442&lt;&gt;"Data Received")</formula>
    </cfRule>
  </conditionalFormatting>
  <conditionalFormatting sqref="T3442">
    <cfRule type="expression" dxfId="739" priority="50" stopIfTrue="1">
      <formula>AND($B3442&lt;&gt;"",$S3442&lt;&gt;"",TODAY()&gt;$S3442+14,$T3442="",V3442&lt;&gt;"Data Received")</formula>
    </cfRule>
  </conditionalFormatting>
  <conditionalFormatting sqref="L3442:O3442">
    <cfRule type="expression" dxfId="738" priority="51" stopIfTrue="1">
      <formula>AND($B3442&lt;&gt;"",TODAY()&gt;#REF!,$L3442="")</formula>
    </cfRule>
  </conditionalFormatting>
  <conditionalFormatting sqref="P3442">
    <cfRule type="expression" dxfId="737" priority="52" stopIfTrue="1">
      <formula>AND($B3443&lt;&gt;"",TODAY()&gt;#REF!,P3442="")</formula>
    </cfRule>
  </conditionalFormatting>
  <conditionalFormatting sqref="Q3442">
    <cfRule type="expression" dxfId="736" priority="47" stopIfTrue="1">
      <formula>AND($B3443&lt;&gt;"",TODAY()&gt;#REF!,Q3442="")</formula>
    </cfRule>
  </conditionalFormatting>
  <conditionalFormatting sqref="R3442">
    <cfRule type="expression" dxfId="735" priority="46" stopIfTrue="1">
      <formula>AND($B3443&lt;&gt;"",TODAY()&gt;#REF!,R3442="")</formula>
    </cfRule>
  </conditionalFormatting>
  <conditionalFormatting sqref="V3443 S3443">
    <cfRule type="expression" dxfId="734" priority="42" stopIfTrue="1">
      <formula>AND($B3443&lt;&gt;"",TODAY()&gt;#REF!,S3443="")</formula>
    </cfRule>
  </conditionalFormatting>
  <conditionalFormatting sqref="U3443">
    <cfRule type="expression" dxfId="733" priority="41" stopIfTrue="1">
      <formula>AND($B3443&lt;&gt;"",TODAY()&gt;$A3443,U3443="",V3443&lt;&gt;"Data Received")</formula>
    </cfRule>
  </conditionalFormatting>
  <conditionalFormatting sqref="T3443">
    <cfRule type="expression" dxfId="732" priority="43" stopIfTrue="1">
      <formula>AND($B3443&lt;&gt;"",$S3443&lt;&gt;"",TODAY()&gt;$S3443+14,$T3443="",V3443&lt;&gt;"Data Received")</formula>
    </cfRule>
  </conditionalFormatting>
  <conditionalFormatting sqref="L3443:O3443">
    <cfRule type="expression" dxfId="731" priority="44" stopIfTrue="1">
      <formula>AND($B3443&lt;&gt;"",TODAY()&gt;#REF!,$L3443="")</formula>
    </cfRule>
  </conditionalFormatting>
  <conditionalFormatting sqref="P3443:R3443">
    <cfRule type="expression" dxfId="730" priority="85111" stopIfTrue="1">
      <formula>AND(#REF!&lt;&gt;"",TODAY()&gt;#REF!,P3443="")</formula>
    </cfRule>
  </conditionalFormatting>
  <conditionalFormatting sqref="Q3444">
    <cfRule type="expression" dxfId="729" priority="29" stopIfTrue="1">
      <formula>AND(P3444&lt;&gt;"",(P3444+7)&lt;TODAY(),(P3444+14)&gt;=TODAY(),Q3444="")</formula>
    </cfRule>
    <cfRule type="expression" dxfId="728" priority="30" stopIfTrue="1">
      <formula>AND(P3444&lt;&gt;"",(P3444+14)&lt;TODAY(),Q3444="")</formula>
    </cfRule>
  </conditionalFormatting>
  <conditionalFormatting sqref="V3444 S3444">
    <cfRule type="expression" dxfId="727" priority="28" stopIfTrue="1">
      <formula>AND($B3444&lt;&gt;"",TODAY()&gt;#REF!,S3444="")</formula>
    </cfRule>
  </conditionalFormatting>
  <conditionalFormatting sqref="U3444">
    <cfRule type="expression" dxfId="726" priority="27" stopIfTrue="1">
      <formula>AND($B3444&lt;&gt;"",TODAY()&gt;$A3444,U3444="",V3444&lt;&gt;"Data Received")</formula>
    </cfRule>
  </conditionalFormatting>
  <conditionalFormatting sqref="R3444">
    <cfRule type="expression" dxfId="725" priority="26" stopIfTrue="1">
      <formula>AND(B3444&lt;&gt;"",#REF!&lt;TODAY(),R3444="")</formula>
    </cfRule>
  </conditionalFormatting>
  <conditionalFormatting sqref="T3444">
    <cfRule type="expression" dxfId="724" priority="25" stopIfTrue="1">
      <formula>AND($B3444&lt;&gt;"",$S3444&lt;&gt;"",TODAY()&gt;$S3444+14,$T3444="",V3444&lt;&gt;"Data Received")</formula>
    </cfRule>
  </conditionalFormatting>
  <conditionalFormatting sqref="L3444:O3444">
    <cfRule type="expression" dxfId="723" priority="24" stopIfTrue="1">
      <formula>AND($B3444&lt;&gt;"",TODAY()&gt;#REF!,$L3444="")</formula>
    </cfRule>
  </conditionalFormatting>
  <conditionalFormatting sqref="P3444:Q3444">
    <cfRule type="expression" dxfId="722" priority="23" stopIfTrue="1">
      <formula>AND($B6770&lt;&gt;"",TODAY()&gt;#REF!,P3444="")</formula>
    </cfRule>
  </conditionalFormatting>
  <conditionalFormatting sqref="V3445 S3445">
    <cfRule type="expression" dxfId="721" priority="19" stopIfTrue="1">
      <formula>AND($B3445&lt;&gt;"",TODAY()&gt;#REF!,S3445="")</formula>
    </cfRule>
  </conditionalFormatting>
  <conditionalFormatting sqref="U3445">
    <cfRule type="expression" dxfId="720" priority="18" stopIfTrue="1">
      <formula>AND($B3445&lt;&gt;"",TODAY()&gt;$A3445,U3445="",V3445&lt;&gt;"Data Received")</formula>
    </cfRule>
  </conditionalFormatting>
  <conditionalFormatting sqref="T3445">
    <cfRule type="expression" dxfId="719" priority="20" stopIfTrue="1">
      <formula>AND($B3445&lt;&gt;"",$S3445&lt;&gt;"",TODAY()&gt;$S3445+14,$T3445="",V3445&lt;&gt;"Data Received")</formula>
    </cfRule>
  </conditionalFormatting>
  <conditionalFormatting sqref="L3445:O3445">
    <cfRule type="expression" dxfId="718" priority="21" stopIfTrue="1">
      <formula>AND($B3445&lt;&gt;"",TODAY()&gt;#REF!,$L3445="")</formula>
    </cfRule>
  </conditionalFormatting>
  <conditionalFormatting sqref="P3445">
    <cfRule type="expression" dxfId="717" priority="22" stopIfTrue="1">
      <formula>AND($B3446&lt;&gt;"",TODAY()&gt;#REF!,P3445="")</formula>
    </cfRule>
  </conditionalFormatting>
  <conditionalFormatting sqref="Q3445">
    <cfRule type="expression" dxfId="716" priority="17" stopIfTrue="1">
      <formula>AND($B3446&lt;&gt;"",TODAY()&gt;#REF!,Q3445="")</formula>
    </cfRule>
  </conditionalFormatting>
  <conditionalFormatting sqref="R3445">
    <cfRule type="expression" dxfId="715" priority="16" stopIfTrue="1">
      <formula>AND($B3446&lt;&gt;"",TODAY()&gt;#REF!,R3445="")</formula>
    </cfRule>
  </conditionalFormatting>
  <conditionalFormatting sqref="Q3446">
    <cfRule type="expression" dxfId="714" priority="10" stopIfTrue="1">
      <formula>AND(P3446&lt;&gt;"",(P3446+7)&lt;TODAY(),(P3446+14)&gt;=TODAY(),Q3446="")</formula>
    </cfRule>
    <cfRule type="expression" dxfId="713" priority="11" stopIfTrue="1">
      <formula>AND(P3446&lt;&gt;"",(P3446+14)&lt;TODAY(),Q3446="")</formula>
    </cfRule>
  </conditionalFormatting>
  <conditionalFormatting sqref="S3446 V3446">
    <cfRule type="expression" dxfId="712" priority="9" stopIfTrue="1">
      <formula>AND($B3446&lt;&gt;"",TODAY()&gt;#REF!,S3446="")</formula>
    </cfRule>
  </conditionalFormatting>
  <conditionalFormatting sqref="U3446">
    <cfRule type="expression" dxfId="711" priority="8" stopIfTrue="1">
      <formula>AND($B3446&lt;&gt;"",TODAY()&gt;$A3446,U3446="",V3446&lt;&gt;"Data Received")</formula>
    </cfRule>
  </conditionalFormatting>
  <conditionalFormatting sqref="R3446">
    <cfRule type="expression" dxfId="710" priority="12" stopIfTrue="1">
      <formula>AND(B3446&lt;&gt;"",#REF!&lt;TODAY(),R3446="")</formula>
    </cfRule>
  </conditionalFormatting>
  <conditionalFormatting sqref="T3446">
    <cfRule type="expression" dxfId="709" priority="13" stopIfTrue="1">
      <formula>AND($B3446&lt;&gt;"",$S3446&lt;&gt;"",TODAY()&gt;$S3446+14,$T3446="",V3446&lt;&gt;"Data Received")</formula>
    </cfRule>
  </conditionalFormatting>
  <conditionalFormatting sqref="L3446:O3446">
    <cfRule type="expression" dxfId="708" priority="14" stopIfTrue="1">
      <formula>AND($B3446&lt;&gt;"",TODAY()&gt;#REF!,$L3446="")</formula>
    </cfRule>
  </conditionalFormatting>
  <conditionalFormatting sqref="P3446">
    <cfRule type="expression" dxfId="707" priority="15" stopIfTrue="1">
      <formula>AND($B3447&lt;&gt;"",TODAY()&gt;#REF!,P3446="")</formula>
    </cfRule>
  </conditionalFormatting>
  <conditionalFormatting sqref="V3447 S3447">
    <cfRule type="expression" dxfId="706" priority="4" stopIfTrue="1">
      <formula>AND($B3447&lt;&gt;"",TODAY()&gt;#REF!,S3447="")</formula>
    </cfRule>
  </conditionalFormatting>
  <conditionalFormatting sqref="U3447">
    <cfRule type="expression" dxfId="705" priority="3" stopIfTrue="1">
      <formula>AND($B3447&lt;&gt;"",TODAY()&gt;$A3447,U3447="",V3447&lt;&gt;"Data Received")</formula>
    </cfRule>
  </conditionalFormatting>
  <conditionalFormatting sqref="T3447">
    <cfRule type="expression" dxfId="704" priority="5" stopIfTrue="1">
      <formula>AND($B3447&lt;&gt;"",$S3447&lt;&gt;"",TODAY()&gt;$S3447+14,$T3447="",V3447&lt;&gt;"Data Received")</formula>
    </cfRule>
  </conditionalFormatting>
  <conditionalFormatting sqref="L3447:O3447">
    <cfRule type="expression" dxfId="703" priority="6" stopIfTrue="1">
      <formula>AND($B3447&lt;&gt;"",TODAY()&gt;#REF!,$L3447="")</formula>
    </cfRule>
  </conditionalFormatting>
  <conditionalFormatting sqref="P3447">
    <cfRule type="expression" dxfId="702" priority="7" stopIfTrue="1">
      <formula>AND($B3448&lt;&gt;"",TODAY()&gt;#REF!,P3447="")</formula>
    </cfRule>
  </conditionalFormatting>
  <conditionalFormatting sqref="Q3447">
    <cfRule type="expression" dxfId="701" priority="2" stopIfTrue="1">
      <formula>AND($B3448&lt;&gt;"",TODAY()&gt;#REF!,Q3447="")</formula>
    </cfRule>
  </conditionalFormatting>
  <conditionalFormatting sqref="R3447">
    <cfRule type="expression" dxfId="700" priority="1" stopIfTrue="1">
      <formula>AND($B3448&lt;&gt;"",TODAY()&gt;#REF!,R3447="")</formula>
    </cfRule>
  </conditionalFormatting>
  <dataValidations count="1">
    <dataValidation type="list" allowBlank="1" sqref="V94:V95 V132 V147:V148 V218:V228 V240:V244 V246:V250 V255:V256 V259 V261 V279:V298 V300 V306:V311 V314 V319 V326:V333 V335:V337 V340:V352 V355:V356 V358:V368 V375:V380 V383:V384 V386:V392 V406:V408 V413 V418 V423 V430:V435 V460:V464 V469:V470 V474:V494 V497 V524:V527 V542 V554:V562 V568:V569 V571 V597 V604 V634:V635 V646:V648 V652:V660 V675:V688 V692:V698 V700 V704:V706 V709:V710 V712 V721:V724 V740:V741 V744:V746 V748:V753 V757:V758 V760 V762 V764:V768 V797:V807 V810 V813:V815 V818 V820:V822 V824:V838 V840:V841 V851:V852 V868 V875 V880:V881 V884:V901 V910:V927 V940:V947 V972:V973 V1032:V1035 V1053:V1054 V1057:V1058 V1060:V1070 V1073:V1077 V1102:V1103 V1105:V1109 V1119:V1120 V1122:V1125 V1130:V1140 V1143:V1146 V1148:V1165 V1167:V1170 V1174:V1178 V1187:V1197 V1213:V1226 V1229:V1250 V1252 V1256:V1257 V1259:V1261 V1280:V1286 V1288:V1291 V1304:V1307 V1310:V1312 V1314:V1317 V1319:V1337 V1340:V1353 V1359:V1368 V1370:V1371 V1380:V1384 V1386 V1393:V1396 V1401 V1404:V1406 V1413:V1420 V1422:V1424 V1429:V1431 V1441 V1443:V1487 V1492:V1505 V1519:V1520 V1539 V1541 V1543:V1544 V1546:V1550 V1552 V1554 V1556:V1562 V1575:V1587 V1590 V1598:V1600 V1605:V1608 V1610:V1616 V1618 V1621:V1628 V1636:V1640 V1642 V1651:V1653 V1670 V1675:V1680 V1682:V1683 V1686 V1688:V1703 V1730 V1732:V1740 V1761:V1774 V1776:V1780 V1782:V1783 V1787 V1808:V1823 V1825:V1829 V1836:V1837 V1842:V1843 V1873:V1879 V1889 V1892:V1896 V1899:V1900 V1918:V1968 V2007 V2011:V2018 V2088:V2089 V2102:V2103 V2144:V2150 V2160:V2164 V2219:V2243 V2245:V2406 V2491:V2566 V2589:V2595 V2597:V2616 V2712:V3447" xr:uid="{00000000-0002-0000-0300-000007000000}">
      <formula1>"N/A,Not Yet Started,In Progress,In QC - 1st Pass,In QC - 2nd Pass,Letter Sent with QC,Letter Sent without QC,Data Received with QC,Data Received without QC,Terminated"</formula1>
    </dataValidation>
  </dataValidations>
  <hyperlinks>
    <hyperlink ref="N2289" r:id="rId43" xr:uid="{92CD3A57-51C1-49A5-B888-85EE29C8934E}"/>
    <hyperlink ref="N2316" r:id="rId44" xr:uid="{D9F383EF-DD4D-4634-A6CE-5DE660AF85B3}"/>
    <hyperlink ref="N2339" r:id="rId45" xr:uid="{C922211E-3D9D-4372-9622-8A795FD11673}"/>
    <hyperlink ref="N2347" r:id="rId46" xr:uid="{7F0D9F4C-50CB-4FD4-BD96-E2681E1B7D77}"/>
    <hyperlink ref="N2360" r:id="rId47" display="louis.l@botica.ca_x000a_" xr:uid="{C141910B-01F9-461A-B5A3-16292AED0E65}"/>
    <hyperlink ref="N2380" r:id="rId48" xr:uid="{DA3D1F0D-8AFC-4B1F-8F92-D2D2086493CD}"/>
    <hyperlink ref="N2402" r:id="rId49" xr:uid="{381F43EE-BD15-44D7-ADC2-0227F6454FC2}"/>
    <hyperlink ref="N2715" r:id="rId50" xr:uid="{54B662FE-A654-4A99-BE1A-4A88DDAB32A8}"/>
    <hyperlink ref="N2720" r:id="rId51" xr:uid="{8DACDEDA-532D-44FD-AEA6-B38E1AEDF64D}"/>
    <hyperlink ref="N2733" r:id="rId52" xr:uid="{37D03480-F72B-4833-97DC-CB96D214F29B}"/>
    <hyperlink ref="N2737" r:id="rId53" xr:uid="{4CD4181B-7F23-4986-9C01-7645E63E1440}"/>
    <hyperlink ref="N2739" r:id="rId54" xr:uid="{D2AF9E95-82B4-4B15-9A6E-2A918102A715}"/>
    <hyperlink ref="N2740" r:id="rId55" xr:uid="{5A704788-9B7D-4571-B8FC-1F79D51A4145}"/>
    <hyperlink ref="N2741" r:id="rId56" xr:uid="{ADCB2387-579E-4613-A689-49BC7247A652}"/>
    <hyperlink ref="N2767" r:id="rId57" xr:uid="{24ACB1EE-6DCD-404B-92F0-E953CF9AD541}"/>
    <hyperlink ref="N2768" r:id="rId58" xr:uid="{491530A6-4AE1-40E8-9ADB-0ECBD7D780D9}"/>
    <hyperlink ref="N2773" r:id="rId59" xr:uid="{CD8AC874-662E-42CA-B629-FE17708061FA}"/>
    <hyperlink ref="N2774" r:id="rId60" xr:uid="{8E57EAD6-3F0B-495D-88E7-FFFA159917C9}"/>
    <hyperlink ref="N2775" r:id="rId61" xr:uid="{E980AF60-53F8-411F-8C97-6485346F0E4F}"/>
    <hyperlink ref="N2777" r:id="rId62" xr:uid="{D2327520-E4F3-4C14-9F0A-32A1C5A150AB}"/>
    <hyperlink ref="N2778" r:id="rId63" xr:uid="{921D3187-C2C8-4241-AA31-C4A08EDD111A}"/>
    <hyperlink ref="N2781" r:id="rId64" xr:uid="{3EF40B54-191D-4F6F-85AF-52D7F0CE5ED8}"/>
    <hyperlink ref="N2784" r:id="rId65" xr:uid="{39F7B8DC-F3EF-4649-B47B-590DC0E69B0D}"/>
    <hyperlink ref="N2789" r:id="rId66" xr:uid="{AB9A15FB-EC03-4653-BC65-4D0E8DA39143}"/>
    <hyperlink ref="N2790" r:id="rId67" xr:uid="{AC677898-5E82-4D7A-B96E-24C8597F5A36}"/>
    <hyperlink ref="N2791" r:id="rId68" xr:uid="{2BBFD157-F04F-4809-830A-A611B3B1AFF4}"/>
    <hyperlink ref="N2793" r:id="rId69" xr:uid="{7931A4CF-DFED-4429-B6A0-0D7E9F7ED813}"/>
    <hyperlink ref="N2795" r:id="rId70" xr:uid="{D2A5CB3F-4200-4155-A272-798DE2E373EC}"/>
    <hyperlink ref="N2796" r:id="rId71" xr:uid="{0F758026-674E-4F91-8A2D-D4A2E429A916}"/>
    <hyperlink ref="N2797" r:id="rId72" xr:uid="{7FF120AA-EF09-448D-99D2-3523E6C566DE}"/>
    <hyperlink ref="N2798" r:id="rId73" xr:uid="{FC95FFDC-9FC3-462B-9D04-6394E250794C}"/>
    <hyperlink ref="N2803" r:id="rId74" xr:uid="{80212B48-8D16-4A7E-B132-E4D7FC8B38B0}"/>
    <hyperlink ref="N2804" r:id="rId75" xr:uid="{CC00B539-80EB-4DC3-821E-A5A1E127925A}"/>
    <hyperlink ref="N2805" r:id="rId76" xr:uid="{E9FF3563-2485-410F-8286-D9218F6F55BB}"/>
    <hyperlink ref="N2806" r:id="rId77" xr:uid="{7D30024A-6A7A-4287-B132-35BD3E0E67CE}"/>
    <hyperlink ref="N2807" r:id="rId78" xr:uid="{2AE723C1-D683-4FD3-B674-6D69C53A0FC9}"/>
    <hyperlink ref="N2808" r:id="rId79" xr:uid="{D37BF072-D488-4111-B7EB-8DDA4F1BB654}"/>
    <hyperlink ref="N2809" r:id="rId80" xr:uid="{6E43F0E1-7381-42ED-AE49-9454DAFE7041}"/>
    <hyperlink ref="N2810" r:id="rId81" xr:uid="{01B770EB-9A89-4DFA-8C9E-582D4E8CBA06}"/>
    <hyperlink ref="N2811" r:id="rId82" xr:uid="{8C523BE6-BF0A-4F2B-902F-77BCAF5C208C}"/>
    <hyperlink ref="N2812" r:id="rId83" xr:uid="{0F2086F2-3A8C-4A9F-86C3-897D4723EA7C}"/>
    <hyperlink ref="N2813" r:id="rId84" xr:uid="{CD1C53A3-7842-4B6D-A774-49B2C32F138C}"/>
    <hyperlink ref="N2814" r:id="rId85" xr:uid="{54D85C00-2CF3-4433-8FF1-DE2665641B4B}"/>
    <hyperlink ref="N2817" r:id="rId86" xr:uid="{B71064AC-D58E-40FB-8908-3E0F23D3E6B2}"/>
    <hyperlink ref="N2819" r:id="rId87" xr:uid="{E12FE4F5-F703-422C-8A27-0F34C5A6B893}"/>
    <hyperlink ref="N2820" r:id="rId88" xr:uid="{230B6CA9-5DAF-4393-A7D8-F780B234E1C8}"/>
    <hyperlink ref="N2824" r:id="rId89" xr:uid="{CAB42EE9-3BBF-4B5A-B2B1-0A105F2C815C}"/>
    <hyperlink ref="N2825" r:id="rId90" xr:uid="{E098E318-02AA-479A-ADFA-6AE9165346D6}"/>
    <hyperlink ref="N2831" r:id="rId91" xr:uid="{DEAC13CF-C5EA-473D-AC9A-1165BF741946}"/>
    <hyperlink ref="N2832" r:id="rId92" xr:uid="{3E6CD29B-0F6A-4E68-BB51-AF77BDE3F879}"/>
    <hyperlink ref="N2834" r:id="rId93" xr:uid="{61D5B669-A893-4BAA-84BD-7CEA7F4A8C45}"/>
    <hyperlink ref="N2835" r:id="rId94" xr:uid="{9A14812C-D510-42C2-B1F7-C188B6E51732}"/>
    <hyperlink ref="N2836" r:id="rId95" xr:uid="{D5820F00-937C-4AA3-87E4-E12C3F9EB30E}"/>
    <hyperlink ref="N2837" r:id="rId96" xr:uid="{04F11319-2435-41A7-995B-7DC0E134F526}"/>
    <hyperlink ref="N2838" r:id="rId97" xr:uid="{627612BE-4466-4932-A628-D7A757E6C55E}"/>
    <hyperlink ref="N2840" r:id="rId98" xr:uid="{8DF64AA3-0D2B-4FDA-B414-107B1F31D6EA}"/>
    <hyperlink ref="N2842" r:id="rId99" xr:uid="{EDFEC6CB-F074-4DED-BD5B-636842616730}"/>
    <hyperlink ref="N2844" r:id="rId100" xr:uid="{DE8AB0E2-9BE6-4016-BEF6-7F2EF43C8F76}"/>
    <hyperlink ref="N2845" r:id="rId101" xr:uid="{3F0CBBD7-4139-4DF9-991C-98FAD3C5FFFD}"/>
    <hyperlink ref="N2846" r:id="rId102" xr:uid="{70758F24-0CB8-4E71-AE8C-C44E61927558}"/>
    <hyperlink ref="N2848" r:id="rId103" xr:uid="{F7B4911A-544C-46C8-AC7C-5E240606C82F}"/>
    <hyperlink ref="N2849" r:id="rId104" xr:uid="{7C603B7A-2A57-40E5-B2EE-82284E65DAB8}"/>
    <hyperlink ref="N2850" r:id="rId105" xr:uid="{5151EF82-0438-49DD-AF4B-402B31F25835}"/>
    <hyperlink ref="N2851" r:id="rId106" display="GMOREAU@mccarthy.ca, " xr:uid="{B2EA6320-53EE-4883-961F-F0F5CBA33347}"/>
    <hyperlink ref="N2852" r:id="rId107" xr:uid="{1698AE7C-55A3-4EC2-B013-73DB5F48C128}"/>
    <hyperlink ref="N2853" r:id="rId108" xr:uid="{993C1BCA-7E78-45B1-94D5-7741E3F84FFB}"/>
    <hyperlink ref="N2855" r:id="rId109" xr:uid="{41C9DD9C-C1B6-486A-9ACC-9B8E34684E18}"/>
    <hyperlink ref="N2856" r:id="rId110" xr:uid="{1FC567CF-F8C9-485F-AA82-680F65561668}"/>
    <hyperlink ref="N2857" r:id="rId111" xr:uid="{4FC3E578-5671-4E0F-A182-E087FAD69B8D}"/>
    <hyperlink ref="N2858" r:id="rId112" xr:uid="{E3ECAB81-4226-4731-A298-3EEEDE8A8844}"/>
    <hyperlink ref="N2859" r:id="rId113" xr:uid="{696F0A63-785C-4850-A8D1-EE6BC23A201D}"/>
    <hyperlink ref="N2860" r:id="rId114" xr:uid="{9E5B8310-D6D8-46E0-9FF7-C1650B0F27BD}"/>
    <hyperlink ref="N2861" r:id="rId115" xr:uid="{E6F7422E-60E1-4F3E-B3E9-C693A42D9068}"/>
    <hyperlink ref="N2862" r:id="rId116" xr:uid="{B2FC5706-38C0-48E5-A27F-0C495124EAB8}"/>
    <hyperlink ref="N2863" r:id="rId117" xr:uid="{294D6342-CFDB-4CEF-958C-62753B3B0468}"/>
    <hyperlink ref="N2864" r:id="rId118" xr:uid="{2B8DC46D-61D7-458D-8951-78F628A94267}"/>
    <hyperlink ref="N2865" r:id="rId119" xr:uid="{116F3201-0DB4-42EA-85C0-5BE11F677139}"/>
    <hyperlink ref="N2866" r:id="rId120" xr:uid="{37AF2063-3836-4A38-B653-86CDD25065E2}"/>
    <hyperlink ref="N2867" r:id="rId121" xr:uid="{88967977-A67F-4F2D-9B2A-C918324BF3FE}"/>
    <hyperlink ref="N2868" r:id="rId122" xr:uid="{3D9B8D32-4494-42C8-98FA-0AC91CD9B974}"/>
    <hyperlink ref="N2869" r:id="rId123" xr:uid="{DDA44149-7C43-4DEB-B641-AC33C12B4254}"/>
    <hyperlink ref="N2870" r:id="rId124" xr:uid="{09E9AFED-1F95-4136-ACC5-B6BEF37F4845}"/>
    <hyperlink ref="N2891" r:id="rId125" xr:uid="{30E3D953-2471-4566-9C8B-B79B19BE39BE}"/>
    <hyperlink ref="N2892" r:id="rId126" xr:uid="{EABA1C5E-7A78-498B-AC83-9BF7C0A9763C}"/>
    <hyperlink ref="N2896" r:id="rId127" xr:uid="{4BBB9752-41E4-4F1B-BD18-82DC989AC0DA}"/>
    <hyperlink ref="N2897" r:id="rId128" xr:uid="{3B7C5F93-3536-41C2-A0A9-97A56A9547CB}"/>
    <hyperlink ref="N2898" r:id="rId129" xr:uid="{FB0CEFBB-0F7A-4D66-B163-326FA3DBB34A}"/>
    <hyperlink ref="N2899" r:id="rId130" xr:uid="{0BF2C8B7-CAC5-4298-9DF3-2FD4B592DDB2}"/>
    <hyperlink ref="N2900" r:id="rId131" xr:uid="{26731707-4616-4489-8667-7FDD8C4845BF}"/>
    <hyperlink ref="N2901" r:id="rId132" xr:uid="{21326EDF-EF5F-452C-8092-E5D060AB13CB}"/>
    <hyperlink ref="N2902" r:id="rId133" xr:uid="{E2A4964D-B8C8-4120-AA12-050D5BD61ACE}"/>
    <hyperlink ref="N2903" r:id="rId134" xr:uid="{E3405CE4-9E0C-4C84-8174-3130EA4708C3}"/>
    <hyperlink ref="N2904" r:id="rId135" xr:uid="{E02E0DB9-B9D3-4FAF-B5A9-7A825EADE413}"/>
    <hyperlink ref="N2905" r:id="rId136" xr:uid="{02A16A3D-C548-4AB6-A6E2-26FDEB194D46}"/>
    <hyperlink ref="N2906" r:id="rId137" xr:uid="{B3E50CDD-79AD-43F2-9FB2-F3C5A10C815B}"/>
    <hyperlink ref="N2908" r:id="rId138" xr:uid="{F5A8D513-38FC-4641-B7BE-46DD6B6F2F94}"/>
    <hyperlink ref="N2909" r:id="rId139" xr:uid="{2BE752EB-CCEB-4D55-A838-2301929FD764}"/>
    <hyperlink ref="N2910" r:id="rId140" xr:uid="{22863A5D-C527-496D-BB9F-0793EB5F9FEE}"/>
    <hyperlink ref="N2911" r:id="rId141" xr:uid="{6464D65E-2AF9-448E-9E10-7693390FD860}"/>
    <hyperlink ref="N2912" r:id="rId142" xr:uid="{134E5D12-202F-4CEF-9784-A3CA9AF4FCA6}"/>
    <hyperlink ref="N2913" r:id="rId143" xr:uid="{7EA6C8FF-E1F1-439F-AAAF-6E7889243764}"/>
    <hyperlink ref="N2914" r:id="rId144" xr:uid="{A7260284-802E-4DC5-A247-6728FC564277}"/>
    <hyperlink ref="N2915" r:id="rId145" xr:uid="{C9ED517C-AE3A-43B2-8534-9D052E8CD5F7}"/>
    <hyperlink ref="N2916" r:id="rId146" xr:uid="{E9E18D6E-C52D-4FA8-A528-3E25CA25D91B}"/>
    <hyperlink ref="N2917" r:id="rId147" xr:uid="{90369D73-C46D-4932-9497-66226755A638}"/>
    <hyperlink ref="N2919" r:id="rId148" xr:uid="{EC0FEE1C-4820-40AA-80D8-6BA7E04D3CCC}"/>
    <hyperlink ref="N2922" r:id="rId149" xr:uid="{71A60387-ADFA-43F1-8079-7983C11EE71B}"/>
    <hyperlink ref="N2924" r:id="rId150" xr:uid="{99F17459-A268-4DC8-89A0-850FACE30666}"/>
    <hyperlink ref="N2925" r:id="rId151" xr:uid="{E2F835F3-A04A-47EF-AD38-99B9B12ABDAA}"/>
    <hyperlink ref="N2926" r:id="rId152" xr:uid="{76E35417-F716-482E-B67E-E114563C7FB3}"/>
    <hyperlink ref="N2927" r:id="rId153" xr:uid="{00484617-94CA-4502-B0C3-82AA844430E9}"/>
    <hyperlink ref="N2929" r:id="rId154" xr:uid="{8CC631B6-6B4D-44B0-A4BE-DF75A0CB0146}"/>
    <hyperlink ref="N2930" r:id="rId155" xr:uid="{915550CF-BB03-4EA0-9D08-A0DDF6D74464}"/>
    <hyperlink ref="N2931" r:id="rId156" xr:uid="{8C1EAAA7-7CC9-412E-90AF-DE72BF8083E7}"/>
    <hyperlink ref="N2932" r:id="rId157" xr:uid="{9622F0DE-8163-4D67-958D-ED8D806B5257}"/>
    <hyperlink ref="N2933" r:id="rId158" xr:uid="{1805DE94-076A-403C-845E-EE0D8F2BE463}"/>
    <hyperlink ref="N2934" r:id="rId159" xr:uid="{A16D7013-198F-42C7-8510-82B29DD6CBF3}"/>
    <hyperlink ref="N2935" r:id="rId160" xr:uid="{C6BC4B73-39B1-4646-B99A-930C94A8E34F}"/>
    <hyperlink ref="N2936" r:id="rId161" xr:uid="{E0432AB6-C76D-4AA7-B295-BDD938BF43DA}"/>
    <hyperlink ref="N2937" r:id="rId162" xr:uid="{27F85985-4416-48D8-A850-0D182E203206}"/>
    <hyperlink ref="N2938" r:id="rId163" xr:uid="{88A93D68-1A87-4D41-BD38-92D0E2C36033}"/>
    <hyperlink ref="N2939" r:id="rId164" xr:uid="{4BCDFF0A-64C6-42A5-A717-1651EED37933}"/>
    <hyperlink ref="N2940" r:id="rId165" xr:uid="{ABF23835-8EE3-42FC-B2B3-631539BDE4C5}"/>
    <hyperlink ref="N2941" r:id="rId166" xr:uid="{84EEC81F-E1A3-4286-9C7C-C044FA057280}"/>
    <hyperlink ref="N2942" r:id="rId167" xr:uid="{63309102-3DC5-48E0-BD12-838B9B0D193A}"/>
    <hyperlink ref="N2943" r:id="rId168" xr:uid="{62DFF98A-5F70-4739-AF76-9B3234CF1D86}"/>
    <hyperlink ref="N2944" r:id="rId169" xr:uid="{F1C9332C-58AD-45E4-BB61-FE18D65D7A4C}"/>
    <hyperlink ref="N2945" r:id="rId170" xr:uid="{CE79B14F-8151-4129-9C5D-1329D70F5E54}"/>
    <hyperlink ref="N2946" r:id="rId171" xr:uid="{84130330-BC7D-454E-8FA1-5633F5C9EA3E}"/>
    <hyperlink ref="N2947" r:id="rId172" xr:uid="{FD53C3F7-98B2-4CA6-A221-BA82825FC47B}"/>
    <hyperlink ref="N2948" r:id="rId173" xr:uid="{1740A6BE-80C9-4FAE-9353-A4D4F7664B4B}"/>
    <hyperlink ref="N2949" r:id="rId174" xr:uid="{8508C72F-611F-4B7D-8689-017841B06265}"/>
    <hyperlink ref="N2950" r:id="rId175" xr:uid="{C830DDA0-7D7C-44CB-89CA-241EDF0E7B7F}"/>
    <hyperlink ref="N2951" r:id="rId176" xr:uid="{A2529DA0-81E9-4C3D-8918-DC6BA475F658}"/>
    <hyperlink ref="N2952" r:id="rId177" xr:uid="{C1524A07-2E65-4FAA-9859-560F3708DC50}"/>
    <hyperlink ref="N2953" r:id="rId178" xr:uid="{4CBDF903-A8A6-4457-99FA-B3B3EA971004}"/>
    <hyperlink ref="N2954" r:id="rId179" xr:uid="{07BCECAA-6308-42D6-A59E-9882910C32CC}"/>
    <hyperlink ref="N2955" r:id="rId180" xr:uid="{6303EF29-3998-4A39-9179-B729ACC01C28}"/>
    <hyperlink ref="N2956" r:id="rId181" xr:uid="{EE548637-9E90-4AA7-9565-A94738B8365C}"/>
    <hyperlink ref="N2957" r:id="rId182" xr:uid="{B9BFEA13-769D-4B46-953B-C2E748F45D66}"/>
    <hyperlink ref="N2958" r:id="rId183" xr:uid="{EA00342A-C93A-4C6E-89CE-48BB29B1743E}"/>
    <hyperlink ref="N2959" r:id="rId184" xr:uid="{DCD2118F-84D4-45AC-B987-201B314ADA22}"/>
    <hyperlink ref="N2960" r:id="rId185" xr:uid="{67D1D5F2-E581-4702-AA3E-526C22360CF2}"/>
    <hyperlink ref="N2961" r:id="rId186" xr:uid="{2AB9B2A1-8ED0-4DB6-A437-5CAA606AE677}"/>
    <hyperlink ref="N2962" r:id="rId187" xr:uid="{B0CC66DF-D1BA-4198-BD19-36B88E489956}"/>
    <hyperlink ref="N2963" r:id="rId188" xr:uid="{D6B97265-7775-41C9-A248-4DADDF33438C}"/>
    <hyperlink ref="N2964" r:id="rId189" xr:uid="{9F0770EF-827A-4F50-A44D-B04A59C8E259}"/>
    <hyperlink ref="N2965" r:id="rId190" xr:uid="{336F01D3-2CD1-4D8D-B7B8-5A371C44CF74}"/>
    <hyperlink ref="N2966" r:id="rId191" xr:uid="{AE828E77-8C36-4001-BCA0-6DAF95DDEDBB}"/>
    <hyperlink ref="N2967" r:id="rId192" xr:uid="{CD17B72F-CC35-44D4-8A22-0CEAA23E7A26}"/>
    <hyperlink ref="N2968" r:id="rId193" xr:uid="{77B69B73-7B3D-4E09-A5BC-7784459DC721}"/>
    <hyperlink ref="N2969" r:id="rId194" xr:uid="{9E0F4C69-B8A0-4F3A-B45D-C876B5880E94}"/>
    <hyperlink ref="N2970" r:id="rId195" xr:uid="{3BCB49A1-CAC2-40A5-8090-E0977D0E834E}"/>
    <hyperlink ref="N2971" r:id="rId196" xr:uid="{3CB32727-2F42-48FB-A039-526250FDBD9B}"/>
    <hyperlink ref="N2972" r:id="rId197" xr:uid="{BF40724C-6CDA-41F7-B5B2-89EF2C65A592}"/>
    <hyperlink ref="N2973" r:id="rId198" xr:uid="{2D1F1603-564D-4045-94F2-18D5CC3B70D5}"/>
    <hyperlink ref="N2974" r:id="rId199" xr:uid="{496AF2FC-4399-4542-BF0A-4C4BAAD55DB5}"/>
    <hyperlink ref="N2975" r:id="rId200" xr:uid="{256EB97D-51C1-4DAF-A4BF-54DB0EC6DA00}"/>
    <hyperlink ref="N2976" r:id="rId201" xr:uid="{E123FE72-E080-4D1A-A9AB-4D54C33DD50C}"/>
    <hyperlink ref="N2977" r:id="rId202" xr:uid="{C4CEBA15-9D7B-4870-AC19-442AE201B76E}"/>
    <hyperlink ref="N2978" r:id="rId203" xr:uid="{787ACCA5-E0E3-4145-9674-696F95D1CAD7}"/>
    <hyperlink ref="N2979" r:id="rId204" xr:uid="{7F44E071-BFB3-44D4-8E3B-B9FEDDBCAEBE}"/>
    <hyperlink ref="N2980" r:id="rId205" xr:uid="{DDF125D8-60C4-4551-A412-2C84DEF31F20}"/>
    <hyperlink ref="N2982" r:id="rId206" xr:uid="{D34D832F-C8A9-4B0E-9B99-99A103FDC0E3}"/>
    <hyperlink ref="N2984" r:id="rId207" xr:uid="{538BEF16-B499-4376-9DAA-AEE488358A7F}"/>
    <hyperlink ref="N2985" r:id="rId208" xr:uid="{119CDE2B-9896-45F3-BCF6-DFBFEB5264DC}"/>
    <hyperlink ref="N2986" r:id="rId209" xr:uid="{921E677B-8A6D-44B1-92E9-0204538E39EA}"/>
    <hyperlink ref="N2998" r:id="rId210" xr:uid="{FE815EA2-98B1-4482-8843-614C2A4254EC}"/>
    <hyperlink ref="N3000" r:id="rId211" xr:uid="{443DDB1F-0A06-4658-AD01-4C7A19E6D10D}"/>
    <hyperlink ref="N3026" r:id="rId212" xr:uid="{2C24F861-E997-4B8B-9B11-F68253AEABA7}"/>
    <hyperlink ref="N3052" r:id="rId213" xr:uid="{DE6C20F4-2CEC-4A45-B265-493A09D0B2E5}"/>
    <hyperlink ref="N3054" r:id="rId214" xr:uid="{000E3FF8-58EF-43CE-A9F6-E52D5663623F}"/>
    <hyperlink ref="N3055" r:id="rId215" xr:uid="{EDA4DE89-E186-4AA1-B31A-0811F3737C0B}"/>
    <hyperlink ref="N3056" r:id="rId216" xr:uid="{A705CB64-0351-4363-8648-2A003EB4DB1C}"/>
    <hyperlink ref="N3057" r:id="rId217" xr:uid="{AA0B5ED9-18FE-413C-954E-13F04908026A}"/>
    <hyperlink ref="N3058" r:id="rId218" xr:uid="{1790E4AA-24B3-4460-B45A-A3EC8D455B21}"/>
    <hyperlink ref="N3059" r:id="rId219" xr:uid="{9F7E62C7-2C39-49CD-87B7-685C030FB00B}"/>
    <hyperlink ref="N3060" r:id="rId220" xr:uid="{994CBC9F-A661-4AF7-A5C5-0FE6460DACF6}"/>
    <hyperlink ref="N3061" r:id="rId221" xr:uid="{8034F61A-5337-4FB4-824E-4B98DE65050A}"/>
    <hyperlink ref="N3062" r:id="rId222" xr:uid="{3C907AEC-EDC4-456D-8323-919E73F05D64}"/>
    <hyperlink ref="N3063" r:id="rId223" xr:uid="{C65534CA-4FC8-482D-9297-90735131F9D7}"/>
    <hyperlink ref="N3064" r:id="rId224" xr:uid="{FAF1F854-2D8F-46EE-8CF2-B3C72E5B13D5}"/>
    <hyperlink ref="N3065" r:id="rId225" xr:uid="{ED838FC5-64A9-4631-8FA2-A6DE6681B312}"/>
    <hyperlink ref="N3067" r:id="rId226" xr:uid="{1BA300EC-AF5D-487F-BFEF-C11F8F36E153}"/>
    <hyperlink ref="N3068" r:id="rId227" xr:uid="{0D80A31B-8293-4E88-8842-5DAA8C03D7E4}"/>
    <hyperlink ref="N3069" r:id="rId228" xr:uid="{38F4AA08-CF30-4B09-A859-1406B78C127F}"/>
    <hyperlink ref="N3070" r:id="rId229" xr:uid="{42A56F14-33FE-469A-9C5C-900D55D036C5}"/>
    <hyperlink ref="N3071" r:id="rId230" xr:uid="{C6DFDD66-94F1-4CBB-B1F9-A1B5DFA13A3B}"/>
    <hyperlink ref="N3072" r:id="rId231" xr:uid="{8DA42EE0-DA23-48BE-A478-2F3D15C61C8C}"/>
    <hyperlink ref="N3073" r:id="rId232" xr:uid="{D4C1D8FC-8AC3-4133-A242-A7694C003BBC}"/>
    <hyperlink ref="N3074" r:id="rId233" xr:uid="{B23D62EA-7FAE-4503-A7A5-B30ABC830DAC}"/>
    <hyperlink ref="N3076" r:id="rId234" xr:uid="{9019A3B6-803A-4564-9F46-F63AA2E25ECB}"/>
    <hyperlink ref="N3098" r:id="rId235" xr:uid="{5CA7598B-9655-4F02-B6D5-8D80611FE74A}"/>
    <hyperlink ref="N3104" r:id="rId236" xr:uid="{837F4768-642D-4EF4-8768-49716FCC5AAA}"/>
    <hyperlink ref="N3107" r:id="rId237" xr:uid="{9CA50212-1007-4D65-8ECD-D2E76420D3BB}"/>
    <hyperlink ref="N3124" r:id="rId238" xr:uid="{5AE038F8-1095-44B7-82DC-46E7AB2A767F}"/>
    <hyperlink ref="N3144" r:id="rId239" xr:uid="{731BEA87-FD8C-42BF-9F65-B9298C1B6FA3}"/>
    <hyperlink ref="N3145" r:id="rId240" xr:uid="{1DF4F3CD-64CE-4C1E-AB9E-486F78E3469A}"/>
    <hyperlink ref="N3146" r:id="rId241" xr:uid="{03C60927-126B-4614-AAF8-A946E49AD7E3}"/>
    <hyperlink ref="N3147" r:id="rId242" xr:uid="{A3CE4CE8-9DA9-475E-BC64-CE7916D46FFF}"/>
    <hyperlink ref="N3148" r:id="rId243" xr:uid="{F8502E23-6BA9-4182-BDE6-92066C2D66CB}"/>
    <hyperlink ref="N3149" r:id="rId244" xr:uid="{8DDD08A6-358A-4564-AE62-8304A733C6E4}"/>
    <hyperlink ref="N3150" r:id="rId245" xr:uid="{59FEF8B3-41DC-4907-90A9-B6D4424EE7DD}"/>
    <hyperlink ref="N3151" r:id="rId246" xr:uid="{DF1EE447-DAD5-4CD8-8AA8-AFFDCBFA9627}"/>
    <hyperlink ref="N3152" r:id="rId247" xr:uid="{F0B118AE-DECD-442A-BEDE-853EE8886C72}"/>
    <hyperlink ref="N3153" r:id="rId248" xr:uid="{CA4B07E8-D208-4D59-B7EF-406BE34DB66B}"/>
    <hyperlink ref="N3154" r:id="rId249" xr:uid="{6E62C9D2-1BA5-447D-8C46-2BD0531981A5}"/>
    <hyperlink ref="N3155" r:id="rId250" xr:uid="{B4B6D1D3-19B6-46A4-984C-C32D307974B9}"/>
    <hyperlink ref="N3156" r:id="rId251" xr:uid="{3EFCB4E5-1A47-4B12-A2AB-24096E88B923}"/>
    <hyperlink ref="N3163" r:id="rId252" xr:uid="{8DD4A5A5-3BDA-4E99-A963-49C66E9F7B5A}"/>
    <hyperlink ref="N3164" r:id="rId253" xr:uid="{6B458C00-B7E0-4998-8BB9-F41DC56666E7}"/>
    <hyperlink ref="N3166" r:id="rId254" xr:uid="{1F95022A-222D-46B4-BFA2-6D1E4C8E1645}"/>
    <hyperlink ref="N3250" r:id="rId255" xr:uid="{16243352-59E8-4685-8F54-418A2B463260}"/>
    <hyperlink ref="N3251" r:id="rId256" xr:uid="{DCBAC6DD-8E7B-458F-A62D-B78947126272}"/>
    <hyperlink ref="N3252" r:id="rId257" xr:uid="{14F21D5F-CCB0-42BE-8498-53E9E06ABDA9}"/>
    <hyperlink ref="N3253" r:id="rId258" xr:uid="{2424DA56-5853-4E20-A779-7555B8B5BD50}"/>
    <hyperlink ref="N3254" r:id="rId259" xr:uid="{5FA472EC-6615-441B-933C-DA2DDE7881FE}"/>
    <hyperlink ref="N3255" r:id="rId260" xr:uid="{7637226A-CA59-4E0A-AE2A-98CA488BE352}"/>
    <hyperlink ref="N3256" r:id="rId261" xr:uid="{90EC8A29-304A-4D95-A8E3-68AC254C5116}"/>
    <hyperlink ref="N3257" r:id="rId262" xr:uid="{117084D8-D75E-4541-9691-89CF77B06F7F}"/>
    <hyperlink ref="N3258" r:id="rId263" xr:uid="{271EB541-E93E-4FD2-95BD-0AAB4803CBD9}"/>
    <hyperlink ref="N3279" r:id="rId264" xr:uid="{86F2AB2B-111D-4806-ABE8-7DF63A16BE86}"/>
    <hyperlink ref="N3288" r:id="rId265" xr:uid="{E8CBAA85-CF85-4723-8989-BCADB9AE6A47}"/>
    <hyperlink ref="N3319" r:id="rId266" xr:uid="{0C78E138-7C0C-472C-A53F-23E25C0A5A0C}"/>
    <hyperlink ref="N3326" r:id="rId267" xr:uid="{7F47BACF-5387-4FAA-9F97-20CBACE21D0E}"/>
    <hyperlink ref="N3327" r:id="rId268" xr:uid="{28E2CB35-D3E9-4293-9B35-A78ACCB78AB3}"/>
    <hyperlink ref="N3330" r:id="rId269" xr:uid="{2DC090AA-E882-42A4-B0EC-8E9F52D9CBC5}"/>
    <hyperlink ref="N3331" r:id="rId270" xr:uid="{2BF02FAE-0138-4FA6-81FB-477923E280F7}"/>
    <hyperlink ref="N3340" r:id="rId271" xr:uid="{1512CCAD-FFAF-4603-841C-A1C3C2EB0FEE}"/>
    <hyperlink ref="N3341" r:id="rId272" xr:uid="{20A8A1DF-F9A0-48E7-88A2-B23F60E55926}"/>
    <hyperlink ref="N3342" r:id="rId273" xr:uid="{6D8D818A-CFAE-4C2D-AF24-ED5905C71B7B}"/>
    <hyperlink ref="N3348" r:id="rId274" xr:uid="{6CB77AA3-6F1D-4721-B08F-F2A5DBF6C707}"/>
    <hyperlink ref="N3349" r:id="rId275" xr:uid="{F0A981FE-BDEF-4BD2-82A1-47020E598C00}"/>
    <hyperlink ref="N3350" r:id="rId276" xr:uid="{79F276BB-CC76-4A92-8354-61842E4AB24E}"/>
    <hyperlink ref="N3351" r:id="rId277" xr:uid="{48102C23-70EC-4962-AD0D-BC940E199D16}"/>
    <hyperlink ref="N3352" r:id="rId278" xr:uid="{CFC2F7FA-6A51-4252-BCFB-E7A6B098BD17}"/>
    <hyperlink ref="N3353" r:id="rId279" xr:uid="{8649822C-5A14-48BE-A60D-97648C5E3128}"/>
    <hyperlink ref="N3354" r:id="rId280" xr:uid="{565EC98E-62D3-4CDA-89C3-8CEDA75B7F14}"/>
    <hyperlink ref="N3355" r:id="rId281" xr:uid="{CD819D72-750D-4151-BE79-231330A0471A}"/>
    <hyperlink ref="N3356" r:id="rId282" xr:uid="{9393CAD5-B395-4B9D-B24C-D4E5CBEADAD2}"/>
    <hyperlink ref="N3357" r:id="rId283" xr:uid="{81C66F77-F8F5-40D3-9BE6-9CFFF8584D1F}"/>
    <hyperlink ref="N3358" r:id="rId284" xr:uid="{9F363045-8BE0-424C-9B3E-98788D8326AE}"/>
    <hyperlink ref="N3359" r:id="rId285" xr:uid="{A5A1413C-0CB2-4873-9290-91AC0B5D4E10}"/>
    <hyperlink ref="N3360" r:id="rId286" xr:uid="{B75398E2-A579-456F-B341-F5889490EE73}"/>
    <hyperlink ref="N3361" r:id="rId287" xr:uid="{0909C1DE-45FA-4865-A470-C9F4C62B14BA}"/>
    <hyperlink ref="N3362" r:id="rId288" xr:uid="{C6A651D3-8245-4F4C-96A2-31B2B6C8D035}"/>
    <hyperlink ref="N3363" r:id="rId289" xr:uid="{5E1CD4F4-0E3C-4007-A300-EA521FE1BFD6}"/>
    <hyperlink ref="N3364" r:id="rId290" xr:uid="{75251398-E84D-4561-B684-255B38293B70}"/>
    <hyperlink ref="N3365" r:id="rId291" xr:uid="{18E70E6B-83EE-4DF4-8EEA-FC1494A816BE}"/>
    <hyperlink ref="N3366" r:id="rId292" xr:uid="{D0F6DBC5-4A0E-49BB-A99B-10660F61C838}"/>
    <hyperlink ref="N3367" r:id="rId293" xr:uid="{0B9C93DD-3364-4BE1-BC7C-9CB9FD5CA98A}"/>
    <hyperlink ref="N3368" r:id="rId294" xr:uid="{3C16EADB-738B-4097-AC0F-28B85A5C1CD9}"/>
    <hyperlink ref="N3369" r:id="rId295" xr:uid="{A07C41B7-C844-40E7-A0B6-D429D7AEE151}"/>
    <hyperlink ref="N3370" r:id="rId296" xr:uid="{D8E458DC-6B9E-42E5-B645-26107BFA1766}"/>
    <hyperlink ref="N3371" r:id="rId297" xr:uid="{FD078D7B-BD7D-47BA-8933-8FA905F72C18}"/>
    <hyperlink ref="N3372" r:id="rId298" xr:uid="{A17347A7-2053-4E6C-8354-9C6A2275001F}"/>
    <hyperlink ref="N3373" r:id="rId299" xr:uid="{25F4EF71-AC70-494F-B083-64A4EB43C5F2}"/>
    <hyperlink ref="N3374" r:id="rId300" xr:uid="{F1DB1F0C-A370-4C2C-B8A6-F17A279597B8}"/>
    <hyperlink ref="N3375" r:id="rId301" xr:uid="{02621F3E-8C5A-4780-8B9D-15CA06E3393D}"/>
    <hyperlink ref="N3376" r:id="rId302" xr:uid="{F1316CFF-EF64-471F-8012-81747A42A77C}"/>
    <hyperlink ref="N3377" r:id="rId303" xr:uid="{83616CB3-EA66-4C23-910A-35C51E39456A}"/>
    <hyperlink ref="N3378" r:id="rId304" xr:uid="{61D8561C-4898-4EB8-84F1-7969612DF5A6}"/>
    <hyperlink ref="N3379" r:id="rId305" xr:uid="{C6670CCF-BF60-4ADF-8F96-C20D0936C071}"/>
    <hyperlink ref="N3380" r:id="rId306" xr:uid="{23A930F8-B060-4B7C-9CD6-E11F1C4FF0AF}"/>
    <hyperlink ref="N3381" r:id="rId307" xr:uid="{3D60DFA1-92E2-474E-BFA6-4E25D43FB911}"/>
    <hyperlink ref="N3382" r:id="rId308" xr:uid="{DDFC1E49-ED33-4C6E-8514-A5C4221758F2}"/>
    <hyperlink ref="N3383" r:id="rId309" xr:uid="{744BF3D2-C0AB-4070-A159-BAD57340B9B0}"/>
    <hyperlink ref="N3384" r:id="rId310" xr:uid="{A9E4EE4C-3ED1-4E7F-AF45-3F3800ED2C62}"/>
    <hyperlink ref="N3385" r:id="rId311" xr:uid="{1274097C-9CF5-4603-8C14-15D07337F4C5}"/>
    <hyperlink ref="N3386" r:id="rId312" xr:uid="{1190B46D-EAF1-41AD-8958-C9BE13DB564E}"/>
    <hyperlink ref="N3387" r:id="rId313" xr:uid="{EC981797-386A-48B2-8147-70DB5E71705C}"/>
    <hyperlink ref="N3388" r:id="rId314" xr:uid="{CFAB0FD4-11AD-4735-A885-D4C5FC0B4F17}"/>
    <hyperlink ref="N3389" r:id="rId315" xr:uid="{A3026256-F4B3-44BB-B7E6-1B650FD0BC86}"/>
    <hyperlink ref="N3390" r:id="rId316" xr:uid="{A3165CA1-D0EF-41D4-8CCD-F5E54353CAB7}"/>
    <hyperlink ref="N3391" r:id="rId317" xr:uid="{01011157-C61A-476A-AAEC-368B5C6DD985}"/>
    <hyperlink ref="N3392" r:id="rId318" xr:uid="{0E17DCE7-48D2-48D2-A16C-447A90F59235}"/>
    <hyperlink ref="N3393" r:id="rId319" xr:uid="{BF6C6C98-CF0C-4F14-97E7-74096D0D5158}"/>
    <hyperlink ref="N3394" r:id="rId320" xr:uid="{C6CC639B-EAD7-4C2E-9B53-8845EC1FF9C7}"/>
    <hyperlink ref="N3395" r:id="rId321" xr:uid="{77784650-58DC-4238-AEF0-821F3F4DB9D9}"/>
    <hyperlink ref="N3396" r:id="rId322" xr:uid="{F175C928-C1DF-40B4-9F34-40607DA97E8F}"/>
    <hyperlink ref="N3397" r:id="rId323" xr:uid="{BC696103-F6F3-46E6-B3F7-F4269D6DA37C}"/>
    <hyperlink ref="N3398" r:id="rId324" xr:uid="{5A4E2E1E-3C48-4DD6-B7E2-BC4EF8889BC0}"/>
    <hyperlink ref="N3399" r:id="rId325" xr:uid="{8467118D-C9CE-4C5D-BA64-46C18588F4A8}"/>
    <hyperlink ref="N3400" r:id="rId326" xr:uid="{907EC659-42F0-42A1-A83C-C128C44427FA}"/>
    <hyperlink ref="N3401" r:id="rId327" xr:uid="{F6D08284-E9C4-4D08-8ABF-E723CB6418AB}"/>
    <hyperlink ref="N3402" r:id="rId328" xr:uid="{B64865F1-5CB9-45CF-BD94-5CB3907D9231}"/>
    <hyperlink ref="N3403" r:id="rId329" xr:uid="{E3685818-3EDB-4489-9AB1-2604D452596C}"/>
    <hyperlink ref="N3404" r:id="rId330" xr:uid="{EE6BAE60-A034-45EE-8C71-ABE1F0519CC9}"/>
    <hyperlink ref="N3405" r:id="rId331" xr:uid="{DE44F5C2-1F7C-4FEB-AFC8-C58DD59FF61B}"/>
    <hyperlink ref="N3406" r:id="rId332" xr:uid="{69E100E3-EA58-49BE-BA92-0459CBFBF018}"/>
    <hyperlink ref="N3407" r:id="rId333" xr:uid="{677C4472-A430-4EC7-81E3-9649D0420A9E}"/>
    <hyperlink ref="N3408" r:id="rId334" xr:uid="{18B125ED-B605-4FEF-9EB4-4866352E0700}"/>
    <hyperlink ref="N3409" r:id="rId335" xr:uid="{F8321E5E-3C31-4E6A-9798-B0B4BA17BD40}"/>
    <hyperlink ref="N3410" r:id="rId336" xr:uid="{B0A9F4F9-20C5-45DB-A725-155B9106DDB2}"/>
    <hyperlink ref="N3411" r:id="rId337" xr:uid="{CE9C3CFD-6564-4700-BF0E-83B0A1D3FDC9}"/>
    <hyperlink ref="N3412" r:id="rId338" xr:uid="{F51DCE5A-3326-4D4A-BE8D-08F5BCE4D5F2}"/>
    <hyperlink ref="N3413" r:id="rId339" xr:uid="{0E108190-6A90-4F72-A418-60A00F638E50}"/>
    <hyperlink ref="N3414" r:id="rId340" xr:uid="{7685E966-BB09-4FF6-B6D6-86EE43304F88}"/>
    <hyperlink ref="N3415" r:id="rId341" xr:uid="{AA1EB520-3CB6-4F70-8D60-4A1A6FE4B288}"/>
    <hyperlink ref="N3416" r:id="rId342" xr:uid="{1B7C7E39-6FD0-4F28-8E82-79BB9833199C}"/>
  </hyperlinks>
  <pageMargins left="0.7" right="0.7" top="0.75" bottom="0.75" header="0.3" footer="0.3"/>
  <pageSetup orientation="portrait" r:id="rId343"/>
  <headerFooter>
    <oddFooter>&amp;C&amp;1#&amp;"Calibri"&amp;8&amp;K000000Highly Confidential</oddFooter>
  </headerFooter>
  <legacyDrawing r:id="rId344"/>
  <extLst>
    <ext xmlns:x14="http://schemas.microsoft.com/office/spreadsheetml/2009/9/main" uri="{78C0D931-6437-407d-A8EE-F0AAD7539E65}">
      <x14:conditionalFormattings>
        <x14:conditionalFormatting xmlns:xm="http://schemas.microsoft.com/office/excel/2006/main">
          <x14:cfRule type="expression" priority="52336" stopIfTrue="1" id="{B24EC50A-D5AF-42A1-A8DF-A6C1D64A4911}">
            <xm:f>AND('Sig Data Letters Cancelled'!$B223&lt;&gt;"",TODAY()&gt;#REF!,P293="")</xm:f>
            <x14:dxf>
              <fill>
                <patternFill>
                  <bgColor indexed="10"/>
                </patternFill>
              </fill>
            </x14:dxf>
          </x14:cfRule>
          <xm:sqref>P293</xm:sqref>
        </x14:conditionalFormatting>
        <x14:conditionalFormatting xmlns:xm="http://schemas.microsoft.com/office/excel/2006/main">
          <x14:cfRule type="expression" priority="59203" stopIfTrue="1" id="{5162FD54-0E7D-47C5-8756-1AAA07D0511A}">
            <xm:f>AND('Sig Data Letters Cancelled'!$B229&lt;&gt;"",TODAY()&gt;#REF!,P489="")</xm:f>
            <x14:dxf>
              <fill>
                <patternFill>
                  <bgColor indexed="10"/>
                </patternFill>
              </fill>
            </x14:dxf>
          </x14:cfRule>
          <xm:sqref>P489</xm:sqref>
        </x14:conditionalFormatting>
        <x14:conditionalFormatting xmlns:xm="http://schemas.microsoft.com/office/excel/2006/main">
          <x14:cfRule type="expression" priority="60033" stopIfTrue="1" id="{CD3B738F-969F-4BC9-943B-C8466CF8872F}">
            <xm:f>AND('Sig Data Letters Cancelled'!$B1044363&lt;&gt;"",TODAY()&gt;'Sig Data Letters Cancelled'!$A1044363,U525="",V525&lt;&gt;"Data Received")</xm:f>
            <x14:dxf>
              <fill>
                <patternFill>
                  <bgColor indexed="10"/>
                </patternFill>
              </fill>
            </x14:dxf>
          </x14:cfRule>
          <xm:sqref>U525</xm:sqref>
        </x14:conditionalFormatting>
        <x14:conditionalFormatting xmlns:xm="http://schemas.microsoft.com/office/excel/2006/main">
          <x14:cfRule type="expression" priority="60034" stopIfTrue="1" id="{89BD36E4-AC95-4EA1-B46F-A6A20C46CE3C}">
            <xm:f>AND('Sig Data Letters Cancelled'!$B228&lt;&gt;"",TODAY()&gt;#REF!,S525="")</xm:f>
            <x14:dxf>
              <fill>
                <patternFill>
                  <bgColor indexed="10"/>
                </patternFill>
              </fill>
            </x14:dxf>
          </x14:cfRule>
          <xm:sqref>S525 V525</xm:sqref>
        </x14:conditionalFormatting>
        <x14:conditionalFormatting xmlns:xm="http://schemas.microsoft.com/office/excel/2006/main">
          <x14:cfRule type="expression" priority="60036" stopIfTrue="1" id="{CEA091D6-876B-463D-A5D8-69B7FC5D2D52}">
            <xm:f>AND('Sig Data Letters Cancelled'!$B228&lt;&gt;"",$S525&lt;&gt;"",TODAY()&gt;$S525+14,$T525="",V525&lt;&gt;"Data Received")</xm:f>
            <x14:dxf>
              <fill>
                <patternFill>
                  <bgColor indexed="10"/>
                </patternFill>
              </fill>
            </x14:dxf>
          </x14:cfRule>
          <xm:sqref>T525</xm:sqref>
        </x14:conditionalFormatting>
        <x14:conditionalFormatting xmlns:xm="http://schemas.microsoft.com/office/excel/2006/main">
          <x14:cfRule type="expression" priority="60037" stopIfTrue="1" id="{29D24D0B-2BB0-4860-AB6F-71A986D0C053}">
            <xm:f>AND('Sig Data Letters Cancelled'!$B228&lt;&gt;"",TODAY()&gt;#REF!,$L525="")</xm:f>
            <x14:dxf>
              <fill>
                <patternFill>
                  <bgColor indexed="10"/>
                </patternFill>
              </fill>
            </x14:dxf>
          </x14:cfRule>
          <xm:sqref>L525:N525</xm:sqref>
        </x14:conditionalFormatting>
        <x14:conditionalFormatting xmlns:xm="http://schemas.microsoft.com/office/excel/2006/main">
          <x14:cfRule type="expression" priority="66795" stopIfTrue="1" id="{DFBD3C8B-85CA-4751-82C4-278E19D42442}">
            <xm:f>AND('Sig Data Letters Cancelled'!$B236&lt;&gt;"",TODAY()&gt;#REF!,P739="")</xm:f>
            <x14:dxf>
              <fill>
                <patternFill>
                  <bgColor indexed="10"/>
                </patternFill>
              </fill>
            </x14:dxf>
          </x14:cfRule>
          <xm:sqref>P739</xm:sqref>
        </x14:conditionalFormatting>
        <x14:conditionalFormatting xmlns:xm="http://schemas.microsoft.com/office/excel/2006/main">
          <x14:cfRule type="expression" priority="66936" stopIfTrue="1" id="{C928E91D-881C-494F-AFF2-11E50B772C2A}">
            <xm:f>AND('Sig Data Letters Cancelled'!$B235&lt;&gt;"",TODAY()&gt;#REF!,P756="")</xm:f>
            <x14:dxf>
              <fill>
                <patternFill>
                  <bgColor indexed="10"/>
                </patternFill>
              </fill>
            </x14:dxf>
          </x14:cfRule>
          <xm:sqref>P756</xm:sqref>
        </x14:conditionalFormatting>
        <x14:conditionalFormatting xmlns:xm="http://schemas.microsoft.com/office/excel/2006/main">
          <x14:cfRule type="expression" priority="72178" stopIfTrue="1" id="{C4143CBF-6023-436A-96DC-862397C78CF6}">
            <xm:f>AND('Sig Data Letters Cancelled'!$B246&lt;&gt;"",TODAY()&gt;#REF!,P1104="")</xm:f>
            <x14:dxf>
              <fill>
                <patternFill>
                  <bgColor indexed="10"/>
                </patternFill>
              </fill>
            </x14:dxf>
          </x14:cfRule>
          <xm:sqref>P1104</xm:sqref>
        </x14:conditionalFormatting>
        <x14:conditionalFormatting xmlns:xm="http://schemas.microsoft.com/office/excel/2006/main">
          <x14:cfRule type="expression" priority="72476" stopIfTrue="1" id="{1678AA80-CB8F-489C-8548-70637D446E1C}">
            <xm:f>AND('Sig Data Letters Cancelled'!$B252&lt;&gt;"",TODAY()&gt;#REF!,P1190="")</xm:f>
            <x14:dxf>
              <fill>
                <patternFill>
                  <bgColor indexed="10"/>
                </patternFill>
              </fill>
            </x14:dxf>
          </x14:cfRule>
          <xm:sqref>P1190</xm:sqref>
        </x14:conditionalFormatting>
        <x14:conditionalFormatting xmlns:xm="http://schemas.microsoft.com/office/excel/2006/main">
          <x14:cfRule type="expression" priority="72706" stopIfTrue="1" id="{AABF1AA9-6A66-4FD8-9A5F-770CE54F7CDF}">
            <xm:f>AND('Sig Data Letters Cancelled'!$B254&lt;&gt;"",TODAY()&gt;#REF!,P1247="")</xm:f>
            <x14:dxf>
              <fill>
                <patternFill>
                  <bgColor indexed="10"/>
                </patternFill>
              </fill>
            </x14:dxf>
          </x14:cfRule>
          <xm:sqref>P1247</xm:sqref>
        </x14:conditionalFormatting>
        <x14:conditionalFormatting xmlns:xm="http://schemas.microsoft.com/office/excel/2006/main">
          <x14:cfRule type="expression" priority="73324" stopIfTrue="1" id="{D3FD5220-0B48-4034-BFD1-78540573AB9B}">
            <xm:f>AND('Sig Data Letters Cancelled'!$B255&lt;&gt;"",TODAY()&gt;#REF!,P1339="")</xm:f>
            <x14:dxf>
              <fill>
                <patternFill>
                  <bgColor indexed="10"/>
                </patternFill>
              </fill>
            </x14:dxf>
          </x14:cfRule>
          <xm:sqref>P1339</xm:sqref>
        </x14:conditionalFormatting>
        <x14:conditionalFormatting xmlns:xm="http://schemas.microsoft.com/office/excel/2006/main">
          <x14:cfRule type="expression" priority="73466" stopIfTrue="1" id="{6E35F783-64EE-4A6A-85F3-05B93B9F0BEE}">
            <xm:f>AND('Sig Data Letters Cancelled'!$B259&lt;&gt;"",TODAY()&gt;#REF!,P1368="")</xm:f>
            <x14:dxf>
              <fill>
                <patternFill>
                  <bgColor indexed="10"/>
                </patternFill>
              </fill>
            </x14:dxf>
          </x14:cfRule>
          <xm:sqref>P1368</xm:sqref>
        </x14:conditionalFormatting>
        <x14:conditionalFormatting xmlns:xm="http://schemas.microsoft.com/office/excel/2006/main">
          <x14:cfRule type="expression" priority="74226" stopIfTrue="1" id="{3327CAAA-707D-4FE7-919E-ABBB2CCE0736}">
            <xm:f>AND('Sig Data Letters Cancelled'!$B262&lt;&gt;"",TODAY()&gt;#REF!,P1403="")</xm:f>
            <x14:dxf>
              <fill>
                <patternFill>
                  <bgColor indexed="10"/>
                </patternFill>
              </fill>
            </x14:dxf>
          </x14:cfRule>
          <xm:sqref>P1403</xm:sqref>
        </x14:conditionalFormatting>
        <x14:conditionalFormatting xmlns:xm="http://schemas.microsoft.com/office/excel/2006/main">
          <x14:cfRule type="expression" priority="74695" stopIfTrue="1" id="{68CD4BE0-7241-46B1-9386-2A8268529E9D}">
            <xm:f>AND('Sig Data Letters Cancelled'!$B264&lt;&gt;"",TODAY()&gt;#REF!,P1466="")</xm:f>
            <x14:dxf>
              <fill>
                <patternFill>
                  <bgColor indexed="10"/>
                </patternFill>
              </fill>
            </x14:dxf>
          </x14:cfRule>
          <xm:sqref>P1466</xm:sqref>
        </x14:conditionalFormatting>
        <x14:conditionalFormatting xmlns:xm="http://schemas.microsoft.com/office/excel/2006/main">
          <x14:cfRule type="expression" priority="74745" stopIfTrue="1" id="{898D9CB7-FAA5-48A2-A535-FAAA289170D6}">
            <xm:f>AND('Sig Data Letters Cancelled'!$B264&lt;&gt;"",TODAY()&gt;#REF!,P1501="")</xm:f>
            <x14:dxf>
              <fill>
                <patternFill>
                  <bgColor indexed="10"/>
                </patternFill>
              </fill>
            </x14:dxf>
          </x14:cfRule>
          <xm:sqref>P1501</xm:sqref>
        </x14:conditionalFormatting>
        <x14:conditionalFormatting xmlns:xm="http://schemas.microsoft.com/office/excel/2006/main">
          <x14:cfRule type="expression" priority="75152" stopIfTrue="1" id="{856511B3-0194-40EB-8D0E-9532C0C0A1D1}">
            <xm:f>AND('Sig Data Letters Cancelled'!$B267&lt;&gt;"",TODAY()&gt;#REF!,P1575="")</xm:f>
            <x14:dxf>
              <fill>
                <patternFill>
                  <bgColor indexed="10"/>
                </patternFill>
              </fill>
            </x14:dxf>
          </x14:cfRule>
          <xm:sqref>P1575</xm:sqref>
        </x14:conditionalFormatting>
        <x14:conditionalFormatting xmlns:xm="http://schemas.microsoft.com/office/excel/2006/main">
          <x14:cfRule type="expression" priority="76077" stopIfTrue="1" id="{34477C8E-8D4C-4F44-90D7-BCE209243B69}">
            <xm:f>AND('Sig Data Letters Cancelled'!$B266&lt;&gt;"",TODAY()&gt;#REF!,P1689="")</xm:f>
            <x14:dxf>
              <fill>
                <patternFill>
                  <bgColor indexed="10"/>
                </patternFill>
              </fill>
            </x14:dxf>
          </x14:cfRule>
          <xm:sqref>P1689</xm:sqref>
        </x14:conditionalFormatting>
        <x14:conditionalFormatting xmlns:xm="http://schemas.microsoft.com/office/excel/2006/main">
          <x14:cfRule type="expression" priority="76847" stopIfTrue="1" id="{64A75260-37EA-4D74-A322-8D5C0C8BD0CC}">
            <xm:f>AND('Sig Data Letters Cancelled'!$B270&lt;&gt;"",TODAY()&gt;#REF!,P1818="")</xm:f>
            <x14:dxf>
              <fill>
                <patternFill>
                  <bgColor indexed="10"/>
                </patternFill>
              </fill>
            </x14:dxf>
          </x14:cfRule>
          <xm:sqref>P1818</xm:sqref>
        </x14:conditionalFormatting>
        <x14:conditionalFormatting xmlns:xm="http://schemas.microsoft.com/office/excel/2006/main">
          <x14:cfRule type="expression" priority="77599" stopIfTrue="1" id="{B710F790-D538-4AB5-8416-6FC1BAA4F84C}">
            <xm:f>AND('Sig Data Letters Cancelled'!$B272&lt;&gt;"",TODAY()&gt;#REF!,P1891="")</xm:f>
            <x14:dxf>
              <fill>
                <patternFill>
                  <bgColor indexed="10"/>
                </patternFill>
              </fill>
            </x14:dxf>
          </x14:cfRule>
          <xm:sqref>P1891</xm:sqref>
        </x14:conditionalFormatting>
        <x14:conditionalFormatting xmlns:xm="http://schemas.microsoft.com/office/excel/2006/main">
          <x14:cfRule type="expression" priority="79481" stopIfTrue="1" id="{790C34FB-10D1-4335-A92C-559949459923}">
            <xm:f>AND('Sig Data Letters Cancelled'!$B274&lt;&gt;"",TODAY()&gt;#REF!,P2240="")</xm:f>
            <x14:dxf>
              <fill>
                <patternFill>
                  <bgColor indexed="10"/>
                </patternFill>
              </fill>
            </x14:dxf>
          </x14:cfRule>
          <xm:sqref>P2240</xm:sqref>
        </x14:conditionalFormatting>
        <x14:conditionalFormatting xmlns:xm="http://schemas.microsoft.com/office/excel/2006/main">
          <x14:cfRule type="expression" priority="79529" stopIfTrue="1" id="{DC279A2E-B815-48E6-88B0-39A5F325C6C5}">
            <xm:f>AND('Sig Data Letters Cancelled'!$B275&lt;&gt;"",TODAY()&gt;#REF!,P2273="")</xm:f>
            <x14:dxf>
              <fill>
                <patternFill>
                  <bgColor indexed="10"/>
                </patternFill>
              </fill>
            </x14:dxf>
          </x14:cfRule>
          <xm:sqref>P2273</xm:sqref>
        </x14:conditionalFormatting>
        <x14:conditionalFormatting xmlns:xm="http://schemas.microsoft.com/office/excel/2006/main">
          <x14:cfRule type="expression" priority="79683" stopIfTrue="1" id="{175BA889-CB56-43C5-8009-9D0BD592B71A}">
            <xm:f>AND('Sig Data Letters Cancelled'!$B277&lt;&gt;"",TODAY()&gt;#REF!,P2317="")</xm:f>
            <x14:dxf>
              <fill>
                <patternFill>
                  <bgColor indexed="10"/>
                </patternFill>
              </fill>
            </x14:dxf>
          </x14:cfRule>
          <xm:sqref>P2317</xm:sqref>
        </x14:conditionalFormatting>
        <x14:conditionalFormatting xmlns:xm="http://schemas.microsoft.com/office/excel/2006/main">
          <x14:cfRule type="expression" priority="79770" stopIfTrue="1" id="{4160DE72-7286-42DD-B2EB-996A3A911082}">
            <xm:f>AND('Sig Data Letters Cancelled'!$B279&lt;&gt;"",TODAY()&gt;#REF!,P2363="")</xm:f>
            <x14:dxf>
              <fill>
                <patternFill>
                  <bgColor indexed="10"/>
                </patternFill>
              </fill>
            </x14:dxf>
          </x14:cfRule>
          <xm:sqref>P2363</xm:sqref>
        </x14:conditionalFormatting>
        <x14:conditionalFormatting xmlns:xm="http://schemas.microsoft.com/office/excel/2006/main">
          <x14:cfRule type="expression" priority="80456" stopIfTrue="1" id="{F8269BD6-063D-4E63-8C5E-F675FD70116C}">
            <xm:f>AND('Sig Data Letters Cancelled'!$B295&lt;&gt;"",TODAY()&gt;#REF!,P2717="")</xm:f>
            <x14:dxf>
              <fill>
                <patternFill>
                  <bgColor indexed="10"/>
                </patternFill>
              </fill>
            </x14:dxf>
          </x14:cfRule>
          <xm:sqref>P2717</xm:sqref>
        </x14:conditionalFormatting>
        <x14:conditionalFormatting xmlns:xm="http://schemas.microsoft.com/office/excel/2006/main">
          <x14:cfRule type="expression" priority="80503" stopIfTrue="1" id="{7A040858-A2A5-42F4-82CF-99FA2A07C393}">
            <xm:f>AND('Sig Data Letters Cancelled'!$B287&lt;&gt;"",TODAY()&gt;#REF!,P2718="")</xm:f>
            <x14:dxf>
              <fill>
                <patternFill>
                  <bgColor indexed="10"/>
                </patternFill>
              </fill>
            </x14:dxf>
          </x14:cfRule>
          <xm:sqref>P2718</xm:sqref>
        </x14:conditionalFormatting>
        <x14:conditionalFormatting xmlns:xm="http://schemas.microsoft.com/office/excel/2006/main">
          <x14:cfRule type="expression" priority="80563" stopIfTrue="1" id="{1319DB29-A496-43D6-A702-47DADE91F5FE}">
            <xm:f>AND('Sig Data Letters Cancelled'!$B293&lt;&gt;"",TODAY()&gt;#REF!,P2728="")</xm:f>
            <x14:dxf>
              <fill>
                <patternFill>
                  <bgColor indexed="10"/>
                </patternFill>
              </fill>
            </x14:dxf>
          </x14:cfRule>
          <xm:sqref>P2728</xm:sqref>
        </x14:conditionalFormatting>
        <x14:conditionalFormatting xmlns:xm="http://schemas.microsoft.com/office/excel/2006/main">
          <x14:cfRule type="expression" priority="80632" stopIfTrue="1" id="{2FAD587A-6E0F-42D2-A6AE-62DDFFE1AB03}">
            <xm:f>AND('Sig Data Letters Cancelled'!$B291&lt;&gt;"",TODAY()&gt;#REF!,P2732="")</xm:f>
            <x14:dxf>
              <fill>
                <patternFill>
                  <bgColor indexed="10"/>
                </patternFill>
              </fill>
            </x14:dxf>
          </x14:cfRule>
          <xm:sqref>P2732</xm:sqref>
        </x14:conditionalFormatting>
        <x14:conditionalFormatting xmlns:xm="http://schemas.microsoft.com/office/excel/2006/main">
          <x14:cfRule type="expression" priority="80683" stopIfTrue="1" id="{5E125632-8980-4DB1-8E17-B2DF346A56E9}">
            <xm:f>AND('Sig Data Letters Cancelled'!$B294&lt;&gt;"",TODAY()&gt;#REF!,P2777="")</xm:f>
            <x14:dxf>
              <fill>
                <patternFill>
                  <bgColor indexed="10"/>
                </patternFill>
              </fill>
            </x14:dxf>
          </x14:cfRule>
          <xm:sqref>P2777</xm:sqref>
        </x14:conditionalFormatting>
        <x14:conditionalFormatting xmlns:xm="http://schemas.microsoft.com/office/excel/2006/main">
          <x14:cfRule type="expression" priority="80732" stopIfTrue="1" id="{7D66D222-EC58-47CE-A37B-BF21F6D766E6}">
            <xm:f>AND('Sig Data Letters Cancelled'!$B292&lt;&gt;"",TODAY()&gt;#REF!,P2782="")</xm:f>
            <x14:dxf>
              <fill>
                <patternFill>
                  <bgColor indexed="10"/>
                </patternFill>
              </fill>
            </x14:dxf>
          </x14:cfRule>
          <xm:sqref>P2782</xm:sqref>
        </x14:conditionalFormatting>
        <x14:conditionalFormatting xmlns:xm="http://schemas.microsoft.com/office/excel/2006/main">
          <x14:cfRule type="expression" priority="80786" stopIfTrue="1" id="{CE796346-742E-48BA-A260-0A55E2535D92}">
            <xm:f>AND('Sig Data Letters Cancelled'!$B295&lt;&gt;"",TODAY()&gt;#REF!,P2788="")</xm:f>
            <x14:dxf>
              <fill>
                <patternFill>
                  <bgColor indexed="10"/>
                </patternFill>
              </fill>
            </x14:dxf>
          </x14:cfRule>
          <xm:sqref>P2788:U2788</xm:sqref>
        </x14:conditionalFormatting>
        <x14:conditionalFormatting xmlns:xm="http://schemas.microsoft.com/office/excel/2006/main">
          <x14:cfRule type="expression" priority="80954" stopIfTrue="1" id="{420005F8-369B-4A3B-A911-324EDBAC76AA}">
            <xm:f>AND('Sig Data Letters Cancelled'!$B308&lt;&gt;"",TODAY()&gt;#REF!,P2811="")</xm:f>
            <x14:dxf>
              <fill>
                <patternFill>
                  <bgColor indexed="10"/>
                </patternFill>
              </fill>
            </x14:dxf>
          </x14:cfRule>
          <xm:sqref>P2811:R2811</xm:sqref>
        </x14:conditionalFormatting>
        <x14:conditionalFormatting xmlns:xm="http://schemas.microsoft.com/office/excel/2006/main">
          <x14:cfRule type="expression" priority="81014" stopIfTrue="1" id="{11C1A78F-9F45-4498-A054-0B6C788EA1FE}">
            <xm:f>AND('Sig Data Letters Cancelled'!$B298&lt;&gt;"",TODAY()&gt;#REF!,P2812="")</xm:f>
            <x14:dxf>
              <fill>
                <patternFill>
                  <bgColor indexed="10"/>
                </patternFill>
              </fill>
            </x14:dxf>
          </x14:cfRule>
          <xm:sqref>P2812:R2812</xm:sqref>
        </x14:conditionalFormatting>
        <x14:conditionalFormatting xmlns:xm="http://schemas.microsoft.com/office/excel/2006/main">
          <x14:cfRule type="expression" priority="81075" stopIfTrue="1" id="{72836BCA-C45C-4600-A065-D91BEB42EA3A}">
            <xm:f>AND('Sig Data Letters Cancelled'!$B296&lt;&gt;"",TODAY()&gt;#REF!,P2813="")</xm:f>
            <x14:dxf>
              <fill>
                <patternFill>
                  <bgColor indexed="10"/>
                </patternFill>
              </fill>
            </x14:dxf>
          </x14:cfRule>
          <xm:sqref>P2813:R2813</xm:sqref>
        </x14:conditionalFormatting>
        <x14:conditionalFormatting xmlns:xm="http://schemas.microsoft.com/office/excel/2006/main">
          <x14:cfRule type="expression" priority="81313" stopIfTrue="1" id="{68A35649-BA11-4AEE-8B4F-8F438B623430}">
            <xm:f>AND('Sig Data Letters Cancelled'!$B297&lt;&gt;"",TODAY()&gt;#REF!,P2851="")</xm:f>
            <x14:dxf>
              <fill>
                <patternFill>
                  <bgColor indexed="10"/>
                </patternFill>
              </fill>
            </x14:dxf>
          </x14:cfRule>
          <xm:sqref>P2851</xm:sqref>
        </x14:conditionalFormatting>
        <x14:conditionalFormatting xmlns:xm="http://schemas.microsoft.com/office/excel/2006/main">
          <x14:cfRule type="expression" priority="82016" stopIfTrue="1" id="{A620C41D-B96E-4FCE-92F9-05259C3EFF86}">
            <xm:f>AND('Sig Data Letters Cancelled'!$B306&lt;&gt;"",TODAY()&gt;#REF!,P2980="")</xm:f>
            <x14:dxf>
              <fill>
                <patternFill>
                  <bgColor indexed="10"/>
                </patternFill>
              </fill>
            </x14:dxf>
          </x14:cfRule>
          <xm:sqref>P2980:R2980</xm:sqref>
        </x14:conditionalFormatting>
        <x14:conditionalFormatting xmlns:xm="http://schemas.microsoft.com/office/excel/2006/main">
          <x14:cfRule type="expression" priority="82286" stopIfTrue="1" id="{7766F369-2CEB-49DC-8F32-ED59D6395825}">
            <xm:f>AND('Sig Data Letters Cancelled'!$B315&lt;&gt;"",TODAY()&gt;#REF!,P3029="")</xm:f>
            <x14:dxf>
              <fill>
                <patternFill>
                  <bgColor indexed="10"/>
                </patternFill>
              </fill>
            </x14:dxf>
          </x14:cfRule>
          <xm:sqref>P3029:R3029</xm:sqref>
        </x14:conditionalFormatting>
        <x14:conditionalFormatting xmlns:xm="http://schemas.microsoft.com/office/excel/2006/main">
          <x14:cfRule type="expression" priority="82396" stopIfTrue="1" id="{608A4823-A549-4318-9185-22D54C25082F}">
            <xm:f>AND('Sig Data Letters Cancelled'!$B312&lt;&gt;"",TODAY()&gt;#REF!,P3049="")</xm:f>
            <x14:dxf>
              <fill>
                <patternFill>
                  <bgColor indexed="10"/>
                </patternFill>
              </fill>
            </x14:dxf>
          </x14:cfRule>
          <xm:sqref>P3049:R3049</xm:sqref>
        </x14:conditionalFormatting>
        <x14:conditionalFormatting xmlns:xm="http://schemas.microsoft.com/office/excel/2006/main">
          <x14:cfRule type="expression" priority="82654" stopIfTrue="1" id="{876A22CF-E759-4D6C-9258-AF9EFD60C135}">
            <xm:f>AND('Sig Data Letters Cancelled'!$B323&lt;&gt;"",TODAY()&gt;#REF!,P3120="")</xm:f>
            <x14:dxf>
              <fill>
                <patternFill>
                  <bgColor indexed="10"/>
                </patternFill>
              </fill>
            </x14:dxf>
          </x14:cfRule>
          <xm:sqref>P3120</xm:sqref>
        </x14:conditionalFormatting>
        <x14:conditionalFormatting xmlns:xm="http://schemas.microsoft.com/office/excel/2006/main">
          <x14:cfRule type="expression" priority="83080" stopIfTrue="1" id="{6615A0B3-1E9A-42F5-9CAE-0867115E397D}">
            <xm:f>AND('Sig Data Letters Cancelled'!$B325&lt;&gt;"",TODAY()&gt;#REF!,P3148="")</xm:f>
            <x14:dxf>
              <fill>
                <patternFill>
                  <bgColor indexed="10"/>
                </patternFill>
              </fill>
            </x14:dxf>
          </x14:cfRule>
          <xm:sqref>P3148</xm:sqref>
        </x14:conditionalFormatting>
        <x14:conditionalFormatting xmlns:xm="http://schemas.microsoft.com/office/excel/2006/main">
          <x14:cfRule type="expression" priority="83165" stopIfTrue="1" id="{A37C01BA-992D-42D6-96FA-27AAA9BBD61E}">
            <xm:f>AND('Sig Data Letters Cancelled'!$B316&lt;&gt;"",TODAY()&gt;#REF!,P3154="")</xm:f>
            <x14:dxf>
              <fill>
                <patternFill>
                  <bgColor indexed="10"/>
                </patternFill>
              </fill>
            </x14:dxf>
          </x14:cfRule>
          <xm:sqref>P3154</xm:sqref>
        </x14:conditionalFormatting>
        <x14:conditionalFormatting xmlns:xm="http://schemas.microsoft.com/office/excel/2006/main">
          <x14:cfRule type="expression" priority="83267" stopIfTrue="1" id="{E4E875CE-12DB-4F0D-BEB0-8653A929975C}">
            <xm:f>AND('Sig Data Letters Cancelled'!$B327&lt;&gt;"",TODAY()&gt;#REF!,P3158="")</xm:f>
            <x14:dxf>
              <fill>
                <patternFill>
                  <bgColor indexed="10"/>
                </patternFill>
              </fill>
            </x14:dxf>
          </x14:cfRule>
          <xm:sqref>P3158</xm:sqref>
        </x14:conditionalFormatting>
        <x14:conditionalFormatting xmlns:xm="http://schemas.microsoft.com/office/excel/2006/main">
          <x14:cfRule type="expression" priority="83359" stopIfTrue="1" id="{1E68DA36-BA10-4609-9BBB-E373154C8645}">
            <xm:f>AND('Sig Data Letters Cancelled'!$B322&lt;&gt;"",TODAY()&gt;#REF!,P3162="")</xm:f>
            <x14:dxf>
              <fill>
                <patternFill>
                  <bgColor indexed="10"/>
                </patternFill>
              </fill>
            </x14:dxf>
          </x14:cfRule>
          <xm:sqref>P3162</xm:sqref>
        </x14:conditionalFormatting>
        <x14:conditionalFormatting xmlns:xm="http://schemas.microsoft.com/office/excel/2006/main">
          <x14:cfRule type="expression" priority="83465" stopIfTrue="1" id="{960AE018-7278-4546-88FB-F3393C9A4224}">
            <xm:f>AND('Sig Data Letters Cancelled'!$B317&lt;&gt;"",TODAY()&gt;#REF!,P3164="")</xm:f>
            <x14:dxf>
              <fill>
                <patternFill>
                  <bgColor indexed="10"/>
                </patternFill>
              </fill>
            </x14:dxf>
          </x14:cfRule>
          <xm:sqref>P3164</xm:sqref>
        </x14:conditionalFormatting>
        <x14:conditionalFormatting xmlns:xm="http://schemas.microsoft.com/office/excel/2006/main">
          <x14:cfRule type="expression" priority="83586" stopIfTrue="1" id="{9411B3EC-19FA-4B0F-87A7-62376520635A}">
            <xm:f>AND('Sig Data Letters Cancelled'!$B326&lt;&gt;"",TODAY()&gt;#REF!,P3177="")</xm:f>
            <x14:dxf>
              <fill>
                <patternFill>
                  <bgColor indexed="10"/>
                </patternFill>
              </fill>
            </x14:dxf>
          </x14:cfRule>
          <xm:sqref>P3177</xm:sqref>
        </x14:conditionalFormatting>
        <x14:conditionalFormatting xmlns:xm="http://schemas.microsoft.com/office/excel/2006/main">
          <x14:cfRule type="expression" priority="83663" stopIfTrue="1" id="{0CC31F95-0950-4517-B367-7B67C644C121}">
            <xm:f>AND('Sig Data Letters Cancelled'!$B318&lt;&gt;"",TODAY()&gt;#REF!,P3182="")</xm:f>
            <x14:dxf>
              <fill>
                <patternFill>
                  <bgColor indexed="10"/>
                </patternFill>
              </fill>
            </x14:dxf>
          </x14:cfRule>
          <xm:sqref>P3182</xm:sqref>
        </x14:conditionalFormatting>
        <x14:conditionalFormatting xmlns:xm="http://schemas.microsoft.com/office/excel/2006/main">
          <x14:cfRule type="expression" priority="83749" stopIfTrue="1" id="{DFEE4624-6547-45E3-AF73-DF9400DE8BD5}">
            <xm:f>AND('Sig Data Letters Cancelled'!$B324&lt;&gt;"",TODAY()&gt;#REF!,P3184="")</xm:f>
            <x14:dxf>
              <fill>
                <patternFill>
                  <bgColor indexed="10"/>
                </patternFill>
              </fill>
            </x14:dxf>
          </x14:cfRule>
          <xm:sqref>P3184</xm:sqref>
        </x14:conditionalFormatting>
        <x14:conditionalFormatting xmlns:xm="http://schemas.microsoft.com/office/excel/2006/main">
          <x14:cfRule type="expression" priority="83818" stopIfTrue="1" id="{DBB80EB3-2AC3-45BE-9EA3-F1240A8A08AA}">
            <xm:f>AND('Sig Data Letters Cancelled'!$B321&lt;&gt;"",TODAY()&gt;#REF!,P3197="")</xm:f>
            <x14:dxf>
              <fill>
                <patternFill>
                  <bgColor indexed="10"/>
                </patternFill>
              </fill>
            </x14:dxf>
          </x14:cfRule>
          <xm:sqref>P3197</xm:sqref>
        </x14:conditionalFormatting>
        <x14:conditionalFormatting xmlns:xm="http://schemas.microsoft.com/office/excel/2006/main">
          <x14:cfRule type="expression" priority="84451" stopIfTrue="1" id="{74F86CA6-092F-4011-AD44-AAB7F2E69392}">
            <xm:f>AND('Sig Data Letters Cancelled'!$B329&lt;&gt;"",TODAY()&gt;#REF!,P3254="")</xm:f>
            <x14:dxf>
              <fill>
                <patternFill>
                  <bgColor indexed="10"/>
                </patternFill>
              </fill>
            </x14:dxf>
          </x14:cfRule>
          <xm:sqref>P3254:R3254</xm:sqref>
        </x14:conditionalFormatting>
        <x14:conditionalFormatting xmlns:xm="http://schemas.microsoft.com/office/excel/2006/main">
          <x14:cfRule type="expression" priority="84719" stopIfTrue="1" id="{B0A1D101-497B-4786-BF1B-790CA5B89C25}">
            <xm:f>AND('Sig Data Letters Cancelled'!$B328&lt;&gt;"",TODAY()&gt;#REF!,P3288="")</xm:f>
            <x14:dxf>
              <fill>
                <patternFill>
                  <bgColor indexed="10"/>
                </patternFill>
              </fill>
            </x14:dxf>
          </x14:cfRule>
          <xm:sqref>P3288</xm:sqref>
        </x14:conditionalFormatting>
        <x14:conditionalFormatting xmlns:xm="http://schemas.microsoft.com/office/excel/2006/main">
          <x14:cfRule type="expression" priority="84973" stopIfTrue="1" id="{C0BCD763-57A7-447D-A285-B83EE044D053}">
            <xm:f>AND('Sig Data Letters Cancelled'!$B330&lt;&gt;"",TODAY()&gt;#REF!,P3316="")</xm:f>
            <x14:dxf>
              <fill>
                <patternFill>
                  <bgColor indexed="10"/>
                </patternFill>
              </fill>
            </x14:dxf>
          </x14:cfRule>
          <xm:sqref>P3316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AH34"/>
  <sheetViews>
    <sheetView topLeftCell="O1" workbookViewId="0">
      <selection activeCell="AE15" sqref="AE15"/>
    </sheetView>
  </sheetViews>
  <sheetFormatPr defaultRowHeight="12.75"/>
  <cols>
    <col min="6" max="6" width="20.42578125" customWidth="1"/>
    <col min="7" max="7" width="5.140625" customWidth="1"/>
    <col min="8" max="8" width="3.7109375" bestFit="1" customWidth="1"/>
    <col min="9" max="10" width="10" bestFit="1" customWidth="1"/>
    <col min="11" max="11" width="19.5703125" customWidth="1"/>
    <col min="12" max="12" width="5.7109375" customWidth="1"/>
    <col min="13" max="13" width="7.42578125" customWidth="1"/>
    <col min="14" max="15" width="10" bestFit="1" customWidth="1"/>
    <col min="16" max="16" width="18.5703125" customWidth="1"/>
    <col min="17" max="17" width="5.5703125" customWidth="1"/>
    <col min="18" max="18" width="5.42578125" customWidth="1"/>
    <col min="19" max="20" width="10" bestFit="1" customWidth="1"/>
    <col min="21" max="21" width="20.140625" customWidth="1"/>
    <col min="22" max="23" width="5.7109375" customWidth="1"/>
    <col min="24" max="24" width="10.85546875" bestFit="1" customWidth="1"/>
    <col min="26" max="26" width="20.7109375" customWidth="1"/>
    <col min="27" max="28" width="5.7109375" customWidth="1"/>
    <col min="29" max="30" width="10.85546875" bestFit="1" customWidth="1"/>
    <col min="31" max="31" width="16.85546875" customWidth="1"/>
    <col min="32" max="33" width="5.7109375" customWidth="1"/>
    <col min="34" max="34" width="10.85546875" bestFit="1" customWidth="1"/>
  </cols>
  <sheetData>
    <row r="1" spans="1:34">
      <c r="A1" t="s">
        <v>4038</v>
      </c>
      <c r="F1" s="199" t="s">
        <v>0</v>
      </c>
      <c r="G1" t="s">
        <v>4039</v>
      </c>
      <c r="I1" s="205">
        <v>45292</v>
      </c>
      <c r="N1" s="205">
        <v>45383</v>
      </c>
      <c r="P1" s="199" t="s">
        <v>0</v>
      </c>
      <c r="Q1" t="s">
        <v>2806</v>
      </c>
      <c r="U1" s="199" t="s">
        <v>0</v>
      </c>
      <c r="V1" t="s">
        <v>2934</v>
      </c>
    </row>
    <row r="2" spans="1:34">
      <c r="A2" t="s">
        <v>4040</v>
      </c>
      <c r="K2" s="199" t="s">
        <v>0</v>
      </c>
      <c r="L2" t="s">
        <v>4039</v>
      </c>
      <c r="Z2" s="199" t="s">
        <v>0</v>
      </c>
      <c r="AA2" s="235">
        <v>45658</v>
      </c>
    </row>
    <row r="3" spans="1:34">
      <c r="F3" s="199" t="s">
        <v>4041</v>
      </c>
      <c r="G3" s="199" t="s">
        <v>4042</v>
      </c>
      <c r="P3" s="199" t="s">
        <v>4041</v>
      </c>
      <c r="Q3" s="199" t="s">
        <v>4042</v>
      </c>
      <c r="U3" s="199" t="s">
        <v>4041</v>
      </c>
      <c r="V3" s="199" t="s">
        <v>4042</v>
      </c>
      <c r="AE3" s="199" t="s">
        <v>0</v>
      </c>
      <c r="AF3" s="235">
        <v>45748</v>
      </c>
    </row>
    <row r="4" spans="1:34">
      <c r="F4" s="199" t="s">
        <v>4043</v>
      </c>
      <c r="G4" t="s">
        <v>39</v>
      </c>
      <c r="H4" t="s">
        <v>45</v>
      </c>
      <c r="I4" t="s">
        <v>4044</v>
      </c>
      <c r="K4" s="199" t="s">
        <v>4041</v>
      </c>
      <c r="L4" s="199" t="s">
        <v>4042</v>
      </c>
      <c r="P4" s="199" t="s">
        <v>4043</v>
      </c>
      <c r="Q4" s="204" t="s">
        <v>39</v>
      </c>
      <c r="R4" s="204" t="s">
        <v>45</v>
      </c>
      <c r="S4" s="204" t="s">
        <v>4044</v>
      </c>
      <c r="U4" s="199" t="s">
        <v>4043</v>
      </c>
      <c r="V4" s="204" t="s">
        <v>39</v>
      </c>
      <c r="W4" s="204" t="s">
        <v>45</v>
      </c>
      <c r="X4" t="s">
        <v>4044</v>
      </c>
      <c r="Z4" s="199" t="s">
        <v>4041</v>
      </c>
      <c r="AA4" s="199" t="s">
        <v>4042</v>
      </c>
    </row>
    <row r="5" spans="1:34">
      <c r="F5" s="200" t="s">
        <v>1543</v>
      </c>
      <c r="G5">
        <v>4</v>
      </c>
      <c r="H5">
        <v>18</v>
      </c>
      <c r="I5">
        <v>22</v>
      </c>
      <c r="K5" s="199" t="s">
        <v>4043</v>
      </c>
      <c r="L5" s="204" t="s">
        <v>39</v>
      </c>
      <c r="M5" s="204" t="s">
        <v>45</v>
      </c>
      <c r="N5" s="204" t="s">
        <v>4044</v>
      </c>
      <c r="P5" s="200" t="s">
        <v>1543</v>
      </c>
      <c r="Q5" s="204">
        <v>5</v>
      </c>
      <c r="R5" s="204">
        <v>10</v>
      </c>
      <c r="S5" s="204">
        <v>15</v>
      </c>
      <c r="U5" s="200" t="s">
        <v>1605</v>
      </c>
      <c r="V5" s="204">
        <v>8</v>
      </c>
      <c r="W5" s="204">
        <v>16</v>
      </c>
      <c r="X5" s="204">
        <v>24</v>
      </c>
      <c r="Z5" s="199" t="s">
        <v>4043</v>
      </c>
      <c r="AA5" t="s">
        <v>39</v>
      </c>
      <c r="AB5" t="s">
        <v>45</v>
      </c>
      <c r="AC5" t="s">
        <v>4044</v>
      </c>
      <c r="AE5" s="199" t="s">
        <v>4041</v>
      </c>
      <c r="AF5" s="199" t="s">
        <v>4042</v>
      </c>
    </row>
    <row r="6" spans="1:34">
      <c r="F6" s="200" t="s">
        <v>1605</v>
      </c>
      <c r="G6">
        <v>4</v>
      </c>
      <c r="H6">
        <v>18</v>
      </c>
      <c r="I6">
        <v>22</v>
      </c>
      <c r="K6" s="200" t="s">
        <v>1543</v>
      </c>
      <c r="L6" s="204">
        <v>3</v>
      </c>
      <c r="M6" s="204">
        <v>22</v>
      </c>
      <c r="N6" s="204">
        <v>25</v>
      </c>
      <c r="P6" s="200" t="s">
        <v>1605</v>
      </c>
      <c r="Q6" s="204">
        <v>5</v>
      </c>
      <c r="R6" s="204">
        <v>10</v>
      </c>
      <c r="S6" s="204">
        <v>15</v>
      </c>
      <c r="U6" s="200" t="s">
        <v>2167</v>
      </c>
      <c r="V6" s="204">
        <v>4</v>
      </c>
      <c r="W6" s="204">
        <v>19</v>
      </c>
      <c r="X6" s="204">
        <v>23</v>
      </c>
      <c r="Z6" s="200" t="s">
        <v>79</v>
      </c>
      <c r="AA6">
        <v>3</v>
      </c>
      <c r="AB6">
        <v>22</v>
      </c>
      <c r="AC6">
        <v>25</v>
      </c>
      <c r="AE6" s="199" t="s">
        <v>4043</v>
      </c>
      <c r="AF6" s="204" t="s">
        <v>39</v>
      </c>
      <c r="AG6" s="204" t="s">
        <v>45</v>
      </c>
      <c r="AH6" s="204" t="s">
        <v>4044</v>
      </c>
    </row>
    <row r="7" spans="1:34">
      <c r="F7" s="200" t="s">
        <v>1551</v>
      </c>
      <c r="G7">
        <v>3</v>
      </c>
      <c r="H7">
        <v>19</v>
      </c>
      <c r="I7">
        <v>22</v>
      </c>
      <c r="K7" s="200" t="s">
        <v>1605</v>
      </c>
      <c r="L7" s="204">
        <v>3</v>
      </c>
      <c r="M7" s="204">
        <v>22</v>
      </c>
      <c r="N7" s="204">
        <v>25</v>
      </c>
      <c r="P7" s="200" t="s">
        <v>1551</v>
      </c>
      <c r="Q7" s="204">
        <v>5</v>
      </c>
      <c r="R7" s="204">
        <v>10</v>
      </c>
      <c r="S7" s="204">
        <v>15</v>
      </c>
      <c r="U7" s="200" t="s">
        <v>4044</v>
      </c>
      <c r="V7" s="204">
        <v>12</v>
      </c>
      <c r="W7" s="204">
        <v>35</v>
      </c>
      <c r="X7" s="204">
        <v>47</v>
      </c>
      <c r="Z7" s="200" t="s">
        <v>1605</v>
      </c>
      <c r="AA7">
        <v>6</v>
      </c>
      <c r="AB7">
        <v>29</v>
      </c>
      <c r="AC7">
        <v>35</v>
      </c>
      <c r="AE7" s="200" t="s">
        <v>79</v>
      </c>
      <c r="AF7" s="204">
        <v>2</v>
      </c>
      <c r="AG7" s="204">
        <v>37</v>
      </c>
      <c r="AH7" s="204">
        <v>39</v>
      </c>
    </row>
    <row r="8" spans="1:34">
      <c r="F8" s="200" t="s">
        <v>2167</v>
      </c>
      <c r="G8">
        <v>3</v>
      </c>
      <c r="H8">
        <v>19</v>
      </c>
      <c r="I8">
        <v>22</v>
      </c>
      <c r="K8" s="200" t="s">
        <v>1551</v>
      </c>
      <c r="L8" s="204">
        <v>4</v>
      </c>
      <c r="M8" s="204">
        <v>22</v>
      </c>
      <c r="N8" s="204">
        <v>26</v>
      </c>
      <c r="P8" s="200" t="s">
        <v>2167</v>
      </c>
      <c r="Q8" s="204">
        <v>5</v>
      </c>
      <c r="R8" s="204">
        <v>9</v>
      </c>
      <c r="S8" s="204">
        <v>14</v>
      </c>
      <c r="Z8" s="200" t="s">
        <v>2167</v>
      </c>
      <c r="AA8">
        <v>9</v>
      </c>
      <c r="AB8">
        <v>27</v>
      </c>
      <c r="AC8">
        <v>36</v>
      </c>
      <c r="AE8" s="200" t="s">
        <v>1605</v>
      </c>
      <c r="AF8" s="204">
        <v>5</v>
      </c>
      <c r="AG8" s="204">
        <v>30</v>
      </c>
      <c r="AH8" s="204">
        <v>35</v>
      </c>
    </row>
    <row r="9" spans="1:34">
      <c r="F9" s="200" t="s">
        <v>4044</v>
      </c>
      <c r="G9">
        <v>14</v>
      </c>
      <c r="H9">
        <v>74</v>
      </c>
      <c r="I9">
        <v>88</v>
      </c>
      <c r="K9" s="200" t="s">
        <v>2167</v>
      </c>
      <c r="L9" s="204">
        <v>3</v>
      </c>
      <c r="M9" s="204">
        <v>22</v>
      </c>
      <c r="N9" s="204">
        <v>25</v>
      </c>
      <c r="P9" s="200" t="s">
        <v>4044</v>
      </c>
      <c r="Q9" s="204">
        <v>20</v>
      </c>
      <c r="R9" s="204">
        <v>39</v>
      </c>
      <c r="S9" s="204">
        <v>59</v>
      </c>
      <c r="Z9" s="200" t="s">
        <v>53</v>
      </c>
      <c r="AA9">
        <v>2</v>
      </c>
      <c r="AB9">
        <v>23</v>
      </c>
      <c r="AC9">
        <v>25</v>
      </c>
      <c r="AE9" s="200" t="s">
        <v>53</v>
      </c>
      <c r="AF9" s="204">
        <v>6</v>
      </c>
      <c r="AG9" s="204">
        <v>33</v>
      </c>
      <c r="AH9" s="204">
        <v>39</v>
      </c>
    </row>
    <row r="10" spans="1:34">
      <c r="K10" s="200" t="s">
        <v>4044</v>
      </c>
      <c r="L10" s="204">
        <v>13</v>
      </c>
      <c r="M10" s="204">
        <v>88</v>
      </c>
      <c r="N10" s="204">
        <v>101</v>
      </c>
      <c r="Z10" s="200" t="s">
        <v>4044</v>
      </c>
      <c r="AA10">
        <v>20</v>
      </c>
      <c r="AB10">
        <v>101</v>
      </c>
      <c r="AC10">
        <v>121</v>
      </c>
      <c r="AE10" s="200" t="s">
        <v>4044</v>
      </c>
      <c r="AF10" s="204">
        <v>13</v>
      </c>
      <c r="AG10" s="204">
        <v>100</v>
      </c>
      <c r="AH10" s="204">
        <v>113</v>
      </c>
    </row>
    <row r="12" spans="1:34">
      <c r="F12" s="199" t="s">
        <v>0</v>
      </c>
      <c r="G12" s="203">
        <v>45323</v>
      </c>
      <c r="I12" s="205">
        <v>45323</v>
      </c>
      <c r="U12" s="199" t="s">
        <v>0</v>
      </c>
      <c r="V12" t="s">
        <v>2988</v>
      </c>
    </row>
    <row r="13" spans="1:34">
      <c r="K13" s="199" t="s">
        <v>0</v>
      </c>
      <c r="L13" t="s">
        <v>2708</v>
      </c>
      <c r="P13" s="199" t="s">
        <v>0</v>
      </c>
      <c r="Q13" t="s">
        <v>2851</v>
      </c>
      <c r="Z13" s="199" t="s">
        <v>0</v>
      </c>
      <c r="AA13" t="s">
        <v>3255</v>
      </c>
    </row>
    <row r="14" spans="1:34">
      <c r="F14" s="199" t="s">
        <v>4041</v>
      </c>
      <c r="G14" s="199" t="s">
        <v>4042</v>
      </c>
      <c r="U14" s="199" t="s">
        <v>4041</v>
      </c>
      <c r="V14" s="199" t="s">
        <v>4042</v>
      </c>
    </row>
    <row r="15" spans="1:34">
      <c r="F15" s="199" t="s">
        <v>4043</v>
      </c>
      <c r="G15" s="204" t="s">
        <v>39</v>
      </c>
      <c r="H15" s="204" t="s">
        <v>45</v>
      </c>
      <c r="I15" t="s">
        <v>4044</v>
      </c>
      <c r="K15" s="199" t="s">
        <v>4041</v>
      </c>
      <c r="L15" s="199" t="s">
        <v>4042</v>
      </c>
      <c r="P15" s="199" t="s">
        <v>4041</v>
      </c>
      <c r="Q15" s="199" t="s">
        <v>4042</v>
      </c>
      <c r="U15" s="199" t="s">
        <v>4043</v>
      </c>
      <c r="V15" s="204" t="s">
        <v>39</v>
      </c>
      <c r="W15" s="204" t="s">
        <v>45</v>
      </c>
      <c r="X15" s="204" t="s">
        <v>4044</v>
      </c>
      <c r="Z15" s="199" t="s">
        <v>4041</v>
      </c>
      <c r="AA15" s="199" t="s">
        <v>4042</v>
      </c>
    </row>
    <row r="16" spans="1:34">
      <c r="F16" s="200" t="s">
        <v>1543</v>
      </c>
      <c r="G16">
        <v>3</v>
      </c>
      <c r="H16">
        <v>9</v>
      </c>
      <c r="I16">
        <v>12</v>
      </c>
      <c r="K16" s="199" t="s">
        <v>4043</v>
      </c>
      <c r="L16" s="204" t="s">
        <v>39</v>
      </c>
      <c r="M16" s="204" t="s">
        <v>45</v>
      </c>
      <c r="N16" s="204" t="s">
        <v>4044</v>
      </c>
      <c r="P16" s="199" t="s">
        <v>4043</v>
      </c>
      <c r="Q16" s="204" t="s">
        <v>39</v>
      </c>
      <c r="R16" s="204" t="s">
        <v>45</v>
      </c>
      <c r="S16" s="204" t="s">
        <v>4044</v>
      </c>
      <c r="U16" s="200" t="s">
        <v>79</v>
      </c>
      <c r="V16" s="204">
        <v>2</v>
      </c>
      <c r="W16" s="204">
        <v>8</v>
      </c>
      <c r="X16" s="204">
        <v>10</v>
      </c>
      <c r="Z16" s="199" t="s">
        <v>4043</v>
      </c>
      <c r="AA16" s="204" t="s">
        <v>39</v>
      </c>
      <c r="AB16" s="204" t="s">
        <v>45</v>
      </c>
      <c r="AC16" s="204" t="s">
        <v>4044</v>
      </c>
    </row>
    <row r="17" spans="6:29">
      <c r="F17" s="200" t="s">
        <v>1605</v>
      </c>
      <c r="G17">
        <v>3</v>
      </c>
      <c r="H17">
        <v>9</v>
      </c>
      <c r="I17">
        <v>12</v>
      </c>
      <c r="K17" s="200" t="s">
        <v>1543</v>
      </c>
      <c r="L17" s="204">
        <v>5</v>
      </c>
      <c r="M17" s="204">
        <v>13</v>
      </c>
      <c r="N17" s="204">
        <v>18</v>
      </c>
      <c r="P17" s="200" t="s">
        <v>1543</v>
      </c>
      <c r="Q17" s="204">
        <v>5</v>
      </c>
      <c r="R17" s="204">
        <v>7</v>
      </c>
      <c r="S17" s="204">
        <v>12</v>
      </c>
      <c r="U17" s="200" t="s">
        <v>1605</v>
      </c>
      <c r="V17" s="204">
        <v>9</v>
      </c>
      <c r="W17" s="204">
        <v>15</v>
      </c>
      <c r="X17" s="204">
        <v>24</v>
      </c>
      <c r="Z17" s="200" t="s">
        <v>79</v>
      </c>
      <c r="AA17" s="204">
        <v>3</v>
      </c>
      <c r="AB17" s="204">
        <v>10</v>
      </c>
      <c r="AC17" s="204">
        <v>13</v>
      </c>
    </row>
    <row r="18" spans="6:29">
      <c r="F18" s="200" t="s">
        <v>1551</v>
      </c>
      <c r="G18">
        <v>4</v>
      </c>
      <c r="H18">
        <v>9</v>
      </c>
      <c r="I18">
        <v>13</v>
      </c>
      <c r="K18" s="200" t="s">
        <v>1605</v>
      </c>
      <c r="L18" s="204">
        <v>5</v>
      </c>
      <c r="M18" s="204">
        <v>12</v>
      </c>
      <c r="N18" s="204">
        <v>17</v>
      </c>
      <c r="P18" s="200" t="s">
        <v>1605</v>
      </c>
      <c r="Q18" s="204">
        <v>3</v>
      </c>
      <c r="R18" s="204">
        <v>9</v>
      </c>
      <c r="S18" s="204">
        <v>12</v>
      </c>
      <c r="U18" s="200" t="s">
        <v>3026</v>
      </c>
      <c r="V18" s="204">
        <v>2</v>
      </c>
      <c r="W18" s="204">
        <v>13</v>
      </c>
      <c r="X18" s="204">
        <v>15</v>
      </c>
      <c r="Z18" s="200" t="s">
        <v>1605</v>
      </c>
      <c r="AA18" s="204">
        <v>2</v>
      </c>
      <c r="AB18" s="204">
        <v>10</v>
      </c>
      <c r="AC18" s="204">
        <v>12</v>
      </c>
    </row>
    <row r="19" spans="6:29">
      <c r="F19" s="200" t="s">
        <v>2167</v>
      </c>
      <c r="G19">
        <v>4</v>
      </c>
      <c r="H19">
        <v>8</v>
      </c>
      <c r="I19">
        <v>12</v>
      </c>
      <c r="K19" s="200" t="s">
        <v>1551</v>
      </c>
      <c r="L19" s="204">
        <v>4</v>
      </c>
      <c r="M19" s="204">
        <v>13</v>
      </c>
      <c r="N19" s="204">
        <v>17</v>
      </c>
      <c r="P19" s="200" t="s">
        <v>1551</v>
      </c>
      <c r="Q19" s="204">
        <v>5</v>
      </c>
      <c r="R19" s="204">
        <v>7</v>
      </c>
      <c r="S19" s="204">
        <v>12</v>
      </c>
      <c r="U19" s="200" t="s">
        <v>2167</v>
      </c>
      <c r="V19" s="204">
        <v>5</v>
      </c>
      <c r="W19" s="204">
        <v>19</v>
      </c>
      <c r="X19" s="204">
        <v>24</v>
      </c>
      <c r="Z19" s="200" t="s">
        <v>2167</v>
      </c>
      <c r="AA19" s="204">
        <v>2</v>
      </c>
      <c r="AB19" s="204">
        <v>10</v>
      </c>
      <c r="AC19" s="204">
        <v>12</v>
      </c>
    </row>
    <row r="20" spans="6:29">
      <c r="F20" s="200" t="s">
        <v>4044</v>
      </c>
      <c r="G20">
        <v>14</v>
      </c>
      <c r="H20">
        <v>35</v>
      </c>
      <c r="I20">
        <v>49</v>
      </c>
      <c r="K20" s="200" t="s">
        <v>2167</v>
      </c>
      <c r="L20" s="204">
        <v>4</v>
      </c>
      <c r="M20" s="204">
        <v>13</v>
      </c>
      <c r="N20" s="204">
        <v>17</v>
      </c>
      <c r="P20" s="200" t="s">
        <v>2167</v>
      </c>
      <c r="Q20" s="204">
        <v>4</v>
      </c>
      <c r="R20" s="204">
        <v>8</v>
      </c>
      <c r="S20" s="204">
        <v>12</v>
      </c>
      <c r="U20" s="200" t="s">
        <v>53</v>
      </c>
      <c r="V20" s="204">
        <v>1</v>
      </c>
      <c r="W20" s="204">
        <v>9</v>
      </c>
      <c r="X20" s="204">
        <v>10</v>
      </c>
      <c r="Z20" s="200" t="s">
        <v>53</v>
      </c>
      <c r="AA20" s="204">
        <v>5</v>
      </c>
      <c r="AB20" s="204">
        <v>8</v>
      </c>
      <c r="AC20" s="204">
        <v>13</v>
      </c>
    </row>
    <row r="21" spans="6:29">
      <c r="K21" s="200" t="s">
        <v>4044</v>
      </c>
      <c r="L21" s="204">
        <v>18</v>
      </c>
      <c r="M21" s="204">
        <v>51</v>
      </c>
      <c r="N21" s="204">
        <v>69</v>
      </c>
      <c r="P21" s="200" t="s">
        <v>4044</v>
      </c>
      <c r="Q21" s="204">
        <v>17</v>
      </c>
      <c r="R21" s="204">
        <v>31</v>
      </c>
      <c r="S21" s="204">
        <v>48</v>
      </c>
      <c r="U21" s="200" t="s">
        <v>4044</v>
      </c>
      <c r="V21" s="204">
        <v>19</v>
      </c>
      <c r="W21" s="204">
        <v>64</v>
      </c>
      <c r="X21" s="204">
        <v>83</v>
      </c>
      <c r="Z21" s="200" t="s">
        <v>4044</v>
      </c>
      <c r="AA21" s="204">
        <v>12</v>
      </c>
      <c r="AB21" s="204">
        <v>38</v>
      </c>
      <c r="AC21" s="204">
        <v>50</v>
      </c>
    </row>
    <row r="23" spans="6:29">
      <c r="F23" s="199" t="s">
        <v>0</v>
      </c>
      <c r="G23" t="s">
        <v>4039</v>
      </c>
      <c r="I23" s="205">
        <v>45352</v>
      </c>
    </row>
    <row r="24" spans="6:29">
      <c r="K24" s="199" t="s">
        <v>0</v>
      </c>
      <c r="L24" t="s">
        <v>2770</v>
      </c>
    </row>
    <row r="25" spans="6:29">
      <c r="F25" s="199" t="s">
        <v>4041</v>
      </c>
      <c r="G25" s="199" t="s">
        <v>4042</v>
      </c>
      <c r="P25" s="199" t="s">
        <v>0</v>
      </c>
      <c r="Q25" t="s">
        <v>2902</v>
      </c>
      <c r="Z25" s="199" t="s">
        <v>0</v>
      </c>
      <c r="AA25" t="s">
        <v>3334</v>
      </c>
    </row>
    <row r="26" spans="6:29">
      <c r="F26" s="199" t="s">
        <v>4043</v>
      </c>
      <c r="G26" t="s">
        <v>39</v>
      </c>
      <c r="H26" t="s">
        <v>45</v>
      </c>
      <c r="I26" t="s">
        <v>4044</v>
      </c>
      <c r="K26" s="199" t="s">
        <v>4041</v>
      </c>
      <c r="L26" s="199" t="s">
        <v>4042</v>
      </c>
      <c r="U26" s="199" t="s">
        <v>0</v>
      </c>
      <c r="V26" t="s">
        <v>3130</v>
      </c>
    </row>
    <row r="27" spans="6:29">
      <c r="F27" s="200" t="s">
        <v>1543</v>
      </c>
      <c r="G27">
        <v>6</v>
      </c>
      <c r="H27">
        <v>12</v>
      </c>
      <c r="I27">
        <v>18</v>
      </c>
      <c r="K27" s="199" t="s">
        <v>4043</v>
      </c>
      <c r="L27" s="204" t="s">
        <v>39</v>
      </c>
      <c r="M27" s="204" t="s">
        <v>45</v>
      </c>
      <c r="N27" s="204" t="s">
        <v>4044</v>
      </c>
      <c r="P27" s="199" t="s">
        <v>4041</v>
      </c>
      <c r="Q27" s="199" t="s">
        <v>4042</v>
      </c>
      <c r="Z27" s="199" t="s">
        <v>4041</v>
      </c>
      <c r="AA27" s="199" t="s">
        <v>4042</v>
      </c>
    </row>
    <row r="28" spans="6:29">
      <c r="F28" s="200" t="s">
        <v>1605</v>
      </c>
      <c r="G28">
        <v>5</v>
      </c>
      <c r="H28">
        <v>12</v>
      </c>
      <c r="I28">
        <v>17</v>
      </c>
      <c r="K28" s="200" t="s">
        <v>1543</v>
      </c>
      <c r="L28">
        <v>5</v>
      </c>
      <c r="M28">
        <v>13</v>
      </c>
      <c r="N28">
        <v>18</v>
      </c>
      <c r="P28" s="199" t="s">
        <v>4043</v>
      </c>
      <c r="Q28" t="s">
        <v>39</v>
      </c>
      <c r="R28" t="s">
        <v>45</v>
      </c>
      <c r="S28" t="s">
        <v>4044</v>
      </c>
      <c r="U28" s="199" t="s">
        <v>4041</v>
      </c>
      <c r="V28" s="199" t="s">
        <v>4042</v>
      </c>
      <c r="Z28" s="199" t="s">
        <v>4043</v>
      </c>
      <c r="AA28" s="204" t="s">
        <v>39</v>
      </c>
      <c r="AB28" s="204" t="s">
        <v>45</v>
      </c>
      <c r="AC28" s="204" t="s">
        <v>4044</v>
      </c>
    </row>
    <row r="29" spans="6:29">
      <c r="F29" s="200" t="s">
        <v>1551</v>
      </c>
      <c r="G29">
        <v>5</v>
      </c>
      <c r="H29">
        <v>12</v>
      </c>
      <c r="I29">
        <v>17</v>
      </c>
      <c r="K29" s="200" t="s">
        <v>1605</v>
      </c>
      <c r="L29">
        <v>4</v>
      </c>
      <c r="M29">
        <v>14</v>
      </c>
      <c r="N29">
        <v>18</v>
      </c>
      <c r="P29" s="200" t="s">
        <v>1543</v>
      </c>
      <c r="Q29">
        <v>4</v>
      </c>
      <c r="R29">
        <v>10</v>
      </c>
      <c r="S29">
        <v>14</v>
      </c>
      <c r="U29" s="199" t="s">
        <v>4043</v>
      </c>
      <c r="V29" s="204" t="s">
        <v>39</v>
      </c>
      <c r="W29" s="204" t="s">
        <v>45</v>
      </c>
      <c r="X29" s="204" t="s">
        <v>4044</v>
      </c>
      <c r="Z29" s="200" t="s">
        <v>79</v>
      </c>
      <c r="AA29" s="204">
        <v>5</v>
      </c>
      <c r="AB29" s="204">
        <v>13</v>
      </c>
      <c r="AC29" s="204">
        <v>18</v>
      </c>
    </row>
    <row r="30" spans="6:29">
      <c r="F30" s="200" t="s">
        <v>2167</v>
      </c>
      <c r="G30">
        <v>5</v>
      </c>
      <c r="H30">
        <v>12</v>
      </c>
      <c r="I30">
        <v>17</v>
      </c>
      <c r="K30" s="200" t="s">
        <v>1551</v>
      </c>
      <c r="L30">
        <v>5</v>
      </c>
      <c r="M30">
        <v>13</v>
      </c>
      <c r="N30">
        <v>18</v>
      </c>
      <c r="P30" s="200" t="s">
        <v>1605</v>
      </c>
      <c r="Q30">
        <v>8</v>
      </c>
      <c r="R30">
        <v>10</v>
      </c>
      <c r="S30">
        <v>18</v>
      </c>
      <c r="U30" s="200" t="s">
        <v>79</v>
      </c>
      <c r="V30" s="204">
        <v>2</v>
      </c>
      <c r="W30" s="204">
        <v>13</v>
      </c>
      <c r="X30" s="204">
        <v>15</v>
      </c>
      <c r="Z30" s="200" t="s">
        <v>1605</v>
      </c>
      <c r="AA30" s="204">
        <v>4</v>
      </c>
      <c r="AB30" s="204">
        <v>11</v>
      </c>
      <c r="AC30" s="204">
        <v>15</v>
      </c>
    </row>
    <row r="31" spans="6:29">
      <c r="F31" s="200" t="s">
        <v>4044</v>
      </c>
      <c r="G31">
        <v>21</v>
      </c>
      <c r="H31">
        <v>48</v>
      </c>
      <c r="I31">
        <v>69</v>
      </c>
      <c r="K31" s="200" t="s">
        <v>2167</v>
      </c>
      <c r="L31">
        <v>6</v>
      </c>
      <c r="M31">
        <v>12</v>
      </c>
      <c r="N31">
        <v>18</v>
      </c>
      <c r="P31" s="200" t="s">
        <v>1551</v>
      </c>
      <c r="Q31">
        <v>3</v>
      </c>
      <c r="R31">
        <v>11</v>
      </c>
      <c r="S31">
        <v>14</v>
      </c>
      <c r="U31" s="200" t="s">
        <v>1605</v>
      </c>
      <c r="V31" s="204">
        <v>6</v>
      </c>
      <c r="W31" s="204">
        <v>12</v>
      </c>
      <c r="X31" s="204">
        <v>18</v>
      </c>
      <c r="Z31" s="200" t="s">
        <v>2167</v>
      </c>
      <c r="AA31" s="204">
        <v>4</v>
      </c>
      <c r="AB31" s="204">
        <v>14</v>
      </c>
      <c r="AC31" s="204">
        <v>18</v>
      </c>
    </row>
    <row r="32" spans="6:29">
      <c r="K32" s="200" t="s">
        <v>4044</v>
      </c>
      <c r="L32">
        <v>20</v>
      </c>
      <c r="M32">
        <v>52</v>
      </c>
      <c r="N32">
        <v>72</v>
      </c>
      <c r="P32" s="200" t="s">
        <v>2167</v>
      </c>
      <c r="Q32">
        <v>8</v>
      </c>
      <c r="R32">
        <v>10</v>
      </c>
      <c r="S32">
        <v>18</v>
      </c>
      <c r="U32" s="200" t="s">
        <v>2167</v>
      </c>
      <c r="V32" s="204">
        <v>6</v>
      </c>
      <c r="W32" s="204">
        <v>11</v>
      </c>
      <c r="X32" s="204">
        <v>17</v>
      </c>
      <c r="Z32" s="200" t="s">
        <v>53</v>
      </c>
      <c r="AA32" s="204">
        <v>10</v>
      </c>
      <c r="AB32" s="204">
        <v>8</v>
      </c>
      <c r="AC32" s="204">
        <v>18</v>
      </c>
    </row>
    <row r="33" spans="16:29">
      <c r="P33" s="200" t="s">
        <v>4044</v>
      </c>
      <c r="Q33">
        <v>23</v>
      </c>
      <c r="R33">
        <v>41</v>
      </c>
      <c r="S33">
        <v>64</v>
      </c>
      <c r="U33" s="200" t="s">
        <v>53</v>
      </c>
      <c r="V33" s="204">
        <v>3</v>
      </c>
      <c r="W33" s="204">
        <v>12</v>
      </c>
      <c r="X33" s="204">
        <v>15</v>
      </c>
      <c r="Z33" s="200" t="s">
        <v>4044</v>
      </c>
      <c r="AA33" s="204">
        <v>23</v>
      </c>
      <c r="AB33" s="204">
        <v>46</v>
      </c>
      <c r="AC33" s="204">
        <v>69</v>
      </c>
    </row>
    <row r="34" spans="16:29">
      <c r="U34" s="200" t="s">
        <v>4044</v>
      </c>
      <c r="V34" s="204">
        <v>17</v>
      </c>
      <c r="W34" s="204">
        <v>48</v>
      </c>
      <c r="X34" s="204">
        <v>65</v>
      </c>
    </row>
  </sheetData>
  <customSheetViews>
    <customSheetView guid="{0E35EED2-3545-44B4-B6C8-F710F98BA340}" topLeftCell="O1">
      <selection activeCell="AE15" sqref="AE15"/>
      <pageMargins left="0" right="0" top="0" bottom="0" header="0" footer="0"/>
      <pageSetup orientation="portrait" r:id="rId17"/>
      <headerFooter>
        <oddFooter>&amp;C&amp;1#&amp;"Calibri"&amp;8&amp;K000000Highly Confidential</oddFooter>
      </headerFooter>
    </customSheetView>
    <customSheetView guid="{2EB10D1F-EF9B-4B48-9FD8-78EDC6A85DE1}" topLeftCell="O1">
      <selection activeCell="AE15" sqref="AE15"/>
      <pageMargins left="0" right="0" top="0" bottom="0" header="0" footer="0"/>
      <pageSetup orientation="portrait" r:id="rId18"/>
      <headerFooter>
        <oddFooter>&amp;C&amp;1#&amp;"Calibri"&amp;8&amp;K000000Highly Confidential</oddFooter>
      </headerFooter>
    </customSheetView>
    <customSheetView guid="{D0F9FEDA-89AD-471F-BACB-F2AC9C1B6EB0}" topLeftCell="O1">
      <selection activeCell="AE15" sqref="AE15"/>
      <pageMargins left="0" right="0" top="0" bottom="0" header="0" footer="0"/>
      <pageSetup orientation="portrait" r:id="rId19"/>
      <headerFooter>
        <oddFooter>&amp;C&amp;1#&amp;"Calibri"&amp;8&amp;K000000Highly Confidential</oddFooter>
      </headerFooter>
    </customSheetView>
    <customSheetView guid="{AD79DF8B-FDF9-4B4C-984B-8F1872B7B90D}" topLeftCell="T1">
      <selection activeCell="AD23" sqref="AD23"/>
      <pageMargins left="0" right="0" top="0" bottom="0" header="0" footer="0"/>
      <pageSetup orientation="portrait" r:id="rId20"/>
      <headerFooter>
        <oddFooter>&amp;C&amp;1#&amp;"Calibri"&amp;10&amp;K000000CONFIDENTIAL</oddFooter>
      </headerFooter>
    </customSheetView>
    <customSheetView guid="{1AB90DE0-FF38-457B-B6D8-0F3BEC1CAB1D}" topLeftCell="F1">
      <selection activeCell="Y21" sqref="Y21"/>
      <pageMargins left="0" right="0" top="0" bottom="0" header="0" footer="0"/>
      <pageSetup orientation="portrait" r:id="rId21"/>
      <headerFooter>
        <oddFooter>&amp;C&amp;1#&amp;"Calibri"&amp;10&amp;K000000CONFIDENTIAL</oddFooter>
      </headerFooter>
    </customSheetView>
    <customSheetView guid="{48A15F17-8B76-473C-9910-BA171C05E074}">
      <selection activeCell="P30" sqref="P30"/>
      <pageMargins left="0" right="0" top="0" bottom="0" header="0" footer="0"/>
      <pageSetup orientation="portrait" r:id="rId22"/>
      <headerFooter>
        <oddFooter>&amp;C&amp;1#&amp;"Calibri"&amp;10&amp;K000000CONFIDENTIAL</oddFooter>
      </headerFooter>
    </customSheetView>
    <customSheetView guid="{40A247B0-1660-4B1B-8CC6-6E6490D6B548}" showPageBreaks="1">
      <selection activeCell="G21" sqref="G21"/>
      <pageMargins left="0" right="0" top="0" bottom="0" header="0" footer="0"/>
      <pageSetup orientation="portrait" horizontalDpi="300" verticalDpi="300" r:id="rId23"/>
      <headerFooter>
        <oddFooter>&amp;C&amp;1#&amp;"Calibri"&amp;8&amp;K000000Highly Confidential</oddFooter>
      </headerFooter>
    </customSheetView>
    <customSheetView guid="{D2C0D72A-01DE-43BB-88CB-48CAC58470A4}" showPageBreaks="1">
      <selection activeCell="G21" sqref="G21"/>
      <pageMargins left="0" right="0" top="0" bottom="0" header="0" footer="0"/>
      <pageSetup orientation="portrait" horizontalDpi="300" verticalDpi="300" r:id="rId24"/>
      <headerFooter>
        <oddFooter>&amp;C&amp;1#&amp;"Calibri"&amp;8&amp;K000000Highly Confidential</oddFooter>
      </headerFooter>
    </customSheetView>
    <customSheetView guid="{16FD39D0-F6A2-47F8-95CF-F715E12AE179}" showPageBreaks="1">
      <selection activeCell="G21" sqref="G21"/>
      <pageMargins left="0" right="0" top="0" bottom="0" header="0" footer="0"/>
      <pageSetup orientation="portrait" r:id="rId25"/>
      <headerFooter>
        <oddFooter>&amp;C&amp;1#&amp;"Calibri"&amp;10&amp;K000000CONFIDENTIAL</oddFooter>
      </headerFooter>
    </customSheetView>
    <customSheetView guid="{F521CB3F-4B34-457D-BE19-9C4D54886E5D}" showPageBreaks="1">
      <selection activeCell="G21" sqref="G21"/>
      <pageMargins left="0" right="0" top="0" bottom="0" header="0" footer="0"/>
      <pageSetup orientation="portrait" horizontalDpi="300" verticalDpi="300" r:id="rId26"/>
    </customSheetView>
    <customSheetView guid="{8B7FDA43-DADE-46F9-B1A6-B95016AB7272}">
      <selection activeCell="G21" sqref="G21"/>
      <pageMargins left="0" right="0" top="0" bottom="0" header="0" footer="0"/>
    </customSheetView>
    <customSheetView guid="{EA70BE0F-67BF-416E-A5F5-771C084AA55B}">
      <selection activeCell="G21" sqref="G21"/>
      <pageMargins left="0" right="0" top="0" bottom="0" header="0" footer="0"/>
    </customSheetView>
    <customSheetView guid="{49E83F9A-9742-4CB8-8645-32E4F6685279}">
      <selection activeCell="G21" sqref="G21"/>
      <pageMargins left="0" right="0" top="0" bottom="0" header="0" footer="0"/>
    </customSheetView>
    <customSheetView guid="{B0674E3F-EBB5-4024-AC62-301A725564EB}">
      <selection activeCell="G21" sqref="G21"/>
      <pageMargins left="0" right="0" top="0" bottom="0" header="0" footer="0"/>
    </customSheetView>
    <customSheetView guid="{943F2579-A133-4E2C-A6CC-0CE1A4D18D3A}">
      <selection activeCell="G21" sqref="G21"/>
      <pageMargins left="0" right="0" top="0" bottom="0" header="0" footer="0"/>
    </customSheetView>
    <customSheetView guid="{B39CCC93-A1C8-4B17-ABA1-6A994EE3D60B}">
      <selection activeCell="A3" sqref="A3"/>
      <pageMargins left="0" right="0" top="0" bottom="0" header="0" footer="0"/>
    </customSheetView>
    <customSheetView guid="{84F914B9-5294-44E0-ACB2-24F022149E38}">
      <selection activeCell="G21" sqref="G21"/>
      <pageMargins left="0" right="0" top="0" bottom="0" header="0" footer="0"/>
      <pageSetup orientation="portrait" horizontalDpi="300" verticalDpi="300" r:id="rId27"/>
    </customSheetView>
    <customSheetView guid="{C40070A8-3284-4719-92C8-D008FE331FE4}">
      <selection activeCell="F3953" sqref="F3953"/>
      <pageMargins left="0" right="0" top="0" bottom="0" header="0" footer="0"/>
    </customSheetView>
    <customSheetView guid="{A4E487F8-5F99-4D6D-8B5A-DEEF6CA4CF86}" showPageBreaks="1">
      <selection activeCell="G21" sqref="G21"/>
      <pageMargins left="0" right="0" top="0" bottom="0" header="0" footer="0"/>
      <pageSetup orientation="portrait" r:id="rId28"/>
      <headerFooter>
        <oddFooter>&amp;C&amp;1#&amp;"Calibri"&amp;10&amp;K000000CONFIDENTIAL</oddFooter>
      </headerFooter>
    </customSheetView>
    <customSheetView guid="{7674B857-1DB1-4FE1-AF23-9E73CFCE3521}">
      <selection activeCell="G21" sqref="G21"/>
      <pageMargins left="0" right="0" top="0" bottom="0" header="0" footer="0"/>
      <pageSetup orientation="portrait" horizontalDpi="300" verticalDpi="300" r:id="rId29"/>
    </customSheetView>
    <customSheetView guid="{9776C57A-4B1D-41DE-97FF-4B0E965B2653}">
      <selection activeCell="G21" sqref="G21"/>
      <pageMargins left="0" right="0" top="0" bottom="0" header="0" footer="0"/>
      <pageSetup orientation="portrait" horizontalDpi="300" verticalDpi="300" r:id="rId30"/>
      <headerFooter>
        <oddFooter>&amp;C&amp;1#&amp;"Calibri"&amp;10&amp;K000000CONFIDENTIAL</oddFooter>
      </headerFooter>
    </customSheetView>
    <customSheetView guid="{19E8F030-0422-44BC-AE22-2D61FE6D7BAC}">
      <selection activeCell="G21" sqref="G21"/>
      <pageMargins left="0" right="0" top="0" bottom="0" header="0" footer="0"/>
      <pageSetup orientation="portrait" horizontalDpi="300" verticalDpi="300" r:id="rId31"/>
      <headerFooter>
        <oddFooter>&amp;C&amp;1#&amp;"Calibri"&amp;10&amp;K000000CONFIDENTIAL</oddFooter>
      </headerFooter>
    </customSheetView>
    <customSheetView guid="{BFAAF8CC-F638-432E-9028-F52896C22986}">
      <selection activeCell="P37" sqref="P37"/>
      <pageMargins left="0" right="0" top="0" bottom="0" header="0" footer="0"/>
      <pageSetup orientation="portrait" r:id="rId32"/>
      <headerFooter>
        <oddFooter>&amp;C&amp;1#&amp;"Calibri"&amp;10&amp;K000000CONFIDENTIAL</oddFooter>
      </headerFooter>
    </customSheetView>
    <customSheetView guid="{31791B4E-8B9E-4614-B35E-3824854ECF5E}" topLeftCell="F1">
      <selection activeCell="Y21" sqref="Y21"/>
      <pageMargins left="0" right="0" top="0" bottom="0" header="0" footer="0"/>
      <pageSetup orientation="portrait" r:id="rId33"/>
      <headerFooter>
        <oddFooter>&amp;C&amp;1#&amp;"Calibri"&amp;10&amp;K000000CONFIDENTIAL</oddFooter>
      </headerFooter>
    </customSheetView>
    <customSheetView guid="{C1F32590-37F1-4576-A7CE-5780719B5250}" state="hidden">
      <selection activeCell="G21" sqref="G21"/>
      <pageMargins left="0" right="0" top="0" bottom="0" header="0" footer="0"/>
      <pageSetup orientation="portrait" r:id="rId34"/>
      <headerFooter>
        <oddFooter>&amp;C&amp;1#&amp;"Calibri"&amp;8&amp;K000000Highly Confidential</oddFooter>
      </headerFooter>
    </customSheetView>
    <customSheetView guid="{21170C15-72F9-43EA-8560-3323A6F226C7}" topLeftCell="F1">
      <selection activeCell="Y21" sqref="Y21"/>
      <pageMargins left="0" right="0" top="0" bottom="0" header="0" footer="0"/>
      <pageSetup orientation="portrait" r:id="rId35"/>
      <headerFooter>
        <oddFooter>&amp;C&amp;1#&amp;"Calibri"&amp;10&amp;K000000CONFIDENTIAL</oddFooter>
      </headerFooter>
    </customSheetView>
    <customSheetView guid="{C44C12CC-E488-4EE8-96C4-08F0779250EC}" topLeftCell="O1">
      <selection activeCell="AE15" sqref="AE15"/>
      <pageMargins left="0" right="0" top="0" bottom="0" header="0" footer="0"/>
      <pageSetup orientation="portrait" r:id="rId36"/>
      <headerFooter>
        <oddFooter>&amp;C&amp;1#&amp;"Calibri"&amp;8&amp;K000000Highly Confidential</oddFooter>
      </headerFooter>
    </customSheetView>
    <customSheetView guid="{210B1B57-5F8E-42AA-9B0E-C0BDB762EA83}" topLeftCell="O1">
      <selection activeCell="AE15" sqref="AE15"/>
      <pageMargins left="0" right="0" top="0" bottom="0" header="0" footer="0"/>
      <pageSetup orientation="portrait" r:id="rId37"/>
      <headerFooter>
        <oddFooter>&amp;C&amp;1#&amp;"Calibri"&amp;8&amp;K000000Highly Confidential</oddFooter>
      </headerFooter>
    </customSheetView>
  </customSheetViews>
  <pageMargins left="0.7" right="0.7" top="0.75" bottom="0.75" header="0.3" footer="0.3"/>
  <pageSetup orientation="portrait" r:id="rId38"/>
  <headerFooter>
    <oddFooter>&amp;C&amp;1#&amp;"Calibri"&amp;8&amp;K000000Highly Confidential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
  <sheetViews>
    <sheetView topLeftCell="A2" workbookViewId="0">
      <selection activeCell="M1" sqref="M1:M1048576"/>
    </sheetView>
  </sheetViews>
  <sheetFormatPr defaultRowHeight="12.75"/>
  <sheetData/>
  <customSheetViews>
    <customSheetView guid="{0E35EED2-3545-44B4-B6C8-F710F98BA340}" topLeftCell="A2">
      <selection activeCell="M1" sqref="M1:M1048576"/>
      <pageMargins left="0" right="0" top="0" bottom="0" header="0" footer="0"/>
      <pageSetup orientation="portrait" r:id="rId1"/>
      <headerFooter>
        <oddFooter>&amp;C&amp;1#&amp;"Calibri"&amp;8&amp;K000000Highly Confidential</oddFooter>
      </headerFooter>
    </customSheetView>
    <customSheetView guid="{2EB10D1F-EF9B-4B48-9FD8-78EDC6A85DE1}" topLeftCell="A2">
      <selection activeCell="M1" sqref="M1:M1048576"/>
      <pageMargins left="0" right="0" top="0" bottom="0" header="0" footer="0"/>
      <pageSetup orientation="portrait" r:id="rId2"/>
      <headerFooter>
        <oddFooter>&amp;C&amp;1#&amp;"Calibri"&amp;8&amp;K000000Highly Confidential</oddFooter>
      </headerFooter>
    </customSheetView>
    <customSheetView guid="{D0F9FEDA-89AD-471F-BACB-F2AC9C1B6EB0}" topLeftCell="A2">
      <selection activeCell="M1" sqref="M1:M1048576"/>
      <pageMargins left="0" right="0" top="0" bottom="0" header="0" footer="0"/>
      <pageSetup orientation="portrait" r:id="rId3"/>
      <headerFooter>
        <oddFooter>&amp;C&amp;1#&amp;"Calibri"&amp;8&amp;K000000Highly Confidential</oddFooter>
      </headerFooter>
    </customSheetView>
    <customSheetView guid="{AD79DF8B-FDF9-4B4C-984B-8F1872B7B90D}" state="hidden" topLeftCell="A3">
      <selection activeCell="M1" sqref="M1:M1048576"/>
      <pageMargins left="0" right="0" top="0" bottom="0" header="0" footer="0"/>
      <pageSetup orientation="portrait" r:id="rId4"/>
      <headerFooter>
        <oddFooter>&amp;C&amp;1#&amp;"Calibri"&amp;10&amp;K000000CONFIDENTIAL</oddFooter>
      </headerFooter>
    </customSheetView>
    <customSheetView guid="{1AB90DE0-FF38-457B-B6D8-0F3BEC1CAB1D}" state="hidden" topLeftCell="A3">
      <selection activeCell="M1" sqref="M1:M1048576"/>
      <pageMargins left="0" right="0" top="0" bottom="0" header="0" footer="0"/>
      <pageSetup orientation="portrait" r:id="rId5"/>
      <headerFooter>
        <oddFooter>&amp;C&amp;1#&amp;"Calibri"&amp;10&amp;K000000CONFIDENTIAL</oddFooter>
      </headerFooter>
    </customSheetView>
    <customSheetView guid="{48A15F17-8B76-473C-9910-BA171C05E074}" state="hidden" topLeftCell="A3">
      <selection activeCell="M1" sqref="M1:M1048576"/>
      <pageMargins left="0" right="0" top="0" bottom="0" header="0" footer="0"/>
      <pageSetup orientation="portrait" r:id="rId6"/>
      <headerFooter>
        <oddFooter>&amp;C&amp;1#&amp;"Calibri"&amp;10&amp;K000000CONFIDENTIAL</oddFooter>
      </headerFooter>
    </customSheetView>
    <customSheetView guid="{40A247B0-1660-4B1B-8CC6-6E6490D6B548}" showPageBreaks="1" state="hidden" topLeftCell="A3">
      <selection activeCell="M1" sqref="M1:M1048576"/>
      <pageMargins left="0" right="0" top="0" bottom="0" header="0" footer="0"/>
      <pageSetup orientation="portrait" r:id="rId7"/>
      <headerFooter>
        <oddFooter>&amp;C&amp;1#&amp;"Calibri"&amp;8&amp;K000000Highly Confidential</oddFooter>
      </headerFooter>
    </customSheetView>
    <customSheetView guid="{D2C0D72A-01DE-43BB-88CB-48CAC58470A4}" showPageBreaks="1" state="hidden" topLeftCell="A3">
      <selection activeCell="M1" sqref="M1:M1048576"/>
      <pageMargins left="0" right="0" top="0" bottom="0" header="0" footer="0"/>
      <pageSetup orientation="portrait" r:id="rId8"/>
      <headerFooter>
        <oddFooter>&amp;C&amp;1#&amp;"Calibri"&amp;8&amp;K000000Highly Confidential</oddFooter>
      </headerFooter>
    </customSheetView>
    <customSheetView guid="{16FD39D0-F6A2-47F8-95CF-F715E12AE179}" showPageBreaks="1" state="hidden" topLeftCell="A3">
      <selection activeCell="M1" sqref="M1:M1048576"/>
      <pageMargins left="0" right="0" top="0" bottom="0" header="0" footer="0"/>
      <pageSetup orientation="portrait" r:id="rId9"/>
      <headerFooter>
        <oddFooter>&amp;C&amp;1#&amp;"Calibri"&amp;10&amp;K000000CONFIDENTIAL</oddFooter>
      </headerFooter>
    </customSheetView>
    <customSheetView guid="{F521CB3F-4B34-457D-BE19-9C4D54886E5D}" showPageBreaks="1" state="hidden" topLeftCell="A3">
      <selection activeCell="M1" sqref="M1:M1048576"/>
      <pageMargins left="0" right="0" top="0" bottom="0" header="0" footer="0"/>
      <pageSetup orientation="portrait" r:id="rId10"/>
    </customSheetView>
    <customSheetView guid="{8B7FDA43-DADE-46F9-B1A6-B95016AB7272}" state="hidden">
      <selection activeCell="K42" sqref="K42"/>
      <pageMargins left="0" right="0" top="0" bottom="0" header="0" footer="0"/>
      <pageSetup orientation="portrait" r:id="rId11"/>
    </customSheetView>
    <customSheetView guid="{EA70BE0F-67BF-416E-A5F5-771C084AA55B}" state="hidden" topLeftCell="A3">
      <selection activeCell="M1" sqref="M1:M1048576"/>
      <pageMargins left="0" right="0" top="0" bottom="0" header="0" footer="0"/>
      <pageSetup orientation="portrait" r:id="rId12"/>
    </customSheetView>
    <customSheetView guid="{49E83F9A-9742-4CB8-8645-32E4F6685279}" state="hidden">
      <selection activeCell="K42" sqref="K42"/>
      <pageMargins left="0" right="0" top="0" bottom="0" header="0" footer="0"/>
      <pageSetup paperSize="0" orientation="portrait" horizontalDpi="0" verticalDpi="0" copies="0"/>
    </customSheetView>
    <customSheetView guid="{53716D2E-267C-4993-BC6D-E5D9DD0CABAE}" showPageBreaks="1" topLeftCell="A3">
      <selection activeCell="M1" sqref="M1:M1048576"/>
      <pageMargins left="0" right="0" top="0" bottom="0" header="0" footer="0"/>
      <pageSetup orientation="portrait" r:id="rId13"/>
    </customSheetView>
    <customSheetView guid="{A8A115DD-60C2-441B-ACDB-0751390DEB42}" topLeftCell="A3">
      <selection activeCell="M1" sqref="M1:M1048576"/>
      <pageMargins left="0" right="0" top="0" bottom="0" header="0" footer="0"/>
      <pageSetup orientation="portrait" r:id="rId14"/>
    </customSheetView>
    <customSheetView guid="{12E03F5C-5A09-4644-B0B9-FB8EE5ED0B75}" state="hidden">
      <selection activeCell="K42" sqref="K42"/>
      <pageMargins left="0" right="0" top="0" bottom="0" header="0" footer="0"/>
      <pageSetup orientation="portrait" r:id="rId15"/>
    </customSheetView>
    <customSheetView guid="{EC8F6300-C333-43C9-AF56-AF0DF8BACF48}" state="hidden">
      <selection activeCell="K42" sqref="K42"/>
      <pageMargins left="0" right="0" top="0" bottom="0" header="0" footer="0"/>
      <pageSetup orientation="portrait" r:id="rId16"/>
    </customSheetView>
    <customSheetView guid="{07596234-8E40-41EC-BBE4-5FA2293CD716}" state="hidden" topLeftCell="A3">
      <selection activeCell="M1" sqref="M1:M1048576"/>
      <pageMargins left="0" right="0" top="0" bottom="0" header="0" footer="0"/>
    </customSheetView>
    <customSheetView guid="{4E01CE79-0C4C-4BB4-B68E-53EEFD0E6B66}" state="hidden" topLeftCell="A105">
      <selection activeCell="M1" sqref="M1:M1048576"/>
      <pageMargins left="0" right="0" top="0" bottom="0" header="0" footer="0"/>
      <pageSetup orientation="portrait" r:id="rId17"/>
    </customSheetView>
    <customSheetView guid="{B1CE1875-6240-4B18-8D3E-97AB663D927D}" state="hidden" topLeftCell="A3">
      <selection activeCell="M1" sqref="M1:M1048576"/>
      <pageMargins left="0" right="0" top="0" bottom="0" header="0" footer="0"/>
      <pageSetup orientation="portrait" r:id="rId18"/>
    </customSheetView>
    <customSheetView guid="{F26D2670-3997-4226-8ACC-13A7AB93D872}" showPageBreaks="1" state="hidden" topLeftCell="A3">
      <selection activeCell="M1" sqref="M1:M1048576"/>
      <pageMargins left="0" right="0" top="0" bottom="0" header="0" footer="0"/>
      <pageSetup orientation="portrait" r:id="rId19"/>
    </customSheetView>
    <customSheetView guid="{166A78E8-6F50-4934-A7E6-DDC2EACBAC84}" state="hidden" topLeftCell="A3">
      <selection activeCell="M1" sqref="M1:M1048576"/>
      <pageMargins left="0" right="0" top="0" bottom="0" header="0" footer="0"/>
      <pageSetup orientation="portrait" r:id="rId20"/>
    </customSheetView>
    <customSheetView guid="{DE62EA26-A48E-4392-9C4D-730EAEA799F9}" state="hidden" topLeftCell="A3">
      <selection activeCell="M1" sqref="M1:M1048576"/>
      <pageMargins left="0" right="0" top="0" bottom="0" header="0" footer="0"/>
    </customSheetView>
    <customSheetView guid="{68D1F7F1-0061-4E38-B687-B86A2A11FCDC}" state="hidden" topLeftCell="A3">
      <selection activeCell="M1" sqref="M1:M1048576"/>
      <pageMargins left="0" right="0" top="0" bottom="0" header="0" footer="0"/>
    </customSheetView>
    <customSheetView guid="{C786CC46-AEFF-40C1-B86E-C2C5E5F09FE6}" state="hidden" topLeftCell="A3">
      <selection activeCell="M1" sqref="M1:M1048576"/>
      <pageMargins left="0" right="0" top="0" bottom="0" header="0" footer="0"/>
      <pageSetup orientation="portrait" r:id="rId21"/>
    </customSheetView>
    <customSheetView guid="{C97EAAAE-4DF0-4036-83E5-7E12C5ADB6BC}" state="hidden" topLeftCell="A3">
      <selection activeCell="M1" sqref="M1:M1048576"/>
      <pageMargins left="0" right="0" top="0" bottom="0" header="0" footer="0"/>
    </customSheetView>
    <customSheetView guid="{8A2F2B29-307C-4C80-8E1C-B9ADF9E2854C}" state="hidden" topLeftCell="A3">
      <selection activeCell="M1" sqref="M1:M1048576"/>
      <pageMargins left="0" right="0" top="0" bottom="0" header="0" footer="0"/>
      <pageSetup orientation="portrait" r:id="rId22"/>
    </customSheetView>
    <customSheetView guid="{1269A90D-F821-43AB-8625-CAA78A36F43D}" state="hidden" topLeftCell="A3">
      <selection activeCell="M1" sqref="M1:M1048576"/>
      <pageMargins left="0" right="0" top="0" bottom="0" header="0" footer="0"/>
    </customSheetView>
    <customSheetView guid="{03483453-F6F8-4416-948C-8FAEB815F67C}" state="hidden" topLeftCell="A3">
      <selection activeCell="M1" sqref="M1:M1048576"/>
      <pageMargins left="0" right="0" top="0" bottom="0" header="0" footer="0"/>
      <pageSetup orientation="portrait" r:id="rId23"/>
    </customSheetView>
    <customSheetView guid="{64F31BAE-D060-4DDA-B87D-BFDFA413F89C}" state="hidden" topLeftCell="A105">
      <selection activeCell="M1" sqref="M1:M1048576"/>
      <pageMargins left="0" right="0" top="0" bottom="0" header="0" footer="0"/>
      <pageSetup orientation="portrait" r:id="rId24"/>
    </customSheetView>
    <customSheetView guid="{2839602D-BDBE-4A0F-9A71-4CC197322802}" state="hidden" topLeftCell="A3">
      <selection activeCell="M1" sqref="M1:M1048576"/>
      <pageMargins left="0" right="0" top="0" bottom="0" header="0" footer="0"/>
    </customSheetView>
    <customSheetView guid="{5DBE6FDA-25B4-4132-8BD3-05EAA96EC0A0}" state="hidden" topLeftCell="A3">
      <selection activeCell="M1" sqref="M1:M1048576"/>
      <pageMargins left="0" right="0" top="0" bottom="0" header="0" footer="0"/>
    </customSheetView>
    <customSheetView guid="{DA94A6BE-B9D1-4BFD-80EE-56DBC80C2D3E}" state="hidden" topLeftCell="A105">
      <selection activeCell="M1" sqref="M1:M1048576"/>
      <pageMargins left="0" right="0" top="0" bottom="0" header="0" footer="0"/>
    </customSheetView>
    <customSheetView guid="{6105B5DB-B524-461E-95C0-BA349707E8F3}" state="hidden" topLeftCell="A16">
      <selection activeCell="K42" sqref="K42"/>
      <pageMargins left="0" right="0" top="0" bottom="0" header="0" footer="0"/>
      <pageSetup orientation="portrait" r:id="rId25"/>
    </customSheetView>
    <customSheetView guid="{78ED69D3-89BB-491E-BF5D-3549E62E63AB}" topLeftCell="A2">
      <selection activeCell="M1" sqref="M1:M1048576"/>
      <pageMargins left="0" right="0" top="0" bottom="0" header="0" footer="0"/>
      <pageSetup orientation="portrait" r:id="rId26"/>
    </customSheetView>
    <customSheetView guid="{B0674E3F-EBB5-4024-AC62-301A725564EB}" state="hidden">
      <selection activeCell="K42" sqref="K42"/>
      <pageMargins left="0" right="0" top="0" bottom="0" header="0" footer="0"/>
      <pageSetup paperSize="0" orientation="portrait" horizontalDpi="0" verticalDpi="0" copies="0"/>
    </customSheetView>
    <customSheetView guid="{943F2579-A133-4E2C-A6CC-0CE1A4D18D3A}" state="hidden">
      <selection activeCell="K42" sqref="K42"/>
      <pageMargins left="0" right="0" top="0" bottom="0" header="0" footer="0"/>
      <pageSetup orientation="portrait" r:id="rId27"/>
    </customSheetView>
    <customSheetView guid="{B39CCC93-A1C8-4B17-ABA1-6A994EE3D60B}" showPageBreaks="1" state="hidden" topLeftCell="A3">
      <selection activeCell="M1" sqref="M1:M1048576"/>
      <pageMargins left="0" right="0" top="0" bottom="0" header="0" footer="0"/>
      <pageSetup orientation="portrait" r:id="rId28"/>
    </customSheetView>
    <customSheetView guid="{84F914B9-5294-44E0-ACB2-24F022149E38}" state="hidden" topLeftCell="A3">
      <selection activeCell="M1" sqref="M1:M1048576"/>
      <pageMargins left="0" right="0" top="0" bottom="0" header="0" footer="0"/>
      <pageSetup orientation="portrait" r:id="rId29"/>
    </customSheetView>
    <customSheetView guid="{C40070A8-3284-4719-92C8-D008FE331FE4}" state="hidden">
      <selection activeCell="K42" sqref="K42"/>
      <pageMargins left="0" right="0" top="0" bottom="0" header="0" footer="0"/>
      <pageSetup paperSize="0" orientation="portrait" horizontalDpi="0" verticalDpi="0" copies="0"/>
    </customSheetView>
    <customSheetView guid="{A4E487F8-5F99-4D6D-8B5A-DEEF6CA4CF86}" showPageBreaks="1" state="hidden" topLeftCell="A3">
      <selection activeCell="M1" sqref="M1:M1048576"/>
      <pageMargins left="0" right="0" top="0" bottom="0" header="0" footer="0"/>
      <pageSetup orientation="portrait" r:id="rId30"/>
      <headerFooter>
        <oddFooter>&amp;C&amp;1#&amp;"Calibri"&amp;10&amp;K000000CONFIDENTIAL</oddFooter>
      </headerFooter>
    </customSheetView>
    <customSheetView guid="{7674B857-1DB1-4FE1-AF23-9E73CFCE3521}" state="hidden" topLeftCell="A3">
      <selection activeCell="M1" sqref="M1:M1048576"/>
      <pageMargins left="0" right="0" top="0" bottom="0" header="0" footer="0"/>
      <pageSetup orientation="portrait" r:id="rId31"/>
    </customSheetView>
    <customSheetView guid="{9776C57A-4B1D-41DE-97FF-4B0E965B2653}" state="hidden" topLeftCell="A3">
      <selection activeCell="M1" sqref="M1:M1048576"/>
      <pageMargins left="0" right="0" top="0" bottom="0" header="0" footer="0"/>
      <pageSetup orientation="portrait" r:id="rId32"/>
      <headerFooter>
        <oddFooter>&amp;C&amp;1#&amp;"Calibri"&amp;10&amp;K000000CONFIDENTIAL</oddFooter>
      </headerFooter>
    </customSheetView>
    <customSheetView guid="{19E8F030-0422-44BC-AE22-2D61FE6D7BAC}" state="hidden" topLeftCell="A3">
      <selection activeCell="M1" sqref="M1:M1048576"/>
      <pageMargins left="0" right="0" top="0" bottom="0" header="0" footer="0"/>
      <pageSetup orientation="portrait" r:id="rId33"/>
      <headerFooter>
        <oddFooter>&amp;C&amp;1#&amp;"Calibri"&amp;10&amp;K000000CONFIDENTIAL</oddFooter>
      </headerFooter>
    </customSheetView>
    <customSheetView guid="{BFAAF8CC-F638-432E-9028-F52896C22986}" state="hidden" topLeftCell="A3">
      <selection activeCell="M1" sqref="M1:M1048576"/>
      <pageMargins left="0" right="0" top="0" bottom="0" header="0" footer="0"/>
      <pageSetup orientation="portrait" r:id="rId34"/>
      <headerFooter>
        <oddFooter>&amp;C&amp;1#&amp;"Calibri"&amp;10&amp;K000000CONFIDENTIAL</oddFooter>
      </headerFooter>
    </customSheetView>
    <customSheetView guid="{31791B4E-8B9E-4614-B35E-3824854ECF5E}" state="hidden" topLeftCell="A3">
      <selection activeCell="M1" sqref="M1:M1048576"/>
      <pageMargins left="0" right="0" top="0" bottom="0" header="0" footer="0"/>
      <pageSetup orientation="portrait" r:id="rId35"/>
      <headerFooter>
        <oddFooter>&amp;C&amp;1#&amp;"Calibri"&amp;10&amp;K000000CONFIDENTIAL</oddFooter>
      </headerFooter>
    </customSheetView>
    <customSheetView guid="{C1F32590-37F1-4576-A7CE-5780719B5250}" state="hidden" topLeftCell="A3">
      <selection activeCell="M1" sqref="M1:M1048576"/>
      <pageMargins left="0" right="0" top="0" bottom="0" header="0" footer="0"/>
      <pageSetup orientation="portrait" r:id="rId36"/>
      <headerFooter>
        <oddFooter>&amp;C&amp;1#&amp;"Calibri"&amp;8&amp;K000000Highly Confidential</oddFooter>
      </headerFooter>
    </customSheetView>
    <customSheetView guid="{21170C15-72F9-43EA-8560-3323A6F226C7}" state="hidden" topLeftCell="A3">
      <selection activeCell="M1" sqref="M1:M1048576"/>
      <pageMargins left="0" right="0" top="0" bottom="0" header="0" footer="0"/>
      <pageSetup orientation="portrait" r:id="rId37"/>
      <headerFooter>
        <oddFooter>&amp;C&amp;1#&amp;"Calibri"&amp;10&amp;K000000CONFIDENTIAL</oddFooter>
      </headerFooter>
    </customSheetView>
    <customSheetView guid="{C44C12CC-E488-4EE8-96C4-08F0779250EC}" topLeftCell="A2">
      <selection activeCell="M1" sqref="M1:M1048576"/>
      <pageMargins left="0" right="0" top="0" bottom="0" header="0" footer="0"/>
      <pageSetup orientation="portrait" r:id="rId38"/>
      <headerFooter>
        <oddFooter>&amp;C&amp;1#&amp;"Calibri"&amp;8&amp;K000000Highly Confidential</oddFooter>
      </headerFooter>
    </customSheetView>
    <customSheetView guid="{210B1B57-5F8E-42AA-9B0E-C0BDB762EA83}" topLeftCell="A2">
      <selection activeCell="M1" sqref="M1:M1048576"/>
      <pageMargins left="0" right="0" top="0" bottom="0" header="0" footer="0"/>
      <pageSetup orientation="portrait" r:id="rId39"/>
      <headerFooter>
        <oddFooter>&amp;C&amp;1#&amp;"Calibri"&amp;8&amp;K000000Highly Confidential</oddFooter>
      </headerFooter>
    </customSheetView>
  </customSheetViews>
  <pageMargins left="0.7" right="0.7" top="0.75" bottom="0.75" header="0.3" footer="0.3"/>
  <pageSetup orientation="portrait" r:id="rId40"/>
  <headerFooter>
    <oddFooter>&amp;C&amp;1#&amp;"Calibri"&amp;8&amp;K000000Highly Confidential</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Y334"/>
  <sheetViews>
    <sheetView topLeftCell="L319" zoomScale="70" zoomScaleNormal="70" workbookViewId="0">
      <selection activeCell="Q344" sqref="Q344"/>
    </sheetView>
  </sheetViews>
  <sheetFormatPr defaultRowHeight="12.75"/>
  <cols>
    <col min="1" max="1" width="11" customWidth="1"/>
    <col min="2" max="2" width="44" customWidth="1"/>
    <col min="3" max="3" width="13.5703125" bestFit="1" customWidth="1"/>
    <col min="4" max="5" width="15" bestFit="1" customWidth="1"/>
    <col min="6" max="6" width="16.5703125" bestFit="1" customWidth="1"/>
    <col min="7" max="7" width="19" bestFit="1" customWidth="1"/>
    <col min="8" max="8" width="15.28515625" bestFit="1" customWidth="1"/>
    <col min="9" max="9" width="10.28515625" customWidth="1"/>
    <col min="10" max="10" width="14.42578125" bestFit="1" customWidth="1"/>
    <col min="11" max="11" width="14.5703125" bestFit="1" customWidth="1"/>
    <col min="12" max="12" width="17.140625" bestFit="1" customWidth="1"/>
    <col min="13" max="15" width="13.7109375" style="97" bestFit="1" customWidth="1"/>
    <col min="16" max="16" width="15.28515625" customWidth="1"/>
    <col min="17" max="17" width="12.28515625" customWidth="1"/>
    <col min="18" max="18" width="6.28515625" customWidth="1"/>
    <col min="19" max="19" width="15" bestFit="1" customWidth="1"/>
    <col min="20" max="20" width="15.140625" bestFit="1" customWidth="1"/>
    <col min="21" max="21" width="16.28515625" bestFit="1" customWidth="1"/>
    <col min="22" max="22" width="14.42578125" bestFit="1" customWidth="1"/>
    <col min="23" max="23" width="14.140625" bestFit="1" customWidth="1"/>
    <col min="24" max="24" width="11.7109375" bestFit="1" customWidth="1"/>
    <col min="25" max="25" width="42.85546875" bestFit="1" customWidth="1"/>
  </cols>
  <sheetData>
    <row r="1" spans="1:25" ht="90" thickBot="1">
      <c r="A1" s="14" t="s">
        <v>0</v>
      </c>
      <c r="B1" s="9" t="s">
        <v>1</v>
      </c>
      <c r="C1" s="15" t="s">
        <v>2</v>
      </c>
      <c r="D1" s="16" t="s">
        <v>3</v>
      </c>
      <c r="E1" s="16" t="s">
        <v>4</v>
      </c>
      <c r="F1" s="16" t="s">
        <v>5</v>
      </c>
      <c r="G1" s="16" t="s">
        <v>6</v>
      </c>
      <c r="H1" s="16" t="s">
        <v>7</v>
      </c>
      <c r="I1" s="16" t="s">
        <v>8</v>
      </c>
      <c r="J1" s="17" t="s">
        <v>9</v>
      </c>
      <c r="K1" s="17" t="s">
        <v>10</v>
      </c>
      <c r="L1" s="18" t="s">
        <v>11</v>
      </c>
      <c r="M1" s="96" t="s">
        <v>12</v>
      </c>
      <c r="N1" s="96" t="s">
        <v>13</v>
      </c>
      <c r="O1" s="96" t="s">
        <v>14</v>
      </c>
      <c r="P1" s="18" t="s">
        <v>15</v>
      </c>
      <c r="Q1" s="18" t="s">
        <v>16</v>
      </c>
      <c r="R1" s="18" t="s">
        <v>17</v>
      </c>
      <c r="S1" s="18" t="s">
        <v>18</v>
      </c>
      <c r="T1" s="18" t="s">
        <v>19</v>
      </c>
      <c r="U1" s="18" t="s">
        <v>20</v>
      </c>
      <c r="V1" s="18" t="s">
        <v>21</v>
      </c>
      <c r="W1" s="18" t="s">
        <v>22</v>
      </c>
      <c r="X1" s="16" t="s">
        <v>23</v>
      </c>
      <c r="Y1" s="19" t="s">
        <v>24</v>
      </c>
    </row>
    <row r="2" spans="1:25" ht="26.25" thickTop="1">
      <c r="A2" s="24">
        <v>42644</v>
      </c>
      <c r="B2" s="31" t="s">
        <v>4045</v>
      </c>
      <c r="C2" s="26">
        <v>59198</v>
      </c>
      <c r="D2" s="27" t="s">
        <v>233</v>
      </c>
      <c r="E2" s="27" t="s">
        <v>604</v>
      </c>
      <c r="F2" s="27"/>
      <c r="G2" s="27" t="s">
        <v>4046</v>
      </c>
      <c r="H2" s="27" t="s">
        <v>233</v>
      </c>
      <c r="I2" s="27" t="s">
        <v>237</v>
      </c>
      <c r="J2" s="28">
        <v>42613</v>
      </c>
      <c r="K2" s="28">
        <v>42767</v>
      </c>
      <c r="L2" s="29" t="s">
        <v>4047</v>
      </c>
      <c r="M2" s="94"/>
      <c r="N2" s="94"/>
      <c r="O2" s="94"/>
      <c r="P2" s="30" t="s">
        <v>235</v>
      </c>
      <c r="Q2" s="30" t="s">
        <v>235</v>
      </c>
      <c r="R2" s="30" t="s">
        <v>235</v>
      </c>
      <c r="S2" s="21">
        <v>42613</v>
      </c>
      <c r="T2" s="20">
        <v>42628</v>
      </c>
      <c r="U2" s="21"/>
      <c r="V2" s="29" t="s">
        <v>1962</v>
      </c>
      <c r="W2" s="23" t="s">
        <v>4048</v>
      </c>
      <c r="X2" s="27" t="s">
        <v>4049</v>
      </c>
      <c r="Y2" s="13" t="s">
        <v>4050</v>
      </c>
    </row>
    <row r="3" spans="1:25" ht="25.5">
      <c r="A3" s="24">
        <v>42705</v>
      </c>
      <c r="B3" s="31" t="s">
        <v>4051</v>
      </c>
      <c r="C3" s="26">
        <v>87790</v>
      </c>
      <c r="D3" s="27" t="s">
        <v>233</v>
      </c>
      <c r="E3" s="27" t="s">
        <v>4052</v>
      </c>
      <c r="F3" s="27"/>
      <c r="G3" s="27" t="s">
        <v>4046</v>
      </c>
      <c r="H3" s="27" t="s">
        <v>233</v>
      </c>
      <c r="I3" s="27" t="s">
        <v>237</v>
      </c>
      <c r="J3" s="28">
        <v>42674</v>
      </c>
      <c r="K3" s="28">
        <v>42826</v>
      </c>
      <c r="L3" s="29" t="s">
        <v>4053</v>
      </c>
      <c r="M3" s="94"/>
      <c r="N3" s="94"/>
      <c r="O3" s="94"/>
      <c r="P3" s="30"/>
      <c r="Q3" s="20"/>
      <c r="R3" s="23"/>
      <c r="S3" s="21"/>
      <c r="T3" s="20"/>
      <c r="U3" s="21"/>
      <c r="V3" s="29" t="s">
        <v>1962</v>
      </c>
      <c r="W3" s="23"/>
      <c r="X3" s="27" t="s">
        <v>4054</v>
      </c>
      <c r="Y3" s="13" t="s">
        <v>4055</v>
      </c>
    </row>
    <row r="4" spans="1:25" ht="25.5">
      <c r="A4" s="24">
        <v>42736</v>
      </c>
      <c r="B4" s="31" t="s">
        <v>4056</v>
      </c>
      <c r="C4" s="26">
        <v>81383</v>
      </c>
      <c r="D4" s="27" t="s">
        <v>28</v>
      </c>
      <c r="E4" s="27" t="s">
        <v>978</v>
      </c>
      <c r="F4" s="27" t="s">
        <v>4057</v>
      </c>
      <c r="G4" s="27" t="s">
        <v>31</v>
      </c>
      <c r="H4" s="27" t="s">
        <v>32</v>
      </c>
      <c r="I4" s="27" t="s">
        <v>33</v>
      </c>
      <c r="J4" s="28">
        <v>42704</v>
      </c>
      <c r="K4" s="28">
        <v>42856</v>
      </c>
      <c r="L4" s="29" t="s">
        <v>4058</v>
      </c>
      <c r="M4" s="94"/>
      <c r="N4" s="94"/>
      <c r="O4" s="94"/>
      <c r="P4" s="30" t="s">
        <v>235</v>
      </c>
      <c r="Q4" s="20" t="s">
        <v>235</v>
      </c>
      <c r="R4" s="23" t="s">
        <v>235</v>
      </c>
      <c r="S4" s="21" t="s">
        <v>235</v>
      </c>
      <c r="T4" s="20" t="s">
        <v>235</v>
      </c>
      <c r="U4" s="21" t="s">
        <v>235</v>
      </c>
      <c r="V4" s="29" t="s">
        <v>1962</v>
      </c>
      <c r="W4" s="23"/>
      <c r="X4" s="27"/>
      <c r="Y4" s="13" t="s">
        <v>4059</v>
      </c>
    </row>
    <row r="5" spans="1:25" ht="153">
      <c r="A5" s="24">
        <v>42736</v>
      </c>
      <c r="B5" s="31" t="s">
        <v>4060</v>
      </c>
      <c r="C5" s="26">
        <v>634401</v>
      </c>
      <c r="D5" s="27" t="s">
        <v>233</v>
      </c>
      <c r="E5" s="27" t="s">
        <v>4061</v>
      </c>
      <c r="F5" s="27"/>
      <c r="G5" s="27" t="s">
        <v>4062</v>
      </c>
      <c r="H5" s="27" t="s">
        <v>233</v>
      </c>
      <c r="I5" s="27" t="s">
        <v>4063</v>
      </c>
      <c r="J5" s="28">
        <v>42704</v>
      </c>
      <c r="K5" s="28">
        <v>42491</v>
      </c>
      <c r="L5" s="29" t="s">
        <v>4058</v>
      </c>
      <c r="M5" s="94"/>
      <c r="N5" s="94"/>
      <c r="O5" s="94"/>
      <c r="P5" s="30">
        <v>42690</v>
      </c>
      <c r="Q5" s="20">
        <v>42690</v>
      </c>
      <c r="R5" s="23" t="s">
        <v>239</v>
      </c>
      <c r="S5" s="21">
        <v>42704</v>
      </c>
      <c r="T5" s="20" t="s">
        <v>235</v>
      </c>
      <c r="U5" s="21" t="s">
        <v>235</v>
      </c>
      <c r="V5" s="29" t="s">
        <v>1962</v>
      </c>
      <c r="W5" s="23"/>
      <c r="X5" s="27" t="s">
        <v>4064</v>
      </c>
      <c r="Y5" s="13" t="s">
        <v>4065</v>
      </c>
    </row>
    <row r="6" spans="1:25">
      <c r="A6" s="24">
        <v>42736</v>
      </c>
      <c r="B6" s="31" t="s">
        <v>4066</v>
      </c>
      <c r="C6" s="26">
        <v>102842</v>
      </c>
      <c r="D6" s="27" t="s">
        <v>233</v>
      </c>
      <c r="E6" s="33" t="s">
        <v>661</v>
      </c>
      <c r="F6" s="27"/>
      <c r="G6" s="27" t="s">
        <v>4067</v>
      </c>
      <c r="H6" s="27" t="s">
        <v>233</v>
      </c>
      <c r="I6" s="27" t="s">
        <v>237</v>
      </c>
      <c r="J6" s="28">
        <v>42704</v>
      </c>
      <c r="K6" s="28">
        <v>42856</v>
      </c>
      <c r="L6" s="29">
        <v>0</v>
      </c>
      <c r="M6" s="94"/>
      <c r="N6" s="94"/>
      <c r="O6" s="94"/>
      <c r="P6" s="30" t="s">
        <v>73</v>
      </c>
      <c r="Q6" s="20" t="s">
        <v>235</v>
      </c>
      <c r="R6" s="23" t="s">
        <v>73</v>
      </c>
      <c r="S6" s="21">
        <v>42704</v>
      </c>
      <c r="T6" s="20"/>
      <c r="U6" s="21"/>
      <c r="V6" s="29" t="s">
        <v>1962</v>
      </c>
      <c r="W6" s="23" t="s">
        <v>4068</v>
      </c>
      <c r="X6" s="27" t="s">
        <v>4049</v>
      </c>
      <c r="Y6" s="13" t="s">
        <v>4069</v>
      </c>
    </row>
    <row r="7" spans="1:25" ht="38.25">
      <c r="A7" s="24">
        <v>42767</v>
      </c>
      <c r="B7" s="31" t="s">
        <v>4070</v>
      </c>
      <c r="C7" s="26">
        <v>633400</v>
      </c>
      <c r="D7" s="27" t="s">
        <v>233</v>
      </c>
      <c r="E7" s="27" t="s">
        <v>4061</v>
      </c>
      <c r="F7" s="27" t="s">
        <v>4071</v>
      </c>
      <c r="G7" s="27" t="s">
        <v>4062</v>
      </c>
      <c r="H7" s="27" t="s">
        <v>233</v>
      </c>
      <c r="I7" s="27" t="s">
        <v>4072</v>
      </c>
      <c r="J7" s="28">
        <v>42735</v>
      </c>
      <c r="K7" s="28">
        <v>42887</v>
      </c>
      <c r="L7" s="29" t="s">
        <v>4047</v>
      </c>
      <c r="M7" s="94"/>
      <c r="N7" s="94"/>
      <c r="O7" s="94"/>
      <c r="P7" s="30">
        <v>42718</v>
      </c>
      <c r="Q7" s="20"/>
      <c r="R7" s="23"/>
      <c r="S7" s="21"/>
      <c r="T7" s="20"/>
      <c r="U7" s="21"/>
      <c r="V7" s="29" t="s">
        <v>1962</v>
      </c>
      <c r="W7" s="23"/>
      <c r="X7" s="27" t="s">
        <v>4073</v>
      </c>
      <c r="Y7" s="13" t="s">
        <v>4074</v>
      </c>
    </row>
    <row r="8" spans="1:25" ht="38.25">
      <c r="A8" s="24" t="s">
        <v>4075</v>
      </c>
      <c r="B8" s="31" t="s">
        <v>4076</v>
      </c>
      <c r="C8" s="26" t="s">
        <v>4077</v>
      </c>
      <c r="D8" s="27" t="s">
        <v>28</v>
      </c>
      <c r="E8" s="27" t="s">
        <v>4078</v>
      </c>
      <c r="F8" s="27" t="s">
        <v>4079</v>
      </c>
      <c r="G8" s="27" t="s">
        <v>31</v>
      </c>
      <c r="H8" s="27" t="s">
        <v>32</v>
      </c>
      <c r="I8" s="27" t="s">
        <v>33</v>
      </c>
      <c r="J8" s="28">
        <v>42735</v>
      </c>
      <c r="K8" s="28">
        <v>42887</v>
      </c>
      <c r="L8" s="29" t="s">
        <v>4053</v>
      </c>
      <c r="M8" s="94"/>
      <c r="N8" s="94"/>
      <c r="O8" s="94"/>
      <c r="P8" s="30"/>
      <c r="Q8" s="20"/>
      <c r="R8" s="23"/>
      <c r="S8" s="21"/>
      <c r="T8" s="20"/>
      <c r="U8" s="21"/>
      <c r="V8" s="29" t="s">
        <v>1962</v>
      </c>
      <c r="W8" s="23"/>
      <c r="X8" s="27"/>
      <c r="Y8" s="13" t="s">
        <v>4080</v>
      </c>
    </row>
    <row r="9" spans="1:25" ht="25.5">
      <c r="A9" s="24">
        <v>42795</v>
      </c>
      <c r="B9" s="31" t="s">
        <v>4081</v>
      </c>
      <c r="C9" s="26">
        <v>15600</v>
      </c>
      <c r="D9" s="27" t="s">
        <v>28</v>
      </c>
      <c r="E9" s="27" t="s">
        <v>4078</v>
      </c>
      <c r="F9" s="27" t="s">
        <v>4079</v>
      </c>
      <c r="G9" s="27" t="s">
        <v>31</v>
      </c>
      <c r="H9" s="27" t="s">
        <v>32</v>
      </c>
      <c r="I9" s="27" t="s">
        <v>33</v>
      </c>
      <c r="J9" s="28">
        <v>42765</v>
      </c>
      <c r="K9" s="28">
        <v>42917</v>
      </c>
      <c r="L9" s="29" t="s">
        <v>4058</v>
      </c>
      <c r="M9" s="94"/>
      <c r="N9" s="94"/>
      <c r="O9" s="94"/>
      <c r="P9" s="30" t="s">
        <v>235</v>
      </c>
      <c r="Q9" s="30" t="s">
        <v>235</v>
      </c>
      <c r="R9" s="30" t="s">
        <v>235</v>
      </c>
      <c r="S9" s="21" t="s">
        <v>235</v>
      </c>
      <c r="T9" s="20" t="s">
        <v>235</v>
      </c>
      <c r="U9" s="21" t="s">
        <v>235</v>
      </c>
      <c r="V9" s="29" t="s">
        <v>1962</v>
      </c>
      <c r="W9" s="23"/>
      <c r="X9" s="27"/>
      <c r="Y9" s="13" t="s">
        <v>4082</v>
      </c>
    </row>
    <row r="10" spans="1:25" s="25" customFormat="1" ht="63.75">
      <c r="A10" s="34">
        <v>42795</v>
      </c>
      <c r="B10" s="31" t="s">
        <v>4083</v>
      </c>
      <c r="C10" s="26">
        <v>21571</v>
      </c>
      <c r="D10" s="27" t="s">
        <v>233</v>
      </c>
      <c r="E10" s="27" t="s">
        <v>261</v>
      </c>
      <c r="F10" s="27"/>
      <c r="G10" s="27" t="s">
        <v>4067</v>
      </c>
      <c r="H10" s="27" t="s">
        <v>233</v>
      </c>
      <c r="I10" s="27" t="s">
        <v>237</v>
      </c>
      <c r="J10" s="28">
        <v>42766</v>
      </c>
      <c r="K10" s="28">
        <v>42917</v>
      </c>
      <c r="L10" s="29" t="s">
        <v>4053</v>
      </c>
      <c r="M10" s="94"/>
      <c r="N10" s="94"/>
      <c r="O10" s="94"/>
      <c r="P10" s="30">
        <v>42753</v>
      </c>
      <c r="Q10" s="20"/>
      <c r="R10" s="23"/>
      <c r="S10" s="21"/>
      <c r="T10" s="20"/>
      <c r="U10" s="21"/>
      <c r="V10" s="29"/>
      <c r="W10" s="23"/>
      <c r="X10" s="27" t="s">
        <v>4064</v>
      </c>
      <c r="Y10" s="13" t="s">
        <v>4084</v>
      </c>
    </row>
    <row r="11" spans="1:25" ht="25.5">
      <c r="A11" s="34">
        <v>42795</v>
      </c>
      <c r="B11" s="31" t="s">
        <v>4085</v>
      </c>
      <c r="C11" s="26">
        <v>40006</v>
      </c>
      <c r="D11" s="27" t="s">
        <v>233</v>
      </c>
      <c r="E11" s="27" t="s">
        <v>255</v>
      </c>
      <c r="F11" s="27"/>
      <c r="G11" s="27" t="s">
        <v>4046</v>
      </c>
      <c r="H11" s="27" t="s">
        <v>233</v>
      </c>
      <c r="I11" s="27" t="s">
        <v>237</v>
      </c>
      <c r="J11" s="28">
        <v>42766</v>
      </c>
      <c r="K11" s="28">
        <v>42917</v>
      </c>
      <c r="L11" s="29" t="s">
        <v>4053</v>
      </c>
      <c r="M11" s="94"/>
      <c r="N11" s="94"/>
      <c r="O11" s="94"/>
      <c r="P11" s="30"/>
      <c r="Q11" s="20"/>
      <c r="R11" s="23"/>
      <c r="S11" s="21"/>
      <c r="T11" s="20"/>
      <c r="U11" s="21"/>
      <c r="V11" s="29" t="s">
        <v>1962</v>
      </c>
      <c r="W11" s="23"/>
      <c r="X11" s="27" t="s">
        <v>4054</v>
      </c>
      <c r="Y11" s="13"/>
    </row>
    <row r="12" spans="1:25" ht="25.5">
      <c r="A12" s="24">
        <v>42856</v>
      </c>
      <c r="B12" s="25" t="s">
        <v>4086</v>
      </c>
      <c r="C12" s="26">
        <v>631672</v>
      </c>
      <c r="D12" s="27" t="s">
        <v>233</v>
      </c>
      <c r="E12" s="27"/>
      <c r="F12" s="27"/>
      <c r="G12" s="27" t="s">
        <v>4062</v>
      </c>
      <c r="H12" s="27" t="s">
        <v>233</v>
      </c>
      <c r="I12" s="27" t="s">
        <v>237</v>
      </c>
      <c r="J12" s="36">
        <v>42825</v>
      </c>
      <c r="K12" s="28">
        <v>42979</v>
      </c>
      <c r="L12" s="29" t="s">
        <v>4047</v>
      </c>
      <c r="M12" s="94"/>
      <c r="N12" s="94"/>
      <c r="O12" s="94"/>
      <c r="P12" s="30"/>
      <c r="Q12" s="20"/>
      <c r="R12" s="23"/>
      <c r="S12" s="21"/>
      <c r="T12" s="20"/>
      <c r="U12" s="21"/>
      <c r="V12" s="29" t="s">
        <v>1962</v>
      </c>
      <c r="W12" s="23"/>
      <c r="X12" s="27" t="s">
        <v>4073</v>
      </c>
      <c r="Y12" s="13" t="s">
        <v>4087</v>
      </c>
    </row>
    <row r="13" spans="1:25" ht="38.25">
      <c r="A13" s="34">
        <v>42826</v>
      </c>
      <c r="B13" s="25" t="s">
        <v>4088</v>
      </c>
      <c r="C13" s="26">
        <v>631783</v>
      </c>
      <c r="D13" s="27" t="s">
        <v>233</v>
      </c>
      <c r="E13" s="27" t="s">
        <v>330</v>
      </c>
      <c r="F13" s="27"/>
      <c r="G13" s="27" t="s">
        <v>4062</v>
      </c>
      <c r="H13" s="27" t="s">
        <v>233</v>
      </c>
      <c r="I13" s="27" t="s">
        <v>237</v>
      </c>
      <c r="J13" s="28">
        <v>42794</v>
      </c>
      <c r="K13" s="28">
        <v>42948</v>
      </c>
      <c r="L13" s="29" t="s">
        <v>4089</v>
      </c>
      <c r="M13" s="94"/>
      <c r="N13" s="94"/>
      <c r="O13" s="94"/>
      <c r="P13" s="30">
        <v>42772</v>
      </c>
      <c r="Q13" s="20">
        <v>42775</v>
      </c>
      <c r="R13" s="23" t="s">
        <v>239</v>
      </c>
      <c r="S13" s="21">
        <v>42794</v>
      </c>
      <c r="T13" s="20"/>
      <c r="U13" s="21"/>
      <c r="V13" s="29" t="s">
        <v>1962</v>
      </c>
      <c r="W13" s="23"/>
      <c r="X13" s="27" t="s">
        <v>4073</v>
      </c>
      <c r="Y13" s="13" t="s">
        <v>4090</v>
      </c>
    </row>
    <row r="14" spans="1:25" ht="25.5">
      <c r="A14" s="34">
        <v>42826</v>
      </c>
      <c r="B14" s="25" t="s">
        <v>4091</v>
      </c>
      <c r="C14" s="26">
        <v>5430</v>
      </c>
      <c r="D14" s="27" t="s">
        <v>233</v>
      </c>
      <c r="E14" s="27" t="s">
        <v>215</v>
      </c>
      <c r="F14" s="27" t="s">
        <v>4092</v>
      </c>
      <c r="G14" s="27" t="s">
        <v>4067</v>
      </c>
      <c r="H14" s="27" t="s">
        <v>233</v>
      </c>
      <c r="I14" s="27" t="s">
        <v>237</v>
      </c>
      <c r="J14" s="28">
        <v>42794</v>
      </c>
      <c r="K14" s="28">
        <v>42948</v>
      </c>
      <c r="L14" s="29" t="s">
        <v>4047</v>
      </c>
      <c r="M14" s="94"/>
      <c r="N14" s="94"/>
      <c r="O14" s="94"/>
      <c r="P14" s="30">
        <v>42779</v>
      </c>
      <c r="Q14" s="20">
        <v>42781</v>
      </c>
      <c r="R14" s="23" t="s">
        <v>239</v>
      </c>
      <c r="S14" s="21">
        <v>42794</v>
      </c>
      <c r="T14" s="20">
        <v>42809</v>
      </c>
      <c r="U14" s="21"/>
      <c r="V14" s="29" t="s">
        <v>1962</v>
      </c>
      <c r="W14" s="23"/>
      <c r="X14" s="27" t="s">
        <v>4064</v>
      </c>
      <c r="Y14" s="13" t="s">
        <v>4093</v>
      </c>
    </row>
    <row r="15" spans="1:25" ht="38.25">
      <c r="A15" s="24">
        <v>42856</v>
      </c>
      <c r="B15" s="25" t="s">
        <v>4094</v>
      </c>
      <c r="C15" s="26">
        <v>633877</v>
      </c>
      <c r="D15" s="27" t="s">
        <v>233</v>
      </c>
      <c r="E15" s="27" t="s">
        <v>4095</v>
      </c>
      <c r="F15" s="27"/>
      <c r="G15" s="27" t="s">
        <v>4062</v>
      </c>
      <c r="H15" s="27" t="s">
        <v>233</v>
      </c>
      <c r="I15" s="27" t="s">
        <v>237</v>
      </c>
      <c r="J15" s="36">
        <v>42825</v>
      </c>
      <c r="K15" s="28">
        <v>42979</v>
      </c>
      <c r="L15" s="29" t="s">
        <v>4047</v>
      </c>
      <c r="M15" s="94"/>
      <c r="N15" s="94"/>
      <c r="O15" s="94"/>
      <c r="P15" s="30">
        <v>42807</v>
      </c>
      <c r="Q15" s="20">
        <v>42816</v>
      </c>
      <c r="R15" s="23" t="s">
        <v>239</v>
      </c>
      <c r="S15" s="21">
        <v>42825</v>
      </c>
      <c r="T15" s="20"/>
      <c r="U15" s="21"/>
      <c r="V15" s="29" t="s">
        <v>1962</v>
      </c>
      <c r="W15" s="23"/>
      <c r="X15" s="27" t="s">
        <v>4073</v>
      </c>
      <c r="Y15" s="13" t="s">
        <v>4096</v>
      </c>
    </row>
    <row r="16" spans="1:25" ht="25.5">
      <c r="A16" s="24">
        <v>42856</v>
      </c>
      <c r="B16" s="25" t="s">
        <v>4097</v>
      </c>
      <c r="C16" s="26">
        <v>66319</v>
      </c>
      <c r="D16" s="27" t="s">
        <v>233</v>
      </c>
      <c r="E16" s="27" t="s">
        <v>255</v>
      </c>
      <c r="F16" s="27"/>
      <c r="G16" s="27" t="s">
        <v>4046</v>
      </c>
      <c r="H16" s="27" t="s">
        <v>233</v>
      </c>
      <c r="I16" s="27" t="s">
        <v>237</v>
      </c>
      <c r="J16" s="36">
        <v>42825</v>
      </c>
      <c r="K16" s="28">
        <v>42979</v>
      </c>
      <c r="L16" s="29" t="s">
        <v>4089</v>
      </c>
      <c r="M16" s="94"/>
      <c r="N16" s="94"/>
      <c r="O16" s="94"/>
      <c r="P16" s="30" t="s">
        <v>73</v>
      </c>
      <c r="Q16" s="20" t="s">
        <v>73</v>
      </c>
      <c r="R16" s="23" t="s">
        <v>235</v>
      </c>
      <c r="S16" s="21">
        <v>42825</v>
      </c>
      <c r="T16" s="20"/>
      <c r="U16" s="21"/>
      <c r="V16" s="29" t="s">
        <v>1962</v>
      </c>
      <c r="W16" s="23"/>
      <c r="X16" s="27" t="s">
        <v>4049</v>
      </c>
      <c r="Y16" s="13"/>
    </row>
    <row r="17" spans="1:25" ht="63.75">
      <c r="A17" s="24">
        <v>42856</v>
      </c>
      <c r="B17" s="25" t="s">
        <v>4098</v>
      </c>
      <c r="C17" s="26">
        <v>634017</v>
      </c>
      <c r="D17" s="27" t="s">
        <v>233</v>
      </c>
      <c r="E17" s="27" t="s">
        <v>4099</v>
      </c>
      <c r="F17" s="27"/>
      <c r="G17" s="27" t="s">
        <v>4062</v>
      </c>
      <c r="H17" s="27" t="s">
        <v>233</v>
      </c>
      <c r="I17" s="27" t="s">
        <v>237</v>
      </c>
      <c r="J17" s="36">
        <v>42825</v>
      </c>
      <c r="K17" s="28">
        <v>42979</v>
      </c>
      <c r="L17" s="29" t="s">
        <v>4053</v>
      </c>
      <c r="M17" s="94"/>
      <c r="N17" s="94"/>
      <c r="O17" s="94"/>
      <c r="P17" s="30">
        <v>42795</v>
      </c>
      <c r="Q17" s="20"/>
      <c r="R17" s="23"/>
      <c r="S17" s="21"/>
      <c r="T17" s="20"/>
      <c r="U17" s="21"/>
      <c r="V17" s="29" t="s">
        <v>1962</v>
      </c>
      <c r="W17" s="23"/>
      <c r="X17" s="27" t="s">
        <v>4073</v>
      </c>
      <c r="Y17" s="13" t="s">
        <v>4100</v>
      </c>
    </row>
    <row r="18" spans="1:25" ht="25.5">
      <c r="A18" s="24">
        <v>42887</v>
      </c>
      <c r="B18" s="25" t="s">
        <v>4101</v>
      </c>
      <c r="C18" s="26">
        <v>86044</v>
      </c>
      <c r="D18" s="27" t="s">
        <v>233</v>
      </c>
      <c r="E18" s="27" t="s">
        <v>4102</v>
      </c>
      <c r="F18" s="27"/>
      <c r="G18" s="27" t="s">
        <v>4103</v>
      </c>
      <c r="H18" s="27" t="s">
        <v>233</v>
      </c>
      <c r="I18" s="27" t="s">
        <v>237</v>
      </c>
      <c r="J18" s="36">
        <v>42855</v>
      </c>
      <c r="K18" s="28">
        <v>43009</v>
      </c>
      <c r="L18" s="29" t="s">
        <v>4053</v>
      </c>
      <c r="M18" s="94"/>
      <c r="N18" s="94"/>
      <c r="O18" s="94"/>
      <c r="P18" s="30">
        <v>42842</v>
      </c>
      <c r="Q18" s="20"/>
      <c r="R18" s="23"/>
      <c r="S18" s="21"/>
      <c r="T18" s="20"/>
      <c r="U18" s="21"/>
      <c r="V18" s="29" t="s">
        <v>1962</v>
      </c>
      <c r="W18" s="23"/>
      <c r="X18" s="40" t="s">
        <v>4064</v>
      </c>
      <c r="Y18" s="13" t="s">
        <v>4104</v>
      </c>
    </row>
    <row r="19" spans="1:25">
      <c r="A19" s="24">
        <v>42887</v>
      </c>
      <c r="B19" s="38" t="s">
        <v>4105</v>
      </c>
      <c r="C19" s="26">
        <v>41533</v>
      </c>
      <c r="D19" s="27" t="s">
        <v>233</v>
      </c>
      <c r="E19" s="27" t="s">
        <v>255</v>
      </c>
      <c r="F19" s="27"/>
      <c r="G19" s="27" t="s">
        <v>4046</v>
      </c>
      <c r="H19" s="27" t="s">
        <v>233</v>
      </c>
      <c r="I19" s="27" t="s">
        <v>237</v>
      </c>
      <c r="J19" s="36">
        <v>42855</v>
      </c>
      <c r="K19" s="28">
        <v>43009</v>
      </c>
      <c r="L19" s="29" t="s">
        <v>4058</v>
      </c>
      <c r="M19" s="94"/>
      <c r="N19" s="94"/>
      <c r="O19" s="94"/>
      <c r="P19" s="30" t="s">
        <v>235</v>
      </c>
      <c r="Q19" s="20" t="s">
        <v>235</v>
      </c>
      <c r="R19" s="23" t="s">
        <v>235</v>
      </c>
      <c r="S19" s="21" t="s">
        <v>235</v>
      </c>
      <c r="T19" s="20" t="s">
        <v>235</v>
      </c>
      <c r="U19" s="21" t="s">
        <v>235</v>
      </c>
      <c r="V19" s="29" t="s">
        <v>1962</v>
      </c>
      <c r="W19" s="23"/>
      <c r="X19" s="27" t="s">
        <v>4049</v>
      </c>
      <c r="Y19" s="13"/>
    </row>
    <row r="20" spans="1:25" ht="25.5">
      <c r="A20" s="24">
        <v>42856</v>
      </c>
      <c r="B20" s="25" t="s">
        <v>4106</v>
      </c>
      <c r="C20" s="26">
        <v>631693</v>
      </c>
      <c r="D20" s="27" t="s">
        <v>233</v>
      </c>
      <c r="E20" s="27" t="s">
        <v>4107</v>
      </c>
      <c r="F20" s="27"/>
      <c r="G20" s="27" t="s">
        <v>4062</v>
      </c>
      <c r="H20" s="27" t="s">
        <v>233</v>
      </c>
      <c r="I20" s="27" t="s">
        <v>237</v>
      </c>
      <c r="J20" s="36">
        <v>42825</v>
      </c>
      <c r="K20" s="28">
        <v>42979</v>
      </c>
      <c r="L20" s="29" t="s">
        <v>4053</v>
      </c>
      <c r="M20" s="94"/>
      <c r="N20" s="94"/>
      <c r="O20" s="94"/>
      <c r="P20" s="30">
        <v>42795</v>
      </c>
      <c r="Q20" s="20">
        <v>42795</v>
      </c>
      <c r="R20" s="23" t="s">
        <v>239</v>
      </c>
      <c r="S20" s="21">
        <v>42825</v>
      </c>
      <c r="T20" s="20">
        <v>42842</v>
      </c>
      <c r="U20" s="21"/>
      <c r="V20" s="29" t="s">
        <v>1962</v>
      </c>
      <c r="W20" s="23"/>
      <c r="X20" s="27" t="s">
        <v>4073</v>
      </c>
      <c r="Y20" s="13" t="s">
        <v>4108</v>
      </c>
    </row>
    <row r="21" spans="1:25" ht="25.5">
      <c r="A21" s="24">
        <v>42917</v>
      </c>
      <c r="B21" s="25" t="s">
        <v>4109</v>
      </c>
      <c r="C21" s="42">
        <v>633483</v>
      </c>
      <c r="D21" s="27" t="s">
        <v>233</v>
      </c>
      <c r="E21" s="27" t="s">
        <v>4110</v>
      </c>
      <c r="F21" s="27"/>
      <c r="G21" s="27" t="s">
        <v>4062</v>
      </c>
      <c r="H21" s="27" t="s">
        <v>233</v>
      </c>
      <c r="I21" s="27" t="s">
        <v>237</v>
      </c>
      <c r="J21" s="36">
        <v>42886</v>
      </c>
      <c r="K21" s="28">
        <v>43040</v>
      </c>
      <c r="L21" s="29" t="s">
        <v>4053</v>
      </c>
      <c r="M21" s="94"/>
      <c r="N21" s="94"/>
      <c r="O21" s="94"/>
      <c r="P21" s="30"/>
      <c r="Q21" s="20"/>
      <c r="R21" s="23"/>
      <c r="S21" s="21"/>
      <c r="T21" s="20"/>
      <c r="U21" s="21"/>
      <c r="V21" s="29" t="s">
        <v>1962</v>
      </c>
      <c r="W21" s="23"/>
      <c r="X21" s="27" t="s">
        <v>4049</v>
      </c>
      <c r="Y21" s="13" t="s">
        <v>4108</v>
      </c>
    </row>
    <row r="22" spans="1:25" ht="25.5">
      <c r="A22" s="24">
        <v>42887</v>
      </c>
      <c r="B22" s="25" t="s">
        <v>4111</v>
      </c>
      <c r="C22" s="26">
        <v>58320</v>
      </c>
      <c r="D22" s="27" t="s">
        <v>233</v>
      </c>
      <c r="E22" s="27" t="s">
        <v>4112</v>
      </c>
      <c r="F22" s="27"/>
      <c r="G22" s="27" t="s">
        <v>4046</v>
      </c>
      <c r="H22" s="27" t="s">
        <v>233</v>
      </c>
      <c r="I22" s="27" t="s">
        <v>237</v>
      </c>
      <c r="J22" s="36">
        <v>42855</v>
      </c>
      <c r="K22" s="28">
        <v>43009</v>
      </c>
      <c r="L22" s="29" t="s">
        <v>4089</v>
      </c>
      <c r="M22" s="94"/>
      <c r="N22" s="94"/>
      <c r="O22" s="94"/>
      <c r="P22" s="30" t="s">
        <v>235</v>
      </c>
      <c r="Q22" s="20" t="s">
        <v>235</v>
      </c>
      <c r="R22" s="23" t="s">
        <v>239</v>
      </c>
      <c r="S22" s="21">
        <v>42855</v>
      </c>
      <c r="T22" s="20">
        <v>42878</v>
      </c>
      <c r="U22" s="21"/>
      <c r="V22" s="29" t="s">
        <v>1962</v>
      </c>
      <c r="W22" s="23"/>
      <c r="X22" s="27" t="s">
        <v>835</v>
      </c>
      <c r="Y22" s="13" t="s">
        <v>4113</v>
      </c>
    </row>
    <row r="23" spans="1:25" ht="25.5">
      <c r="A23" s="24">
        <v>42917</v>
      </c>
      <c r="B23" s="25" t="s">
        <v>4114</v>
      </c>
      <c r="C23" s="26">
        <v>101316</v>
      </c>
      <c r="D23" s="27" t="s">
        <v>233</v>
      </c>
      <c r="E23" s="27"/>
      <c r="F23" s="27"/>
      <c r="G23" s="27" t="s">
        <v>4046</v>
      </c>
      <c r="H23" s="27" t="s">
        <v>233</v>
      </c>
      <c r="I23" s="27" t="s">
        <v>237</v>
      </c>
      <c r="J23" s="36">
        <v>42886</v>
      </c>
      <c r="K23" s="28">
        <v>43040</v>
      </c>
      <c r="L23" s="29" t="s">
        <v>4047</v>
      </c>
      <c r="M23" s="94"/>
      <c r="N23" s="94"/>
      <c r="O23" s="94"/>
      <c r="P23" s="30">
        <v>42867</v>
      </c>
      <c r="Q23" s="20">
        <v>42871</v>
      </c>
      <c r="R23" s="23" t="s">
        <v>239</v>
      </c>
      <c r="S23" s="21">
        <v>42886</v>
      </c>
      <c r="T23" s="20"/>
      <c r="U23" s="21"/>
      <c r="V23" s="29" t="s">
        <v>1962</v>
      </c>
      <c r="W23" s="23"/>
      <c r="X23" s="27" t="s">
        <v>4073</v>
      </c>
      <c r="Y23" s="13" t="s">
        <v>4115</v>
      </c>
    </row>
    <row r="24" spans="1:25" ht="38.25">
      <c r="A24" s="24">
        <v>42917</v>
      </c>
      <c r="B24" s="25" t="s">
        <v>4116</v>
      </c>
      <c r="C24" s="26">
        <v>633392</v>
      </c>
      <c r="D24" s="27" t="s">
        <v>233</v>
      </c>
      <c r="E24" s="27"/>
      <c r="F24" s="27"/>
      <c r="G24" s="27" t="s">
        <v>4062</v>
      </c>
      <c r="H24" s="27" t="s">
        <v>233</v>
      </c>
      <c r="I24" s="27" t="s">
        <v>237</v>
      </c>
      <c r="J24" s="36">
        <v>42886</v>
      </c>
      <c r="K24" s="28">
        <v>43040</v>
      </c>
      <c r="L24" s="29" t="s">
        <v>4047</v>
      </c>
      <c r="M24" s="94"/>
      <c r="N24" s="94"/>
      <c r="O24" s="94"/>
      <c r="P24" s="30" t="s">
        <v>235</v>
      </c>
      <c r="Q24" s="20" t="s">
        <v>235</v>
      </c>
      <c r="R24" s="23" t="s">
        <v>235</v>
      </c>
      <c r="S24" s="21">
        <v>42886</v>
      </c>
      <c r="T24" s="20"/>
      <c r="U24" s="21"/>
      <c r="V24" s="29" t="s">
        <v>1962</v>
      </c>
      <c r="W24" s="23"/>
      <c r="X24" s="27" t="s">
        <v>4117</v>
      </c>
      <c r="Y24" s="13" t="s">
        <v>4118</v>
      </c>
    </row>
    <row r="25" spans="1:25" ht="25.5">
      <c r="A25" s="24">
        <v>42917</v>
      </c>
      <c r="B25" s="25" t="s">
        <v>4119</v>
      </c>
      <c r="C25" s="26">
        <v>101256</v>
      </c>
      <c r="D25" s="27" t="s">
        <v>233</v>
      </c>
      <c r="E25" s="27" t="s">
        <v>255</v>
      </c>
      <c r="F25" s="27"/>
      <c r="G25" s="27" t="s">
        <v>4046</v>
      </c>
      <c r="H25" s="27" t="s">
        <v>233</v>
      </c>
      <c r="I25" s="27" t="s">
        <v>237</v>
      </c>
      <c r="J25" s="36">
        <v>42886</v>
      </c>
      <c r="K25" s="28">
        <v>43040</v>
      </c>
      <c r="L25" s="29" t="s">
        <v>4089</v>
      </c>
      <c r="M25" s="94"/>
      <c r="N25" s="94"/>
      <c r="O25" s="94"/>
      <c r="P25" s="30" t="s">
        <v>73</v>
      </c>
      <c r="Q25" s="20" t="s">
        <v>73</v>
      </c>
      <c r="R25" s="23" t="s">
        <v>239</v>
      </c>
      <c r="S25" s="21">
        <v>42886</v>
      </c>
      <c r="T25" s="20"/>
      <c r="U25" s="21"/>
      <c r="V25" s="29" t="s">
        <v>1962</v>
      </c>
      <c r="W25" s="23"/>
      <c r="X25" s="27" t="s">
        <v>4049</v>
      </c>
      <c r="Y25" s="13" t="s">
        <v>4120</v>
      </c>
    </row>
    <row r="26" spans="1:25" ht="25.5">
      <c r="A26" s="24">
        <v>42917</v>
      </c>
      <c r="B26" s="25" t="s">
        <v>4121</v>
      </c>
      <c r="C26" s="26">
        <v>64731</v>
      </c>
      <c r="D26" s="27" t="s">
        <v>233</v>
      </c>
      <c r="E26" s="27" t="s">
        <v>970</v>
      </c>
      <c r="F26" s="27"/>
      <c r="G26" s="27" t="s">
        <v>4067</v>
      </c>
      <c r="H26" s="27" t="s">
        <v>233</v>
      </c>
      <c r="I26" s="27" t="s">
        <v>237</v>
      </c>
      <c r="J26" s="36">
        <v>42886</v>
      </c>
      <c r="K26" s="28">
        <v>43040</v>
      </c>
      <c r="L26" s="29" t="s">
        <v>4089</v>
      </c>
      <c r="M26" s="94"/>
      <c r="N26" s="94"/>
      <c r="O26" s="94"/>
      <c r="P26" s="30">
        <v>42865</v>
      </c>
      <c r="Q26" s="20">
        <v>42870</v>
      </c>
      <c r="R26" s="23" t="s">
        <v>239</v>
      </c>
      <c r="S26" s="21">
        <v>42886</v>
      </c>
      <c r="T26" s="20"/>
      <c r="U26" s="21"/>
      <c r="V26" s="29" t="s">
        <v>1962</v>
      </c>
      <c r="W26" s="23"/>
      <c r="X26" s="27" t="s">
        <v>4064</v>
      </c>
      <c r="Y26" s="13" t="s">
        <v>4122</v>
      </c>
    </row>
    <row r="27" spans="1:25" ht="89.25">
      <c r="A27" s="24">
        <v>42917</v>
      </c>
      <c r="B27" s="25" t="s">
        <v>4123</v>
      </c>
      <c r="C27" s="26">
        <v>633420</v>
      </c>
      <c r="D27" s="27" t="s">
        <v>233</v>
      </c>
      <c r="E27" s="27" t="s">
        <v>4124</v>
      </c>
      <c r="F27" s="27"/>
      <c r="G27" s="27" t="s">
        <v>4062</v>
      </c>
      <c r="H27" s="27" t="s">
        <v>233</v>
      </c>
      <c r="I27" s="27" t="s">
        <v>237</v>
      </c>
      <c r="J27" s="36">
        <v>42886</v>
      </c>
      <c r="K27" s="28">
        <v>43040</v>
      </c>
      <c r="L27" s="29" t="s">
        <v>4053</v>
      </c>
      <c r="M27" s="94"/>
      <c r="N27" s="94"/>
      <c r="O27" s="94"/>
      <c r="P27" s="30"/>
      <c r="Q27" s="20"/>
      <c r="R27" s="23"/>
      <c r="S27" s="21">
        <v>42886</v>
      </c>
      <c r="T27" s="20"/>
      <c r="U27" s="21"/>
      <c r="V27" s="29" t="s">
        <v>1962</v>
      </c>
      <c r="W27" s="23"/>
      <c r="X27" s="27" t="s">
        <v>4125</v>
      </c>
      <c r="Y27" s="13" t="s">
        <v>4126</v>
      </c>
    </row>
    <row r="28" spans="1:25" ht="25.5">
      <c r="A28" s="24">
        <v>42948</v>
      </c>
      <c r="B28" s="25" t="s">
        <v>4127</v>
      </c>
      <c r="C28" s="26">
        <v>30854</v>
      </c>
      <c r="D28" s="27" t="s">
        <v>233</v>
      </c>
      <c r="E28" s="27" t="s">
        <v>4128</v>
      </c>
      <c r="F28" s="27" t="s">
        <v>4129</v>
      </c>
      <c r="G28" s="27" t="s">
        <v>4067</v>
      </c>
      <c r="H28" s="27" t="s">
        <v>233</v>
      </c>
      <c r="I28" s="27" t="s">
        <v>237</v>
      </c>
      <c r="J28" s="36">
        <v>42916</v>
      </c>
      <c r="K28" s="28">
        <v>43070</v>
      </c>
      <c r="L28" s="29" t="s">
        <v>4047</v>
      </c>
      <c r="M28" s="94"/>
      <c r="N28" s="94"/>
      <c r="O28" s="94"/>
      <c r="P28" s="30">
        <v>42906</v>
      </c>
      <c r="Q28" s="20"/>
      <c r="R28" s="23"/>
      <c r="S28" s="21"/>
      <c r="T28" s="20"/>
      <c r="U28" s="21"/>
      <c r="V28" s="29" t="s">
        <v>1962</v>
      </c>
      <c r="W28" s="23"/>
      <c r="X28" s="27" t="s">
        <v>4064</v>
      </c>
      <c r="Y28" s="13" t="s">
        <v>4130</v>
      </c>
    </row>
    <row r="29" spans="1:25">
      <c r="A29" s="24">
        <v>42948</v>
      </c>
      <c r="B29" s="25" t="s">
        <v>4131</v>
      </c>
      <c r="C29" s="41">
        <v>58714</v>
      </c>
      <c r="D29" s="27" t="s">
        <v>233</v>
      </c>
      <c r="E29" s="27" t="s">
        <v>255</v>
      </c>
      <c r="F29" s="27"/>
      <c r="G29" s="27" t="s">
        <v>4046</v>
      </c>
      <c r="H29" s="27" t="s">
        <v>233</v>
      </c>
      <c r="I29" s="27" t="s">
        <v>237</v>
      </c>
      <c r="J29" s="36">
        <v>42916</v>
      </c>
      <c r="K29" s="28">
        <v>43070</v>
      </c>
      <c r="L29" s="29" t="s">
        <v>4053</v>
      </c>
      <c r="M29" s="94"/>
      <c r="N29" s="94"/>
      <c r="O29" s="94"/>
      <c r="P29" s="30" t="s">
        <v>73</v>
      </c>
      <c r="Q29" s="20"/>
      <c r="R29" s="23"/>
      <c r="S29" s="21"/>
      <c r="T29" s="20"/>
      <c r="U29" s="21"/>
      <c r="V29" s="29" t="s">
        <v>1962</v>
      </c>
      <c r="W29" s="23"/>
      <c r="X29" s="27" t="s">
        <v>4049</v>
      </c>
      <c r="Y29" s="13" t="s">
        <v>4132</v>
      </c>
    </row>
    <row r="30" spans="1:25" ht="25.5">
      <c r="A30" s="24">
        <v>42948</v>
      </c>
      <c r="B30" s="25" t="s">
        <v>4133</v>
      </c>
      <c r="C30" s="26">
        <v>17949</v>
      </c>
      <c r="D30" s="27" t="s">
        <v>233</v>
      </c>
      <c r="E30" s="27" t="s">
        <v>255</v>
      </c>
      <c r="F30" s="27" t="s">
        <v>604</v>
      </c>
      <c r="G30" s="27" t="s">
        <v>4046</v>
      </c>
      <c r="H30" s="27" t="s">
        <v>233</v>
      </c>
      <c r="I30" s="27" t="s">
        <v>237</v>
      </c>
      <c r="J30" s="36">
        <v>42916</v>
      </c>
      <c r="K30" s="28">
        <v>43070</v>
      </c>
      <c r="L30" s="29" t="s">
        <v>4047</v>
      </c>
      <c r="M30" s="94"/>
      <c r="N30" s="94"/>
      <c r="O30" s="94"/>
      <c r="P30" s="30" t="s">
        <v>235</v>
      </c>
      <c r="Q30" s="20" t="s">
        <v>235</v>
      </c>
      <c r="R30" s="23" t="s">
        <v>235</v>
      </c>
      <c r="S30" s="21">
        <v>42916</v>
      </c>
      <c r="T30" s="20"/>
      <c r="U30" s="21"/>
      <c r="V30" s="29" t="s">
        <v>1962</v>
      </c>
      <c r="W30" s="23"/>
      <c r="X30" s="27" t="s">
        <v>4049</v>
      </c>
      <c r="Y30" s="13" t="s">
        <v>4134</v>
      </c>
    </row>
    <row r="31" spans="1:25" ht="25.5">
      <c r="A31" s="24">
        <v>42979</v>
      </c>
      <c r="B31" s="25" t="s">
        <v>4135</v>
      </c>
      <c r="C31" s="26">
        <v>56755</v>
      </c>
      <c r="D31" s="27" t="s">
        <v>233</v>
      </c>
      <c r="E31" s="27"/>
      <c r="F31" s="27"/>
      <c r="G31" s="27" t="s">
        <v>4067</v>
      </c>
      <c r="H31" s="27" t="s">
        <v>233</v>
      </c>
      <c r="I31" s="27" t="s">
        <v>237</v>
      </c>
      <c r="J31" s="36">
        <v>42947</v>
      </c>
      <c r="K31" s="28">
        <v>43101</v>
      </c>
      <c r="L31" s="29" t="s">
        <v>4047</v>
      </c>
      <c r="M31" s="94"/>
      <c r="N31" s="94"/>
      <c r="O31" s="94"/>
      <c r="P31" s="30">
        <v>42929</v>
      </c>
      <c r="Q31" s="20"/>
      <c r="R31" s="23"/>
      <c r="S31" s="21"/>
      <c r="T31" s="20"/>
      <c r="U31" s="21"/>
      <c r="V31" s="29" t="s">
        <v>1962</v>
      </c>
      <c r="W31" s="23"/>
      <c r="X31" s="27" t="s">
        <v>4064</v>
      </c>
      <c r="Y31" s="13" t="s">
        <v>4136</v>
      </c>
    </row>
    <row r="32" spans="1:25" ht="51">
      <c r="A32" s="24">
        <v>42948</v>
      </c>
      <c r="B32" s="25" t="s">
        <v>4137</v>
      </c>
      <c r="C32" s="26">
        <v>634408</v>
      </c>
      <c r="D32" s="27" t="s">
        <v>28</v>
      </c>
      <c r="E32" s="27"/>
      <c r="F32" s="27"/>
      <c r="G32" s="27" t="s">
        <v>4062</v>
      </c>
      <c r="H32" s="27" t="s">
        <v>32</v>
      </c>
      <c r="I32" s="27" t="s">
        <v>237</v>
      </c>
      <c r="J32" s="36">
        <v>42916</v>
      </c>
      <c r="K32" s="28">
        <v>43101</v>
      </c>
      <c r="L32" s="29" t="s">
        <v>4089</v>
      </c>
      <c r="M32" s="94"/>
      <c r="N32" s="94"/>
      <c r="O32" s="94"/>
      <c r="P32" s="30">
        <v>42904</v>
      </c>
      <c r="Q32" s="20">
        <v>42905</v>
      </c>
      <c r="R32" s="23" t="s">
        <v>239</v>
      </c>
      <c r="S32" s="21">
        <v>42916</v>
      </c>
      <c r="T32" s="20">
        <v>42932</v>
      </c>
      <c r="U32" s="21"/>
      <c r="V32" s="29" t="s">
        <v>1962</v>
      </c>
      <c r="W32" s="23"/>
      <c r="X32" s="27" t="s">
        <v>4064</v>
      </c>
      <c r="Y32" s="13" t="s">
        <v>4138</v>
      </c>
    </row>
    <row r="33" spans="1:25" ht="38.25">
      <c r="A33" s="24">
        <v>43009</v>
      </c>
      <c r="B33" s="25" t="s">
        <v>4139</v>
      </c>
      <c r="C33" s="26">
        <v>634384</v>
      </c>
      <c r="D33" s="27" t="s">
        <v>233</v>
      </c>
      <c r="E33" s="27"/>
      <c r="F33" s="27"/>
      <c r="G33" s="27" t="s">
        <v>4062</v>
      </c>
      <c r="H33" s="27" t="s">
        <v>233</v>
      </c>
      <c r="I33" s="27" t="s">
        <v>237</v>
      </c>
      <c r="J33" s="36">
        <v>42978</v>
      </c>
      <c r="K33" s="28">
        <v>43132</v>
      </c>
      <c r="L33" s="29" t="s">
        <v>4089</v>
      </c>
      <c r="M33" s="94"/>
      <c r="N33" s="94"/>
      <c r="O33" s="94"/>
      <c r="P33" s="30">
        <v>42957</v>
      </c>
      <c r="Q33" s="20"/>
      <c r="R33" s="23"/>
      <c r="S33" s="21"/>
      <c r="T33" s="20"/>
      <c r="U33" s="21"/>
      <c r="V33" s="29" t="s">
        <v>1962</v>
      </c>
      <c r="W33" s="23"/>
      <c r="X33" s="27" t="s">
        <v>4073</v>
      </c>
      <c r="Y33" s="13" t="s">
        <v>4140</v>
      </c>
    </row>
    <row r="34" spans="1:25" ht="63.75">
      <c r="A34" s="24">
        <v>42979</v>
      </c>
      <c r="B34" s="25" t="s">
        <v>4141</v>
      </c>
      <c r="C34" s="43">
        <v>101915</v>
      </c>
      <c r="D34" s="27" t="s">
        <v>233</v>
      </c>
      <c r="E34" s="27" t="s">
        <v>604</v>
      </c>
      <c r="F34" s="27"/>
      <c r="G34" s="27" t="s">
        <v>4046</v>
      </c>
      <c r="H34" s="27" t="s">
        <v>233</v>
      </c>
      <c r="I34" s="27" t="s">
        <v>237</v>
      </c>
      <c r="J34" s="36">
        <v>42947</v>
      </c>
      <c r="K34" s="28">
        <v>43101</v>
      </c>
      <c r="L34" s="29" t="s">
        <v>4089</v>
      </c>
      <c r="M34" s="94"/>
      <c r="N34" s="94"/>
      <c r="O34" s="94"/>
      <c r="P34" s="30" t="s">
        <v>73</v>
      </c>
      <c r="Q34" s="20" t="s">
        <v>73</v>
      </c>
      <c r="R34" s="23" t="s">
        <v>239</v>
      </c>
      <c r="S34" s="21">
        <v>42947</v>
      </c>
      <c r="T34" s="20"/>
      <c r="U34" s="21"/>
      <c r="V34" s="29" t="s">
        <v>1962</v>
      </c>
      <c r="W34" s="23"/>
      <c r="X34" s="27" t="s">
        <v>4049</v>
      </c>
      <c r="Y34" s="13" t="s">
        <v>4142</v>
      </c>
    </row>
    <row r="35" spans="1:25" ht="38.25">
      <c r="A35" s="24">
        <v>43009</v>
      </c>
      <c r="B35" s="25" t="s">
        <v>4143</v>
      </c>
      <c r="C35" s="26">
        <v>633634</v>
      </c>
      <c r="D35" s="27" t="s">
        <v>42</v>
      </c>
      <c r="E35" s="27" t="s">
        <v>4102</v>
      </c>
      <c r="F35" s="27"/>
      <c r="G35" s="27" t="s">
        <v>4062</v>
      </c>
      <c r="H35" s="27" t="s">
        <v>32</v>
      </c>
      <c r="I35" s="27" t="s">
        <v>33</v>
      </c>
      <c r="J35" s="36">
        <v>42978</v>
      </c>
      <c r="K35" s="28">
        <v>43132</v>
      </c>
      <c r="L35" s="29" t="s">
        <v>4058</v>
      </c>
      <c r="M35" s="94"/>
      <c r="N35" s="94"/>
      <c r="O35" s="94"/>
      <c r="P35" s="30">
        <v>42958</v>
      </c>
      <c r="Q35" s="20" t="s">
        <v>235</v>
      </c>
      <c r="R35" s="23" t="s">
        <v>235</v>
      </c>
      <c r="S35" s="21" t="s">
        <v>235</v>
      </c>
      <c r="T35" s="20" t="s">
        <v>235</v>
      </c>
      <c r="U35" s="21" t="s">
        <v>235</v>
      </c>
      <c r="V35" s="29" t="s">
        <v>1962</v>
      </c>
      <c r="W35" s="23"/>
      <c r="X35" s="27"/>
      <c r="Y35" s="13" t="s">
        <v>4144</v>
      </c>
    </row>
    <row r="36" spans="1:25" ht="38.25">
      <c r="A36" s="24">
        <v>43009</v>
      </c>
      <c r="B36" s="25" t="s">
        <v>4145</v>
      </c>
      <c r="C36" s="26">
        <v>50182</v>
      </c>
      <c r="D36" s="27" t="s">
        <v>233</v>
      </c>
      <c r="E36" s="27" t="s">
        <v>604</v>
      </c>
      <c r="F36" s="27"/>
      <c r="G36" s="27" t="s">
        <v>4046</v>
      </c>
      <c r="H36" s="27" t="s">
        <v>233</v>
      </c>
      <c r="I36" s="27" t="s">
        <v>237</v>
      </c>
      <c r="J36" s="36">
        <v>42978</v>
      </c>
      <c r="K36" s="28">
        <v>43132</v>
      </c>
      <c r="L36" s="29" t="s">
        <v>4146</v>
      </c>
      <c r="M36" s="94"/>
      <c r="N36" s="94"/>
      <c r="O36" s="94"/>
      <c r="P36" s="30" t="s">
        <v>235</v>
      </c>
      <c r="Q36" s="20"/>
      <c r="R36" s="23"/>
      <c r="S36" s="30">
        <v>42978</v>
      </c>
      <c r="T36" s="30">
        <v>42993</v>
      </c>
      <c r="U36" s="21"/>
      <c r="V36" s="29" t="s">
        <v>1962</v>
      </c>
      <c r="W36" s="23" t="s">
        <v>4068</v>
      </c>
      <c r="X36" s="27" t="s">
        <v>4049</v>
      </c>
      <c r="Y36" s="13" t="s">
        <v>4147</v>
      </c>
    </row>
    <row r="37" spans="1:25">
      <c r="A37" s="24">
        <v>43040</v>
      </c>
      <c r="B37" s="25" t="s">
        <v>4148</v>
      </c>
      <c r="C37" s="26">
        <v>70142</v>
      </c>
      <c r="D37" s="27" t="s">
        <v>233</v>
      </c>
      <c r="E37" s="27"/>
      <c r="F37" s="27"/>
      <c r="G37" s="27" t="s">
        <v>4046</v>
      </c>
      <c r="H37" s="27" t="s">
        <v>233</v>
      </c>
      <c r="I37" s="27" t="s">
        <v>237</v>
      </c>
      <c r="J37" s="36">
        <v>43008</v>
      </c>
      <c r="K37" s="28">
        <v>43160</v>
      </c>
      <c r="L37" s="29" t="s">
        <v>4047</v>
      </c>
      <c r="M37" s="94"/>
      <c r="N37" s="94"/>
      <c r="O37" s="94"/>
      <c r="P37" s="30" t="s">
        <v>235</v>
      </c>
      <c r="Q37" s="20" t="s">
        <v>4149</v>
      </c>
      <c r="R37" s="23" t="s">
        <v>235</v>
      </c>
      <c r="S37" s="21">
        <v>43007</v>
      </c>
      <c r="T37" s="20"/>
      <c r="U37" s="21"/>
      <c r="V37" s="29" t="s">
        <v>1962</v>
      </c>
      <c r="W37" s="23"/>
      <c r="X37" s="27" t="s">
        <v>4049</v>
      </c>
      <c r="Y37" s="13"/>
    </row>
    <row r="38" spans="1:25" ht="25.5">
      <c r="A38" s="24">
        <v>43070</v>
      </c>
      <c r="B38" s="25" t="s">
        <v>4150</v>
      </c>
      <c r="C38" s="26">
        <v>13331</v>
      </c>
      <c r="D38" s="27" t="s">
        <v>28</v>
      </c>
      <c r="E38" s="27" t="s">
        <v>77</v>
      </c>
      <c r="F38" s="27" t="s">
        <v>30</v>
      </c>
      <c r="G38" s="27" t="s">
        <v>31</v>
      </c>
      <c r="H38" s="27" t="s">
        <v>32</v>
      </c>
      <c r="I38" s="27" t="s">
        <v>23</v>
      </c>
      <c r="J38" s="36">
        <v>43039</v>
      </c>
      <c r="K38" s="28">
        <v>43191</v>
      </c>
      <c r="L38" s="29" t="s">
        <v>4058</v>
      </c>
      <c r="M38" s="94"/>
      <c r="N38" s="94"/>
      <c r="O38" s="94"/>
      <c r="P38" s="30">
        <v>43017</v>
      </c>
      <c r="Q38" s="20" t="s">
        <v>235</v>
      </c>
      <c r="R38" s="23" t="s">
        <v>235</v>
      </c>
      <c r="S38" s="21" t="s">
        <v>235</v>
      </c>
      <c r="T38" s="21" t="s">
        <v>235</v>
      </c>
      <c r="U38" s="21" t="s">
        <v>235</v>
      </c>
      <c r="V38" s="21" t="s">
        <v>1962</v>
      </c>
      <c r="W38" s="23"/>
      <c r="X38" s="27"/>
      <c r="Y38" s="13" t="s">
        <v>4151</v>
      </c>
    </row>
    <row r="39" spans="1:25" ht="25.5">
      <c r="A39" s="24" t="s">
        <v>4152</v>
      </c>
      <c r="B39" s="25" t="s">
        <v>4153</v>
      </c>
      <c r="C39" s="26">
        <v>13505</v>
      </c>
      <c r="D39" s="27" t="s">
        <v>28</v>
      </c>
      <c r="E39" s="27" t="s">
        <v>77</v>
      </c>
      <c r="F39" s="27" t="s">
        <v>30</v>
      </c>
      <c r="G39" s="27" t="s">
        <v>31</v>
      </c>
      <c r="H39" s="27" t="s">
        <v>32</v>
      </c>
      <c r="I39" s="27" t="s">
        <v>23</v>
      </c>
      <c r="J39" s="36">
        <v>43039</v>
      </c>
      <c r="K39" s="28">
        <v>43191</v>
      </c>
      <c r="L39" s="29" t="s">
        <v>4146</v>
      </c>
      <c r="M39" s="94"/>
      <c r="N39" s="94"/>
      <c r="O39" s="94"/>
      <c r="P39" s="30"/>
      <c r="Q39" s="20"/>
      <c r="R39" s="23"/>
      <c r="S39" s="21"/>
      <c r="T39" s="20"/>
      <c r="U39" s="21"/>
      <c r="V39" s="29" t="s">
        <v>1962</v>
      </c>
      <c r="W39" s="23"/>
      <c r="X39" s="27"/>
      <c r="Y39" s="13" t="s">
        <v>4154</v>
      </c>
    </row>
    <row r="40" spans="1:25" ht="25.5">
      <c r="A40" s="24">
        <v>43070</v>
      </c>
      <c r="B40" s="25" t="s">
        <v>4155</v>
      </c>
      <c r="C40" s="26">
        <v>87788</v>
      </c>
      <c r="D40" s="27" t="s">
        <v>233</v>
      </c>
      <c r="E40" s="27" t="s">
        <v>4156</v>
      </c>
      <c r="F40" s="27"/>
      <c r="G40" s="27" t="s">
        <v>4067</v>
      </c>
      <c r="H40" s="27" t="s">
        <v>233</v>
      </c>
      <c r="I40" s="27" t="s">
        <v>237</v>
      </c>
      <c r="J40" s="36">
        <v>43039</v>
      </c>
      <c r="K40" s="28">
        <v>43191</v>
      </c>
      <c r="L40" s="29" t="s">
        <v>4089</v>
      </c>
      <c r="M40" s="94"/>
      <c r="N40" s="94"/>
      <c r="O40" s="94"/>
      <c r="P40" s="30">
        <v>43037</v>
      </c>
      <c r="Q40" s="20"/>
      <c r="R40" s="23"/>
      <c r="S40" s="21"/>
      <c r="T40" s="20"/>
      <c r="U40" s="21"/>
      <c r="V40" s="29" t="s">
        <v>1962</v>
      </c>
      <c r="W40" s="23"/>
      <c r="X40" s="27" t="s">
        <v>4073</v>
      </c>
      <c r="Y40" s="13"/>
    </row>
    <row r="41" spans="1:25" ht="25.5">
      <c r="A41" s="24">
        <v>43070</v>
      </c>
      <c r="B41" s="25" t="s">
        <v>4155</v>
      </c>
      <c r="C41" s="26">
        <v>87788</v>
      </c>
      <c r="D41" s="27" t="s">
        <v>233</v>
      </c>
      <c r="E41" s="27" t="s">
        <v>661</v>
      </c>
      <c r="F41" s="27" t="s">
        <v>358</v>
      </c>
      <c r="G41" s="27" t="s">
        <v>4067</v>
      </c>
      <c r="H41" s="27" t="s">
        <v>233</v>
      </c>
      <c r="I41" s="27" t="s">
        <v>237</v>
      </c>
      <c r="J41" s="36">
        <v>43039</v>
      </c>
      <c r="K41" s="28">
        <v>43191</v>
      </c>
      <c r="L41" s="29" t="s">
        <v>4047</v>
      </c>
      <c r="M41" s="94"/>
      <c r="N41" s="94"/>
      <c r="O41" s="94"/>
      <c r="P41" s="30" t="s">
        <v>235</v>
      </c>
      <c r="Q41" s="30" t="s">
        <v>235</v>
      </c>
      <c r="R41" s="30" t="s">
        <v>235</v>
      </c>
      <c r="S41" s="21"/>
      <c r="T41" s="20"/>
      <c r="U41" s="21"/>
      <c r="V41" s="29" t="s">
        <v>1962</v>
      </c>
      <c r="W41" s="23"/>
      <c r="X41" s="27" t="s">
        <v>4073</v>
      </c>
      <c r="Y41" s="13" t="s">
        <v>4157</v>
      </c>
    </row>
    <row r="42" spans="1:25" ht="25.5">
      <c r="A42" s="24">
        <v>43070</v>
      </c>
      <c r="B42" s="25" t="s">
        <v>4158</v>
      </c>
      <c r="C42" s="26">
        <v>2369</v>
      </c>
      <c r="D42" s="27" t="s">
        <v>233</v>
      </c>
      <c r="E42" s="27"/>
      <c r="F42" s="27"/>
      <c r="G42" s="27" t="s">
        <v>4046</v>
      </c>
      <c r="H42" s="27" t="s">
        <v>233</v>
      </c>
      <c r="I42" s="27" t="s">
        <v>237</v>
      </c>
      <c r="J42" s="36">
        <v>43008</v>
      </c>
      <c r="K42" s="28">
        <v>43191</v>
      </c>
      <c r="L42" s="29" t="s">
        <v>4047</v>
      </c>
      <c r="M42" s="94"/>
      <c r="N42" s="94"/>
      <c r="O42" s="94"/>
      <c r="P42" s="30" t="s">
        <v>73</v>
      </c>
      <c r="Q42" s="20" t="s">
        <v>235</v>
      </c>
      <c r="R42" s="23" t="s">
        <v>239</v>
      </c>
      <c r="S42" s="21">
        <v>43007</v>
      </c>
      <c r="T42" s="20">
        <v>43027</v>
      </c>
      <c r="U42" s="21"/>
      <c r="V42" s="29" t="s">
        <v>1962</v>
      </c>
      <c r="W42" s="23"/>
      <c r="X42" s="27" t="s">
        <v>835</v>
      </c>
      <c r="Y42" s="13" t="s">
        <v>4159</v>
      </c>
    </row>
    <row r="43" spans="1:25" ht="25.5">
      <c r="A43" s="24">
        <v>43101</v>
      </c>
      <c r="B43" s="25" t="s">
        <v>4160</v>
      </c>
      <c r="C43" s="26">
        <v>3308</v>
      </c>
      <c r="D43" s="27" t="s">
        <v>233</v>
      </c>
      <c r="E43" s="27" t="s">
        <v>4161</v>
      </c>
      <c r="F43" s="27"/>
      <c r="G43" s="27" t="s">
        <v>4046</v>
      </c>
      <c r="H43" s="27" t="s">
        <v>233</v>
      </c>
      <c r="I43" s="27" t="s">
        <v>237</v>
      </c>
      <c r="J43" s="36">
        <v>43069</v>
      </c>
      <c r="K43" s="28">
        <v>43221</v>
      </c>
      <c r="L43" s="29" t="s">
        <v>4146</v>
      </c>
      <c r="M43" s="94"/>
      <c r="N43" s="94"/>
      <c r="O43" s="94"/>
      <c r="P43" s="30">
        <v>43061</v>
      </c>
      <c r="Q43" s="20"/>
      <c r="R43" s="23"/>
      <c r="S43" s="21"/>
      <c r="T43" s="20"/>
      <c r="U43" s="21"/>
      <c r="V43" s="29" t="s">
        <v>1962</v>
      </c>
      <c r="W43" s="23"/>
      <c r="X43" s="27" t="s">
        <v>4073</v>
      </c>
      <c r="Y43" s="13" t="s">
        <v>4162</v>
      </c>
    </row>
    <row r="44" spans="1:25" ht="51">
      <c r="A44" s="24">
        <v>43101</v>
      </c>
      <c r="B44" s="25" t="s">
        <v>4163</v>
      </c>
      <c r="C44" s="26">
        <v>103171</v>
      </c>
      <c r="D44" s="27" t="s">
        <v>233</v>
      </c>
      <c r="E44" s="27" t="s">
        <v>4161</v>
      </c>
      <c r="F44" s="27"/>
      <c r="G44" s="27" t="s">
        <v>4046</v>
      </c>
      <c r="H44" s="27" t="s">
        <v>233</v>
      </c>
      <c r="I44" s="27" t="s">
        <v>237</v>
      </c>
      <c r="J44" s="36">
        <v>43069</v>
      </c>
      <c r="K44" s="28">
        <v>43221</v>
      </c>
      <c r="L44" s="29" t="s">
        <v>4058</v>
      </c>
      <c r="M44" s="94"/>
      <c r="N44" s="94"/>
      <c r="O44" s="94"/>
      <c r="P44" s="30">
        <v>43052</v>
      </c>
      <c r="Q44" s="20"/>
      <c r="R44" s="23" t="s">
        <v>44</v>
      </c>
      <c r="S44" s="21"/>
      <c r="T44" s="20"/>
      <c r="U44" s="21"/>
      <c r="V44" s="29" t="s">
        <v>1962</v>
      </c>
      <c r="W44" s="23"/>
      <c r="X44" s="27" t="s">
        <v>4073</v>
      </c>
      <c r="Y44" s="13" t="s">
        <v>4164</v>
      </c>
    </row>
    <row r="45" spans="1:25" ht="63.75">
      <c r="A45" s="24">
        <v>43101</v>
      </c>
      <c r="B45" s="25" t="s">
        <v>4165</v>
      </c>
      <c r="C45" s="26">
        <v>634084</v>
      </c>
      <c r="D45" s="27" t="s">
        <v>233</v>
      </c>
      <c r="E45" s="27" t="s">
        <v>4161</v>
      </c>
      <c r="F45" s="27"/>
      <c r="G45" s="27" t="s">
        <v>4062</v>
      </c>
      <c r="H45" s="27" t="s">
        <v>233</v>
      </c>
      <c r="I45" s="27" t="s">
        <v>237</v>
      </c>
      <c r="J45" s="36">
        <v>43069</v>
      </c>
      <c r="K45" s="28">
        <v>43221</v>
      </c>
      <c r="L45" s="29" t="s">
        <v>4058</v>
      </c>
      <c r="M45" s="94"/>
      <c r="N45" s="94"/>
      <c r="O45" s="94"/>
      <c r="P45" s="30">
        <v>43052</v>
      </c>
      <c r="Q45" s="20"/>
      <c r="R45" s="23" t="s">
        <v>44</v>
      </c>
      <c r="S45" s="21"/>
      <c r="T45" s="20"/>
      <c r="U45" s="21"/>
      <c r="V45" s="29" t="s">
        <v>1962</v>
      </c>
      <c r="W45" s="23"/>
      <c r="X45" s="27" t="s">
        <v>4073</v>
      </c>
      <c r="Y45" s="13" t="s">
        <v>4166</v>
      </c>
    </row>
    <row r="46" spans="1:25" ht="25.5">
      <c r="A46" s="24">
        <v>43101</v>
      </c>
      <c r="B46" s="25" t="s">
        <v>4167</v>
      </c>
      <c r="C46" s="26">
        <v>82604</v>
      </c>
      <c r="D46" s="27" t="s">
        <v>233</v>
      </c>
      <c r="E46" s="27" t="s">
        <v>255</v>
      </c>
      <c r="F46" s="27" t="s">
        <v>256</v>
      </c>
      <c r="G46" s="27" t="s">
        <v>4067</v>
      </c>
      <c r="H46" s="27" t="s">
        <v>233</v>
      </c>
      <c r="I46" s="27" t="s">
        <v>237</v>
      </c>
      <c r="J46" s="36">
        <v>43069</v>
      </c>
      <c r="K46" s="28">
        <v>43221</v>
      </c>
      <c r="L46" s="29" t="s">
        <v>4047</v>
      </c>
      <c r="M46" s="94"/>
      <c r="N46" s="94"/>
      <c r="O46" s="94"/>
      <c r="P46" s="30" t="s">
        <v>235</v>
      </c>
      <c r="Q46" s="20" t="s">
        <v>235</v>
      </c>
      <c r="R46" s="23" t="s">
        <v>235</v>
      </c>
      <c r="S46" s="21">
        <v>43069</v>
      </c>
      <c r="T46" s="20"/>
      <c r="U46" s="21">
        <v>43125</v>
      </c>
      <c r="V46" s="29" t="s">
        <v>240</v>
      </c>
      <c r="W46" s="23"/>
      <c r="X46" s="27" t="s">
        <v>4049</v>
      </c>
      <c r="Y46" s="13" t="s">
        <v>4168</v>
      </c>
    </row>
    <row r="47" spans="1:25" ht="25.5">
      <c r="A47" s="24">
        <v>43101</v>
      </c>
      <c r="B47" s="25" t="s">
        <v>1418</v>
      </c>
      <c r="C47" s="26">
        <v>2477</v>
      </c>
      <c r="D47" s="27" t="s">
        <v>233</v>
      </c>
      <c r="E47" s="27" t="s">
        <v>4112</v>
      </c>
      <c r="F47" s="27" t="s">
        <v>4169</v>
      </c>
      <c r="G47" s="27" t="s">
        <v>4046</v>
      </c>
      <c r="H47" s="27" t="s">
        <v>233</v>
      </c>
      <c r="I47" s="27" t="s">
        <v>237</v>
      </c>
      <c r="J47" s="36">
        <v>43069</v>
      </c>
      <c r="K47" s="28">
        <v>43221</v>
      </c>
      <c r="L47" s="29" t="s">
        <v>4047</v>
      </c>
      <c r="M47" s="94"/>
      <c r="N47" s="94"/>
      <c r="O47" s="94"/>
      <c r="P47" s="30" t="s">
        <v>235</v>
      </c>
      <c r="Q47" s="20" t="s">
        <v>235</v>
      </c>
      <c r="R47" s="23" t="s">
        <v>235</v>
      </c>
      <c r="S47" s="21">
        <v>43069</v>
      </c>
      <c r="T47" s="20"/>
      <c r="U47" s="21"/>
      <c r="V47" s="29" t="s">
        <v>1962</v>
      </c>
      <c r="W47" s="23"/>
      <c r="X47" s="27" t="s">
        <v>4170</v>
      </c>
      <c r="Y47" s="13"/>
    </row>
    <row r="48" spans="1:25" ht="38.25">
      <c r="A48" s="24">
        <v>43101</v>
      </c>
      <c r="B48" s="25" t="s">
        <v>4171</v>
      </c>
      <c r="C48" s="26">
        <v>634479</v>
      </c>
      <c r="D48" s="27" t="s">
        <v>233</v>
      </c>
      <c r="E48" s="27" t="s">
        <v>1528</v>
      </c>
      <c r="F48" s="27"/>
      <c r="G48" s="27" t="s">
        <v>4062</v>
      </c>
      <c r="H48" s="27" t="s">
        <v>233</v>
      </c>
      <c r="I48" s="27" t="s">
        <v>237</v>
      </c>
      <c r="J48" s="36">
        <v>43069</v>
      </c>
      <c r="K48" s="28">
        <v>43221</v>
      </c>
      <c r="L48" s="29" t="s">
        <v>4146</v>
      </c>
      <c r="M48" s="94"/>
      <c r="N48" s="94"/>
      <c r="O48" s="94"/>
      <c r="P48" s="30" t="s">
        <v>235</v>
      </c>
      <c r="Q48" s="20" t="s">
        <v>235</v>
      </c>
      <c r="R48" s="23" t="s">
        <v>235</v>
      </c>
      <c r="S48" s="21">
        <v>43069</v>
      </c>
      <c r="T48" s="20"/>
      <c r="U48" s="21"/>
      <c r="V48" s="29" t="s">
        <v>1962</v>
      </c>
      <c r="W48" s="23"/>
      <c r="X48" s="27" t="s">
        <v>4073</v>
      </c>
      <c r="Y48" s="13" t="s">
        <v>4172</v>
      </c>
    </row>
    <row r="49" spans="1:25" ht="25.5">
      <c r="A49" s="24">
        <v>43101</v>
      </c>
      <c r="B49" s="25" t="s">
        <v>4173</v>
      </c>
      <c r="C49" s="26">
        <v>11265</v>
      </c>
      <c r="D49" s="27" t="s">
        <v>233</v>
      </c>
      <c r="E49" s="27" t="s">
        <v>255</v>
      </c>
      <c r="F49" s="27" t="s">
        <v>256</v>
      </c>
      <c r="G49" s="27" t="s">
        <v>4046</v>
      </c>
      <c r="H49" s="27" t="s">
        <v>233</v>
      </c>
      <c r="I49" s="27" t="s">
        <v>237</v>
      </c>
      <c r="J49" s="36">
        <v>43069</v>
      </c>
      <c r="K49" s="28">
        <v>43221</v>
      </c>
      <c r="L49" s="29" t="s">
        <v>4047</v>
      </c>
      <c r="M49" s="94"/>
      <c r="N49" s="94"/>
      <c r="O49" s="94"/>
      <c r="P49" s="30" t="s">
        <v>235</v>
      </c>
      <c r="Q49" s="20" t="s">
        <v>235</v>
      </c>
      <c r="R49" s="23" t="s">
        <v>235</v>
      </c>
      <c r="S49" s="21">
        <v>43069</v>
      </c>
      <c r="T49" s="20"/>
      <c r="U49" s="21"/>
      <c r="V49" s="29" t="s">
        <v>1962</v>
      </c>
      <c r="W49" s="23"/>
      <c r="X49" s="27" t="s">
        <v>4049</v>
      </c>
      <c r="Y49" s="13" t="s">
        <v>4174</v>
      </c>
    </row>
    <row r="50" spans="1:25" ht="25.5">
      <c r="A50" s="24">
        <v>43101</v>
      </c>
      <c r="B50" s="25" t="s">
        <v>4175</v>
      </c>
      <c r="C50" s="26">
        <v>11341</v>
      </c>
      <c r="D50" s="27" t="s">
        <v>233</v>
      </c>
      <c r="E50" s="27"/>
      <c r="F50" s="27"/>
      <c r="G50" s="27" t="s">
        <v>4046</v>
      </c>
      <c r="H50" s="27" t="s">
        <v>233</v>
      </c>
      <c r="I50" s="27" t="s">
        <v>237</v>
      </c>
      <c r="J50" s="36">
        <v>43069</v>
      </c>
      <c r="K50" s="28">
        <v>43221</v>
      </c>
      <c r="L50" s="29" t="s">
        <v>4089</v>
      </c>
      <c r="M50" s="94"/>
      <c r="N50" s="94"/>
      <c r="O50" s="94"/>
      <c r="P50" s="30" t="s">
        <v>73</v>
      </c>
      <c r="Q50" s="20" t="s">
        <v>235</v>
      </c>
      <c r="R50" s="23" t="s">
        <v>235</v>
      </c>
      <c r="S50" s="21">
        <v>43069</v>
      </c>
      <c r="T50" s="20"/>
      <c r="U50" s="21"/>
      <c r="V50" s="29" t="s">
        <v>1962</v>
      </c>
      <c r="W50" s="23"/>
      <c r="X50" s="27" t="s">
        <v>4049</v>
      </c>
      <c r="Y50" s="13"/>
    </row>
    <row r="51" spans="1:25" ht="38.25">
      <c r="A51" s="24">
        <v>43132</v>
      </c>
      <c r="B51" s="25" t="s">
        <v>4176</v>
      </c>
      <c r="C51" s="26">
        <v>632908</v>
      </c>
      <c r="D51" s="27" t="s">
        <v>233</v>
      </c>
      <c r="E51" s="27" t="s">
        <v>916</v>
      </c>
      <c r="F51" s="27"/>
      <c r="G51" s="27" t="s">
        <v>4062</v>
      </c>
      <c r="H51" s="27" t="s">
        <v>233</v>
      </c>
      <c r="I51" s="27" t="s">
        <v>237</v>
      </c>
      <c r="J51" s="36">
        <v>43100</v>
      </c>
      <c r="K51" s="28">
        <v>43252</v>
      </c>
      <c r="L51" s="29" t="s">
        <v>4146</v>
      </c>
      <c r="M51" s="94"/>
      <c r="N51" s="94"/>
      <c r="O51" s="94"/>
      <c r="P51" s="30">
        <v>43088</v>
      </c>
      <c r="Q51" s="20"/>
      <c r="R51" s="23"/>
      <c r="S51" s="21"/>
      <c r="T51" s="20"/>
      <c r="U51" s="21"/>
      <c r="V51" s="29" t="s">
        <v>1962</v>
      </c>
      <c r="W51" s="23"/>
      <c r="X51" s="27" t="s">
        <v>4064</v>
      </c>
      <c r="Y51" s="13" t="s">
        <v>4177</v>
      </c>
    </row>
    <row r="52" spans="1:25" ht="76.5">
      <c r="A52" s="24">
        <v>43132</v>
      </c>
      <c r="B52" s="25" t="s">
        <v>4178</v>
      </c>
      <c r="C52" s="26">
        <v>632437</v>
      </c>
      <c r="D52" s="27" t="s">
        <v>233</v>
      </c>
      <c r="E52" s="27"/>
      <c r="F52" s="27"/>
      <c r="G52" s="27" t="s">
        <v>4062</v>
      </c>
      <c r="H52" s="27" t="s">
        <v>233</v>
      </c>
      <c r="I52" s="27" t="s">
        <v>237</v>
      </c>
      <c r="J52" s="36">
        <v>43100</v>
      </c>
      <c r="K52" s="28">
        <v>43252</v>
      </c>
      <c r="L52" s="29" t="s">
        <v>4089</v>
      </c>
      <c r="M52" s="94"/>
      <c r="N52" s="94"/>
      <c r="O52" s="94"/>
      <c r="P52" s="30">
        <v>43090</v>
      </c>
      <c r="Q52" s="20">
        <v>43104</v>
      </c>
      <c r="R52" s="23" t="s">
        <v>239</v>
      </c>
      <c r="S52" s="21">
        <v>43104</v>
      </c>
      <c r="T52" s="20"/>
      <c r="U52" s="21"/>
      <c r="V52" s="29" t="s">
        <v>1962</v>
      </c>
      <c r="W52" s="23"/>
      <c r="X52" s="27" t="s">
        <v>4064</v>
      </c>
      <c r="Y52" s="13" t="s">
        <v>4179</v>
      </c>
    </row>
    <row r="53" spans="1:25" ht="63.75">
      <c r="A53" s="24">
        <v>43132</v>
      </c>
      <c r="B53" s="25" t="s">
        <v>4180</v>
      </c>
      <c r="C53" s="26">
        <v>101168</v>
      </c>
      <c r="D53" s="27" t="s">
        <v>233</v>
      </c>
      <c r="E53" s="27"/>
      <c r="F53" s="27"/>
      <c r="G53" s="27" t="s">
        <v>4067</v>
      </c>
      <c r="H53" s="27" t="s">
        <v>233</v>
      </c>
      <c r="I53" s="27" t="s">
        <v>237</v>
      </c>
      <c r="J53" s="36">
        <v>43100</v>
      </c>
      <c r="K53" s="28">
        <v>43252</v>
      </c>
      <c r="L53" s="29" t="s">
        <v>4089</v>
      </c>
      <c r="M53" s="94"/>
      <c r="N53" s="94"/>
      <c r="O53" s="94"/>
      <c r="P53" s="30">
        <v>43090</v>
      </c>
      <c r="Q53" s="20">
        <v>43102</v>
      </c>
      <c r="R53" s="23" t="s">
        <v>239</v>
      </c>
      <c r="S53" s="21">
        <v>43103</v>
      </c>
      <c r="T53" s="20"/>
      <c r="U53" s="21"/>
      <c r="V53" s="29" t="s">
        <v>1962</v>
      </c>
      <c r="W53" s="23"/>
      <c r="X53" s="27" t="s">
        <v>4064</v>
      </c>
      <c r="Y53" s="13" t="s">
        <v>4181</v>
      </c>
    </row>
    <row r="54" spans="1:25" ht="89.25">
      <c r="A54" s="24">
        <v>43132</v>
      </c>
      <c r="B54" s="25" t="s">
        <v>4182</v>
      </c>
      <c r="C54" s="26">
        <v>634417</v>
      </c>
      <c r="D54" s="27" t="s">
        <v>233</v>
      </c>
      <c r="E54" s="27" t="s">
        <v>4183</v>
      </c>
      <c r="F54" s="27"/>
      <c r="G54" s="27" t="s">
        <v>4062</v>
      </c>
      <c r="H54" s="27" t="s">
        <v>233</v>
      </c>
      <c r="I54" s="27" t="s">
        <v>237</v>
      </c>
      <c r="J54" s="36">
        <v>43100</v>
      </c>
      <c r="K54" s="28">
        <v>43252</v>
      </c>
      <c r="L54" s="29" t="s">
        <v>4058</v>
      </c>
      <c r="M54" s="94"/>
      <c r="N54" s="94"/>
      <c r="O54" s="94"/>
      <c r="P54" s="30" t="s">
        <v>235</v>
      </c>
      <c r="Q54" s="20" t="s">
        <v>235</v>
      </c>
      <c r="R54" s="23" t="s">
        <v>235</v>
      </c>
      <c r="S54" s="21">
        <v>43098</v>
      </c>
      <c r="T54" s="20">
        <v>43118</v>
      </c>
      <c r="U54" s="21" t="s">
        <v>235</v>
      </c>
      <c r="V54" s="29" t="s">
        <v>1962</v>
      </c>
      <c r="W54" s="23"/>
      <c r="X54" s="27" t="s">
        <v>4184</v>
      </c>
      <c r="Y54" s="13" t="s">
        <v>4185</v>
      </c>
    </row>
    <row r="55" spans="1:25" ht="38.25">
      <c r="A55" s="24">
        <v>43160</v>
      </c>
      <c r="B55" s="25" t="s">
        <v>4186</v>
      </c>
      <c r="C55" s="26">
        <v>22603</v>
      </c>
      <c r="D55" s="27" t="s">
        <v>233</v>
      </c>
      <c r="E55" s="27" t="s">
        <v>4187</v>
      </c>
      <c r="F55" s="27"/>
      <c r="G55" s="27" t="s">
        <v>4067</v>
      </c>
      <c r="H55" s="27" t="s">
        <v>233</v>
      </c>
      <c r="I55" s="27" t="s">
        <v>237</v>
      </c>
      <c r="J55" s="36">
        <v>43131</v>
      </c>
      <c r="K55" s="28">
        <v>43282</v>
      </c>
      <c r="L55" s="29" t="s">
        <v>4146</v>
      </c>
      <c r="M55" s="94"/>
      <c r="N55" s="94"/>
      <c r="O55" s="94"/>
      <c r="P55" s="30">
        <v>43123</v>
      </c>
      <c r="Q55" s="20"/>
      <c r="R55" s="23"/>
      <c r="S55" s="21"/>
      <c r="T55" s="20"/>
      <c r="U55" s="21"/>
      <c r="V55" s="29" t="s">
        <v>1962</v>
      </c>
      <c r="W55" s="23"/>
      <c r="X55" s="27" t="s">
        <v>4064</v>
      </c>
      <c r="Y55" s="13" t="s">
        <v>4188</v>
      </c>
    </row>
    <row r="56" spans="1:25" ht="63.75">
      <c r="A56" s="24">
        <v>43160</v>
      </c>
      <c r="B56" s="25" t="s">
        <v>4189</v>
      </c>
      <c r="C56" s="26">
        <v>84828</v>
      </c>
      <c r="D56" s="27" t="s">
        <v>233</v>
      </c>
      <c r="E56" s="27" t="s">
        <v>4190</v>
      </c>
      <c r="F56" s="27"/>
      <c r="G56" s="27" t="s">
        <v>4103</v>
      </c>
      <c r="H56" s="27" t="s">
        <v>233</v>
      </c>
      <c r="I56" s="27" t="s">
        <v>237</v>
      </c>
      <c r="J56" s="36">
        <v>43131</v>
      </c>
      <c r="K56" s="28">
        <v>43282</v>
      </c>
      <c r="L56" s="29" t="s">
        <v>4089</v>
      </c>
      <c r="M56" s="94" t="s">
        <v>4191</v>
      </c>
      <c r="N56" s="94" t="s">
        <v>4192</v>
      </c>
      <c r="O56" s="94" t="s">
        <v>795</v>
      </c>
      <c r="P56" s="30">
        <v>43122</v>
      </c>
      <c r="Q56" s="20">
        <v>43122</v>
      </c>
      <c r="R56" s="23" t="s">
        <v>239</v>
      </c>
      <c r="S56" s="21">
        <v>43131</v>
      </c>
      <c r="T56" s="20"/>
      <c r="U56" s="21"/>
      <c r="V56" s="29" t="s">
        <v>1962</v>
      </c>
      <c r="W56" s="23"/>
      <c r="X56" s="27" t="s">
        <v>4073</v>
      </c>
      <c r="Y56" s="13" t="s">
        <v>4193</v>
      </c>
    </row>
    <row r="57" spans="1:25" ht="76.5">
      <c r="A57" s="24">
        <v>43160</v>
      </c>
      <c r="B57" s="25" t="s">
        <v>4194</v>
      </c>
      <c r="C57" s="26">
        <v>103380</v>
      </c>
      <c r="D57" s="27" t="s">
        <v>233</v>
      </c>
      <c r="E57" s="27" t="s">
        <v>255</v>
      </c>
      <c r="F57" s="27"/>
      <c r="G57" s="27" t="s">
        <v>4067</v>
      </c>
      <c r="H57" s="27" t="s">
        <v>233</v>
      </c>
      <c r="I57" s="27" t="s">
        <v>237</v>
      </c>
      <c r="J57" s="36">
        <v>43131</v>
      </c>
      <c r="K57" s="28">
        <v>43282</v>
      </c>
      <c r="L57" s="29" t="s">
        <v>4058</v>
      </c>
      <c r="M57" s="94"/>
      <c r="N57" s="94"/>
      <c r="O57" s="94"/>
      <c r="P57" s="30" t="s">
        <v>235</v>
      </c>
      <c r="Q57" s="35" t="s">
        <v>235</v>
      </c>
      <c r="R57" s="35" t="s">
        <v>235</v>
      </c>
      <c r="S57" s="21">
        <v>43131</v>
      </c>
      <c r="T57" s="20" t="s">
        <v>235</v>
      </c>
      <c r="U57" s="21" t="s">
        <v>235</v>
      </c>
      <c r="V57" s="29" t="s">
        <v>1962</v>
      </c>
      <c r="W57" s="23"/>
      <c r="X57" s="27" t="s">
        <v>4049</v>
      </c>
      <c r="Y57" s="13" t="s">
        <v>4195</v>
      </c>
    </row>
    <row r="58" spans="1:25" ht="51">
      <c r="A58" s="24">
        <v>43191</v>
      </c>
      <c r="B58" s="25" t="s">
        <v>4196</v>
      </c>
      <c r="C58" s="26">
        <v>632579</v>
      </c>
      <c r="D58" s="27" t="s">
        <v>28</v>
      </c>
      <c r="E58" s="27" t="s">
        <v>754</v>
      </c>
      <c r="F58" s="27" t="s">
        <v>879</v>
      </c>
      <c r="G58" s="27" t="s">
        <v>4062</v>
      </c>
      <c r="H58" s="27" t="s">
        <v>32</v>
      </c>
      <c r="I58" s="27" t="s">
        <v>237</v>
      </c>
      <c r="J58" s="36">
        <v>43159</v>
      </c>
      <c r="K58" s="28">
        <v>43313</v>
      </c>
      <c r="L58" s="29" t="s">
        <v>4047</v>
      </c>
      <c r="M58" s="94"/>
      <c r="N58" s="94"/>
      <c r="O58" s="94"/>
      <c r="P58" s="30"/>
      <c r="Q58" s="20"/>
      <c r="R58" s="23"/>
      <c r="S58" s="21"/>
      <c r="T58" s="20"/>
      <c r="U58" s="21"/>
      <c r="V58" s="29" t="s">
        <v>1962</v>
      </c>
      <c r="W58" s="23"/>
      <c r="X58" s="27"/>
      <c r="Y58" s="13" t="s">
        <v>4197</v>
      </c>
    </row>
    <row r="59" spans="1:25" ht="63.75">
      <c r="A59" s="24">
        <v>43800</v>
      </c>
      <c r="B59" s="25" t="s">
        <v>4198</v>
      </c>
      <c r="C59" s="26">
        <v>73201</v>
      </c>
      <c r="D59" s="27" t="s">
        <v>233</v>
      </c>
      <c r="E59" s="27" t="s">
        <v>255</v>
      </c>
      <c r="F59" s="27"/>
      <c r="G59" s="27" t="s">
        <v>4046</v>
      </c>
      <c r="H59" s="27" t="s">
        <v>233</v>
      </c>
      <c r="I59" s="27" t="s">
        <v>237</v>
      </c>
      <c r="J59" s="36">
        <v>43769</v>
      </c>
      <c r="K59" s="28">
        <v>43922</v>
      </c>
      <c r="L59" s="29" t="s">
        <v>4146</v>
      </c>
      <c r="M59" s="94"/>
      <c r="N59" s="94" t="s">
        <v>2600</v>
      </c>
      <c r="O59" s="94"/>
      <c r="P59" s="30"/>
      <c r="Q59" s="20"/>
      <c r="R59" s="23"/>
      <c r="S59" s="21">
        <v>43773</v>
      </c>
      <c r="T59" s="20"/>
      <c r="U59" s="21"/>
      <c r="V59" s="29" t="s">
        <v>1962</v>
      </c>
      <c r="W59" s="23"/>
      <c r="X59" s="27" t="s">
        <v>89</v>
      </c>
      <c r="Y59" s="13" t="s">
        <v>4199</v>
      </c>
    </row>
    <row r="60" spans="1:25" ht="89.25">
      <c r="A60" s="24">
        <v>44013</v>
      </c>
      <c r="B60" s="25" t="s">
        <v>4200</v>
      </c>
      <c r="C60" s="26">
        <v>104687</v>
      </c>
      <c r="D60" s="27" t="s">
        <v>233</v>
      </c>
      <c r="E60" s="27" t="s">
        <v>413</v>
      </c>
      <c r="F60" s="27"/>
      <c r="G60" s="27" t="s">
        <v>4046</v>
      </c>
      <c r="H60" s="27" t="s">
        <v>233</v>
      </c>
      <c r="I60" s="27" t="s">
        <v>237</v>
      </c>
      <c r="J60" s="36">
        <v>43982</v>
      </c>
      <c r="K60" s="28">
        <v>44136</v>
      </c>
      <c r="L60" s="29" t="s">
        <v>4146</v>
      </c>
      <c r="M60" s="94" t="s">
        <v>415</v>
      </c>
      <c r="N60" s="94" t="s">
        <v>4201</v>
      </c>
      <c r="O60" s="94" t="s">
        <v>4202</v>
      </c>
      <c r="P60" s="30" t="s">
        <v>235</v>
      </c>
      <c r="Q60" s="30" t="s">
        <v>235</v>
      </c>
      <c r="R60" s="30" t="s">
        <v>235</v>
      </c>
      <c r="S60" s="21">
        <v>43980</v>
      </c>
      <c r="T60" s="20"/>
      <c r="U60" s="21"/>
      <c r="V60" s="29" t="s">
        <v>1962</v>
      </c>
      <c r="W60" s="23"/>
      <c r="X60" s="27" t="s">
        <v>4073</v>
      </c>
      <c r="Y60" s="13" t="s">
        <v>4203</v>
      </c>
    </row>
    <row r="61" spans="1:25" ht="76.5">
      <c r="A61" s="24">
        <v>42856</v>
      </c>
      <c r="B61" s="25" t="s">
        <v>4204</v>
      </c>
      <c r="C61" s="26">
        <v>631681</v>
      </c>
      <c r="D61" s="27" t="s">
        <v>233</v>
      </c>
      <c r="E61" s="27" t="s">
        <v>4205</v>
      </c>
      <c r="F61" s="27"/>
      <c r="G61" s="27" t="s">
        <v>4062</v>
      </c>
      <c r="H61" s="27" t="s">
        <v>233</v>
      </c>
      <c r="I61" s="27" t="s">
        <v>237</v>
      </c>
      <c r="J61" s="36">
        <v>42825</v>
      </c>
      <c r="K61" s="28">
        <v>42979</v>
      </c>
      <c r="L61" s="29" t="s">
        <v>4047</v>
      </c>
      <c r="M61" s="94"/>
      <c r="N61" s="94"/>
      <c r="O61" s="94"/>
      <c r="P61" s="30">
        <v>42807</v>
      </c>
      <c r="Q61" s="20">
        <v>42808</v>
      </c>
      <c r="R61" s="23" t="s">
        <v>239</v>
      </c>
      <c r="S61" s="21">
        <v>42825</v>
      </c>
      <c r="T61" s="20">
        <v>42850</v>
      </c>
      <c r="U61" s="21"/>
      <c r="V61" s="29" t="s">
        <v>1962</v>
      </c>
      <c r="W61" s="23"/>
      <c r="X61" s="27" t="s">
        <v>4073</v>
      </c>
      <c r="Y61" s="13" t="s">
        <v>4206</v>
      </c>
    </row>
    <row r="62" spans="1:25" ht="76.5">
      <c r="A62" s="24">
        <v>42856</v>
      </c>
      <c r="B62" s="25" t="s">
        <v>4207</v>
      </c>
      <c r="C62" s="26">
        <v>631679</v>
      </c>
      <c r="D62" s="27" t="s">
        <v>233</v>
      </c>
      <c r="E62" s="27" t="s">
        <v>4205</v>
      </c>
      <c r="F62" s="27"/>
      <c r="G62" s="27" t="s">
        <v>4062</v>
      </c>
      <c r="H62" s="27" t="s">
        <v>233</v>
      </c>
      <c r="I62" s="27" t="s">
        <v>237</v>
      </c>
      <c r="J62" s="36">
        <v>42825</v>
      </c>
      <c r="K62" s="28">
        <v>42979</v>
      </c>
      <c r="L62" s="29" t="s">
        <v>4047</v>
      </c>
      <c r="M62" s="94"/>
      <c r="N62" s="94"/>
      <c r="O62" s="94"/>
      <c r="P62" s="30">
        <v>42807</v>
      </c>
      <c r="Q62" s="20">
        <v>42816</v>
      </c>
      <c r="R62" s="23" t="s">
        <v>239</v>
      </c>
      <c r="S62" s="21">
        <v>42825</v>
      </c>
      <c r="T62" s="20">
        <v>42850</v>
      </c>
      <c r="U62" s="21"/>
      <c r="V62" s="29" t="s">
        <v>1962</v>
      </c>
      <c r="W62" s="23"/>
      <c r="X62" s="27" t="s">
        <v>4073</v>
      </c>
      <c r="Y62" s="13" t="s">
        <v>4206</v>
      </c>
    </row>
    <row r="63" spans="1:25" ht="76.5">
      <c r="A63" s="24">
        <v>42856</v>
      </c>
      <c r="B63" s="25" t="s">
        <v>4208</v>
      </c>
      <c r="C63" s="26">
        <v>631688</v>
      </c>
      <c r="D63" s="27" t="s">
        <v>233</v>
      </c>
      <c r="E63" s="27" t="s">
        <v>4205</v>
      </c>
      <c r="F63" s="27"/>
      <c r="G63" s="27" t="s">
        <v>4062</v>
      </c>
      <c r="H63" s="27" t="s">
        <v>233</v>
      </c>
      <c r="I63" s="27" t="s">
        <v>237</v>
      </c>
      <c r="J63" s="36">
        <v>42825</v>
      </c>
      <c r="K63" s="28">
        <v>42979</v>
      </c>
      <c r="L63" s="29" t="s">
        <v>4047</v>
      </c>
      <c r="M63" s="94"/>
      <c r="N63" s="94"/>
      <c r="O63" s="94"/>
      <c r="P63" s="30">
        <v>42807</v>
      </c>
      <c r="Q63" s="20">
        <v>42808</v>
      </c>
      <c r="R63" s="23" t="s">
        <v>239</v>
      </c>
      <c r="S63" s="21">
        <v>42825</v>
      </c>
      <c r="T63" s="20">
        <v>42850</v>
      </c>
      <c r="U63" s="21"/>
      <c r="V63" s="29" t="s">
        <v>1962</v>
      </c>
      <c r="W63" s="23"/>
      <c r="X63" s="27" t="s">
        <v>4073</v>
      </c>
      <c r="Y63" s="13" t="s">
        <v>4206</v>
      </c>
    </row>
    <row r="64" spans="1:25" ht="76.5">
      <c r="A64" s="24">
        <v>42856</v>
      </c>
      <c r="B64" s="25" t="s">
        <v>4209</v>
      </c>
      <c r="C64" s="26">
        <v>631680</v>
      </c>
      <c r="D64" s="27" t="s">
        <v>233</v>
      </c>
      <c r="E64" s="27" t="s">
        <v>4205</v>
      </c>
      <c r="F64" s="27"/>
      <c r="G64" s="27" t="s">
        <v>4062</v>
      </c>
      <c r="H64" s="27" t="s">
        <v>233</v>
      </c>
      <c r="I64" s="27" t="s">
        <v>237</v>
      </c>
      <c r="J64" s="36">
        <v>42825</v>
      </c>
      <c r="K64" s="28">
        <v>42979</v>
      </c>
      <c r="L64" s="29" t="s">
        <v>4047</v>
      </c>
      <c r="M64" s="94"/>
      <c r="N64" s="94"/>
      <c r="O64" s="94"/>
      <c r="P64" s="30">
        <v>42807</v>
      </c>
      <c r="Q64" s="20">
        <v>42808</v>
      </c>
      <c r="R64" s="23" t="s">
        <v>239</v>
      </c>
      <c r="S64" s="21">
        <v>42825</v>
      </c>
      <c r="T64" s="20">
        <v>42850</v>
      </c>
      <c r="U64" s="21"/>
      <c r="V64" s="29" t="s">
        <v>1962</v>
      </c>
      <c r="W64" s="23"/>
      <c r="X64" s="27" t="s">
        <v>4073</v>
      </c>
      <c r="Y64" s="13" t="s">
        <v>4206</v>
      </c>
    </row>
    <row r="65" spans="1:25" ht="76.5">
      <c r="A65" s="24">
        <v>42856</v>
      </c>
      <c r="B65" s="25" t="s">
        <v>4210</v>
      </c>
      <c r="C65" s="26">
        <v>631675</v>
      </c>
      <c r="D65" s="27" t="s">
        <v>233</v>
      </c>
      <c r="E65" s="27" t="s">
        <v>4205</v>
      </c>
      <c r="F65" s="27"/>
      <c r="G65" s="27" t="s">
        <v>4062</v>
      </c>
      <c r="H65" s="27" t="s">
        <v>233</v>
      </c>
      <c r="I65" s="27" t="s">
        <v>237</v>
      </c>
      <c r="J65" s="36">
        <v>42825</v>
      </c>
      <c r="K65" s="28">
        <v>42979</v>
      </c>
      <c r="L65" s="29" t="s">
        <v>4047</v>
      </c>
      <c r="M65" s="94"/>
      <c r="N65" s="94"/>
      <c r="O65" s="94"/>
      <c r="P65" s="30">
        <v>42807</v>
      </c>
      <c r="Q65" s="20">
        <v>42808</v>
      </c>
      <c r="R65" s="23" t="s">
        <v>239</v>
      </c>
      <c r="S65" s="21">
        <v>42825</v>
      </c>
      <c r="T65" s="20">
        <v>42850</v>
      </c>
      <c r="U65" s="21"/>
      <c r="V65" s="29" t="s">
        <v>1962</v>
      </c>
      <c r="W65" s="23"/>
      <c r="X65" s="27" t="s">
        <v>4073</v>
      </c>
      <c r="Y65" s="13" t="s">
        <v>4206</v>
      </c>
    </row>
    <row r="66" spans="1:25" ht="76.5">
      <c r="A66" s="24">
        <v>42856</v>
      </c>
      <c r="B66" s="25" t="s">
        <v>4211</v>
      </c>
      <c r="C66" s="26">
        <v>631673</v>
      </c>
      <c r="D66" s="27" t="s">
        <v>233</v>
      </c>
      <c r="E66" s="27" t="s">
        <v>4205</v>
      </c>
      <c r="F66" s="27"/>
      <c r="G66" s="27" t="s">
        <v>4062</v>
      </c>
      <c r="H66" s="27" t="s">
        <v>233</v>
      </c>
      <c r="I66" s="27" t="s">
        <v>237</v>
      </c>
      <c r="J66" s="36">
        <v>42825</v>
      </c>
      <c r="K66" s="28">
        <v>42979</v>
      </c>
      <c r="L66" s="29" t="s">
        <v>4047</v>
      </c>
      <c r="M66" s="94"/>
      <c r="N66" s="94"/>
      <c r="O66" s="94"/>
      <c r="P66" s="30">
        <v>42807</v>
      </c>
      <c r="Q66" s="20">
        <v>42808</v>
      </c>
      <c r="R66" s="23" t="s">
        <v>239</v>
      </c>
      <c r="S66" s="21">
        <v>42825</v>
      </c>
      <c r="T66" s="20">
        <v>42850</v>
      </c>
      <c r="U66" s="21"/>
      <c r="V66" s="29" t="s">
        <v>1962</v>
      </c>
      <c r="W66" s="23"/>
      <c r="X66" s="27" t="s">
        <v>4073</v>
      </c>
      <c r="Y66" s="13" t="s">
        <v>4206</v>
      </c>
    </row>
    <row r="67" spans="1:25" ht="76.5">
      <c r="A67" s="24">
        <v>42856</v>
      </c>
      <c r="B67" s="25" t="s">
        <v>4212</v>
      </c>
      <c r="C67" s="26">
        <v>631687</v>
      </c>
      <c r="D67" s="27" t="s">
        <v>233</v>
      </c>
      <c r="E67" s="27" t="s">
        <v>4205</v>
      </c>
      <c r="F67" s="27"/>
      <c r="G67" s="27" t="s">
        <v>4062</v>
      </c>
      <c r="H67" s="27" t="s">
        <v>233</v>
      </c>
      <c r="I67" s="27" t="s">
        <v>237</v>
      </c>
      <c r="J67" s="36">
        <v>42825</v>
      </c>
      <c r="K67" s="28">
        <v>42979</v>
      </c>
      <c r="L67" s="29" t="s">
        <v>4047</v>
      </c>
      <c r="M67" s="94"/>
      <c r="N67" s="94"/>
      <c r="O67" s="94"/>
      <c r="P67" s="30">
        <v>42807</v>
      </c>
      <c r="Q67" s="20">
        <v>42808</v>
      </c>
      <c r="R67" s="23" t="s">
        <v>239</v>
      </c>
      <c r="S67" s="21">
        <v>42825</v>
      </c>
      <c r="T67" s="20">
        <v>42850</v>
      </c>
      <c r="U67" s="21"/>
      <c r="V67" s="29" t="s">
        <v>1962</v>
      </c>
      <c r="W67" s="23"/>
      <c r="X67" s="27" t="s">
        <v>4073</v>
      </c>
      <c r="Y67" s="13" t="s">
        <v>4206</v>
      </c>
    </row>
    <row r="68" spans="1:25" ht="51">
      <c r="A68" s="24">
        <v>43221</v>
      </c>
      <c r="B68" s="25" t="s">
        <v>4213</v>
      </c>
      <c r="C68" s="26">
        <v>631671</v>
      </c>
      <c r="D68" s="27" t="s">
        <v>233</v>
      </c>
      <c r="E68" s="27"/>
      <c r="F68" s="27"/>
      <c r="G68" s="27" t="s">
        <v>4062</v>
      </c>
      <c r="H68" s="27" t="s">
        <v>233</v>
      </c>
      <c r="I68" s="27" t="s">
        <v>237</v>
      </c>
      <c r="J68" s="36">
        <v>43190</v>
      </c>
      <c r="K68" s="28">
        <v>43344</v>
      </c>
      <c r="L68" s="29" t="s">
        <v>4047</v>
      </c>
      <c r="M68" s="94"/>
      <c r="N68" s="94"/>
      <c r="O68" s="94"/>
      <c r="P68" s="30"/>
      <c r="Q68" s="20"/>
      <c r="R68" s="23"/>
      <c r="S68" s="21"/>
      <c r="T68" s="20"/>
      <c r="U68" s="21"/>
      <c r="V68" s="29" t="s">
        <v>1962</v>
      </c>
      <c r="W68" s="23"/>
      <c r="X68" s="27" t="s">
        <v>4073</v>
      </c>
      <c r="Y68" s="13" t="s">
        <v>4214</v>
      </c>
    </row>
    <row r="69" spans="1:25" ht="51">
      <c r="A69" s="24">
        <v>43221</v>
      </c>
      <c r="B69" s="25" t="s">
        <v>4211</v>
      </c>
      <c r="C69" s="26">
        <v>631673</v>
      </c>
      <c r="D69" s="27" t="s">
        <v>233</v>
      </c>
      <c r="E69" s="27"/>
      <c r="F69" s="27"/>
      <c r="G69" s="27" t="s">
        <v>4062</v>
      </c>
      <c r="H69" s="27" t="s">
        <v>233</v>
      </c>
      <c r="I69" s="27" t="s">
        <v>237</v>
      </c>
      <c r="J69" s="36">
        <v>43190</v>
      </c>
      <c r="K69" s="28">
        <v>43344</v>
      </c>
      <c r="L69" s="29" t="s">
        <v>4047</v>
      </c>
      <c r="M69" s="94"/>
      <c r="N69" s="94"/>
      <c r="O69" s="94"/>
      <c r="P69" s="30"/>
      <c r="Q69" s="20"/>
      <c r="R69" s="23"/>
      <c r="S69" s="21"/>
      <c r="T69" s="20"/>
      <c r="U69" s="21"/>
      <c r="V69" s="29" t="s">
        <v>1962</v>
      </c>
      <c r="W69" s="23"/>
      <c r="X69" s="27" t="s">
        <v>4073</v>
      </c>
      <c r="Y69" s="13" t="s">
        <v>4214</v>
      </c>
    </row>
    <row r="70" spans="1:25" ht="51">
      <c r="A70" s="24">
        <v>43221</v>
      </c>
      <c r="B70" s="25" t="s">
        <v>4210</v>
      </c>
      <c r="C70" s="26">
        <v>631675</v>
      </c>
      <c r="D70" s="27" t="s">
        <v>233</v>
      </c>
      <c r="E70" s="27"/>
      <c r="F70" s="27"/>
      <c r="G70" s="27" t="s">
        <v>4062</v>
      </c>
      <c r="H70" s="27" t="s">
        <v>233</v>
      </c>
      <c r="I70" s="27" t="s">
        <v>237</v>
      </c>
      <c r="J70" s="36">
        <v>43190</v>
      </c>
      <c r="K70" s="28">
        <v>43344</v>
      </c>
      <c r="L70" s="29" t="s">
        <v>4047</v>
      </c>
      <c r="M70" s="94"/>
      <c r="N70" s="94"/>
      <c r="O70" s="94"/>
      <c r="P70" s="30"/>
      <c r="Q70" s="20"/>
      <c r="R70" s="23"/>
      <c r="S70" s="21"/>
      <c r="T70" s="20"/>
      <c r="U70" s="21"/>
      <c r="V70" s="29" t="s">
        <v>1962</v>
      </c>
      <c r="W70" s="23"/>
      <c r="X70" s="27" t="s">
        <v>4073</v>
      </c>
      <c r="Y70" s="13" t="s">
        <v>4214</v>
      </c>
    </row>
    <row r="71" spans="1:25" ht="51">
      <c r="A71" s="24">
        <v>43221</v>
      </c>
      <c r="B71" s="25" t="s">
        <v>4215</v>
      </c>
      <c r="C71" s="26">
        <v>631678</v>
      </c>
      <c r="D71" s="27" t="s">
        <v>233</v>
      </c>
      <c r="E71" s="27"/>
      <c r="F71" s="27"/>
      <c r="G71" s="27" t="s">
        <v>4062</v>
      </c>
      <c r="H71" s="27" t="s">
        <v>233</v>
      </c>
      <c r="I71" s="27" t="s">
        <v>237</v>
      </c>
      <c r="J71" s="36">
        <v>43190</v>
      </c>
      <c r="K71" s="28">
        <v>43344</v>
      </c>
      <c r="L71" s="29" t="s">
        <v>4047</v>
      </c>
      <c r="M71" s="94"/>
      <c r="N71" s="94"/>
      <c r="O71" s="94"/>
      <c r="P71" s="30"/>
      <c r="Q71" s="20"/>
      <c r="R71" s="23"/>
      <c r="S71" s="21"/>
      <c r="T71" s="20"/>
      <c r="U71" s="21"/>
      <c r="V71" s="29" t="s">
        <v>1962</v>
      </c>
      <c r="W71" s="23"/>
      <c r="X71" s="27" t="s">
        <v>4073</v>
      </c>
      <c r="Y71" s="13" t="s">
        <v>4214</v>
      </c>
    </row>
    <row r="72" spans="1:25" ht="51">
      <c r="A72" s="24">
        <v>43221</v>
      </c>
      <c r="B72" s="25" t="s">
        <v>4209</v>
      </c>
      <c r="C72" s="26">
        <v>631680</v>
      </c>
      <c r="D72" s="27" t="s">
        <v>233</v>
      </c>
      <c r="E72" s="27"/>
      <c r="F72" s="27"/>
      <c r="G72" s="27" t="s">
        <v>4062</v>
      </c>
      <c r="H72" s="27" t="s">
        <v>233</v>
      </c>
      <c r="I72" s="27" t="s">
        <v>237</v>
      </c>
      <c r="J72" s="36">
        <v>43190</v>
      </c>
      <c r="K72" s="28">
        <v>43344</v>
      </c>
      <c r="L72" s="29" t="s">
        <v>4047</v>
      </c>
      <c r="M72" s="94"/>
      <c r="N72" s="94"/>
      <c r="O72" s="94"/>
      <c r="P72" s="30"/>
      <c r="Q72" s="20"/>
      <c r="R72" s="23"/>
      <c r="S72" s="21"/>
      <c r="T72" s="20"/>
      <c r="U72" s="21"/>
      <c r="V72" s="29" t="s">
        <v>1962</v>
      </c>
      <c r="W72" s="23"/>
      <c r="X72" s="27" t="s">
        <v>4073</v>
      </c>
      <c r="Y72" s="13" t="s">
        <v>4214</v>
      </c>
    </row>
    <row r="73" spans="1:25" ht="51">
      <c r="A73" s="24">
        <v>43221</v>
      </c>
      <c r="B73" s="25" t="s">
        <v>4204</v>
      </c>
      <c r="C73" s="26">
        <v>631681</v>
      </c>
      <c r="D73" s="27" t="s">
        <v>233</v>
      </c>
      <c r="E73" s="27"/>
      <c r="F73" s="27"/>
      <c r="G73" s="27" t="s">
        <v>4062</v>
      </c>
      <c r="H73" s="27" t="s">
        <v>233</v>
      </c>
      <c r="I73" s="27" t="s">
        <v>237</v>
      </c>
      <c r="J73" s="36">
        <v>43190</v>
      </c>
      <c r="K73" s="28">
        <v>43344</v>
      </c>
      <c r="L73" s="29" t="s">
        <v>4047</v>
      </c>
      <c r="M73" s="94"/>
      <c r="N73" s="94"/>
      <c r="O73" s="94"/>
      <c r="P73" s="30"/>
      <c r="Q73" s="20"/>
      <c r="R73" s="23"/>
      <c r="S73" s="21"/>
      <c r="T73" s="20"/>
      <c r="U73" s="21"/>
      <c r="V73" s="29" t="s">
        <v>1962</v>
      </c>
      <c r="W73" s="23"/>
      <c r="X73" s="27" t="s">
        <v>4073</v>
      </c>
      <c r="Y73" s="13" t="s">
        <v>4214</v>
      </c>
    </row>
    <row r="74" spans="1:25" ht="51">
      <c r="A74" s="24">
        <v>43221</v>
      </c>
      <c r="B74" s="25" t="s">
        <v>4216</v>
      </c>
      <c r="C74" s="26">
        <v>631682</v>
      </c>
      <c r="D74" s="27" t="s">
        <v>233</v>
      </c>
      <c r="E74" s="27"/>
      <c r="F74" s="27"/>
      <c r="G74" s="27" t="s">
        <v>4062</v>
      </c>
      <c r="H74" s="27" t="s">
        <v>233</v>
      </c>
      <c r="I74" s="27" t="s">
        <v>237</v>
      </c>
      <c r="J74" s="36">
        <v>43190</v>
      </c>
      <c r="K74" s="28">
        <v>43344</v>
      </c>
      <c r="L74" s="29" t="s">
        <v>4047</v>
      </c>
      <c r="M74" s="94"/>
      <c r="N74" s="94"/>
      <c r="O74" s="94"/>
      <c r="P74" s="30"/>
      <c r="Q74" s="20"/>
      <c r="R74" s="23"/>
      <c r="S74" s="21"/>
      <c r="T74" s="20"/>
      <c r="U74" s="21"/>
      <c r="V74" s="29" t="s">
        <v>1962</v>
      </c>
      <c r="W74" s="23"/>
      <c r="X74" s="27" t="s">
        <v>4073</v>
      </c>
      <c r="Y74" s="13" t="s">
        <v>4214</v>
      </c>
    </row>
    <row r="75" spans="1:25" ht="51">
      <c r="A75" s="24">
        <v>43221</v>
      </c>
      <c r="B75" s="25" t="s">
        <v>4212</v>
      </c>
      <c r="C75" s="26">
        <v>631687</v>
      </c>
      <c r="D75" s="27" t="s">
        <v>233</v>
      </c>
      <c r="E75" s="27"/>
      <c r="F75" s="27"/>
      <c r="G75" s="27" t="s">
        <v>4062</v>
      </c>
      <c r="H75" s="27" t="s">
        <v>233</v>
      </c>
      <c r="I75" s="27" t="s">
        <v>237</v>
      </c>
      <c r="J75" s="36">
        <v>43190</v>
      </c>
      <c r="K75" s="28">
        <v>43344</v>
      </c>
      <c r="L75" s="29" t="s">
        <v>4047</v>
      </c>
      <c r="M75" s="94"/>
      <c r="N75" s="94"/>
      <c r="O75" s="94"/>
      <c r="P75" s="30"/>
      <c r="Q75" s="20"/>
      <c r="R75" s="23"/>
      <c r="S75" s="21"/>
      <c r="T75" s="20"/>
      <c r="U75" s="21"/>
      <c r="V75" s="29" t="s">
        <v>1962</v>
      </c>
      <c r="W75" s="23"/>
      <c r="X75" s="27" t="s">
        <v>4073</v>
      </c>
      <c r="Y75" s="13" t="s">
        <v>4214</v>
      </c>
    </row>
    <row r="76" spans="1:25" ht="51">
      <c r="A76" s="24">
        <v>43221</v>
      </c>
      <c r="B76" s="25" t="s">
        <v>4208</v>
      </c>
      <c r="C76" s="26">
        <v>631688</v>
      </c>
      <c r="D76" s="27" t="s">
        <v>233</v>
      </c>
      <c r="E76" s="27"/>
      <c r="F76" s="27"/>
      <c r="G76" s="27" t="s">
        <v>4062</v>
      </c>
      <c r="H76" s="27" t="s">
        <v>233</v>
      </c>
      <c r="I76" s="27" t="s">
        <v>237</v>
      </c>
      <c r="J76" s="36">
        <v>43190</v>
      </c>
      <c r="K76" s="28">
        <v>43344</v>
      </c>
      <c r="L76" s="29" t="s">
        <v>4047</v>
      </c>
      <c r="M76" s="94"/>
      <c r="N76" s="94"/>
      <c r="O76" s="94"/>
      <c r="P76" s="30"/>
      <c r="Q76" s="20"/>
      <c r="R76" s="23"/>
      <c r="S76" s="21"/>
      <c r="T76" s="20"/>
      <c r="U76" s="21"/>
      <c r="V76" s="29" t="s">
        <v>1962</v>
      </c>
      <c r="W76" s="23"/>
      <c r="X76" s="27" t="s">
        <v>4073</v>
      </c>
      <c r="Y76" s="13" t="s">
        <v>4214</v>
      </c>
    </row>
    <row r="77" spans="1:25" ht="51">
      <c r="A77" s="24">
        <v>43221</v>
      </c>
      <c r="B77" s="25" t="s">
        <v>4217</v>
      </c>
      <c r="C77" s="26">
        <v>631692</v>
      </c>
      <c r="D77" s="27" t="s">
        <v>233</v>
      </c>
      <c r="E77" s="27"/>
      <c r="F77" s="27"/>
      <c r="G77" s="27" t="s">
        <v>4062</v>
      </c>
      <c r="H77" s="27" t="s">
        <v>233</v>
      </c>
      <c r="I77" s="27" t="s">
        <v>237</v>
      </c>
      <c r="J77" s="36">
        <v>43190</v>
      </c>
      <c r="K77" s="28">
        <v>43344</v>
      </c>
      <c r="L77" s="29" t="s">
        <v>4089</v>
      </c>
      <c r="M77" s="94"/>
      <c r="N77" s="94"/>
      <c r="O77" s="94"/>
      <c r="P77" s="30"/>
      <c r="Q77" s="20"/>
      <c r="R77" s="23"/>
      <c r="S77" s="21"/>
      <c r="T77" s="20"/>
      <c r="U77" s="21"/>
      <c r="V77" s="29" t="s">
        <v>1962</v>
      </c>
      <c r="W77" s="23"/>
      <c r="X77" s="27" t="s">
        <v>4073</v>
      </c>
      <c r="Y77" s="13" t="s">
        <v>4214</v>
      </c>
    </row>
    <row r="78" spans="1:25" ht="51">
      <c r="A78" s="24">
        <v>43221</v>
      </c>
      <c r="B78" s="25" t="s">
        <v>4218</v>
      </c>
      <c r="C78" s="26">
        <v>631676</v>
      </c>
      <c r="D78" s="27" t="s">
        <v>233</v>
      </c>
      <c r="E78" s="27"/>
      <c r="F78" s="27"/>
      <c r="G78" s="27" t="s">
        <v>4062</v>
      </c>
      <c r="H78" s="27" t="s">
        <v>233</v>
      </c>
      <c r="I78" s="27" t="s">
        <v>237</v>
      </c>
      <c r="J78" s="36">
        <v>43190</v>
      </c>
      <c r="K78" s="28">
        <v>43344</v>
      </c>
      <c r="L78" s="29" t="s">
        <v>4089</v>
      </c>
      <c r="M78" s="94"/>
      <c r="N78" s="94"/>
      <c r="O78" s="94"/>
      <c r="P78" s="30"/>
      <c r="Q78" s="20"/>
      <c r="R78" s="23"/>
      <c r="S78" s="21"/>
      <c r="T78" s="20"/>
      <c r="U78" s="21"/>
      <c r="V78" s="29" t="s">
        <v>1962</v>
      </c>
      <c r="W78" s="23"/>
      <c r="X78" s="27" t="s">
        <v>4073</v>
      </c>
      <c r="Y78" s="13" t="s">
        <v>4214</v>
      </c>
    </row>
    <row r="79" spans="1:25" ht="51">
      <c r="A79" s="24">
        <v>43221</v>
      </c>
      <c r="B79" s="25" t="s">
        <v>4219</v>
      </c>
      <c r="C79" s="26">
        <v>631677</v>
      </c>
      <c r="D79" s="27" t="s">
        <v>233</v>
      </c>
      <c r="E79" s="27"/>
      <c r="F79" s="27"/>
      <c r="G79" s="27" t="s">
        <v>4062</v>
      </c>
      <c r="H79" s="27" t="s">
        <v>233</v>
      </c>
      <c r="I79" s="27" t="s">
        <v>237</v>
      </c>
      <c r="J79" s="36">
        <v>43190</v>
      </c>
      <c r="K79" s="28">
        <v>43344</v>
      </c>
      <c r="L79" s="29" t="s">
        <v>4146</v>
      </c>
      <c r="M79" s="94"/>
      <c r="N79" s="94"/>
      <c r="O79" s="94"/>
      <c r="P79" s="30"/>
      <c r="Q79" s="20"/>
      <c r="R79" s="23"/>
      <c r="S79" s="21"/>
      <c r="T79" s="20"/>
      <c r="U79" s="21"/>
      <c r="V79" s="29" t="s">
        <v>1962</v>
      </c>
      <c r="W79" s="23"/>
      <c r="X79" s="27" t="s">
        <v>4073</v>
      </c>
      <c r="Y79" s="13" t="s">
        <v>4214</v>
      </c>
    </row>
    <row r="80" spans="1:25" ht="51">
      <c r="A80" s="24">
        <v>43221</v>
      </c>
      <c r="B80" s="25" t="s">
        <v>4220</v>
      </c>
      <c r="C80" s="26">
        <v>631694</v>
      </c>
      <c r="D80" s="27" t="s">
        <v>233</v>
      </c>
      <c r="E80" s="27"/>
      <c r="F80" s="27"/>
      <c r="G80" s="27" t="s">
        <v>4062</v>
      </c>
      <c r="H80" s="27" t="s">
        <v>233</v>
      </c>
      <c r="I80" s="27" t="s">
        <v>237</v>
      </c>
      <c r="J80" s="36">
        <v>43190</v>
      </c>
      <c r="K80" s="28">
        <v>43344</v>
      </c>
      <c r="L80" s="29" t="s">
        <v>4146</v>
      </c>
      <c r="M80" s="94"/>
      <c r="N80" s="94"/>
      <c r="O80" s="94"/>
      <c r="P80" s="30"/>
      <c r="Q80" s="20"/>
      <c r="R80" s="23"/>
      <c r="S80" s="21"/>
      <c r="T80" s="20"/>
      <c r="U80" s="21"/>
      <c r="V80" s="29" t="s">
        <v>1962</v>
      </c>
      <c r="W80" s="23"/>
      <c r="X80" s="27" t="s">
        <v>4073</v>
      </c>
      <c r="Y80" s="13" t="s">
        <v>4214</v>
      </c>
    </row>
    <row r="81" spans="1:25" ht="51">
      <c r="A81" s="24">
        <v>43221</v>
      </c>
      <c r="B81" s="25" t="s">
        <v>4221</v>
      </c>
      <c r="C81" s="26">
        <v>631696</v>
      </c>
      <c r="D81" s="27" t="s">
        <v>233</v>
      </c>
      <c r="E81" s="27"/>
      <c r="F81" s="27"/>
      <c r="G81" s="27" t="s">
        <v>4062</v>
      </c>
      <c r="H81" s="27" t="s">
        <v>233</v>
      </c>
      <c r="I81" s="27" t="s">
        <v>237</v>
      </c>
      <c r="J81" s="36">
        <v>43190</v>
      </c>
      <c r="K81" s="28">
        <v>43344</v>
      </c>
      <c r="L81" s="29" t="s">
        <v>4146</v>
      </c>
      <c r="M81" s="94"/>
      <c r="N81" s="94"/>
      <c r="O81" s="94"/>
      <c r="P81" s="30"/>
      <c r="Q81" s="20"/>
      <c r="R81" s="23"/>
      <c r="S81" s="21"/>
      <c r="T81" s="20"/>
      <c r="U81" s="21"/>
      <c r="V81" s="29" t="s">
        <v>1962</v>
      </c>
      <c r="W81" s="23"/>
      <c r="X81" s="27" t="s">
        <v>4073</v>
      </c>
      <c r="Y81" s="13" t="s">
        <v>4214</v>
      </c>
    </row>
    <row r="82" spans="1:25" s="25" customFormat="1" ht="76.5">
      <c r="A82" s="24">
        <v>42856</v>
      </c>
      <c r="B82" s="25" t="s">
        <v>4217</v>
      </c>
      <c r="C82" s="26">
        <v>631692</v>
      </c>
      <c r="D82" s="27" t="s">
        <v>233</v>
      </c>
      <c r="E82" s="27" t="s">
        <v>4205</v>
      </c>
      <c r="F82" s="27"/>
      <c r="G82" s="27" t="s">
        <v>4062</v>
      </c>
      <c r="H82" s="27" t="s">
        <v>233</v>
      </c>
      <c r="I82" s="27" t="s">
        <v>237</v>
      </c>
      <c r="J82" s="36">
        <v>42825</v>
      </c>
      <c r="K82" s="28">
        <v>42979</v>
      </c>
      <c r="L82" s="29" t="s">
        <v>4047</v>
      </c>
      <c r="M82" s="94"/>
      <c r="N82" s="94"/>
      <c r="O82" s="94"/>
      <c r="P82" s="30">
        <v>42807</v>
      </c>
      <c r="Q82" s="20">
        <v>42808</v>
      </c>
      <c r="R82" s="23" t="s">
        <v>239</v>
      </c>
      <c r="S82" s="21">
        <v>42825</v>
      </c>
      <c r="T82" s="20">
        <v>42850</v>
      </c>
      <c r="U82" s="21"/>
      <c r="V82" s="29" t="s">
        <v>1962</v>
      </c>
      <c r="W82" s="23"/>
      <c r="X82" s="27" t="s">
        <v>4073</v>
      </c>
      <c r="Y82" s="13" t="s">
        <v>4206</v>
      </c>
    </row>
    <row r="83" spans="1:25" s="25" customFormat="1" ht="51">
      <c r="A83" s="24">
        <v>43221</v>
      </c>
      <c r="B83" s="25" t="s">
        <v>4207</v>
      </c>
      <c r="C83" s="26">
        <v>631679</v>
      </c>
      <c r="D83" s="27" t="s">
        <v>233</v>
      </c>
      <c r="E83" s="27"/>
      <c r="F83" s="27"/>
      <c r="G83" s="27" t="s">
        <v>4062</v>
      </c>
      <c r="H83" s="27" t="s">
        <v>233</v>
      </c>
      <c r="I83" s="27" t="s">
        <v>237</v>
      </c>
      <c r="J83" s="36">
        <v>43190</v>
      </c>
      <c r="K83" s="28">
        <v>43344</v>
      </c>
      <c r="L83" s="29" t="s">
        <v>4047</v>
      </c>
      <c r="M83" s="94"/>
      <c r="N83" s="94"/>
      <c r="O83" s="94"/>
      <c r="P83" s="30"/>
      <c r="Q83" s="20"/>
      <c r="R83" s="23"/>
      <c r="S83" s="21"/>
      <c r="T83" s="20"/>
      <c r="U83" s="21"/>
      <c r="V83" s="29" t="s">
        <v>1962</v>
      </c>
      <c r="W83" s="23"/>
      <c r="X83" s="27" t="s">
        <v>4073</v>
      </c>
      <c r="Y83" s="13" t="s">
        <v>4214</v>
      </c>
    </row>
    <row r="84" spans="1:25" ht="25.5">
      <c r="A84" s="24">
        <v>43191</v>
      </c>
      <c r="B84" s="25" t="s">
        <v>4222</v>
      </c>
      <c r="C84" s="26">
        <v>40871</v>
      </c>
      <c r="D84" s="27" t="s">
        <v>28</v>
      </c>
      <c r="E84" s="27" t="s">
        <v>4161</v>
      </c>
      <c r="F84" s="27" t="s">
        <v>30</v>
      </c>
      <c r="G84" s="27" t="s">
        <v>31</v>
      </c>
      <c r="H84" s="27" t="s">
        <v>32</v>
      </c>
      <c r="I84" s="27" t="s">
        <v>33</v>
      </c>
      <c r="J84" s="36">
        <v>43159</v>
      </c>
      <c r="K84" s="28">
        <v>43313</v>
      </c>
      <c r="L84" s="29" t="s">
        <v>4058</v>
      </c>
      <c r="M84" s="94"/>
      <c r="N84" s="94"/>
      <c r="O84" s="94"/>
      <c r="P84" s="30">
        <v>43143</v>
      </c>
      <c r="Q84" s="20">
        <v>43147</v>
      </c>
      <c r="R84" s="23" t="s">
        <v>239</v>
      </c>
      <c r="S84" s="21" t="s">
        <v>235</v>
      </c>
      <c r="T84" s="20" t="s">
        <v>235</v>
      </c>
      <c r="U84" s="21" t="s">
        <v>235</v>
      </c>
      <c r="V84" s="29" t="s">
        <v>1962</v>
      </c>
      <c r="W84" s="23"/>
      <c r="X84" s="27"/>
      <c r="Y84" s="13" t="s">
        <v>4223</v>
      </c>
    </row>
    <row r="85" spans="1:25" ht="25.5">
      <c r="A85" s="24">
        <v>43191</v>
      </c>
      <c r="B85" s="25" t="s">
        <v>4224</v>
      </c>
      <c r="C85" s="26">
        <v>64989</v>
      </c>
      <c r="D85" s="27" t="s">
        <v>233</v>
      </c>
      <c r="E85" s="27" t="s">
        <v>354</v>
      </c>
      <c r="F85" s="27"/>
      <c r="G85" s="27" t="s">
        <v>4103</v>
      </c>
      <c r="H85" s="27" t="s">
        <v>233</v>
      </c>
      <c r="I85" s="27" t="s">
        <v>237</v>
      </c>
      <c r="J85" s="36">
        <v>43159</v>
      </c>
      <c r="K85" s="28">
        <v>43313</v>
      </c>
      <c r="L85" s="29" t="s">
        <v>4146</v>
      </c>
      <c r="M85" s="94"/>
      <c r="N85" s="94"/>
      <c r="O85" s="94"/>
      <c r="P85" s="30">
        <v>43152</v>
      </c>
      <c r="Q85" s="20"/>
      <c r="R85" s="23" t="s">
        <v>239</v>
      </c>
      <c r="S85" s="21">
        <v>43159</v>
      </c>
      <c r="T85" s="20"/>
      <c r="U85" s="21"/>
      <c r="V85" s="29" t="s">
        <v>1962</v>
      </c>
      <c r="W85" s="23"/>
      <c r="X85" s="27" t="s">
        <v>4073</v>
      </c>
      <c r="Y85" s="13" t="s">
        <v>4225</v>
      </c>
    </row>
    <row r="86" spans="1:25" ht="38.25">
      <c r="A86" s="24">
        <v>43221</v>
      </c>
      <c r="B86" s="25" t="s">
        <v>4226</v>
      </c>
      <c r="C86" s="26">
        <v>5483</v>
      </c>
      <c r="D86" s="27" t="s">
        <v>28</v>
      </c>
      <c r="E86" s="27" t="s">
        <v>70</v>
      </c>
      <c r="F86" s="27" t="s">
        <v>387</v>
      </c>
      <c r="G86" s="27" t="s">
        <v>31</v>
      </c>
      <c r="H86" s="27" t="s">
        <v>32</v>
      </c>
      <c r="I86" s="27" t="s">
        <v>33</v>
      </c>
      <c r="J86" s="36">
        <v>43190</v>
      </c>
      <c r="K86" s="28">
        <v>43344</v>
      </c>
      <c r="L86" s="29" t="s">
        <v>4058</v>
      </c>
      <c r="M86" s="94" t="s">
        <v>4227</v>
      </c>
      <c r="N86" s="94" t="s">
        <v>4228</v>
      </c>
      <c r="O86" s="94" t="s">
        <v>739</v>
      </c>
      <c r="P86" s="30">
        <v>43167</v>
      </c>
      <c r="Q86" s="20">
        <v>43167</v>
      </c>
      <c r="R86" s="23" t="s">
        <v>239</v>
      </c>
      <c r="S86" s="21">
        <v>43186</v>
      </c>
      <c r="T86" s="20" t="s">
        <v>235</v>
      </c>
      <c r="U86" s="21" t="s">
        <v>235</v>
      </c>
      <c r="V86" s="29" t="s">
        <v>1962</v>
      </c>
      <c r="W86" s="23"/>
      <c r="X86" s="27"/>
      <c r="Y86" s="13" t="s">
        <v>4229</v>
      </c>
    </row>
    <row r="87" spans="1:25" ht="38.25">
      <c r="A87" s="24">
        <v>43221</v>
      </c>
      <c r="B87" s="25" t="s">
        <v>4230</v>
      </c>
      <c r="C87" s="26">
        <v>633795</v>
      </c>
      <c r="D87" s="27" t="s">
        <v>233</v>
      </c>
      <c r="E87" s="27" t="s">
        <v>4052</v>
      </c>
      <c r="F87" s="27"/>
      <c r="G87" s="27" t="s">
        <v>4062</v>
      </c>
      <c r="H87" s="27" t="s">
        <v>233</v>
      </c>
      <c r="I87" s="27" t="s">
        <v>237</v>
      </c>
      <c r="J87" s="36">
        <v>43190</v>
      </c>
      <c r="K87" s="28">
        <v>43344</v>
      </c>
      <c r="L87" s="29" t="s">
        <v>4146</v>
      </c>
      <c r="M87" s="94"/>
      <c r="N87" s="94" t="s">
        <v>4231</v>
      </c>
      <c r="O87" s="94"/>
      <c r="P87" s="30" t="s">
        <v>235</v>
      </c>
      <c r="Q87" s="20"/>
      <c r="R87" s="23"/>
      <c r="S87" s="21">
        <v>43188</v>
      </c>
      <c r="T87" s="20"/>
      <c r="U87" s="21"/>
      <c r="V87" s="29" t="s">
        <v>1962</v>
      </c>
      <c r="W87" s="23"/>
      <c r="X87" s="27" t="s">
        <v>4232</v>
      </c>
      <c r="Y87" s="13" t="s">
        <v>4233</v>
      </c>
    </row>
    <row r="88" spans="1:25" ht="38.25">
      <c r="A88" s="24">
        <v>43221</v>
      </c>
      <c r="B88" s="25" t="s">
        <v>4234</v>
      </c>
      <c r="C88" s="26">
        <v>631683</v>
      </c>
      <c r="D88" s="27" t="s">
        <v>233</v>
      </c>
      <c r="E88" s="27"/>
      <c r="F88" s="27"/>
      <c r="G88" s="27" t="s">
        <v>4062</v>
      </c>
      <c r="H88" s="27" t="s">
        <v>233</v>
      </c>
      <c r="I88" s="27" t="s">
        <v>237</v>
      </c>
      <c r="J88" s="36">
        <v>43190</v>
      </c>
      <c r="K88" s="28">
        <v>43344</v>
      </c>
      <c r="L88" s="29" t="s">
        <v>4047</v>
      </c>
      <c r="M88" s="94" t="s">
        <v>4235</v>
      </c>
      <c r="N88" s="94" t="s">
        <v>4236</v>
      </c>
      <c r="O88" s="94" t="s">
        <v>4237</v>
      </c>
      <c r="P88" s="30">
        <v>43182</v>
      </c>
      <c r="Q88" s="20">
        <v>43182</v>
      </c>
      <c r="R88" s="23" t="s">
        <v>239</v>
      </c>
      <c r="S88" s="21">
        <v>43186</v>
      </c>
      <c r="T88" s="20">
        <v>43207</v>
      </c>
      <c r="U88" s="21"/>
      <c r="V88" s="29" t="s">
        <v>1962</v>
      </c>
      <c r="W88" s="23"/>
      <c r="X88" s="27" t="s">
        <v>4073</v>
      </c>
      <c r="Y88" s="13" t="s">
        <v>4238</v>
      </c>
    </row>
    <row r="89" spans="1:25" ht="38.25">
      <c r="A89" s="24">
        <v>43221</v>
      </c>
      <c r="B89" s="25" t="s">
        <v>4239</v>
      </c>
      <c r="C89" s="26">
        <v>631685</v>
      </c>
      <c r="D89" s="27" t="s">
        <v>233</v>
      </c>
      <c r="E89" s="27"/>
      <c r="F89" s="27"/>
      <c r="G89" s="27" t="s">
        <v>4062</v>
      </c>
      <c r="H89" s="27" t="s">
        <v>233</v>
      </c>
      <c r="I89" s="27" t="s">
        <v>237</v>
      </c>
      <c r="J89" s="36">
        <v>43190</v>
      </c>
      <c r="K89" s="28">
        <v>43344</v>
      </c>
      <c r="L89" s="29" t="s">
        <v>4047</v>
      </c>
      <c r="M89" s="94" t="s">
        <v>4235</v>
      </c>
      <c r="N89" s="94" t="s">
        <v>4236</v>
      </c>
      <c r="O89" s="94" t="s">
        <v>4237</v>
      </c>
      <c r="P89" s="30">
        <v>43182</v>
      </c>
      <c r="Q89" s="20">
        <v>43182</v>
      </c>
      <c r="R89" s="23" t="s">
        <v>239</v>
      </c>
      <c r="S89" s="21">
        <v>43186</v>
      </c>
      <c r="T89" s="20">
        <v>43207</v>
      </c>
      <c r="U89" s="21"/>
      <c r="V89" s="29" t="s">
        <v>1962</v>
      </c>
      <c r="W89" s="23"/>
      <c r="X89" s="27" t="s">
        <v>4073</v>
      </c>
      <c r="Y89" s="13" t="s">
        <v>4238</v>
      </c>
    </row>
    <row r="90" spans="1:25" ht="51">
      <c r="A90" s="24">
        <v>43221</v>
      </c>
      <c r="B90" s="25" t="s">
        <v>4240</v>
      </c>
      <c r="C90" s="26">
        <v>631697</v>
      </c>
      <c r="D90" s="27" t="s">
        <v>233</v>
      </c>
      <c r="E90" s="27" t="s">
        <v>838</v>
      </c>
      <c r="F90" s="27"/>
      <c r="G90" s="27" t="s">
        <v>4062</v>
      </c>
      <c r="H90" s="27" t="s">
        <v>233</v>
      </c>
      <c r="I90" s="27" t="s">
        <v>237</v>
      </c>
      <c r="J90" s="36">
        <v>43190</v>
      </c>
      <c r="K90" s="28">
        <v>43344</v>
      </c>
      <c r="L90" s="29" t="s">
        <v>4089</v>
      </c>
      <c r="M90" s="94" t="s">
        <v>4241</v>
      </c>
      <c r="N90" s="94" t="s">
        <v>4242</v>
      </c>
      <c r="O90" s="94"/>
      <c r="P90" s="30">
        <v>43178</v>
      </c>
      <c r="Q90" s="20">
        <v>43179</v>
      </c>
      <c r="R90" s="23" t="s">
        <v>239</v>
      </c>
      <c r="S90" s="21">
        <v>43188</v>
      </c>
      <c r="T90" s="20">
        <v>43209</v>
      </c>
      <c r="U90" s="21"/>
      <c r="V90" s="29" t="s">
        <v>1962</v>
      </c>
      <c r="W90" s="23"/>
      <c r="X90" s="27" t="s">
        <v>4073</v>
      </c>
      <c r="Y90" s="13" t="s">
        <v>4243</v>
      </c>
    </row>
    <row r="91" spans="1:25" ht="51">
      <c r="A91" s="24">
        <v>43252</v>
      </c>
      <c r="B91" s="25" t="s">
        <v>4244</v>
      </c>
      <c r="C91" s="26">
        <v>104254</v>
      </c>
      <c r="D91" s="27" t="s">
        <v>233</v>
      </c>
      <c r="E91" s="27" t="s">
        <v>604</v>
      </c>
      <c r="F91" s="27"/>
      <c r="G91" s="27" t="s">
        <v>4067</v>
      </c>
      <c r="H91" s="27" t="s">
        <v>233</v>
      </c>
      <c r="I91" s="27" t="s">
        <v>237</v>
      </c>
      <c r="J91" s="36">
        <v>43220</v>
      </c>
      <c r="K91" s="28">
        <v>43374</v>
      </c>
      <c r="L91" s="29" t="s">
        <v>4146</v>
      </c>
      <c r="M91" s="94"/>
      <c r="N91" s="94"/>
      <c r="O91" s="94"/>
      <c r="P91" s="30" t="s">
        <v>73</v>
      </c>
      <c r="Q91" s="20"/>
      <c r="R91" s="23"/>
      <c r="S91" s="21"/>
      <c r="T91" s="20"/>
      <c r="U91" s="21"/>
      <c r="V91" s="29" t="s">
        <v>1962</v>
      </c>
      <c r="W91" s="23"/>
      <c r="X91" s="27" t="s">
        <v>4184</v>
      </c>
      <c r="Y91" s="13" t="s">
        <v>4245</v>
      </c>
    </row>
    <row r="92" spans="1:25" ht="51">
      <c r="A92" s="24">
        <v>43282</v>
      </c>
      <c r="B92" s="25" t="s">
        <v>4246</v>
      </c>
      <c r="C92" s="26">
        <v>633381</v>
      </c>
      <c r="D92" s="27" t="s">
        <v>233</v>
      </c>
      <c r="E92" s="27"/>
      <c r="F92" s="27"/>
      <c r="G92" s="27" t="s">
        <v>4062</v>
      </c>
      <c r="H92" s="27" t="s">
        <v>233</v>
      </c>
      <c r="I92" s="27" t="s">
        <v>237</v>
      </c>
      <c r="J92" s="36">
        <v>43251</v>
      </c>
      <c r="K92" s="28">
        <v>43405</v>
      </c>
      <c r="L92" s="29" t="s">
        <v>4047</v>
      </c>
      <c r="M92" s="94"/>
      <c r="N92" s="94"/>
      <c r="O92" s="94"/>
      <c r="P92" s="30"/>
      <c r="Q92" s="20"/>
      <c r="R92" s="23"/>
      <c r="S92" s="21"/>
      <c r="T92" s="20"/>
      <c r="U92" s="21"/>
      <c r="V92" s="29" t="s">
        <v>1962</v>
      </c>
      <c r="W92" s="23"/>
      <c r="X92" s="27" t="s">
        <v>4247</v>
      </c>
      <c r="Y92" s="13" t="s">
        <v>4248</v>
      </c>
    </row>
    <row r="93" spans="1:25" ht="51">
      <c r="A93" s="24">
        <v>43221</v>
      </c>
      <c r="B93" s="25" t="s">
        <v>4249</v>
      </c>
      <c r="C93" s="26">
        <v>631686</v>
      </c>
      <c r="D93" s="27" t="s">
        <v>233</v>
      </c>
      <c r="E93" s="27" t="s">
        <v>287</v>
      </c>
      <c r="F93" s="27"/>
      <c r="G93" s="27" t="s">
        <v>4062</v>
      </c>
      <c r="H93" s="27" t="s">
        <v>233</v>
      </c>
      <c r="I93" s="27" t="s">
        <v>237</v>
      </c>
      <c r="J93" s="36">
        <v>43190</v>
      </c>
      <c r="K93" s="28">
        <v>43344</v>
      </c>
      <c r="L93" s="29" t="s">
        <v>4146</v>
      </c>
      <c r="M93" s="94" t="s">
        <v>4235</v>
      </c>
      <c r="N93" s="94" t="s">
        <v>4250</v>
      </c>
      <c r="O93" s="94" t="s">
        <v>4237</v>
      </c>
      <c r="P93" s="30" t="s">
        <v>2617</v>
      </c>
      <c r="Q93" s="30">
        <v>43180</v>
      </c>
      <c r="R93" s="23" t="s">
        <v>239</v>
      </c>
      <c r="S93" s="21">
        <v>43188</v>
      </c>
      <c r="T93" s="20">
        <v>43206</v>
      </c>
      <c r="U93" s="21"/>
      <c r="V93" s="29" t="s">
        <v>1962</v>
      </c>
      <c r="W93" s="23"/>
      <c r="X93" s="27" t="s">
        <v>4064</v>
      </c>
      <c r="Y93" s="13" t="s">
        <v>4251</v>
      </c>
    </row>
    <row r="94" spans="1:25" ht="38.25">
      <c r="A94" s="24">
        <v>43282</v>
      </c>
      <c r="B94" s="25" t="s">
        <v>4252</v>
      </c>
      <c r="C94" s="26">
        <v>633401</v>
      </c>
      <c r="D94" s="27" t="s">
        <v>233</v>
      </c>
      <c r="E94" s="27" t="s">
        <v>970</v>
      </c>
      <c r="F94" s="27"/>
      <c r="G94" s="27" t="s">
        <v>4062</v>
      </c>
      <c r="H94" s="27" t="s">
        <v>233</v>
      </c>
      <c r="I94" s="27" t="s">
        <v>237</v>
      </c>
      <c r="J94" s="36">
        <v>43251</v>
      </c>
      <c r="K94" s="28">
        <v>43405</v>
      </c>
      <c r="L94" s="29" t="s">
        <v>4089</v>
      </c>
      <c r="M94" s="94"/>
      <c r="N94" s="94" t="s">
        <v>270</v>
      </c>
      <c r="O94" s="94"/>
      <c r="P94" s="30" t="s">
        <v>235</v>
      </c>
      <c r="Q94" s="20" t="s">
        <v>235</v>
      </c>
      <c r="R94" s="23"/>
      <c r="S94" s="21">
        <v>43250</v>
      </c>
      <c r="T94" s="20"/>
      <c r="U94" s="21"/>
      <c r="V94" s="29" t="s">
        <v>1962</v>
      </c>
      <c r="W94" s="23"/>
      <c r="X94" s="27" t="s">
        <v>4247</v>
      </c>
      <c r="Y94" s="13" t="s">
        <v>4253</v>
      </c>
    </row>
    <row r="95" spans="1:25" ht="38.25">
      <c r="A95" s="24">
        <v>42856</v>
      </c>
      <c r="B95" s="25" t="s">
        <v>4240</v>
      </c>
      <c r="C95" s="26">
        <v>631697</v>
      </c>
      <c r="D95" s="27" t="s">
        <v>233</v>
      </c>
      <c r="E95" s="27" t="s">
        <v>4205</v>
      </c>
      <c r="F95" s="27"/>
      <c r="G95" s="27" t="s">
        <v>4062</v>
      </c>
      <c r="H95" s="27" t="s">
        <v>233</v>
      </c>
      <c r="I95" s="27" t="s">
        <v>237</v>
      </c>
      <c r="J95" s="36">
        <v>42825</v>
      </c>
      <c r="K95" s="28">
        <v>42979</v>
      </c>
      <c r="L95" s="29" t="s">
        <v>4047</v>
      </c>
      <c r="M95" s="94"/>
      <c r="N95" s="94"/>
      <c r="O95" s="94"/>
      <c r="P95" s="30">
        <v>42807</v>
      </c>
      <c r="Q95" s="20">
        <v>42808</v>
      </c>
      <c r="R95" s="23" t="s">
        <v>239</v>
      </c>
      <c r="S95" s="21">
        <v>42825</v>
      </c>
      <c r="T95" s="20">
        <v>42850</v>
      </c>
      <c r="U95" s="21"/>
      <c r="V95" s="29" t="s">
        <v>1962</v>
      </c>
      <c r="W95" s="23"/>
      <c r="X95" s="27" t="s">
        <v>4073</v>
      </c>
      <c r="Y95" s="13" t="s">
        <v>4254</v>
      </c>
    </row>
    <row r="96" spans="1:25" ht="38.25">
      <c r="A96" s="24">
        <v>42856</v>
      </c>
      <c r="B96" s="25" t="s">
        <v>4255</v>
      </c>
      <c r="C96" s="26">
        <v>631695</v>
      </c>
      <c r="D96" s="27" t="s">
        <v>233</v>
      </c>
      <c r="E96" s="27" t="s">
        <v>4205</v>
      </c>
      <c r="F96" s="27"/>
      <c r="G96" s="27" t="s">
        <v>4062</v>
      </c>
      <c r="H96" s="27" t="s">
        <v>233</v>
      </c>
      <c r="I96" s="27" t="s">
        <v>237</v>
      </c>
      <c r="J96" s="36">
        <v>42825</v>
      </c>
      <c r="K96" s="28">
        <v>42979</v>
      </c>
      <c r="L96" s="29" t="s">
        <v>4047</v>
      </c>
      <c r="M96" s="94"/>
      <c r="N96" s="94"/>
      <c r="O96" s="94"/>
      <c r="P96" s="30">
        <v>42807</v>
      </c>
      <c r="Q96" s="20">
        <v>42808</v>
      </c>
      <c r="R96" s="23" t="s">
        <v>239</v>
      </c>
      <c r="S96" s="21">
        <v>42825</v>
      </c>
      <c r="T96" s="20">
        <v>42850</v>
      </c>
      <c r="U96" s="21"/>
      <c r="V96" s="29" t="s">
        <v>1962</v>
      </c>
      <c r="W96" s="23"/>
      <c r="X96" s="27" t="s">
        <v>4073</v>
      </c>
      <c r="Y96" s="13" t="s">
        <v>4254</v>
      </c>
    </row>
    <row r="97" spans="1:25" ht="63.75">
      <c r="A97" s="24">
        <v>43282</v>
      </c>
      <c r="B97" s="25" t="s">
        <v>4256</v>
      </c>
      <c r="C97" s="26">
        <v>633384</v>
      </c>
      <c r="D97" s="27" t="s">
        <v>233</v>
      </c>
      <c r="E97" s="27" t="s">
        <v>4257</v>
      </c>
      <c r="F97" s="27" t="s">
        <v>4258</v>
      </c>
      <c r="G97" s="27" t="s">
        <v>4062</v>
      </c>
      <c r="H97" s="27" t="s">
        <v>233</v>
      </c>
      <c r="I97" s="27" t="s">
        <v>237</v>
      </c>
      <c r="J97" s="36">
        <v>43251</v>
      </c>
      <c r="K97" s="28">
        <v>43405</v>
      </c>
      <c r="L97" s="29" t="s">
        <v>4047</v>
      </c>
      <c r="M97" s="94"/>
      <c r="N97" s="94" t="s">
        <v>270</v>
      </c>
      <c r="O97" s="94"/>
      <c r="P97" s="30" t="s">
        <v>235</v>
      </c>
      <c r="Q97" s="20" t="s">
        <v>235</v>
      </c>
      <c r="R97" s="23" t="s">
        <v>235</v>
      </c>
      <c r="S97" s="21">
        <v>43251</v>
      </c>
      <c r="T97" s="20"/>
      <c r="U97" s="21"/>
      <c r="V97" s="29" t="s">
        <v>1962</v>
      </c>
      <c r="W97" s="23"/>
      <c r="X97" s="27" t="s">
        <v>4247</v>
      </c>
      <c r="Y97" s="13" t="s">
        <v>4259</v>
      </c>
    </row>
    <row r="98" spans="1:25" ht="25.5">
      <c r="A98" s="24">
        <v>43282</v>
      </c>
      <c r="B98" s="25" t="s">
        <v>4260</v>
      </c>
      <c r="C98" s="26">
        <v>104399</v>
      </c>
      <c r="D98" s="27" t="s">
        <v>233</v>
      </c>
      <c r="E98" s="27" t="s">
        <v>224</v>
      </c>
      <c r="F98" s="27" t="s">
        <v>337</v>
      </c>
      <c r="G98" s="27" t="s">
        <v>4046</v>
      </c>
      <c r="H98" s="27" t="s">
        <v>233</v>
      </c>
      <c r="I98" s="27" t="s">
        <v>237</v>
      </c>
      <c r="J98" s="36">
        <v>43251</v>
      </c>
      <c r="K98" s="28">
        <v>43405</v>
      </c>
      <c r="L98" s="29" t="s">
        <v>4047</v>
      </c>
      <c r="M98" s="94" t="s">
        <v>4261</v>
      </c>
      <c r="N98" s="94" t="s">
        <v>4262</v>
      </c>
      <c r="O98" s="94" t="s">
        <v>739</v>
      </c>
      <c r="P98" s="30">
        <v>43238</v>
      </c>
      <c r="Q98" s="20">
        <v>43243</v>
      </c>
      <c r="R98" s="23" t="s">
        <v>239</v>
      </c>
      <c r="S98" s="21">
        <v>43251</v>
      </c>
      <c r="T98" s="20">
        <v>43272</v>
      </c>
      <c r="U98" s="21"/>
      <c r="V98" s="29" t="s">
        <v>1962</v>
      </c>
      <c r="W98" s="23"/>
      <c r="X98" s="27" t="s">
        <v>4064</v>
      </c>
      <c r="Y98" s="13" t="s">
        <v>4263</v>
      </c>
    </row>
    <row r="99" spans="1:25" ht="25.5">
      <c r="A99" s="24">
        <v>43344</v>
      </c>
      <c r="B99" s="25" t="s">
        <v>4264</v>
      </c>
      <c r="C99" s="26">
        <v>10148</v>
      </c>
      <c r="D99" s="27" t="s">
        <v>42</v>
      </c>
      <c r="E99" s="27" t="s">
        <v>77</v>
      </c>
      <c r="F99" s="27" t="s">
        <v>30</v>
      </c>
      <c r="G99" s="27" t="s">
        <v>31</v>
      </c>
      <c r="H99" s="27" t="s">
        <v>32</v>
      </c>
      <c r="I99" s="27" t="s">
        <v>23</v>
      </c>
      <c r="J99" s="36">
        <v>43312</v>
      </c>
      <c r="K99" s="28">
        <v>43466</v>
      </c>
      <c r="L99" s="29" t="s">
        <v>4058</v>
      </c>
      <c r="M99" s="94"/>
      <c r="N99" s="94"/>
      <c r="O99" s="94"/>
      <c r="P99" s="30" t="s">
        <v>235</v>
      </c>
      <c r="Q99" s="20" t="s">
        <v>235</v>
      </c>
      <c r="R99" s="23" t="s">
        <v>235</v>
      </c>
      <c r="S99" s="21" t="s">
        <v>235</v>
      </c>
      <c r="T99" s="20" t="s">
        <v>235</v>
      </c>
      <c r="U99" s="21" t="s">
        <v>235</v>
      </c>
      <c r="V99" s="29" t="s">
        <v>1962</v>
      </c>
      <c r="W99" s="23"/>
      <c r="X99" s="27"/>
      <c r="Y99" s="13" t="s">
        <v>4265</v>
      </c>
    </row>
    <row r="100" spans="1:25" ht="38.25">
      <c r="A100" s="24">
        <v>43344</v>
      </c>
      <c r="B100" s="25" t="s">
        <v>4266</v>
      </c>
      <c r="C100" s="26">
        <v>633981</v>
      </c>
      <c r="D100" s="27" t="s">
        <v>233</v>
      </c>
      <c r="E100" s="27" t="s">
        <v>4099</v>
      </c>
      <c r="F100" s="27"/>
      <c r="G100" s="27" t="s">
        <v>4062</v>
      </c>
      <c r="H100" s="27" t="s">
        <v>233</v>
      </c>
      <c r="I100" s="27" t="s">
        <v>237</v>
      </c>
      <c r="J100" s="36">
        <v>43312</v>
      </c>
      <c r="K100" s="28">
        <v>43466</v>
      </c>
      <c r="L100" s="29" t="s">
        <v>4146</v>
      </c>
      <c r="M100" s="94"/>
      <c r="N100" s="94"/>
      <c r="O100" s="94"/>
      <c r="P100" s="30">
        <v>43301</v>
      </c>
      <c r="Q100" s="20"/>
      <c r="R100" s="23"/>
      <c r="S100" s="21"/>
      <c r="T100" s="20"/>
      <c r="U100" s="21"/>
      <c r="V100" s="29" t="s">
        <v>1962</v>
      </c>
      <c r="W100" s="23"/>
      <c r="X100" s="27" t="s">
        <v>4073</v>
      </c>
      <c r="Y100" s="13" t="s">
        <v>4267</v>
      </c>
    </row>
    <row r="101" spans="1:25" ht="63.75">
      <c r="A101" s="24">
        <v>43344</v>
      </c>
      <c r="B101" s="25" t="s">
        <v>4268</v>
      </c>
      <c r="C101" s="26">
        <v>105313</v>
      </c>
      <c r="D101" s="27" t="s">
        <v>233</v>
      </c>
      <c r="E101" s="27" t="s">
        <v>413</v>
      </c>
      <c r="F101" s="27" t="s">
        <v>4269</v>
      </c>
      <c r="G101" s="27" t="s">
        <v>4067</v>
      </c>
      <c r="H101" s="27" t="s">
        <v>233</v>
      </c>
      <c r="I101" s="27" t="s">
        <v>237</v>
      </c>
      <c r="J101" s="36">
        <v>43312</v>
      </c>
      <c r="K101" s="28">
        <v>43466</v>
      </c>
      <c r="L101" s="29" t="s">
        <v>4047</v>
      </c>
      <c r="M101" s="94" t="s">
        <v>4270</v>
      </c>
      <c r="N101" s="94" t="s">
        <v>4271</v>
      </c>
      <c r="O101" s="94" t="s">
        <v>4272</v>
      </c>
      <c r="P101" s="30">
        <v>43294</v>
      </c>
      <c r="Q101" s="20">
        <v>43298</v>
      </c>
      <c r="R101" s="23" t="s">
        <v>239</v>
      </c>
      <c r="S101" s="21">
        <v>43312</v>
      </c>
      <c r="T101" s="20"/>
      <c r="U101" s="21"/>
      <c r="V101" s="29" t="s">
        <v>1962</v>
      </c>
      <c r="W101" s="23"/>
      <c r="X101" s="27" t="s">
        <v>4073</v>
      </c>
      <c r="Y101" s="13" t="s">
        <v>4273</v>
      </c>
    </row>
    <row r="102" spans="1:25" ht="51">
      <c r="A102" s="24">
        <v>43435</v>
      </c>
      <c r="B102" s="25" t="s">
        <v>4274</v>
      </c>
      <c r="C102" s="26">
        <v>102823</v>
      </c>
      <c r="D102" s="27" t="s">
        <v>233</v>
      </c>
      <c r="E102" s="27"/>
      <c r="F102" s="27"/>
      <c r="G102" s="27" t="s">
        <v>4046</v>
      </c>
      <c r="H102" s="27" t="s">
        <v>233</v>
      </c>
      <c r="I102" s="27" t="s">
        <v>237</v>
      </c>
      <c r="J102" s="36">
        <v>43404</v>
      </c>
      <c r="K102" s="28">
        <v>43556</v>
      </c>
      <c r="L102" s="29" t="s">
        <v>4047</v>
      </c>
      <c r="M102" s="94"/>
      <c r="N102" s="94" t="s">
        <v>464</v>
      </c>
      <c r="O102" s="94"/>
      <c r="P102" s="30" t="s">
        <v>235</v>
      </c>
      <c r="Q102" s="20" t="s">
        <v>235</v>
      </c>
      <c r="R102" s="23" t="s">
        <v>235</v>
      </c>
      <c r="S102" s="21">
        <v>43404</v>
      </c>
      <c r="T102" s="20"/>
      <c r="U102" s="21"/>
      <c r="V102" s="29" t="s">
        <v>1962</v>
      </c>
      <c r="W102" s="23"/>
      <c r="X102" s="27" t="s">
        <v>835</v>
      </c>
      <c r="Y102" s="13" t="s">
        <v>4275</v>
      </c>
    </row>
    <row r="103" spans="1:25" ht="25.5">
      <c r="A103" s="24">
        <v>43525</v>
      </c>
      <c r="B103" s="25" t="s">
        <v>4186</v>
      </c>
      <c r="C103" s="26">
        <v>22603</v>
      </c>
      <c r="D103" s="27" t="s">
        <v>233</v>
      </c>
      <c r="E103" s="27" t="s">
        <v>4187</v>
      </c>
      <c r="F103" s="27"/>
      <c r="G103" s="27" t="s">
        <v>4067</v>
      </c>
      <c r="H103" s="27" t="s">
        <v>233</v>
      </c>
      <c r="I103" s="27" t="s">
        <v>237</v>
      </c>
      <c r="J103" s="36">
        <v>43496</v>
      </c>
      <c r="K103" s="28">
        <v>43282</v>
      </c>
      <c r="L103" s="29" t="s">
        <v>4146</v>
      </c>
      <c r="M103" s="94"/>
      <c r="N103" s="94"/>
      <c r="O103" s="94"/>
      <c r="P103" s="30">
        <v>43439</v>
      </c>
      <c r="Q103" s="20"/>
      <c r="R103" s="23"/>
      <c r="S103" s="21"/>
      <c r="T103" s="20"/>
      <c r="U103" s="21"/>
      <c r="V103" s="29" t="s">
        <v>1962</v>
      </c>
      <c r="W103" s="23"/>
      <c r="X103" s="27" t="s">
        <v>4064</v>
      </c>
      <c r="Y103" s="13" t="s">
        <v>4276</v>
      </c>
    </row>
    <row r="104" spans="1:25" ht="38.25">
      <c r="A104" s="24">
        <v>43466</v>
      </c>
      <c r="B104" s="25" t="s">
        <v>4277</v>
      </c>
      <c r="C104" s="26">
        <v>633733</v>
      </c>
      <c r="D104" s="27" t="s">
        <v>233</v>
      </c>
      <c r="E104" s="27" t="s">
        <v>147</v>
      </c>
      <c r="F104" s="27" t="s">
        <v>3792</v>
      </c>
      <c r="G104" s="27" t="s">
        <v>4062</v>
      </c>
      <c r="H104" s="27" t="s">
        <v>233</v>
      </c>
      <c r="I104" s="27" t="s">
        <v>237</v>
      </c>
      <c r="J104" s="36">
        <v>43434</v>
      </c>
      <c r="K104" s="28">
        <v>43586</v>
      </c>
      <c r="L104" s="29" t="s">
        <v>4047</v>
      </c>
      <c r="M104" s="94" t="s">
        <v>318</v>
      </c>
      <c r="N104" s="94" t="s">
        <v>4278</v>
      </c>
      <c r="O104" s="94" t="s">
        <v>320</v>
      </c>
      <c r="P104" s="30">
        <v>43413</v>
      </c>
      <c r="Q104" s="20">
        <v>43416</v>
      </c>
      <c r="R104" s="23" t="s">
        <v>239</v>
      </c>
      <c r="S104" s="21">
        <v>43434</v>
      </c>
      <c r="T104" s="20"/>
      <c r="U104" s="21"/>
      <c r="V104" s="29" t="s">
        <v>1962</v>
      </c>
      <c r="W104" s="23"/>
      <c r="X104" s="27" t="s">
        <v>4073</v>
      </c>
      <c r="Y104" s="13" t="s">
        <v>4279</v>
      </c>
    </row>
    <row r="105" spans="1:25" ht="89.25">
      <c r="A105" s="24">
        <v>43466</v>
      </c>
      <c r="B105" s="25" t="s">
        <v>1151</v>
      </c>
      <c r="C105" s="26">
        <v>633350</v>
      </c>
      <c r="D105" s="27" t="s">
        <v>233</v>
      </c>
      <c r="E105" s="27" t="s">
        <v>4257</v>
      </c>
      <c r="F105" s="27"/>
      <c r="G105" s="27" t="s">
        <v>4062</v>
      </c>
      <c r="H105" s="27" t="s">
        <v>233</v>
      </c>
      <c r="I105" s="27" t="s">
        <v>237</v>
      </c>
      <c r="J105" s="36">
        <v>43434</v>
      </c>
      <c r="K105" s="28">
        <v>43586</v>
      </c>
      <c r="L105" s="29" t="s">
        <v>4146</v>
      </c>
      <c r="M105" s="94"/>
      <c r="N105" s="94"/>
      <c r="O105" s="94"/>
      <c r="P105" s="30"/>
      <c r="Q105" s="20"/>
      <c r="R105" s="23"/>
      <c r="S105" s="21">
        <v>43434</v>
      </c>
      <c r="T105" s="20">
        <v>43452</v>
      </c>
      <c r="U105" s="21"/>
      <c r="V105" s="29" t="s">
        <v>1962</v>
      </c>
      <c r="W105" s="23"/>
      <c r="X105" s="27" t="s">
        <v>4280</v>
      </c>
      <c r="Y105" s="13" t="s">
        <v>4281</v>
      </c>
    </row>
    <row r="106" spans="1:25" ht="63.75">
      <c r="A106" s="24">
        <v>43497</v>
      </c>
      <c r="B106" s="25" t="s">
        <v>4282</v>
      </c>
      <c r="C106" s="26">
        <v>103115</v>
      </c>
      <c r="D106" s="27" t="s">
        <v>233</v>
      </c>
      <c r="E106" s="27" t="s">
        <v>4283</v>
      </c>
      <c r="F106" s="27"/>
      <c r="G106" s="27" t="s">
        <v>4103</v>
      </c>
      <c r="H106" s="27" t="s">
        <v>233</v>
      </c>
      <c r="I106" s="27" t="s">
        <v>237</v>
      </c>
      <c r="J106" s="36">
        <v>43465</v>
      </c>
      <c r="K106" s="28">
        <v>43617</v>
      </c>
      <c r="L106" s="29" t="s">
        <v>4047</v>
      </c>
      <c r="M106" s="94"/>
      <c r="N106" s="94"/>
      <c r="O106" s="94"/>
      <c r="P106" s="30"/>
      <c r="Q106" s="20"/>
      <c r="R106" s="23"/>
      <c r="S106" s="21"/>
      <c r="T106" s="20"/>
      <c r="U106" s="21"/>
      <c r="V106" s="29" t="s">
        <v>1962</v>
      </c>
      <c r="W106" s="23"/>
      <c r="X106" s="27" t="s">
        <v>4073</v>
      </c>
      <c r="Y106" s="13" t="s">
        <v>4284</v>
      </c>
    </row>
    <row r="107" spans="1:25" ht="38.25">
      <c r="A107" s="24">
        <v>43556</v>
      </c>
      <c r="B107" s="25" t="s">
        <v>4285</v>
      </c>
      <c r="C107" s="26">
        <v>68455</v>
      </c>
      <c r="D107" s="27" t="s">
        <v>233</v>
      </c>
      <c r="E107" s="27" t="s">
        <v>978</v>
      </c>
      <c r="F107" s="27" t="s">
        <v>4286</v>
      </c>
      <c r="G107" s="27" t="s">
        <v>4103</v>
      </c>
      <c r="H107" s="27" t="s">
        <v>233</v>
      </c>
      <c r="I107" s="27" t="s">
        <v>237</v>
      </c>
      <c r="J107" s="36">
        <v>43524</v>
      </c>
      <c r="K107" s="28">
        <v>43739</v>
      </c>
      <c r="L107" s="29" t="s">
        <v>4058</v>
      </c>
      <c r="M107" s="94"/>
      <c r="N107" s="94"/>
      <c r="O107" s="94"/>
      <c r="P107" s="30">
        <v>43510</v>
      </c>
      <c r="Q107" s="20" t="s">
        <v>235</v>
      </c>
      <c r="R107" s="23" t="s">
        <v>235</v>
      </c>
      <c r="S107" s="23" t="s">
        <v>235</v>
      </c>
      <c r="T107" s="23" t="s">
        <v>235</v>
      </c>
      <c r="U107" s="23" t="s">
        <v>235</v>
      </c>
      <c r="V107" s="29" t="s">
        <v>1962</v>
      </c>
      <c r="W107" s="23"/>
      <c r="X107" s="27"/>
      <c r="Y107" s="13" t="s">
        <v>4287</v>
      </c>
    </row>
    <row r="108" spans="1:25" ht="51">
      <c r="A108" s="24" t="s">
        <v>4288</v>
      </c>
      <c r="B108" s="25" t="s">
        <v>4289</v>
      </c>
      <c r="C108" s="26" t="s">
        <v>4290</v>
      </c>
      <c r="D108" s="27" t="s">
        <v>28</v>
      </c>
      <c r="E108" s="27" t="s">
        <v>2222</v>
      </c>
      <c r="F108" s="27" t="s">
        <v>854</v>
      </c>
      <c r="G108" s="27" t="s">
        <v>31</v>
      </c>
      <c r="H108" s="27" t="s">
        <v>32</v>
      </c>
      <c r="I108" s="27" t="s">
        <v>33</v>
      </c>
      <c r="J108" s="36">
        <v>43524</v>
      </c>
      <c r="K108" s="28">
        <v>43678</v>
      </c>
      <c r="L108" s="29" t="s">
        <v>4146</v>
      </c>
      <c r="M108" s="94"/>
      <c r="N108" s="94"/>
      <c r="O108" s="94"/>
      <c r="P108" s="30">
        <v>43517</v>
      </c>
      <c r="Q108" s="20"/>
      <c r="R108" s="23"/>
      <c r="S108" s="21"/>
      <c r="T108" s="20"/>
      <c r="U108" s="21"/>
      <c r="V108" s="29" t="s">
        <v>1962</v>
      </c>
      <c r="W108" s="23"/>
      <c r="X108" s="27"/>
      <c r="Y108" s="13" t="s">
        <v>4291</v>
      </c>
    </row>
    <row r="109" spans="1:25" ht="51">
      <c r="A109" s="24">
        <v>43556</v>
      </c>
      <c r="B109" s="25" t="s">
        <v>4292</v>
      </c>
      <c r="C109" s="26">
        <v>631765</v>
      </c>
      <c r="D109" s="27" t="s">
        <v>233</v>
      </c>
      <c r="E109" s="27" t="s">
        <v>330</v>
      </c>
      <c r="F109" s="27"/>
      <c r="G109" s="27" t="s">
        <v>4046</v>
      </c>
      <c r="H109" s="27" t="s">
        <v>233</v>
      </c>
      <c r="I109" s="27" t="s">
        <v>237</v>
      </c>
      <c r="J109" s="36">
        <v>43524</v>
      </c>
      <c r="K109" s="28">
        <v>43678</v>
      </c>
      <c r="L109" s="29" t="s">
        <v>4146</v>
      </c>
      <c r="M109" s="94"/>
      <c r="N109" s="94"/>
      <c r="O109" s="94"/>
      <c r="P109" s="30">
        <v>43510</v>
      </c>
      <c r="Q109" s="20"/>
      <c r="R109" s="23"/>
      <c r="S109" s="21"/>
      <c r="T109" s="20"/>
      <c r="U109" s="21"/>
      <c r="V109" s="29" t="s">
        <v>1962</v>
      </c>
      <c r="W109" s="23"/>
      <c r="X109" s="27" t="s">
        <v>4073</v>
      </c>
      <c r="Y109" s="13" t="s">
        <v>4293</v>
      </c>
    </row>
    <row r="110" spans="1:25" ht="38.25">
      <c r="A110" s="24">
        <v>43556</v>
      </c>
      <c r="B110" s="25" t="s">
        <v>4294</v>
      </c>
      <c r="C110" s="26">
        <v>100107</v>
      </c>
      <c r="D110" s="27" t="s">
        <v>233</v>
      </c>
      <c r="E110" s="27"/>
      <c r="F110" s="27"/>
      <c r="G110" s="27" t="s">
        <v>4046</v>
      </c>
      <c r="H110" s="27" t="s">
        <v>233</v>
      </c>
      <c r="I110" s="27" t="s">
        <v>237</v>
      </c>
      <c r="J110" s="36">
        <v>43524</v>
      </c>
      <c r="K110" s="28">
        <v>43678</v>
      </c>
      <c r="L110" s="29" t="s">
        <v>4089</v>
      </c>
      <c r="M110" s="94"/>
      <c r="N110" s="94"/>
      <c r="O110" s="94"/>
      <c r="P110" s="30" t="s">
        <v>73</v>
      </c>
      <c r="Q110" s="20" t="s">
        <v>235</v>
      </c>
      <c r="R110" s="23"/>
      <c r="S110" s="21"/>
      <c r="T110" s="20"/>
      <c r="U110" s="21"/>
      <c r="V110" s="29" t="s">
        <v>1962</v>
      </c>
      <c r="W110" s="23"/>
      <c r="X110" s="27" t="s">
        <v>4049</v>
      </c>
      <c r="Y110" s="13" t="s">
        <v>4295</v>
      </c>
    </row>
    <row r="111" spans="1:25" ht="89.25">
      <c r="A111" s="24">
        <v>43556</v>
      </c>
      <c r="B111" s="106" t="s">
        <v>4296</v>
      </c>
      <c r="C111" s="107">
        <v>107361</v>
      </c>
      <c r="D111" s="27" t="s">
        <v>233</v>
      </c>
      <c r="E111" s="27" t="s">
        <v>1634</v>
      </c>
      <c r="F111" s="27"/>
      <c r="G111" s="27" t="s">
        <v>4067</v>
      </c>
      <c r="H111" s="27" t="s">
        <v>233</v>
      </c>
      <c r="I111" s="27" t="s">
        <v>237</v>
      </c>
      <c r="J111" s="36">
        <v>43524</v>
      </c>
      <c r="K111" s="28">
        <v>43678</v>
      </c>
      <c r="L111" s="29" t="s">
        <v>486</v>
      </c>
      <c r="M111" s="94"/>
      <c r="N111" s="94"/>
      <c r="O111" s="94"/>
      <c r="P111" s="30">
        <v>43525</v>
      </c>
      <c r="Q111" s="20"/>
      <c r="R111" s="30" t="s">
        <v>4297</v>
      </c>
      <c r="S111" s="21"/>
      <c r="T111" s="20"/>
      <c r="U111" s="21"/>
      <c r="V111" s="29" t="s">
        <v>1962</v>
      </c>
      <c r="W111" s="23"/>
      <c r="X111" s="27" t="s">
        <v>4073</v>
      </c>
      <c r="Y111" s="13" t="s">
        <v>4298</v>
      </c>
    </row>
    <row r="112" spans="1:25" ht="63.75">
      <c r="A112" s="24">
        <v>43556</v>
      </c>
      <c r="B112" s="106" t="s">
        <v>4299</v>
      </c>
      <c r="C112" s="107">
        <v>40277</v>
      </c>
      <c r="D112" s="27" t="s">
        <v>233</v>
      </c>
      <c r="E112" s="27" t="s">
        <v>1795</v>
      </c>
      <c r="F112" s="27"/>
      <c r="G112" s="27" t="s">
        <v>4067</v>
      </c>
      <c r="H112" s="27" t="s">
        <v>233</v>
      </c>
      <c r="I112" s="27" t="s">
        <v>237</v>
      </c>
      <c r="J112" s="36">
        <v>43524</v>
      </c>
      <c r="K112" s="28">
        <v>43678</v>
      </c>
      <c r="L112" s="29" t="s">
        <v>486</v>
      </c>
      <c r="M112" s="94"/>
      <c r="N112" s="94"/>
      <c r="O112" s="94"/>
      <c r="P112" s="30" t="s">
        <v>235</v>
      </c>
      <c r="Q112" s="20"/>
      <c r="R112" s="30" t="s">
        <v>4297</v>
      </c>
      <c r="S112" s="21"/>
      <c r="T112" s="20"/>
      <c r="U112" s="21"/>
      <c r="V112" s="29" t="s">
        <v>1962</v>
      </c>
      <c r="W112" s="23"/>
      <c r="X112" s="27" t="s">
        <v>4073</v>
      </c>
      <c r="Y112" s="13" t="s">
        <v>4300</v>
      </c>
    </row>
    <row r="113" spans="1:25" ht="51">
      <c r="A113" s="24">
        <v>43586</v>
      </c>
      <c r="B113" s="25" t="s">
        <v>4301</v>
      </c>
      <c r="C113" s="26">
        <v>631176</v>
      </c>
      <c r="D113" s="27" t="s">
        <v>28</v>
      </c>
      <c r="E113" s="27" t="s">
        <v>211</v>
      </c>
      <c r="F113" s="27" t="s">
        <v>4079</v>
      </c>
      <c r="G113" s="27" t="s">
        <v>31</v>
      </c>
      <c r="H113" s="27" t="s">
        <v>32</v>
      </c>
      <c r="I113" s="27" t="s">
        <v>4302</v>
      </c>
      <c r="J113" s="36">
        <v>43555</v>
      </c>
      <c r="K113" s="28">
        <v>43709</v>
      </c>
      <c r="L113" s="29" t="s">
        <v>775</v>
      </c>
      <c r="M113" s="94"/>
      <c r="N113" s="94"/>
      <c r="O113" s="94"/>
      <c r="P113" s="20">
        <v>43536</v>
      </c>
      <c r="Q113" s="20"/>
      <c r="R113" s="23"/>
      <c r="S113" s="21"/>
      <c r="T113" s="20"/>
      <c r="U113" s="21"/>
      <c r="V113" s="29" t="s">
        <v>1962</v>
      </c>
      <c r="W113" s="23"/>
      <c r="X113" s="27"/>
      <c r="Y113" s="13" t="s">
        <v>4303</v>
      </c>
    </row>
    <row r="114" spans="1:25" ht="25.5">
      <c r="A114" s="24">
        <v>43586</v>
      </c>
      <c r="B114" s="25" t="s">
        <v>4304</v>
      </c>
      <c r="C114" s="26">
        <v>56992</v>
      </c>
      <c r="D114" s="27" t="s">
        <v>233</v>
      </c>
      <c r="E114" s="27" t="s">
        <v>303</v>
      </c>
      <c r="F114" s="27"/>
      <c r="G114" s="27" t="s">
        <v>4103</v>
      </c>
      <c r="H114" s="27" t="s">
        <v>233</v>
      </c>
      <c r="I114" s="27" t="s">
        <v>237</v>
      </c>
      <c r="J114" s="36">
        <v>43555</v>
      </c>
      <c r="K114" s="28">
        <v>43709</v>
      </c>
      <c r="L114" s="29" t="s">
        <v>4146</v>
      </c>
      <c r="M114" s="94"/>
      <c r="N114" s="94"/>
      <c r="O114" s="94"/>
      <c r="P114" s="30">
        <v>43549</v>
      </c>
      <c r="Q114" s="20"/>
      <c r="R114" s="23"/>
      <c r="S114" s="21"/>
      <c r="T114" s="20"/>
      <c r="U114" s="21"/>
      <c r="V114" s="29" t="s">
        <v>1962</v>
      </c>
      <c r="W114" s="23"/>
      <c r="X114" s="27" t="s">
        <v>4064</v>
      </c>
      <c r="Y114" s="13" t="s">
        <v>4305</v>
      </c>
    </row>
    <row r="115" spans="1:25" ht="25.5">
      <c r="A115" s="24">
        <v>43586</v>
      </c>
      <c r="B115" s="25" t="s">
        <v>4306</v>
      </c>
      <c r="C115" s="26">
        <v>103709</v>
      </c>
      <c r="D115" s="27" t="s">
        <v>233</v>
      </c>
      <c r="E115" s="27" t="s">
        <v>530</v>
      </c>
      <c r="F115" s="27"/>
      <c r="G115" s="27" t="s">
        <v>4103</v>
      </c>
      <c r="H115" s="27" t="s">
        <v>233</v>
      </c>
      <c r="I115" s="27" t="s">
        <v>237</v>
      </c>
      <c r="J115" s="36">
        <v>43555</v>
      </c>
      <c r="K115" s="28">
        <v>43709</v>
      </c>
      <c r="L115" s="29" t="s">
        <v>4146</v>
      </c>
      <c r="M115" s="94" t="s">
        <v>4307</v>
      </c>
      <c r="N115" s="94" t="s">
        <v>4308</v>
      </c>
      <c r="O115" s="94"/>
      <c r="P115" s="30">
        <v>43551</v>
      </c>
      <c r="Q115" s="30">
        <v>43551</v>
      </c>
      <c r="R115" s="23" t="s">
        <v>239</v>
      </c>
      <c r="S115" s="21">
        <v>43555</v>
      </c>
      <c r="T115" s="20">
        <v>43573</v>
      </c>
      <c r="U115" s="21"/>
      <c r="V115" s="29" t="s">
        <v>1962</v>
      </c>
      <c r="W115" s="23"/>
      <c r="X115" s="27" t="s">
        <v>4064</v>
      </c>
      <c r="Y115" s="13" t="s">
        <v>4309</v>
      </c>
    </row>
    <row r="116" spans="1:25" ht="38.25">
      <c r="A116" s="24">
        <v>43590</v>
      </c>
      <c r="B116" s="25" t="s">
        <v>4310</v>
      </c>
      <c r="C116" s="26">
        <v>59447</v>
      </c>
      <c r="D116" s="27" t="s">
        <v>233</v>
      </c>
      <c r="E116" s="27" t="s">
        <v>463</v>
      </c>
      <c r="F116" s="27"/>
      <c r="G116" s="27" t="s">
        <v>4046</v>
      </c>
      <c r="H116" s="27" t="s">
        <v>233</v>
      </c>
      <c r="I116" s="27" t="s">
        <v>237</v>
      </c>
      <c r="J116" s="36">
        <v>43555</v>
      </c>
      <c r="K116" s="28">
        <v>43739</v>
      </c>
      <c r="L116" s="29" t="s">
        <v>775</v>
      </c>
      <c r="M116" s="94"/>
      <c r="N116" s="94" t="s">
        <v>464</v>
      </c>
      <c r="O116" s="94"/>
      <c r="P116" s="30" t="s">
        <v>235</v>
      </c>
      <c r="Q116" s="20" t="s">
        <v>235</v>
      </c>
      <c r="R116" s="23" t="s">
        <v>235</v>
      </c>
      <c r="S116" s="21" t="s">
        <v>235</v>
      </c>
      <c r="T116" s="20" t="s">
        <v>235</v>
      </c>
      <c r="U116" s="21" t="s">
        <v>235</v>
      </c>
      <c r="V116" s="29" t="s">
        <v>1962</v>
      </c>
      <c r="W116" s="23"/>
      <c r="X116" s="27" t="s">
        <v>835</v>
      </c>
      <c r="Y116" s="13" t="s">
        <v>4311</v>
      </c>
    </row>
    <row r="117" spans="1:25" ht="25.5">
      <c r="A117" s="24">
        <v>43591</v>
      </c>
      <c r="B117" s="25" t="s">
        <v>4312</v>
      </c>
      <c r="C117" s="26">
        <v>5472</v>
      </c>
      <c r="D117" s="27" t="s">
        <v>233</v>
      </c>
      <c r="E117" s="27" t="s">
        <v>463</v>
      </c>
      <c r="F117" s="27"/>
      <c r="G117" s="27" t="s">
        <v>4046</v>
      </c>
      <c r="H117" s="27" t="s">
        <v>233</v>
      </c>
      <c r="I117" s="27" t="s">
        <v>237</v>
      </c>
      <c r="J117" s="36">
        <v>43555</v>
      </c>
      <c r="K117" s="28">
        <v>43739</v>
      </c>
      <c r="L117" s="29" t="s">
        <v>775</v>
      </c>
      <c r="M117" s="94"/>
      <c r="N117" s="94" t="s">
        <v>464</v>
      </c>
      <c r="O117" s="94"/>
      <c r="P117" s="30" t="s">
        <v>235</v>
      </c>
      <c r="Q117" s="20" t="s">
        <v>235</v>
      </c>
      <c r="R117" s="23" t="s">
        <v>235</v>
      </c>
      <c r="S117" s="21">
        <v>43553</v>
      </c>
      <c r="T117" s="20"/>
      <c r="U117" s="21"/>
      <c r="V117" s="29" t="s">
        <v>1962</v>
      </c>
      <c r="W117" s="23" t="s">
        <v>486</v>
      </c>
      <c r="X117" s="27" t="s">
        <v>835</v>
      </c>
      <c r="Y117" s="13" t="s">
        <v>4313</v>
      </c>
    </row>
    <row r="118" spans="1:25" ht="25.5">
      <c r="A118" s="24">
        <v>43586</v>
      </c>
      <c r="B118" s="25" t="s">
        <v>4314</v>
      </c>
      <c r="C118" s="26">
        <v>107704</v>
      </c>
      <c r="D118" s="27" t="s">
        <v>233</v>
      </c>
      <c r="E118" s="27" t="s">
        <v>377</v>
      </c>
      <c r="F118" s="27" t="s">
        <v>2511</v>
      </c>
      <c r="G118" s="27" t="s">
        <v>4067</v>
      </c>
      <c r="H118" s="27" t="s">
        <v>233</v>
      </c>
      <c r="I118" s="27" t="s">
        <v>237</v>
      </c>
      <c r="J118" s="36">
        <v>43555</v>
      </c>
      <c r="K118" s="28">
        <v>43709</v>
      </c>
      <c r="L118" s="29" t="s">
        <v>775</v>
      </c>
      <c r="M118" s="94"/>
      <c r="N118" s="94" t="s">
        <v>4231</v>
      </c>
      <c r="O118" s="94"/>
      <c r="P118" s="30" t="s">
        <v>235</v>
      </c>
      <c r="Q118" s="20" t="s">
        <v>235</v>
      </c>
      <c r="R118" s="23" t="s">
        <v>235</v>
      </c>
      <c r="S118" s="21">
        <v>43553</v>
      </c>
      <c r="T118" s="20"/>
      <c r="U118" s="21" t="s">
        <v>235</v>
      </c>
      <c r="V118" s="29" t="s">
        <v>1962</v>
      </c>
      <c r="W118" s="23" t="s">
        <v>486</v>
      </c>
      <c r="X118" s="27" t="s">
        <v>89</v>
      </c>
      <c r="Y118" s="13" t="s">
        <v>4315</v>
      </c>
    </row>
    <row r="119" spans="1:25" ht="89.25">
      <c r="A119" s="24">
        <v>43586</v>
      </c>
      <c r="B119" s="25" t="s">
        <v>4316</v>
      </c>
      <c r="C119" s="26">
        <v>632500</v>
      </c>
      <c r="D119" s="27" t="s">
        <v>233</v>
      </c>
      <c r="E119" s="27" t="s">
        <v>4317</v>
      </c>
      <c r="F119" s="27" t="s">
        <v>4318</v>
      </c>
      <c r="G119" s="27" t="s">
        <v>4046</v>
      </c>
      <c r="H119" s="27" t="s">
        <v>233</v>
      </c>
      <c r="I119" s="27" t="s">
        <v>237</v>
      </c>
      <c r="J119" s="36">
        <v>43555</v>
      </c>
      <c r="K119" s="28">
        <v>43709</v>
      </c>
      <c r="L119" s="29" t="s">
        <v>4058</v>
      </c>
      <c r="M119" s="94" t="s">
        <v>250</v>
      </c>
      <c r="N119" s="94" t="s">
        <v>4319</v>
      </c>
      <c r="O119" s="94"/>
      <c r="P119" s="30">
        <v>43536</v>
      </c>
      <c r="Q119" s="20">
        <v>43558</v>
      </c>
      <c r="R119" s="23" t="s">
        <v>239</v>
      </c>
      <c r="S119" s="21">
        <v>43563</v>
      </c>
      <c r="T119" s="20" t="s">
        <v>235</v>
      </c>
      <c r="U119" s="21" t="s">
        <v>235</v>
      </c>
      <c r="V119" s="29" t="s">
        <v>1962</v>
      </c>
      <c r="W119" s="23"/>
      <c r="X119" s="27" t="s">
        <v>4064</v>
      </c>
      <c r="Y119" s="13" t="s">
        <v>4320</v>
      </c>
    </row>
    <row r="120" spans="1:25" ht="63.75">
      <c r="A120" s="24">
        <v>43592</v>
      </c>
      <c r="B120" s="25" t="s">
        <v>4321</v>
      </c>
      <c r="C120" s="26">
        <v>17036</v>
      </c>
      <c r="D120" s="27" t="s">
        <v>233</v>
      </c>
      <c r="E120" s="27" t="s">
        <v>463</v>
      </c>
      <c r="F120" s="27" t="s">
        <v>4322</v>
      </c>
      <c r="G120" s="27" t="s">
        <v>4046</v>
      </c>
      <c r="H120" s="27" t="s">
        <v>233</v>
      </c>
      <c r="I120" s="27" t="s">
        <v>237</v>
      </c>
      <c r="J120" s="36">
        <v>43555</v>
      </c>
      <c r="K120" s="28">
        <v>43739</v>
      </c>
      <c r="L120" s="29" t="s">
        <v>245</v>
      </c>
      <c r="M120" s="94"/>
      <c r="N120" s="94"/>
      <c r="O120" s="94"/>
      <c r="P120" s="30"/>
      <c r="Q120" s="20"/>
      <c r="R120" s="23"/>
      <c r="S120" s="21">
        <v>43553</v>
      </c>
      <c r="T120" s="20">
        <v>43570</v>
      </c>
      <c r="U120" s="21"/>
      <c r="V120" s="29" t="s">
        <v>1962</v>
      </c>
      <c r="W120" s="23" t="s">
        <v>486</v>
      </c>
      <c r="X120" s="27" t="s">
        <v>835</v>
      </c>
      <c r="Y120" s="13" t="s">
        <v>4323</v>
      </c>
    </row>
    <row r="121" spans="1:25" ht="38.25">
      <c r="A121" s="24">
        <v>43617</v>
      </c>
      <c r="B121" s="25" t="s">
        <v>4324</v>
      </c>
      <c r="C121" s="26">
        <v>76867</v>
      </c>
      <c r="D121" s="27" t="s">
        <v>233</v>
      </c>
      <c r="E121" s="27" t="s">
        <v>377</v>
      </c>
      <c r="F121" s="27"/>
      <c r="G121" s="27" t="s">
        <v>4067</v>
      </c>
      <c r="H121" s="27" t="s">
        <v>233</v>
      </c>
      <c r="I121" s="27" t="s">
        <v>237</v>
      </c>
      <c r="J121" s="36">
        <v>43585</v>
      </c>
      <c r="K121" s="28">
        <v>43739</v>
      </c>
      <c r="L121" s="29" t="s">
        <v>4146</v>
      </c>
      <c r="M121" s="94" t="s">
        <v>718</v>
      </c>
      <c r="N121" s="94" t="s">
        <v>4325</v>
      </c>
      <c r="O121" s="94" t="s">
        <v>4326</v>
      </c>
      <c r="P121" s="30">
        <v>43578</v>
      </c>
      <c r="Q121" s="30">
        <v>43578</v>
      </c>
      <c r="R121" s="23" t="s">
        <v>239</v>
      </c>
      <c r="S121" s="21"/>
      <c r="T121" s="20"/>
      <c r="U121" s="21"/>
      <c r="V121" s="29" t="s">
        <v>1962</v>
      </c>
      <c r="W121" s="23"/>
      <c r="X121" s="27" t="s">
        <v>4073</v>
      </c>
      <c r="Y121" s="13" t="s">
        <v>4327</v>
      </c>
    </row>
    <row r="122" spans="1:25" ht="25.5">
      <c r="A122" s="24">
        <v>43617</v>
      </c>
      <c r="B122" s="25" t="s">
        <v>4328</v>
      </c>
      <c r="C122" s="26">
        <v>15954</v>
      </c>
      <c r="D122" s="27" t="s">
        <v>233</v>
      </c>
      <c r="E122" s="27" t="s">
        <v>255</v>
      </c>
      <c r="F122" s="27"/>
      <c r="G122" s="27" t="s">
        <v>4067</v>
      </c>
      <c r="H122" s="27" t="s">
        <v>233</v>
      </c>
      <c r="I122" s="27" t="s">
        <v>237</v>
      </c>
      <c r="J122" s="36">
        <v>43585</v>
      </c>
      <c r="K122" s="28">
        <v>43739</v>
      </c>
      <c r="L122" s="29" t="s">
        <v>4146</v>
      </c>
      <c r="M122" s="94"/>
      <c r="N122" s="94"/>
      <c r="O122" s="94"/>
      <c r="P122" s="30">
        <v>43578</v>
      </c>
      <c r="Q122" s="20"/>
      <c r="R122" s="23"/>
      <c r="S122" s="21"/>
      <c r="T122" s="20"/>
      <c r="U122" s="21"/>
      <c r="V122" s="29" t="s">
        <v>1962</v>
      </c>
      <c r="W122" s="23"/>
      <c r="X122" s="27" t="s">
        <v>4073</v>
      </c>
      <c r="Y122" s="13" t="s">
        <v>4329</v>
      </c>
    </row>
    <row r="123" spans="1:25" ht="25.5">
      <c r="A123" s="24">
        <v>43617</v>
      </c>
      <c r="B123" s="104" t="s">
        <v>4330</v>
      </c>
      <c r="C123" s="26">
        <v>100784</v>
      </c>
      <c r="D123" s="27" t="s">
        <v>233</v>
      </c>
      <c r="E123" s="27" t="s">
        <v>255</v>
      </c>
      <c r="F123" s="27" t="s">
        <v>235</v>
      </c>
      <c r="G123" s="27" t="s">
        <v>4046</v>
      </c>
      <c r="H123" s="27" t="s">
        <v>233</v>
      </c>
      <c r="I123" s="27" t="s">
        <v>237</v>
      </c>
      <c r="J123" s="36">
        <v>43585</v>
      </c>
      <c r="K123" s="28">
        <v>43739</v>
      </c>
      <c r="L123" s="29" t="s">
        <v>4058</v>
      </c>
      <c r="M123" s="94"/>
      <c r="N123" s="94" t="s">
        <v>4231</v>
      </c>
      <c r="O123" s="94"/>
      <c r="P123" s="30" t="s">
        <v>235</v>
      </c>
      <c r="Q123" s="20" t="s">
        <v>235</v>
      </c>
      <c r="R123" s="23" t="s">
        <v>235</v>
      </c>
      <c r="S123" s="21" t="s">
        <v>235</v>
      </c>
      <c r="T123" s="20" t="s">
        <v>235</v>
      </c>
      <c r="U123" s="21" t="s">
        <v>235</v>
      </c>
      <c r="V123" s="29" t="s">
        <v>1962</v>
      </c>
      <c r="W123" s="23"/>
      <c r="X123" s="27" t="s">
        <v>162</v>
      </c>
      <c r="Y123" s="13" t="s">
        <v>4331</v>
      </c>
    </row>
    <row r="124" spans="1:25" ht="63.75">
      <c r="A124" s="24">
        <v>43617</v>
      </c>
      <c r="B124" s="25" t="s">
        <v>4332</v>
      </c>
      <c r="C124" s="26">
        <v>107986</v>
      </c>
      <c r="D124" s="27" t="s">
        <v>233</v>
      </c>
      <c r="E124" s="27" t="s">
        <v>357</v>
      </c>
      <c r="F124" s="27" t="s">
        <v>4269</v>
      </c>
      <c r="G124" s="27" t="s">
        <v>4067</v>
      </c>
      <c r="H124" s="27" t="s">
        <v>233</v>
      </c>
      <c r="I124" s="27" t="s">
        <v>237</v>
      </c>
      <c r="J124" s="36">
        <v>43585</v>
      </c>
      <c r="K124" s="28">
        <v>43739</v>
      </c>
      <c r="L124" s="29" t="s">
        <v>245</v>
      </c>
      <c r="M124" s="94"/>
      <c r="N124" s="94"/>
      <c r="O124" s="94"/>
      <c r="P124" s="30">
        <v>43574</v>
      </c>
      <c r="Q124" s="20" t="s">
        <v>235</v>
      </c>
      <c r="R124" s="20" t="s">
        <v>235</v>
      </c>
      <c r="S124" s="20" t="s">
        <v>235</v>
      </c>
      <c r="T124" s="20" t="s">
        <v>235</v>
      </c>
      <c r="U124" s="20" t="s">
        <v>235</v>
      </c>
      <c r="V124" s="29" t="s">
        <v>1962</v>
      </c>
      <c r="W124" s="23"/>
      <c r="X124" s="27" t="s">
        <v>4073</v>
      </c>
      <c r="Y124" s="13" t="s">
        <v>4333</v>
      </c>
    </row>
    <row r="125" spans="1:25" ht="89.25">
      <c r="A125" s="24" t="s">
        <v>4334</v>
      </c>
      <c r="B125" s="47" t="s">
        <v>4335</v>
      </c>
      <c r="C125" s="26">
        <v>99725</v>
      </c>
      <c r="D125" s="27" t="s">
        <v>28</v>
      </c>
      <c r="E125" s="27" t="s">
        <v>4336</v>
      </c>
      <c r="F125" s="27" t="s">
        <v>212</v>
      </c>
      <c r="G125" s="27" t="s">
        <v>31</v>
      </c>
      <c r="H125" s="27" t="s">
        <v>32</v>
      </c>
      <c r="I125" s="27" t="s">
        <v>33</v>
      </c>
      <c r="J125" s="36">
        <v>43555</v>
      </c>
      <c r="K125" s="28">
        <v>43831</v>
      </c>
      <c r="L125" s="29" t="s">
        <v>245</v>
      </c>
      <c r="M125" s="94" t="s">
        <v>4337</v>
      </c>
      <c r="N125" s="94" t="s">
        <v>4338</v>
      </c>
      <c r="O125" s="94" t="s">
        <v>738</v>
      </c>
      <c r="P125" s="30">
        <v>43536</v>
      </c>
      <c r="Q125" s="20">
        <v>43549</v>
      </c>
      <c r="R125" s="23" t="s">
        <v>239</v>
      </c>
      <c r="S125" s="21">
        <v>43564</v>
      </c>
      <c r="T125" s="20">
        <v>43579</v>
      </c>
      <c r="U125" s="21"/>
      <c r="V125" s="29" t="s">
        <v>1962</v>
      </c>
      <c r="W125" s="23" t="s">
        <v>486</v>
      </c>
      <c r="X125" s="27"/>
      <c r="Y125" s="13" t="s">
        <v>4339</v>
      </c>
    </row>
    <row r="126" spans="1:25" ht="38.25">
      <c r="A126" s="24">
        <v>43617</v>
      </c>
      <c r="B126" s="25" t="s">
        <v>4340</v>
      </c>
      <c r="C126" s="26">
        <v>107992</v>
      </c>
      <c r="D126" s="27" t="s">
        <v>233</v>
      </c>
      <c r="E126" s="27" t="s">
        <v>255</v>
      </c>
      <c r="F126" s="27"/>
      <c r="G126" s="27" t="s">
        <v>4046</v>
      </c>
      <c r="H126" s="27" t="s">
        <v>233</v>
      </c>
      <c r="I126" s="27" t="s">
        <v>237</v>
      </c>
      <c r="J126" s="36">
        <v>43585</v>
      </c>
      <c r="K126" s="28">
        <v>43739</v>
      </c>
      <c r="L126" s="29" t="s">
        <v>4146</v>
      </c>
      <c r="M126" s="94" t="s">
        <v>4341</v>
      </c>
      <c r="N126" s="94" t="s">
        <v>4342</v>
      </c>
      <c r="O126" s="94"/>
      <c r="P126" s="30">
        <v>43578</v>
      </c>
      <c r="Q126" s="30">
        <v>43586</v>
      </c>
      <c r="R126" s="23"/>
      <c r="S126" s="21">
        <v>43592</v>
      </c>
      <c r="T126" s="20"/>
      <c r="U126" s="21"/>
      <c r="V126" s="29" t="s">
        <v>1962</v>
      </c>
      <c r="W126" s="23"/>
      <c r="X126" s="27" t="s">
        <v>4073</v>
      </c>
      <c r="Y126" s="13" t="s">
        <v>4343</v>
      </c>
    </row>
    <row r="127" spans="1:25" ht="38.25">
      <c r="A127" s="24">
        <v>43586</v>
      </c>
      <c r="B127" s="25" t="s">
        <v>4344</v>
      </c>
      <c r="C127" s="26">
        <v>68937</v>
      </c>
      <c r="D127" s="27" t="s">
        <v>233</v>
      </c>
      <c r="E127" s="27" t="s">
        <v>330</v>
      </c>
      <c r="F127" s="27" t="s">
        <v>308</v>
      </c>
      <c r="G127" s="27" t="s">
        <v>4046</v>
      </c>
      <c r="H127" s="27" t="s">
        <v>233</v>
      </c>
      <c r="I127" s="27" t="s">
        <v>4063</v>
      </c>
      <c r="J127" s="27" t="s">
        <v>85</v>
      </c>
      <c r="K127" s="28">
        <v>43709</v>
      </c>
      <c r="L127" s="29" t="s">
        <v>245</v>
      </c>
      <c r="M127" s="94" t="s">
        <v>4345</v>
      </c>
      <c r="N127" s="94" t="s">
        <v>333</v>
      </c>
      <c r="O127" s="94"/>
      <c r="P127" s="30">
        <v>43585</v>
      </c>
      <c r="Q127" s="20">
        <v>43586</v>
      </c>
      <c r="R127" s="23" t="s">
        <v>239</v>
      </c>
      <c r="S127" s="21">
        <v>43587</v>
      </c>
      <c r="T127" s="20">
        <v>43602</v>
      </c>
      <c r="U127" s="21"/>
      <c r="V127" s="29" t="s">
        <v>235</v>
      </c>
      <c r="W127" s="23" t="s">
        <v>486</v>
      </c>
      <c r="X127" s="27"/>
      <c r="Y127" s="13" t="s">
        <v>4346</v>
      </c>
    </row>
    <row r="128" spans="1:25" ht="25.5">
      <c r="A128" s="24">
        <v>43647</v>
      </c>
      <c r="B128" s="25" t="s">
        <v>4260</v>
      </c>
      <c r="C128" s="26">
        <v>104399</v>
      </c>
      <c r="D128" s="27" t="s">
        <v>233</v>
      </c>
      <c r="E128" s="27" t="s">
        <v>224</v>
      </c>
      <c r="F128" s="27"/>
      <c r="G128" s="27" t="s">
        <v>4046</v>
      </c>
      <c r="H128" s="27" t="s">
        <v>233</v>
      </c>
      <c r="I128" s="27" t="s">
        <v>237</v>
      </c>
      <c r="J128" s="36">
        <v>43616</v>
      </c>
      <c r="K128" s="28">
        <v>43770</v>
      </c>
      <c r="L128" s="29" t="s">
        <v>4146</v>
      </c>
      <c r="M128" s="94" t="s">
        <v>4261</v>
      </c>
      <c r="N128" s="94" t="s">
        <v>4262</v>
      </c>
      <c r="O128" s="94" t="s">
        <v>739</v>
      </c>
      <c r="P128" s="30">
        <v>43607</v>
      </c>
      <c r="Q128" s="20">
        <v>43610</v>
      </c>
      <c r="R128" s="23" t="s">
        <v>239</v>
      </c>
      <c r="S128" s="21"/>
      <c r="T128" s="20"/>
      <c r="U128" s="21"/>
      <c r="V128" s="29" t="s">
        <v>1962</v>
      </c>
      <c r="W128" s="23"/>
      <c r="X128" s="27" t="s">
        <v>4064</v>
      </c>
      <c r="Y128" s="13" t="s">
        <v>4347</v>
      </c>
    </row>
    <row r="129" spans="1:25" ht="25.5">
      <c r="A129" s="111">
        <v>43647</v>
      </c>
      <c r="B129" s="25" t="s">
        <v>4348</v>
      </c>
      <c r="C129" s="26">
        <v>108120</v>
      </c>
      <c r="D129" s="27" t="s">
        <v>233</v>
      </c>
      <c r="E129" s="27" t="s">
        <v>255</v>
      </c>
      <c r="F129" s="27"/>
      <c r="G129" s="27" t="s">
        <v>4046</v>
      </c>
      <c r="H129" s="27" t="s">
        <v>233</v>
      </c>
      <c r="I129" s="27" t="s">
        <v>237</v>
      </c>
      <c r="J129" s="36">
        <v>43616</v>
      </c>
      <c r="K129" s="28">
        <v>43770</v>
      </c>
      <c r="L129" s="29" t="s">
        <v>775</v>
      </c>
      <c r="M129" s="94"/>
      <c r="N129" s="94" t="s">
        <v>4231</v>
      </c>
      <c r="O129" s="94"/>
      <c r="P129" s="30" t="s">
        <v>235</v>
      </c>
      <c r="Q129" s="20" t="s">
        <v>235</v>
      </c>
      <c r="R129" s="23" t="s">
        <v>235</v>
      </c>
      <c r="S129" s="21" t="s">
        <v>235</v>
      </c>
      <c r="T129" s="20" t="s">
        <v>235</v>
      </c>
      <c r="U129" s="21" t="s">
        <v>235</v>
      </c>
      <c r="V129" s="29" t="s">
        <v>1962</v>
      </c>
      <c r="W129" s="23" t="s">
        <v>235</v>
      </c>
      <c r="X129" s="27" t="s">
        <v>89</v>
      </c>
      <c r="Y129" s="13" t="s">
        <v>4349</v>
      </c>
    </row>
    <row r="130" spans="1:25" ht="51">
      <c r="A130" s="111">
        <v>43647</v>
      </c>
      <c r="B130" s="25" t="s">
        <v>4350</v>
      </c>
      <c r="C130" s="26">
        <v>84918</v>
      </c>
      <c r="D130" s="27" t="s">
        <v>233</v>
      </c>
      <c r="E130" s="27" t="s">
        <v>255</v>
      </c>
      <c r="F130" s="27"/>
      <c r="G130" s="27" t="s">
        <v>4067</v>
      </c>
      <c r="H130" s="27" t="s">
        <v>233</v>
      </c>
      <c r="I130" s="27" t="s">
        <v>237</v>
      </c>
      <c r="J130" s="36">
        <v>43616</v>
      </c>
      <c r="K130" s="28">
        <v>43770</v>
      </c>
      <c r="L130" s="29" t="s">
        <v>775</v>
      </c>
      <c r="M130" s="94"/>
      <c r="N130" s="94" t="s">
        <v>4231</v>
      </c>
      <c r="O130" s="94"/>
      <c r="P130" s="30" t="s">
        <v>235</v>
      </c>
      <c r="Q130" s="30" t="s">
        <v>235</v>
      </c>
      <c r="R130" s="23" t="s">
        <v>235</v>
      </c>
      <c r="S130" s="21" t="s">
        <v>235</v>
      </c>
      <c r="T130" s="20" t="s">
        <v>235</v>
      </c>
      <c r="U130" s="21" t="s">
        <v>235</v>
      </c>
      <c r="V130" s="29" t="s">
        <v>1962</v>
      </c>
      <c r="W130" s="23" t="s">
        <v>235</v>
      </c>
      <c r="X130" s="27" t="s">
        <v>89</v>
      </c>
      <c r="Y130" s="13" t="s">
        <v>4351</v>
      </c>
    </row>
    <row r="131" spans="1:25" ht="38.25">
      <c r="A131" s="24">
        <v>43678</v>
      </c>
      <c r="B131" s="25" t="s">
        <v>4352</v>
      </c>
      <c r="C131" s="26">
        <v>113187</v>
      </c>
      <c r="D131" s="27" t="s">
        <v>233</v>
      </c>
      <c r="E131" s="27" t="s">
        <v>255</v>
      </c>
      <c r="F131" s="27" t="s">
        <v>256</v>
      </c>
      <c r="G131" s="27" t="s">
        <v>4046</v>
      </c>
      <c r="H131" s="27" t="s">
        <v>233</v>
      </c>
      <c r="I131" s="27" t="s">
        <v>237</v>
      </c>
      <c r="J131" s="36">
        <v>43646</v>
      </c>
      <c r="K131" s="28">
        <v>43800</v>
      </c>
      <c r="L131" s="29" t="s">
        <v>775</v>
      </c>
      <c r="M131" s="94"/>
      <c r="N131" s="94"/>
      <c r="O131" s="94"/>
      <c r="P131" s="30">
        <v>43633</v>
      </c>
      <c r="Q131" s="20" t="s">
        <v>235</v>
      </c>
      <c r="R131" s="23" t="s">
        <v>235</v>
      </c>
      <c r="S131" s="21" t="s">
        <v>235</v>
      </c>
      <c r="T131" s="20" t="s">
        <v>235</v>
      </c>
      <c r="U131" s="21" t="s">
        <v>235</v>
      </c>
      <c r="V131" s="29" t="s">
        <v>1962</v>
      </c>
      <c r="W131" s="23"/>
      <c r="X131" s="27" t="s">
        <v>4073</v>
      </c>
      <c r="Y131" s="13" t="s">
        <v>4353</v>
      </c>
    </row>
    <row r="132" spans="1:25" ht="63.75">
      <c r="A132" s="24">
        <v>43678</v>
      </c>
      <c r="B132" s="25" t="s">
        <v>4352</v>
      </c>
      <c r="C132" s="26">
        <v>113187</v>
      </c>
      <c r="D132" s="27" t="s">
        <v>233</v>
      </c>
      <c r="E132" s="27" t="s">
        <v>604</v>
      </c>
      <c r="F132" s="27" t="s">
        <v>256</v>
      </c>
      <c r="G132" s="27" t="s">
        <v>4046</v>
      </c>
      <c r="H132" s="27" t="s">
        <v>233</v>
      </c>
      <c r="I132" s="27" t="s">
        <v>237</v>
      </c>
      <c r="J132" s="36">
        <v>43646</v>
      </c>
      <c r="K132" s="28">
        <v>43800</v>
      </c>
      <c r="L132" s="29" t="s">
        <v>245</v>
      </c>
      <c r="M132" s="94"/>
      <c r="N132" s="94" t="s">
        <v>4231</v>
      </c>
      <c r="O132" s="94"/>
      <c r="P132" s="30" t="s">
        <v>235</v>
      </c>
      <c r="Q132" s="30" t="s">
        <v>235</v>
      </c>
      <c r="R132" s="20" t="s">
        <v>235</v>
      </c>
      <c r="S132" s="21">
        <v>43644</v>
      </c>
      <c r="T132" s="20"/>
      <c r="U132" s="21"/>
      <c r="V132" s="29" t="s">
        <v>1962</v>
      </c>
      <c r="W132" s="23"/>
      <c r="X132" s="27" t="s">
        <v>89</v>
      </c>
      <c r="Y132" s="13" t="s">
        <v>4354</v>
      </c>
    </row>
    <row r="133" spans="1:25" ht="25.5">
      <c r="A133" s="24">
        <v>43678</v>
      </c>
      <c r="B133" s="25" t="s">
        <v>4355</v>
      </c>
      <c r="C133" s="26">
        <v>113188</v>
      </c>
      <c r="D133" s="27" t="s">
        <v>233</v>
      </c>
      <c r="E133" s="27" t="s">
        <v>255</v>
      </c>
      <c r="F133" s="27"/>
      <c r="G133" s="27" t="s">
        <v>4046</v>
      </c>
      <c r="H133" s="27" t="s">
        <v>233</v>
      </c>
      <c r="I133" s="27" t="s">
        <v>237</v>
      </c>
      <c r="J133" s="36">
        <v>43646</v>
      </c>
      <c r="K133" s="28">
        <v>43800</v>
      </c>
      <c r="L133" s="29" t="s">
        <v>4146</v>
      </c>
      <c r="M133" s="94"/>
      <c r="N133" s="94" t="s">
        <v>4356</v>
      </c>
      <c r="O133" s="94"/>
      <c r="P133" s="30">
        <v>43634</v>
      </c>
      <c r="Q133" s="30">
        <v>43636</v>
      </c>
      <c r="R133" s="23" t="s">
        <v>239</v>
      </c>
      <c r="S133" s="21">
        <v>43644</v>
      </c>
      <c r="T133" s="20"/>
      <c r="U133" s="21"/>
      <c r="V133" s="29" t="s">
        <v>1962</v>
      </c>
      <c r="W133" s="23"/>
      <c r="X133" s="27" t="s">
        <v>4073</v>
      </c>
      <c r="Y133" s="13" t="s">
        <v>4357</v>
      </c>
    </row>
    <row r="134" spans="1:25" ht="25.5">
      <c r="A134" s="24">
        <v>43709</v>
      </c>
      <c r="B134" s="25" t="s">
        <v>4358</v>
      </c>
      <c r="C134" s="26">
        <v>106189</v>
      </c>
      <c r="D134" s="27" t="s">
        <v>233</v>
      </c>
      <c r="E134" s="27" t="s">
        <v>413</v>
      </c>
      <c r="F134" s="27"/>
      <c r="G134" s="27" t="s">
        <v>4046</v>
      </c>
      <c r="H134" s="27" t="s">
        <v>233</v>
      </c>
      <c r="I134" s="27" t="s">
        <v>237</v>
      </c>
      <c r="J134" s="36">
        <v>43677</v>
      </c>
      <c r="K134" s="28">
        <v>43831</v>
      </c>
      <c r="L134" s="29" t="s">
        <v>775</v>
      </c>
      <c r="M134" s="94" t="s">
        <v>235</v>
      </c>
      <c r="N134" s="94" t="s">
        <v>235</v>
      </c>
      <c r="O134" s="94" t="s">
        <v>235</v>
      </c>
      <c r="P134" s="30">
        <v>43663</v>
      </c>
      <c r="Q134" s="20"/>
      <c r="R134" s="23"/>
      <c r="S134" s="21" t="s">
        <v>235</v>
      </c>
      <c r="T134" s="20" t="s">
        <v>235</v>
      </c>
      <c r="U134" s="21" t="s">
        <v>235</v>
      </c>
      <c r="V134" s="29" t="s">
        <v>1962</v>
      </c>
      <c r="W134" s="23"/>
      <c r="X134" s="27" t="s">
        <v>4073</v>
      </c>
      <c r="Y134" s="13" t="s">
        <v>4359</v>
      </c>
    </row>
    <row r="135" spans="1:25">
      <c r="A135" s="24">
        <v>43709</v>
      </c>
      <c r="B135" s="25" t="s">
        <v>4360</v>
      </c>
      <c r="C135" s="26">
        <v>105320</v>
      </c>
      <c r="D135" s="27" t="s">
        <v>233</v>
      </c>
      <c r="E135" s="27"/>
      <c r="F135" s="27"/>
      <c r="G135" s="27" t="s">
        <v>4046</v>
      </c>
      <c r="H135" s="27" t="s">
        <v>233</v>
      </c>
      <c r="I135" s="27" t="s">
        <v>237</v>
      </c>
      <c r="J135" s="36">
        <v>43677</v>
      </c>
      <c r="K135" s="28">
        <v>43831</v>
      </c>
      <c r="L135" s="29" t="s">
        <v>4058</v>
      </c>
      <c r="M135" s="94"/>
      <c r="N135" s="94"/>
      <c r="O135" s="94"/>
      <c r="P135" s="30"/>
      <c r="Q135" s="20"/>
      <c r="R135" s="23"/>
      <c r="S135" s="21"/>
      <c r="T135" s="20"/>
      <c r="U135" s="21"/>
      <c r="V135" s="29" t="s">
        <v>1962</v>
      </c>
      <c r="W135" s="23"/>
      <c r="X135" s="27" t="s">
        <v>4073</v>
      </c>
      <c r="Y135" s="13"/>
    </row>
    <row r="136" spans="1:25">
      <c r="A136" s="24">
        <v>43709</v>
      </c>
      <c r="B136" s="25" t="s">
        <v>4361</v>
      </c>
      <c r="C136" s="26">
        <v>108575</v>
      </c>
      <c r="D136" s="27" t="s">
        <v>233</v>
      </c>
      <c r="E136" s="27"/>
      <c r="F136" s="27"/>
      <c r="G136" s="27" t="s">
        <v>4046</v>
      </c>
      <c r="H136" s="27" t="s">
        <v>233</v>
      </c>
      <c r="I136" s="27" t="s">
        <v>237</v>
      </c>
      <c r="J136" s="36">
        <v>43677</v>
      </c>
      <c r="K136" s="28">
        <v>43831</v>
      </c>
      <c r="L136" s="29" t="s">
        <v>4058</v>
      </c>
      <c r="M136" s="94"/>
      <c r="N136" s="94"/>
      <c r="O136" s="94"/>
      <c r="P136" s="30"/>
      <c r="Q136" s="20"/>
      <c r="R136" s="23"/>
      <c r="S136" s="21"/>
      <c r="T136" s="20"/>
      <c r="U136" s="21"/>
      <c r="V136" s="29" t="s">
        <v>1962</v>
      </c>
      <c r="W136" s="23"/>
      <c r="X136" s="27" t="s">
        <v>89</v>
      </c>
      <c r="Y136" s="13"/>
    </row>
    <row r="137" spans="1:25" ht="25.5">
      <c r="A137" s="24">
        <v>43739</v>
      </c>
      <c r="B137" s="25" t="s">
        <v>4362</v>
      </c>
      <c r="C137" s="26">
        <v>105563</v>
      </c>
      <c r="D137" s="27" t="s">
        <v>233</v>
      </c>
      <c r="E137" s="27"/>
      <c r="F137" s="27"/>
      <c r="G137" s="27" t="s">
        <v>4046</v>
      </c>
      <c r="H137" s="27" t="s">
        <v>233</v>
      </c>
      <c r="I137" s="27" t="s">
        <v>237</v>
      </c>
      <c r="J137" s="36">
        <v>43708</v>
      </c>
      <c r="K137" s="28">
        <v>43862</v>
      </c>
      <c r="L137" s="29" t="s">
        <v>4146</v>
      </c>
      <c r="M137" s="94"/>
      <c r="N137" s="94"/>
      <c r="O137" s="94"/>
      <c r="P137" s="30"/>
      <c r="Q137" s="20"/>
      <c r="R137" s="23"/>
      <c r="S137" s="21"/>
      <c r="T137" s="20"/>
      <c r="U137" s="21"/>
      <c r="V137" s="29" t="s">
        <v>1962</v>
      </c>
      <c r="W137" s="23"/>
      <c r="X137" s="27" t="s">
        <v>89</v>
      </c>
      <c r="Y137" s="13" t="s">
        <v>4363</v>
      </c>
    </row>
    <row r="138" spans="1:25" ht="25.5">
      <c r="A138" s="24">
        <v>43739</v>
      </c>
      <c r="B138" s="25" t="s">
        <v>4364</v>
      </c>
      <c r="C138" s="26">
        <v>105700</v>
      </c>
      <c r="D138" s="27" t="s">
        <v>233</v>
      </c>
      <c r="E138" s="27"/>
      <c r="F138" s="27"/>
      <c r="G138" s="27" t="s">
        <v>4046</v>
      </c>
      <c r="H138" s="27" t="s">
        <v>233</v>
      </c>
      <c r="I138" s="27" t="s">
        <v>237</v>
      </c>
      <c r="J138" s="36">
        <v>43708</v>
      </c>
      <c r="K138" s="28">
        <v>43862</v>
      </c>
      <c r="L138" s="29" t="s">
        <v>4146</v>
      </c>
      <c r="M138" s="94"/>
      <c r="N138" s="94"/>
      <c r="O138" s="94"/>
      <c r="P138" s="30"/>
      <c r="Q138" s="20"/>
      <c r="R138" s="23"/>
      <c r="S138" s="21"/>
      <c r="T138" s="20"/>
      <c r="U138" s="21"/>
      <c r="V138" s="29" t="s">
        <v>1962</v>
      </c>
      <c r="W138" s="23"/>
      <c r="X138" s="27" t="s">
        <v>4073</v>
      </c>
      <c r="Y138" s="13" t="s">
        <v>4365</v>
      </c>
    </row>
    <row r="139" spans="1:25" ht="38.25">
      <c r="A139" s="24">
        <v>43739</v>
      </c>
      <c r="B139" s="25" t="s">
        <v>4366</v>
      </c>
      <c r="C139" s="26">
        <v>5562</v>
      </c>
      <c r="D139" s="27" t="s">
        <v>233</v>
      </c>
      <c r="E139" s="27" t="s">
        <v>243</v>
      </c>
      <c r="F139" s="27"/>
      <c r="G139" s="27" t="s">
        <v>4103</v>
      </c>
      <c r="H139" s="27" t="s">
        <v>233</v>
      </c>
      <c r="I139" s="27" t="s">
        <v>237</v>
      </c>
      <c r="J139" s="36">
        <v>43708</v>
      </c>
      <c r="K139" s="28">
        <v>43862</v>
      </c>
      <c r="L139" s="29" t="s">
        <v>4146</v>
      </c>
      <c r="M139" s="94" t="s">
        <v>4367</v>
      </c>
      <c r="N139" s="94" t="s">
        <v>4368</v>
      </c>
      <c r="O139" s="94"/>
      <c r="P139" s="30">
        <v>43698</v>
      </c>
      <c r="Q139" s="30">
        <v>43699</v>
      </c>
      <c r="R139" s="23" t="s">
        <v>239</v>
      </c>
      <c r="S139" s="21">
        <v>43707</v>
      </c>
      <c r="T139" s="20"/>
      <c r="U139" s="21"/>
      <c r="V139" s="29" t="s">
        <v>1962</v>
      </c>
      <c r="W139" s="23"/>
      <c r="X139" s="27" t="s">
        <v>4073</v>
      </c>
      <c r="Y139" s="13" t="s">
        <v>4369</v>
      </c>
    </row>
    <row r="140" spans="1:25" ht="38.25">
      <c r="A140" s="24" t="s">
        <v>4370</v>
      </c>
      <c r="B140" s="25" t="s">
        <v>4371</v>
      </c>
      <c r="C140" s="26">
        <v>631701</v>
      </c>
      <c r="D140" s="27" t="s">
        <v>42</v>
      </c>
      <c r="E140" s="27" t="s">
        <v>885</v>
      </c>
      <c r="F140" s="27" t="s">
        <v>854</v>
      </c>
      <c r="G140" s="27" t="s">
        <v>31</v>
      </c>
      <c r="H140" s="27" t="s">
        <v>32</v>
      </c>
      <c r="I140" s="27" t="s">
        <v>33</v>
      </c>
      <c r="J140" s="36">
        <v>43738</v>
      </c>
      <c r="K140" s="28">
        <v>43891</v>
      </c>
      <c r="L140" s="29" t="s">
        <v>245</v>
      </c>
      <c r="M140" s="94" t="s">
        <v>4372</v>
      </c>
      <c r="N140" s="94" t="s">
        <v>4373</v>
      </c>
      <c r="O140" s="94" t="s">
        <v>4374</v>
      </c>
      <c r="P140" s="30">
        <v>43725</v>
      </c>
      <c r="Q140" s="20">
        <v>43663</v>
      </c>
      <c r="R140" s="23"/>
      <c r="S140" s="21"/>
      <c r="T140" s="20"/>
      <c r="U140" s="21"/>
      <c r="V140" s="29" t="s">
        <v>1962</v>
      </c>
      <c r="W140" s="23"/>
      <c r="X140" s="27"/>
      <c r="Y140" s="13" t="s">
        <v>4375</v>
      </c>
    </row>
    <row r="141" spans="1:25" ht="51">
      <c r="A141" s="24">
        <v>43770</v>
      </c>
      <c r="B141" s="25" t="s">
        <v>4376</v>
      </c>
      <c r="C141" s="26">
        <v>632427</v>
      </c>
      <c r="D141" s="27" t="s">
        <v>233</v>
      </c>
      <c r="E141" s="27" t="s">
        <v>147</v>
      </c>
      <c r="F141" s="27" t="s">
        <v>455</v>
      </c>
      <c r="G141" s="27" t="s">
        <v>4103</v>
      </c>
      <c r="H141" s="27" t="s">
        <v>233</v>
      </c>
      <c r="I141" s="27" t="s">
        <v>237</v>
      </c>
      <c r="J141" s="36">
        <v>43738</v>
      </c>
      <c r="K141" s="28">
        <v>43891</v>
      </c>
      <c r="L141" s="29" t="s">
        <v>4146</v>
      </c>
      <c r="M141" s="94" t="s">
        <v>304</v>
      </c>
      <c r="N141" s="94" t="s">
        <v>305</v>
      </c>
      <c r="O141" s="94" t="s">
        <v>306</v>
      </c>
      <c r="P141" s="30">
        <v>43726</v>
      </c>
      <c r="Q141" s="20">
        <v>43727</v>
      </c>
      <c r="R141" s="23"/>
      <c r="S141" s="21"/>
      <c r="T141" s="20"/>
      <c r="U141" s="21"/>
      <c r="V141" s="29" t="s">
        <v>1962</v>
      </c>
      <c r="W141" s="23"/>
      <c r="X141" s="27" t="s">
        <v>4073</v>
      </c>
      <c r="Y141" s="13" t="s">
        <v>4377</v>
      </c>
    </row>
    <row r="142" spans="1:25" ht="63.75">
      <c r="A142" s="24">
        <v>43770</v>
      </c>
      <c r="B142" s="25" t="s">
        <v>4378</v>
      </c>
      <c r="C142" s="26">
        <v>631722</v>
      </c>
      <c r="D142" s="27" t="s">
        <v>233</v>
      </c>
      <c r="E142" s="27"/>
      <c r="F142" s="27"/>
      <c r="G142" s="27" t="s">
        <v>4046</v>
      </c>
      <c r="H142" s="27" t="s">
        <v>233</v>
      </c>
      <c r="I142" s="27" t="s">
        <v>237</v>
      </c>
      <c r="J142" s="36">
        <v>43738</v>
      </c>
      <c r="K142" s="28">
        <v>43891</v>
      </c>
      <c r="L142" s="29" t="s">
        <v>4146</v>
      </c>
      <c r="M142" s="94"/>
      <c r="N142" s="94" t="s">
        <v>4231</v>
      </c>
      <c r="O142" s="94"/>
      <c r="P142" s="30" t="s">
        <v>235</v>
      </c>
      <c r="Q142" s="20" t="s">
        <v>235</v>
      </c>
      <c r="R142" s="23" t="s">
        <v>235</v>
      </c>
      <c r="S142" s="21"/>
      <c r="T142" s="20"/>
      <c r="U142" s="21"/>
      <c r="V142" s="29" t="s">
        <v>1962</v>
      </c>
      <c r="W142" s="23"/>
      <c r="X142" s="27" t="s">
        <v>89</v>
      </c>
      <c r="Y142" s="13" t="s">
        <v>4379</v>
      </c>
    </row>
    <row r="143" spans="1:25" ht="63.75">
      <c r="A143" s="24">
        <v>43770</v>
      </c>
      <c r="B143" s="25" t="s">
        <v>4380</v>
      </c>
      <c r="C143" s="26">
        <v>109552</v>
      </c>
      <c r="D143" s="27" t="s">
        <v>233</v>
      </c>
      <c r="E143" s="27"/>
      <c r="F143" s="27"/>
      <c r="G143" s="27" t="s">
        <v>4046</v>
      </c>
      <c r="H143" s="27" t="s">
        <v>233</v>
      </c>
      <c r="I143" s="27" t="s">
        <v>237</v>
      </c>
      <c r="J143" s="36">
        <v>43738</v>
      </c>
      <c r="K143" s="28">
        <v>43891</v>
      </c>
      <c r="L143" s="29" t="s">
        <v>245</v>
      </c>
      <c r="M143" s="94"/>
      <c r="N143" s="94" t="s">
        <v>4231</v>
      </c>
      <c r="O143" s="94"/>
      <c r="P143" s="30" t="s">
        <v>235</v>
      </c>
      <c r="Q143" s="20" t="s">
        <v>235</v>
      </c>
      <c r="R143" s="23" t="s">
        <v>235</v>
      </c>
      <c r="S143" s="21"/>
      <c r="T143" s="20"/>
      <c r="U143" s="21"/>
      <c r="V143" s="29" t="s">
        <v>1962</v>
      </c>
      <c r="W143" s="23"/>
      <c r="X143" s="27" t="s">
        <v>89</v>
      </c>
      <c r="Y143" s="13" t="s">
        <v>4381</v>
      </c>
    </row>
    <row r="144" spans="1:25" ht="63.75">
      <c r="A144" s="24">
        <v>43770</v>
      </c>
      <c r="B144" s="25" t="s">
        <v>4382</v>
      </c>
      <c r="C144" s="26">
        <v>109684</v>
      </c>
      <c r="D144" s="27" t="s">
        <v>233</v>
      </c>
      <c r="E144" s="27"/>
      <c r="F144" s="27"/>
      <c r="G144" s="27" t="s">
        <v>4046</v>
      </c>
      <c r="H144" s="27" t="s">
        <v>233</v>
      </c>
      <c r="I144" s="27" t="s">
        <v>237</v>
      </c>
      <c r="J144" s="36">
        <v>43738</v>
      </c>
      <c r="K144" s="28">
        <v>43891</v>
      </c>
      <c r="L144" s="29" t="s">
        <v>245</v>
      </c>
      <c r="M144" s="94"/>
      <c r="N144" s="94" t="s">
        <v>4231</v>
      </c>
      <c r="O144" s="94"/>
      <c r="P144" s="30" t="s">
        <v>235</v>
      </c>
      <c r="Q144" s="20" t="s">
        <v>235</v>
      </c>
      <c r="R144" s="23" t="s">
        <v>235</v>
      </c>
      <c r="S144" s="21"/>
      <c r="T144" s="20"/>
      <c r="U144" s="21"/>
      <c r="V144" s="29" t="s">
        <v>1962</v>
      </c>
      <c r="W144" s="23"/>
      <c r="X144" s="27" t="s">
        <v>89</v>
      </c>
      <c r="Y144" s="13" t="s">
        <v>4383</v>
      </c>
    </row>
    <row r="145" spans="1:25" ht="38.25">
      <c r="A145" s="24">
        <v>43739</v>
      </c>
      <c r="B145" s="25" t="s">
        <v>4384</v>
      </c>
      <c r="C145" s="26">
        <v>105572</v>
      </c>
      <c r="D145" s="27" t="s">
        <v>233</v>
      </c>
      <c r="E145" s="27" t="s">
        <v>604</v>
      </c>
      <c r="F145" s="27" t="s">
        <v>256</v>
      </c>
      <c r="G145" s="27" t="s">
        <v>4046</v>
      </c>
      <c r="H145" s="27" t="s">
        <v>233</v>
      </c>
      <c r="I145" s="27" t="s">
        <v>237</v>
      </c>
      <c r="J145" s="36">
        <v>43708</v>
      </c>
      <c r="K145" s="28">
        <v>43862</v>
      </c>
      <c r="L145" s="29" t="s">
        <v>245</v>
      </c>
      <c r="M145" s="94"/>
      <c r="N145" s="94" t="s">
        <v>4231</v>
      </c>
      <c r="O145" s="94"/>
      <c r="P145" s="30" t="s">
        <v>235</v>
      </c>
      <c r="Q145" s="30" t="s">
        <v>235</v>
      </c>
      <c r="R145" s="23" t="s">
        <v>235</v>
      </c>
      <c r="S145" s="21">
        <v>43707</v>
      </c>
      <c r="T145" s="20"/>
      <c r="U145" s="21"/>
      <c r="V145" s="29" t="s">
        <v>1962</v>
      </c>
      <c r="W145" s="23"/>
      <c r="X145" s="27" t="s">
        <v>4073</v>
      </c>
      <c r="Y145" s="13" t="s">
        <v>4385</v>
      </c>
    </row>
    <row r="146" spans="1:25" ht="63.75">
      <c r="A146" s="24">
        <v>43770</v>
      </c>
      <c r="B146" s="47" t="s">
        <v>4386</v>
      </c>
      <c r="C146" s="26">
        <v>114015</v>
      </c>
      <c r="D146" s="27" t="s">
        <v>233</v>
      </c>
      <c r="E146" s="27" t="s">
        <v>4387</v>
      </c>
      <c r="F146" s="27"/>
      <c r="G146" s="27" t="s">
        <v>4046</v>
      </c>
      <c r="H146" s="27" t="s">
        <v>233</v>
      </c>
      <c r="I146" s="27" t="s">
        <v>237</v>
      </c>
      <c r="J146" s="36">
        <v>43738</v>
      </c>
      <c r="K146" s="28">
        <v>43891</v>
      </c>
      <c r="L146" s="29" t="s">
        <v>486</v>
      </c>
      <c r="M146" s="94" t="s">
        <v>235</v>
      </c>
      <c r="N146" s="94" t="s">
        <v>235</v>
      </c>
      <c r="O146" s="94" t="s">
        <v>235</v>
      </c>
      <c r="P146" s="30" t="s">
        <v>235</v>
      </c>
      <c r="Q146" s="20" t="s">
        <v>235</v>
      </c>
      <c r="R146" s="23" t="s">
        <v>235</v>
      </c>
      <c r="S146" s="21" t="s">
        <v>235</v>
      </c>
      <c r="T146" s="20" t="s">
        <v>235</v>
      </c>
      <c r="U146" s="21" t="s">
        <v>235</v>
      </c>
      <c r="V146" s="29" t="s">
        <v>1962</v>
      </c>
      <c r="W146" s="23" t="s">
        <v>235</v>
      </c>
      <c r="X146" s="27" t="s">
        <v>4073</v>
      </c>
      <c r="Y146" s="13" t="s">
        <v>4388</v>
      </c>
    </row>
    <row r="147" spans="1:25" ht="25.5">
      <c r="A147" s="24">
        <v>43770</v>
      </c>
      <c r="B147" s="25" t="s">
        <v>4389</v>
      </c>
      <c r="C147" s="26">
        <v>109560</v>
      </c>
      <c r="D147" s="27" t="s">
        <v>233</v>
      </c>
      <c r="E147" s="27" t="s">
        <v>255</v>
      </c>
      <c r="F147" s="27" t="s">
        <v>256</v>
      </c>
      <c r="G147" s="27" t="s">
        <v>4046</v>
      </c>
      <c r="H147" s="27" t="s">
        <v>233</v>
      </c>
      <c r="I147" s="27" t="s">
        <v>237</v>
      </c>
      <c r="J147" s="36">
        <v>43738</v>
      </c>
      <c r="K147" s="28">
        <v>43891</v>
      </c>
      <c r="L147" s="29" t="s">
        <v>775</v>
      </c>
      <c r="M147" s="94"/>
      <c r="N147" s="94" t="s">
        <v>4231</v>
      </c>
      <c r="O147" s="94"/>
      <c r="P147" s="30" t="s">
        <v>235</v>
      </c>
      <c r="Q147" s="20" t="s">
        <v>235</v>
      </c>
      <c r="R147" s="23" t="s">
        <v>235</v>
      </c>
      <c r="S147" s="21"/>
      <c r="T147" s="20"/>
      <c r="U147" s="21"/>
      <c r="V147" s="29" t="s">
        <v>1962</v>
      </c>
      <c r="W147" s="23"/>
      <c r="X147" s="27" t="s">
        <v>89</v>
      </c>
      <c r="Y147" s="13" t="s">
        <v>4390</v>
      </c>
    </row>
    <row r="148" spans="1:25" ht="25.5">
      <c r="A148" s="24" t="s">
        <v>4391</v>
      </c>
      <c r="B148" s="25" t="s">
        <v>4392</v>
      </c>
      <c r="C148" s="26">
        <v>90068</v>
      </c>
      <c r="D148" s="27" t="s">
        <v>28</v>
      </c>
      <c r="E148" s="27" t="s">
        <v>1057</v>
      </c>
      <c r="F148" s="27" t="s">
        <v>337</v>
      </c>
      <c r="G148" s="27" t="s">
        <v>31</v>
      </c>
      <c r="H148" s="27" t="s">
        <v>32</v>
      </c>
      <c r="I148" s="27" t="s">
        <v>33</v>
      </c>
      <c r="J148" s="36">
        <v>43769</v>
      </c>
      <c r="K148" s="28">
        <v>43952</v>
      </c>
      <c r="L148" s="29" t="s">
        <v>486</v>
      </c>
      <c r="M148" s="94" t="s">
        <v>235</v>
      </c>
      <c r="N148" s="94" t="s">
        <v>235</v>
      </c>
      <c r="O148" s="94" t="s">
        <v>235</v>
      </c>
      <c r="P148" s="30">
        <v>43753</v>
      </c>
      <c r="Q148" s="20">
        <v>43754</v>
      </c>
      <c r="R148" s="23" t="s">
        <v>235</v>
      </c>
      <c r="S148" s="21" t="s">
        <v>235</v>
      </c>
      <c r="T148" s="20" t="s">
        <v>235</v>
      </c>
      <c r="U148" s="21" t="s">
        <v>235</v>
      </c>
      <c r="V148" s="29" t="s">
        <v>1962</v>
      </c>
      <c r="W148" s="23" t="s">
        <v>235</v>
      </c>
      <c r="X148" s="27"/>
      <c r="Y148" s="13" t="s">
        <v>4393</v>
      </c>
    </row>
    <row r="149" spans="1:25" ht="38.25">
      <c r="A149" s="24">
        <v>43800</v>
      </c>
      <c r="B149" s="25" t="s">
        <v>4394</v>
      </c>
      <c r="C149" s="26">
        <v>12447</v>
      </c>
      <c r="D149" s="27" t="s">
        <v>233</v>
      </c>
      <c r="E149" s="27" t="s">
        <v>916</v>
      </c>
      <c r="F149" s="27" t="s">
        <v>78</v>
      </c>
      <c r="G149" s="27" t="s">
        <v>4103</v>
      </c>
      <c r="H149" s="27" t="s">
        <v>233</v>
      </c>
      <c r="I149" s="27" t="s">
        <v>237</v>
      </c>
      <c r="J149" s="36">
        <v>43769</v>
      </c>
      <c r="K149" s="28">
        <v>43922</v>
      </c>
      <c r="L149" s="29" t="s">
        <v>245</v>
      </c>
      <c r="M149" s="94" t="s">
        <v>4395</v>
      </c>
      <c r="N149" s="94" t="s">
        <v>4396</v>
      </c>
      <c r="O149" s="94" t="s">
        <v>424</v>
      </c>
      <c r="P149" s="30" t="s">
        <v>235</v>
      </c>
      <c r="Q149" s="30" t="s">
        <v>235</v>
      </c>
      <c r="R149" s="30" t="s">
        <v>235</v>
      </c>
      <c r="S149" s="21"/>
      <c r="T149" s="20"/>
      <c r="U149" s="21"/>
      <c r="V149" s="29" t="s">
        <v>1962</v>
      </c>
      <c r="W149" s="23"/>
      <c r="X149" s="27" t="s">
        <v>4397</v>
      </c>
      <c r="Y149" s="13" t="s">
        <v>4398</v>
      </c>
    </row>
    <row r="150" spans="1:25" ht="76.5">
      <c r="A150" s="24">
        <v>43800</v>
      </c>
      <c r="B150" s="25" t="s">
        <v>4399</v>
      </c>
      <c r="C150" s="26">
        <v>106194</v>
      </c>
      <c r="D150" s="27" t="s">
        <v>233</v>
      </c>
      <c r="E150" s="27" t="s">
        <v>4400</v>
      </c>
      <c r="F150" s="27" t="s">
        <v>256</v>
      </c>
      <c r="G150" s="27" t="s">
        <v>4046</v>
      </c>
      <c r="H150" s="27" t="s">
        <v>233</v>
      </c>
      <c r="I150" s="27" t="s">
        <v>237</v>
      </c>
      <c r="J150" s="36">
        <v>43769</v>
      </c>
      <c r="K150" s="28">
        <v>43922</v>
      </c>
      <c r="L150" s="29" t="s">
        <v>775</v>
      </c>
      <c r="M150" s="94"/>
      <c r="N150" s="94" t="s">
        <v>4356</v>
      </c>
      <c r="O150" s="94"/>
      <c r="P150" s="20">
        <v>43753</v>
      </c>
      <c r="Q150" s="20">
        <v>43755</v>
      </c>
      <c r="R150" s="23" t="s">
        <v>239</v>
      </c>
      <c r="S150" s="21" t="s">
        <v>235</v>
      </c>
      <c r="T150" s="20" t="s">
        <v>235</v>
      </c>
      <c r="U150" s="21" t="s">
        <v>235</v>
      </c>
      <c r="V150" s="29" t="s">
        <v>1962</v>
      </c>
      <c r="W150" s="23"/>
      <c r="X150" s="27" t="s">
        <v>4073</v>
      </c>
      <c r="Y150" s="13" t="s">
        <v>4401</v>
      </c>
    </row>
    <row r="151" spans="1:25" ht="38.25">
      <c r="A151" s="24" t="s">
        <v>4391</v>
      </c>
      <c r="B151" s="25" t="s">
        <v>4402</v>
      </c>
      <c r="C151" s="26">
        <v>112495</v>
      </c>
      <c r="D151" s="27" t="s">
        <v>28</v>
      </c>
      <c r="E151" s="27" t="s">
        <v>77</v>
      </c>
      <c r="F151" s="27" t="s">
        <v>78</v>
      </c>
      <c r="G151" s="27" t="s">
        <v>31</v>
      </c>
      <c r="H151" s="27" t="s">
        <v>32</v>
      </c>
      <c r="I151" s="27" t="s">
        <v>23</v>
      </c>
      <c r="J151" s="36">
        <v>43769</v>
      </c>
      <c r="K151" s="28">
        <v>43952</v>
      </c>
      <c r="L151" s="29" t="s">
        <v>775</v>
      </c>
      <c r="M151" s="94" t="s">
        <v>4395</v>
      </c>
      <c r="N151" s="94" t="s">
        <v>4396</v>
      </c>
      <c r="O151" s="94" t="s">
        <v>424</v>
      </c>
      <c r="P151" s="30" t="s">
        <v>235</v>
      </c>
      <c r="Q151" s="20" t="s">
        <v>235</v>
      </c>
      <c r="R151" s="23" t="s">
        <v>235</v>
      </c>
      <c r="S151" s="21" t="s">
        <v>235</v>
      </c>
      <c r="T151" s="20" t="s">
        <v>235</v>
      </c>
      <c r="U151" s="21" t="s">
        <v>235</v>
      </c>
      <c r="V151" s="29" t="s">
        <v>1962</v>
      </c>
      <c r="W151" s="23"/>
      <c r="X151" s="27" t="s">
        <v>252</v>
      </c>
      <c r="Y151" s="13" t="s">
        <v>4401</v>
      </c>
    </row>
    <row r="152" spans="1:25" ht="63.75">
      <c r="A152" s="24">
        <v>43800</v>
      </c>
      <c r="B152" s="112" t="s">
        <v>4403</v>
      </c>
      <c r="C152" s="26">
        <v>106087</v>
      </c>
      <c r="D152" s="27" t="s">
        <v>233</v>
      </c>
      <c r="E152" s="27" t="s">
        <v>604</v>
      </c>
      <c r="F152" s="27"/>
      <c r="G152" s="27" t="s">
        <v>4046</v>
      </c>
      <c r="H152" s="27" t="s">
        <v>233</v>
      </c>
      <c r="I152" s="27" t="s">
        <v>237</v>
      </c>
      <c r="J152" s="36">
        <v>43769</v>
      </c>
      <c r="K152" s="28">
        <v>43922</v>
      </c>
      <c r="L152" s="29" t="s">
        <v>486</v>
      </c>
      <c r="M152" s="94" t="s">
        <v>235</v>
      </c>
      <c r="N152" s="94" t="s">
        <v>2600</v>
      </c>
      <c r="O152" s="94" t="s">
        <v>235</v>
      </c>
      <c r="P152" s="30" t="s">
        <v>235</v>
      </c>
      <c r="Q152" s="30" t="s">
        <v>235</v>
      </c>
      <c r="R152" s="30" t="s">
        <v>235</v>
      </c>
      <c r="S152" s="21">
        <v>43769</v>
      </c>
      <c r="T152" s="20" t="s">
        <v>235</v>
      </c>
      <c r="U152" s="21" t="s">
        <v>235</v>
      </c>
      <c r="V152" s="29" t="s">
        <v>1962</v>
      </c>
      <c r="W152" s="23" t="s">
        <v>73</v>
      </c>
      <c r="X152" s="27" t="s">
        <v>89</v>
      </c>
      <c r="Y152" s="13" t="s">
        <v>4404</v>
      </c>
    </row>
    <row r="153" spans="1:25" ht="76.5">
      <c r="A153" s="24">
        <v>43800</v>
      </c>
      <c r="B153" s="25" t="s">
        <v>4405</v>
      </c>
      <c r="C153" s="26">
        <v>102699</v>
      </c>
      <c r="D153" s="27" t="s">
        <v>233</v>
      </c>
      <c r="E153" s="27" t="s">
        <v>255</v>
      </c>
      <c r="F153" s="27" t="s">
        <v>256</v>
      </c>
      <c r="G153" s="27" t="s">
        <v>4046</v>
      </c>
      <c r="H153" s="27" t="s">
        <v>233</v>
      </c>
      <c r="I153" s="27" t="s">
        <v>237</v>
      </c>
      <c r="J153" s="36">
        <v>43769</v>
      </c>
      <c r="K153" s="28">
        <v>43922</v>
      </c>
      <c r="L153" s="29" t="s">
        <v>245</v>
      </c>
      <c r="M153" s="94" t="s">
        <v>718</v>
      </c>
      <c r="N153" s="94" t="s">
        <v>4356</v>
      </c>
      <c r="O153" s="94" t="s">
        <v>719</v>
      </c>
      <c r="P153" s="30">
        <v>43754</v>
      </c>
      <c r="Q153" s="20">
        <v>43754</v>
      </c>
      <c r="R153" s="23" t="s">
        <v>239</v>
      </c>
      <c r="S153" s="21">
        <v>43769</v>
      </c>
      <c r="T153" s="20"/>
      <c r="U153" s="21"/>
      <c r="V153" s="29" t="s">
        <v>1962</v>
      </c>
      <c r="W153" s="23"/>
      <c r="X153" s="27" t="s">
        <v>4073</v>
      </c>
      <c r="Y153" s="13" t="s">
        <v>4406</v>
      </c>
    </row>
    <row r="154" spans="1:25" ht="25.5">
      <c r="A154" s="24">
        <v>43800</v>
      </c>
      <c r="B154" s="47" t="s">
        <v>4407</v>
      </c>
      <c r="C154" s="26">
        <v>110571</v>
      </c>
      <c r="D154" s="27" t="s">
        <v>233</v>
      </c>
      <c r="E154" s="27" t="s">
        <v>354</v>
      </c>
      <c r="F154" s="27" t="s">
        <v>4408</v>
      </c>
      <c r="G154" s="27" t="s">
        <v>4046</v>
      </c>
      <c r="H154" s="27" t="s">
        <v>233</v>
      </c>
      <c r="I154" s="27" t="s">
        <v>237</v>
      </c>
      <c r="J154" s="36">
        <v>43769</v>
      </c>
      <c r="K154" s="28">
        <v>43922</v>
      </c>
      <c r="L154" s="29" t="s">
        <v>775</v>
      </c>
      <c r="M154" s="94" t="s">
        <v>269</v>
      </c>
      <c r="N154" s="94" t="s">
        <v>270</v>
      </c>
      <c r="O154" s="94" t="s">
        <v>4409</v>
      </c>
      <c r="P154" s="30" t="s">
        <v>235</v>
      </c>
      <c r="Q154" s="20" t="s">
        <v>235</v>
      </c>
      <c r="R154" s="23" t="s">
        <v>235</v>
      </c>
      <c r="S154" s="21" t="s">
        <v>235</v>
      </c>
      <c r="T154" s="20" t="s">
        <v>235</v>
      </c>
      <c r="U154" s="21" t="s">
        <v>235</v>
      </c>
      <c r="V154" s="29" t="s">
        <v>1962</v>
      </c>
      <c r="W154" s="23"/>
      <c r="X154" s="27" t="s">
        <v>4073</v>
      </c>
      <c r="Y154" s="13" t="s">
        <v>4410</v>
      </c>
    </row>
    <row r="155" spans="1:25" ht="76.5">
      <c r="A155" s="24">
        <v>43831</v>
      </c>
      <c r="B155" s="113" t="s">
        <v>4167</v>
      </c>
      <c r="C155" s="26">
        <v>82604</v>
      </c>
      <c r="D155" s="27" t="s">
        <v>233</v>
      </c>
      <c r="E155" s="27" t="s">
        <v>4411</v>
      </c>
      <c r="F155" s="27" t="s">
        <v>358</v>
      </c>
      <c r="G155" s="27" t="s">
        <v>4046</v>
      </c>
      <c r="H155" s="27" t="s">
        <v>233</v>
      </c>
      <c r="I155" s="27" t="s">
        <v>237</v>
      </c>
      <c r="J155" s="36">
        <v>43799</v>
      </c>
      <c r="K155" s="28">
        <v>43952</v>
      </c>
      <c r="L155" s="29" t="s">
        <v>775</v>
      </c>
      <c r="M155" s="94"/>
      <c r="N155" s="94"/>
      <c r="O155" s="94"/>
      <c r="P155" s="30" t="s">
        <v>235</v>
      </c>
      <c r="Q155" s="20" t="s">
        <v>235</v>
      </c>
      <c r="R155" s="23" t="s">
        <v>235</v>
      </c>
      <c r="S155" s="21" t="s">
        <v>235</v>
      </c>
      <c r="T155" s="20" t="s">
        <v>235</v>
      </c>
      <c r="U155" s="21" t="s">
        <v>235</v>
      </c>
      <c r="V155" s="29" t="s">
        <v>1962</v>
      </c>
      <c r="W155" s="23"/>
      <c r="X155" s="27" t="s">
        <v>4073</v>
      </c>
      <c r="Y155" s="13" t="s">
        <v>1962</v>
      </c>
    </row>
    <row r="156" spans="1:25" ht="51">
      <c r="A156" s="24" t="s">
        <v>4412</v>
      </c>
      <c r="B156" s="25" t="s">
        <v>4413</v>
      </c>
      <c r="C156" s="26" t="s">
        <v>4414</v>
      </c>
      <c r="D156" s="27" t="s">
        <v>28</v>
      </c>
      <c r="E156" s="27" t="s">
        <v>77</v>
      </c>
      <c r="F156" s="27" t="s">
        <v>78</v>
      </c>
      <c r="G156" s="27" t="s">
        <v>31</v>
      </c>
      <c r="H156" s="27" t="s">
        <v>32</v>
      </c>
      <c r="I156" s="27" t="s">
        <v>23</v>
      </c>
      <c r="J156" s="36">
        <v>43799</v>
      </c>
      <c r="K156" s="28">
        <v>43952</v>
      </c>
      <c r="L156" s="29" t="s">
        <v>268</v>
      </c>
      <c r="M156" s="94" t="s">
        <v>235</v>
      </c>
      <c r="N156" s="94" t="s">
        <v>235</v>
      </c>
      <c r="O156" s="94" t="s">
        <v>235</v>
      </c>
      <c r="P156" s="30"/>
      <c r="Q156" s="30" t="s">
        <v>235</v>
      </c>
      <c r="R156" s="30" t="s">
        <v>235</v>
      </c>
      <c r="S156" s="30" t="s">
        <v>235</v>
      </c>
      <c r="T156" s="30" t="s">
        <v>235</v>
      </c>
      <c r="U156" s="30" t="s">
        <v>235</v>
      </c>
      <c r="V156" s="29" t="s">
        <v>1962</v>
      </c>
      <c r="W156" s="23" t="s">
        <v>235</v>
      </c>
      <c r="X156" s="27"/>
      <c r="Y156" s="13" t="s">
        <v>4415</v>
      </c>
    </row>
    <row r="157" spans="1:25" ht="63.75">
      <c r="A157" s="24">
        <v>43831</v>
      </c>
      <c r="B157" s="25" t="s">
        <v>4416</v>
      </c>
      <c r="C157" s="26">
        <v>102978</v>
      </c>
      <c r="D157" s="27" t="s">
        <v>233</v>
      </c>
      <c r="E157" s="27" t="s">
        <v>413</v>
      </c>
      <c r="F157" s="27" t="s">
        <v>414</v>
      </c>
      <c r="G157" s="27" t="s">
        <v>4046</v>
      </c>
      <c r="H157" s="27" t="s">
        <v>233</v>
      </c>
      <c r="I157" s="27" t="s">
        <v>237</v>
      </c>
      <c r="J157" s="36">
        <v>43799</v>
      </c>
      <c r="K157" s="28">
        <v>43952</v>
      </c>
      <c r="L157" s="29" t="s">
        <v>775</v>
      </c>
      <c r="M157" s="94"/>
      <c r="N157" s="94" t="s">
        <v>1758</v>
      </c>
      <c r="O157" s="94"/>
      <c r="P157" s="30">
        <v>43801</v>
      </c>
      <c r="Q157" s="30">
        <v>43802</v>
      </c>
      <c r="R157" s="30" t="s">
        <v>239</v>
      </c>
      <c r="S157" s="21">
        <v>43798</v>
      </c>
      <c r="T157" s="20"/>
      <c r="U157" s="21" t="s">
        <v>235</v>
      </c>
      <c r="V157" s="29" t="s">
        <v>1962</v>
      </c>
      <c r="W157" s="23"/>
      <c r="X157" s="27" t="s">
        <v>89</v>
      </c>
      <c r="Y157" s="13" t="s">
        <v>4417</v>
      </c>
    </row>
    <row r="158" spans="1:25" ht="51">
      <c r="A158" s="24">
        <v>43831</v>
      </c>
      <c r="B158" s="25" t="s">
        <v>4418</v>
      </c>
      <c r="C158" s="26">
        <v>106905</v>
      </c>
      <c r="D158" s="27" t="s">
        <v>233</v>
      </c>
      <c r="E158" s="27" t="s">
        <v>317</v>
      </c>
      <c r="F158" s="27" t="s">
        <v>148</v>
      </c>
      <c r="G158" s="27" t="s">
        <v>4419</v>
      </c>
      <c r="H158" s="27" t="s">
        <v>233</v>
      </c>
      <c r="I158" s="27" t="s">
        <v>237</v>
      </c>
      <c r="J158" s="36">
        <v>43799</v>
      </c>
      <c r="K158" s="28">
        <v>43952</v>
      </c>
      <c r="L158" s="29" t="s">
        <v>775</v>
      </c>
      <c r="M158" s="94" t="s">
        <v>304</v>
      </c>
      <c r="N158" s="94" t="s">
        <v>305</v>
      </c>
      <c r="O158" s="94" t="s">
        <v>306</v>
      </c>
      <c r="P158" s="30">
        <v>43783</v>
      </c>
      <c r="Q158" s="20">
        <v>43790</v>
      </c>
      <c r="R158" s="23" t="s">
        <v>239</v>
      </c>
      <c r="S158" s="21">
        <v>43798</v>
      </c>
      <c r="T158" s="20">
        <v>43814</v>
      </c>
      <c r="U158" s="21" t="s">
        <v>235</v>
      </c>
      <c r="V158" s="29" t="s">
        <v>1962</v>
      </c>
      <c r="W158" s="23" t="s">
        <v>235</v>
      </c>
      <c r="X158" s="27" t="s">
        <v>4064</v>
      </c>
      <c r="Y158" s="13" t="s">
        <v>4420</v>
      </c>
    </row>
    <row r="159" spans="1:25" ht="38.25">
      <c r="A159" s="24" t="s">
        <v>4421</v>
      </c>
      <c r="B159" s="25" t="s">
        <v>4422</v>
      </c>
      <c r="C159" s="26">
        <v>13779</v>
      </c>
      <c r="D159" s="27" t="s">
        <v>28</v>
      </c>
      <c r="E159" s="27" t="s">
        <v>4423</v>
      </c>
      <c r="F159" s="27" t="s">
        <v>212</v>
      </c>
      <c r="G159" s="27" t="s">
        <v>31</v>
      </c>
      <c r="H159" s="27" t="s">
        <v>32</v>
      </c>
      <c r="I159" s="27" t="s">
        <v>33</v>
      </c>
      <c r="J159" s="36">
        <v>43830</v>
      </c>
      <c r="K159" s="28">
        <v>43983</v>
      </c>
      <c r="L159" s="29" t="s">
        <v>775</v>
      </c>
      <c r="M159" s="94" t="s">
        <v>4424</v>
      </c>
      <c r="N159" s="94" t="s">
        <v>4425</v>
      </c>
      <c r="O159" s="94" t="s">
        <v>4426</v>
      </c>
      <c r="P159" s="30">
        <v>43811</v>
      </c>
      <c r="Q159" s="20">
        <v>43813</v>
      </c>
      <c r="R159" s="23" t="s">
        <v>239</v>
      </c>
      <c r="S159" s="21" t="s">
        <v>235</v>
      </c>
      <c r="T159" s="20" t="s">
        <v>235</v>
      </c>
      <c r="U159" s="21" t="s">
        <v>235</v>
      </c>
      <c r="V159" s="29" t="s">
        <v>1962</v>
      </c>
      <c r="W159" s="23" t="s">
        <v>235</v>
      </c>
      <c r="X159" s="27"/>
      <c r="Y159" s="37" t="s">
        <v>4427</v>
      </c>
    </row>
    <row r="160" spans="1:25" ht="51">
      <c r="A160" s="24">
        <v>43862</v>
      </c>
      <c r="B160" s="25" t="s">
        <v>4428</v>
      </c>
      <c r="C160" s="26">
        <v>89457</v>
      </c>
      <c r="D160" s="27" t="s">
        <v>233</v>
      </c>
      <c r="E160" s="27" t="s">
        <v>147</v>
      </c>
      <c r="F160" s="27"/>
      <c r="G160" s="27" t="s">
        <v>4419</v>
      </c>
      <c r="H160" s="27" t="s">
        <v>233</v>
      </c>
      <c r="I160" s="27" t="s">
        <v>237</v>
      </c>
      <c r="J160" s="36">
        <v>43830</v>
      </c>
      <c r="K160" s="28">
        <v>43983</v>
      </c>
      <c r="L160" s="29" t="s">
        <v>775</v>
      </c>
      <c r="M160" s="94" t="s">
        <v>304</v>
      </c>
      <c r="N160" s="94" t="s">
        <v>305</v>
      </c>
      <c r="O160" s="94" t="s">
        <v>306</v>
      </c>
      <c r="P160" s="30">
        <v>43811</v>
      </c>
      <c r="Q160" s="20">
        <v>43811</v>
      </c>
      <c r="R160" s="23" t="s">
        <v>239</v>
      </c>
      <c r="S160" s="21">
        <v>43830</v>
      </c>
      <c r="T160" s="20" t="s">
        <v>235</v>
      </c>
      <c r="U160" s="21" t="s">
        <v>235</v>
      </c>
      <c r="V160" s="29" t="s">
        <v>1962</v>
      </c>
      <c r="W160" s="23" t="s">
        <v>235</v>
      </c>
      <c r="X160" s="27" t="s">
        <v>4073</v>
      </c>
      <c r="Y160" s="13" t="s">
        <v>4429</v>
      </c>
    </row>
    <row r="161" spans="1:25" ht="38.25">
      <c r="A161" s="24">
        <v>43862</v>
      </c>
      <c r="B161" s="25" t="s">
        <v>4430</v>
      </c>
      <c r="C161" s="26">
        <v>115387</v>
      </c>
      <c r="D161" s="27" t="s">
        <v>233</v>
      </c>
      <c r="E161" s="27" t="s">
        <v>255</v>
      </c>
      <c r="F161" s="27" t="s">
        <v>256</v>
      </c>
      <c r="G161" s="27" t="s">
        <v>4046</v>
      </c>
      <c r="H161" s="27" t="s">
        <v>233</v>
      </c>
      <c r="I161" s="27" t="s">
        <v>237</v>
      </c>
      <c r="J161" s="36">
        <v>43830</v>
      </c>
      <c r="K161" s="28">
        <v>43983</v>
      </c>
      <c r="L161" s="29" t="s">
        <v>245</v>
      </c>
      <c r="M161" s="94" t="s">
        <v>718</v>
      </c>
      <c r="N161" s="94" t="s">
        <v>4356</v>
      </c>
      <c r="O161" s="94" t="s">
        <v>719</v>
      </c>
      <c r="P161" s="30">
        <v>43809</v>
      </c>
      <c r="Q161" s="20">
        <v>43810</v>
      </c>
      <c r="R161" s="23" t="s">
        <v>239</v>
      </c>
      <c r="S161" s="21"/>
      <c r="T161" s="20"/>
      <c r="U161" s="21"/>
      <c r="V161" s="29" t="s">
        <v>1962</v>
      </c>
      <c r="W161" s="23"/>
      <c r="X161" s="27" t="s">
        <v>4073</v>
      </c>
      <c r="Y161" s="13" t="s">
        <v>4431</v>
      </c>
    </row>
    <row r="162" spans="1:25" ht="38.25">
      <c r="A162" s="24">
        <v>43862</v>
      </c>
      <c r="B162" s="25" t="s">
        <v>4432</v>
      </c>
      <c r="C162" s="26">
        <v>88650</v>
      </c>
      <c r="D162" s="27" t="s">
        <v>233</v>
      </c>
      <c r="E162" s="27" t="s">
        <v>255</v>
      </c>
      <c r="F162" s="27" t="s">
        <v>256</v>
      </c>
      <c r="G162" s="27" t="s">
        <v>4046</v>
      </c>
      <c r="H162" s="27" t="s">
        <v>233</v>
      </c>
      <c r="I162" s="27" t="s">
        <v>237</v>
      </c>
      <c r="J162" s="36">
        <v>43830</v>
      </c>
      <c r="K162" s="28">
        <v>43983</v>
      </c>
      <c r="L162" s="29" t="s">
        <v>245</v>
      </c>
      <c r="M162" s="94"/>
      <c r="N162" s="94"/>
      <c r="O162" s="94"/>
      <c r="P162" s="30" t="s">
        <v>235</v>
      </c>
      <c r="Q162" s="30" t="s">
        <v>235</v>
      </c>
      <c r="R162" s="30" t="s">
        <v>235</v>
      </c>
      <c r="S162" s="21"/>
      <c r="T162" s="20"/>
      <c r="U162" s="21"/>
      <c r="V162" s="29" t="s">
        <v>1962</v>
      </c>
      <c r="W162" s="23"/>
      <c r="X162" s="27" t="s">
        <v>89</v>
      </c>
      <c r="Y162" s="13" t="s">
        <v>4433</v>
      </c>
    </row>
    <row r="163" spans="1:25" ht="25.5">
      <c r="A163" s="24" t="s">
        <v>4434</v>
      </c>
      <c r="B163" s="25" t="s">
        <v>4435</v>
      </c>
      <c r="C163" s="26">
        <v>633287</v>
      </c>
      <c r="D163" s="27" t="s">
        <v>28</v>
      </c>
      <c r="E163" s="27" t="s">
        <v>261</v>
      </c>
      <c r="F163" s="27" t="s">
        <v>220</v>
      </c>
      <c r="G163" s="27" t="s">
        <v>31</v>
      </c>
      <c r="H163" s="27" t="s">
        <v>32</v>
      </c>
      <c r="I163" s="27" t="s">
        <v>33</v>
      </c>
      <c r="J163" s="36">
        <v>43890</v>
      </c>
      <c r="K163" s="28">
        <v>44044</v>
      </c>
      <c r="L163" s="29" t="s">
        <v>775</v>
      </c>
      <c r="M163" s="94" t="s">
        <v>235</v>
      </c>
      <c r="N163" s="94" t="s">
        <v>235</v>
      </c>
      <c r="O163" s="94" t="s">
        <v>235</v>
      </c>
      <c r="P163" s="30">
        <v>43875</v>
      </c>
      <c r="Q163" s="20" t="s">
        <v>235</v>
      </c>
      <c r="R163" s="23" t="s">
        <v>235</v>
      </c>
      <c r="S163" s="21" t="s">
        <v>235</v>
      </c>
      <c r="T163" s="20" t="s">
        <v>235</v>
      </c>
      <c r="U163" s="21" t="s">
        <v>235</v>
      </c>
      <c r="V163" s="29" t="s">
        <v>1962</v>
      </c>
      <c r="W163" s="23" t="s">
        <v>235</v>
      </c>
      <c r="X163" s="27"/>
      <c r="Y163" s="13" t="s">
        <v>4436</v>
      </c>
    </row>
    <row r="164" spans="1:25" ht="25.5">
      <c r="A164" s="24" t="s">
        <v>4434</v>
      </c>
      <c r="B164" s="25" t="s">
        <v>4437</v>
      </c>
      <c r="C164" s="26" t="s">
        <v>4438</v>
      </c>
      <c r="D164" s="27" t="s">
        <v>227</v>
      </c>
      <c r="E164" s="27" t="s">
        <v>970</v>
      </c>
      <c r="F164" s="27" t="s">
        <v>337</v>
      </c>
      <c r="G164" s="27" t="s">
        <v>31</v>
      </c>
      <c r="H164" s="27" t="s">
        <v>32</v>
      </c>
      <c r="I164" s="27" t="s">
        <v>33</v>
      </c>
      <c r="J164" s="36">
        <v>43890</v>
      </c>
      <c r="K164" s="28">
        <v>44044</v>
      </c>
      <c r="L164" s="29" t="s">
        <v>245</v>
      </c>
      <c r="M164" s="94"/>
      <c r="N164" s="94"/>
      <c r="O164" s="94"/>
      <c r="P164" s="30"/>
      <c r="Q164" s="20"/>
      <c r="R164" s="23"/>
      <c r="S164" s="21"/>
      <c r="T164" s="20"/>
      <c r="U164" s="21"/>
      <c r="V164" s="29" t="s">
        <v>1962</v>
      </c>
      <c r="W164" s="23"/>
      <c r="X164" s="27"/>
      <c r="Y164" s="13" t="s">
        <v>4439</v>
      </c>
    </row>
    <row r="165" spans="1:25" ht="25.5">
      <c r="A165" s="115" t="s">
        <v>4440</v>
      </c>
      <c r="B165" s="25" t="s">
        <v>4441</v>
      </c>
      <c r="C165" s="26">
        <v>107598</v>
      </c>
      <c r="D165" s="27" t="s">
        <v>28</v>
      </c>
      <c r="E165" s="27"/>
      <c r="F165" s="27" t="s">
        <v>216</v>
      </c>
      <c r="G165" s="27" t="s">
        <v>31</v>
      </c>
      <c r="H165" s="27" t="s">
        <v>32</v>
      </c>
      <c r="I165" s="27" t="s">
        <v>33</v>
      </c>
      <c r="J165" s="36">
        <v>43921</v>
      </c>
      <c r="K165" s="28">
        <v>44075</v>
      </c>
      <c r="L165" s="29" t="s">
        <v>775</v>
      </c>
      <c r="M165" s="94" t="s">
        <v>73</v>
      </c>
      <c r="N165" s="94" t="s">
        <v>73</v>
      </c>
      <c r="O165" s="94" t="s">
        <v>73</v>
      </c>
      <c r="P165" s="30" t="s">
        <v>73</v>
      </c>
      <c r="Q165" s="30" t="s">
        <v>73</v>
      </c>
      <c r="R165" s="30" t="s">
        <v>73</v>
      </c>
      <c r="S165" s="30" t="s">
        <v>73</v>
      </c>
      <c r="T165" s="30" t="s">
        <v>73</v>
      </c>
      <c r="U165" s="30" t="s">
        <v>73</v>
      </c>
      <c r="V165" s="30" t="s">
        <v>1962</v>
      </c>
      <c r="W165" s="23"/>
      <c r="X165" s="27"/>
      <c r="Y165" s="13" t="s">
        <v>4442</v>
      </c>
    </row>
    <row r="166" spans="1:25" ht="25.5">
      <c r="A166" s="24">
        <v>43983</v>
      </c>
      <c r="B166" s="25" t="s">
        <v>4443</v>
      </c>
      <c r="C166" s="26" t="s">
        <v>4444</v>
      </c>
      <c r="D166" s="27" t="s">
        <v>76</v>
      </c>
      <c r="E166" s="27" t="s">
        <v>644</v>
      </c>
      <c r="F166" s="27" t="s">
        <v>288</v>
      </c>
      <c r="G166" s="27" t="s">
        <v>31</v>
      </c>
      <c r="H166" s="27" t="s">
        <v>32</v>
      </c>
      <c r="I166" s="27" t="s">
        <v>281</v>
      </c>
      <c r="J166" s="36">
        <v>43951</v>
      </c>
      <c r="K166" s="28">
        <v>44105</v>
      </c>
      <c r="L166" s="29" t="s">
        <v>4058</v>
      </c>
      <c r="M166" s="94" t="s">
        <v>235</v>
      </c>
      <c r="N166" s="94" t="s">
        <v>235</v>
      </c>
      <c r="O166" s="94" t="s">
        <v>235</v>
      </c>
      <c r="P166" s="30" t="s">
        <v>235</v>
      </c>
      <c r="Q166" s="30" t="s">
        <v>235</v>
      </c>
      <c r="R166" s="30" t="s">
        <v>235</v>
      </c>
      <c r="S166" s="30" t="s">
        <v>235</v>
      </c>
      <c r="T166" s="30" t="s">
        <v>235</v>
      </c>
      <c r="U166" s="30" t="s">
        <v>235</v>
      </c>
      <c r="V166" s="30" t="s">
        <v>1962</v>
      </c>
      <c r="W166" s="30"/>
      <c r="X166" s="27"/>
      <c r="Y166" s="13" t="s">
        <v>4445</v>
      </c>
    </row>
    <row r="167" spans="1:25" ht="63.75">
      <c r="A167" s="24" t="s">
        <v>4440</v>
      </c>
      <c r="B167" s="25" t="s">
        <v>4446</v>
      </c>
      <c r="C167" s="26">
        <v>116214</v>
      </c>
      <c r="D167" s="27" t="s">
        <v>28</v>
      </c>
      <c r="E167" s="27" t="s">
        <v>317</v>
      </c>
      <c r="F167" s="27" t="s">
        <v>148</v>
      </c>
      <c r="G167" s="27" t="s">
        <v>31</v>
      </c>
      <c r="H167" s="27" t="s">
        <v>32</v>
      </c>
      <c r="I167" s="27" t="s">
        <v>23</v>
      </c>
      <c r="J167" s="36">
        <v>43921</v>
      </c>
      <c r="K167" s="28">
        <v>44075</v>
      </c>
      <c r="L167" s="29" t="s">
        <v>268</v>
      </c>
      <c r="M167" s="94" t="s">
        <v>4447</v>
      </c>
      <c r="N167" s="94" t="s">
        <v>4448</v>
      </c>
      <c r="O167" s="94"/>
      <c r="P167" s="30"/>
      <c r="Q167" s="20"/>
      <c r="R167" s="23" t="s">
        <v>239</v>
      </c>
      <c r="S167" s="21">
        <v>43928</v>
      </c>
      <c r="T167" s="20"/>
      <c r="U167" s="21"/>
      <c r="V167" s="29" t="s">
        <v>1962</v>
      </c>
      <c r="W167" s="23"/>
      <c r="X167" s="27" t="s">
        <v>32</v>
      </c>
      <c r="Y167" s="13" t="s">
        <v>4449</v>
      </c>
    </row>
    <row r="168" spans="1:25" ht="51">
      <c r="A168" s="24">
        <v>43952</v>
      </c>
      <c r="B168" s="25" t="s">
        <v>4450</v>
      </c>
      <c r="C168" s="51">
        <v>58962</v>
      </c>
      <c r="D168" s="27" t="s">
        <v>233</v>
      </c>
      <c r="E168" s="27" t="s">
        <v>463</v>
      </c>
      <c r="F168" s="27" t="s">
        <v>440</v>
      </c>
      <c r="G168" s="27" t="s">
        <v>4046</v>
      </c>
      <c r="H168" s="27" t="s">
        <v>233</v>
      </c>
      <c r="I168" s="27" t="s">
        <v>237</v>
      </c>
      <c r="J168" s="36">
        <v>43921</v>
      </c>
      <c r="K168" s="28">
        <v>44105</v>
      </c>
      <c r="L168" s="29" t="s">
        <v>775</v>
      </c>
      <c r="M168" s="94"/>
      <c r="N168" s="94" t="s">
        <v>464</v>
      </c>
      <c r="O168" s="94"/>
      <c r="P168" s="30" t="s">
        <v>73</v>
      </c>
      <c r="Q168" s="20" t="s">
        <v>73</v>
      </c>
      <c r="R168" s="23" t="s">
        <v>239</v>
      </c>
      <c r="S168" s="21">
        <v>43923</v>
      </c>
      <c r="T168" s="20">
        <v>43943</v>
      </c>
      <c r="U168" s="21"/>
      <c r="V168" s="29" t="s">
        <v>1962</v>
      </c>
      <c r="W168" s="23" t="s">
        <v>486</v>
      </c>
      <c r="X168" s="27" t="s">
        <v>835</v>
      </c>
      <c r="Y168" s="13" t="s">
        <v>4451</v>
      </c>
    </row>
    <row r="169" spans="1:25" ht="51">
      <c r="A169" s="24">
        <v>43952</v>
      </c>
      <c r="B169" s="116" t="s">
        <v>4452</v>
      </c>
      <c r="C169" s="26">
        <v>625800</v>
      </c>
      <c r="D169" s="27" t="s">
        <v>28</v>
      </c>
      <c r="E169" s="27"/>
      <c r="F169" s="27" t="s">
        <v>337</v>
      </c>
      <c r="G169" s="27" t="s">
        <v>31</v>
      </c>
      <c r="H169" s="27" t="s">
        <v>32</v>
      </c>
      <c r="I169" s="27" t="s">
        <v>33</v>
      </c>
      <c r="J169" s="36">
        <v>43921</v>
      </c>
      <c r="K169" s="28">
        <v>44105</v>
      </c>
      <c r="L169" s="29" t="s">
        <v>4453</v>
      </c>
      <c r="M169" s="94" t="s">
        <v>4454</v>
      </c>
      <c r="N169" s="94" t="s">
        <v>4455</v>
      </c>
      <c r="O169" s="94" t="s">
        <v>4456</v>
      </c>
      <c r="P169" s="35"/>
      <c r="Q169" s="20"/>
      <c r="R169" s="23"/>
      <c r="S169" s="21"/>
      <c r="T169" s="20"/>
      <c r="U169" s="20"/>
      <c r="V169" s="29" t="s">
        <v>1962</v>
      </c>
      <c r="W169" s="23"/>
      <c r="X169" s="27" t="s">
        <v>32</v>
      </c>
      <c r="Y169" s="13" t="s">
        <v>4457</v>
      </c>
    </row>
    <row r="170" spans="1:25" ht="38.25">
      <c r="A170" s="24">
        <v>44013</v>
      </c>
      <c r="B170" s="25" t="s">
        <v>4458</v>
      </c>
      <c r="C170" s="26">
        <v>633376</v>
      </c>
      <c r="D170" s="27" t="s">
        <v>233</v>
      </c>
      <c r="E170" s="27" t="s">
        <v>354</v>
      </c>
      <c r="F170" s="27" t="s">
        <v>4459</v>
      </c>
      <c r="G170" s="27" t="s">
        <v>4046</v>
      </c>
      <c r="H170" s="27" t="s">
        <v>233</v>
      </c>
      <c r="I170" s="27" t="s">
        <v>237</v>
      </c>
      <c r="J170" s="36">
        <v>43982</v>
      </c>
      <c r="K170" s="28">
        <v>44136</v>
      </c>
      <c r="L170" s="29" t="s">
        <v>775</v>
      </c>
      <c r="M170" s="94"/>
      <c r="N170" s="94" t="s">
        <v>270</v>
      </c>
      <c r="O170" s="94"/>
      <c r="P170" s="30" t="s">
        <v>235</v>
      </c>
      <c r="Q170" s="20" t="s">
        <v>235</v>
      </c>
      <c r="R170" s="23" t="s">
        <v>235</v>
      </c>
      <c r="S170" s="21" t="s">
        <v>235</v>
      </c>
      <c r="T170" s="20" t="s">
        <v>235</v>
      </c>
      <c r="U170" s="21" t="s">
        <v>235</v>
      </c>
      <c r="V170" s="29" t="s">
        <v>1962</v>
      </c>
      <c r="W170" s="23" t="s">
        <v>235</v>
      </c>
      <c r="X170" s="27" t="s">
        <v>4460</v>
      </c>
      <c r="Y170" s="13" t="s">
        <v>4461</v>
      </c>
    </row>
    <row r="171" spans="1:25" ht="25.5">
      <c r="A171" s="24">
        <v>44013</v>
      </c>
      <c r="B171" s="25" t="s">
        <v>4462</v>
      </c>
      <c r="C171" s="26">
        <v>104529</v>
      </c>
      <c r="D171" s="27" t="s">
        <v>233</v>
      </c>
      <c r="E171" s="27" t="s">
        <v>255</v>
      </c>
      <c r="F171" s="27" t="s">
        <v>256</v>
      </c>
      <c r="G171" s="27" t="s">
        <v>4046</v>
      </c>
      <c r="H171" s="27" t="s">
        <v>233</v>
      </c>
      <c r="I171" s="27" t="s">
        <v>237</v>
      </c>
      <c r="J171" s="36">
        <v>43982</v>
      </c>
      <c r="K171" s="28">
        <v>44136</v>
      </c>
      <c r="L171" s="29" t="s">
        <v>268</v>
      </c>
      <c r="M171" s="94"/>
      <c r="N171" s="94" t="s">
        <v>4463</v>
      </c>
      <c r="O171" s="94"/>
      <c r="P171" s="30" t="s">
        <v>235</v>
      </c>
      <c r="Q171" s="21" t="s">
        <v>235</v>
      </c>
      <c r="R171" s="29" t="s">
        <v>235</v>
      </c>
      <c r="S171" s="29" t="s">
        <v>235</v>
      </c>
      <c r="T171" s="29" t="s">
        <v>235</v>
      </c>
      <c r="U171" s="29"/>
      <c r="V171" s="29" t="s">
        <v>1962</v>
      </c>
      <c r="W171" s="23"/>
      <c r="X171" s="27" t="s">
        <v>162</v>
      </c>
      <c r="Y171" s="13" t="s">
        <v>4464</v>
      </c>
    </row>
    <row r="172" spans="1:25" ht="38.25">
      <c r="A172" s="24">
        <v>44013</v>
      </c>
      <c r="B172" s="25" t="s">
        <v>4465</v>
      </c>
      <c r="C172" s="26">
        <v>633893</v>
      </c>
      <c r="D172" s="27" t="s">
        <v>233</v>
      </c>
      <c r="E172" s="27" t="s">
        <v>77</v>
      </c>
      <c r="F172" s="27" t="s">
        <v>78</v>
      </c>
      <c r="G172" s="27" t="s">
        <v>4103</v>
      </c>
      <c r="H172" s="27" t="s">
        <v>233</v>
      </c>
      <c r="I172" s="27" t="s">
        <v>237</v>
      </c>
      <c r="J172" s="36">
        <v>43982</v>
      </c>
      <c r="K172" s="28">
        <v>44136</v>
      </c>
      <c r="L172" s="29" t="s">
        <v>775</v>
      </c>
      <c r="M172" s="94" t="s">
        <v>4395</v>
      </c>
      <c r="N172" s="94" t="s">
        <v>4396</v>
      </c>
      <c r="O172" s="94" t="s">
        <v>424</v>
      </c>
      <c r="P172" s="30" t="s">
        <v>235</v>
      </c>
      <c r="Q172" s="20" t="s">
        <v>235</v>
      </c>
      <c r="R172" s="23" t="s">
        <v>235</v>
      </c>
      <c r="S172" s="21">
        <v>43983</v>
      </c>
      <c r="T172" s="20"/>
      <c r="U172" s="21" t="s">
        <v>235</v>
      </c>
      <c r="V172" s="29" t="s">
        <v>1962</v>
      </c>
      <c r="W172" s="23" t="s">
        <v>235</v>
      </c>
      <c r="X172" s="27" t="s">
        <v>4064</v>
      </c>
      <c r="Y172" s="13" t="s">
        <v>4466</v>
      </c>
    </row>
    <row r="173" spans="1:25" ht="63.75">
      <c r="A173" s="24">
        <v>44044</v>
      </c>
      <c r="B173" s="25" t="s">
        <v>4467</v>
      </c>
      <c r="C173" s="26">
        <v>108374</v>
      </c>
      <c r="D173" s="27" t="s">
        <v>28</v>
      </c>
      <c r="E173" s="27" t="s">
        <v>77</v>
      </c>
      <c r="F173" s="27" t="s">
        <v>78</v>
      </c>
      <c r="G173" s="27" t="s">
        <v>31</v>
      </c>
      <c r="H173" s="27" t="s">
        <v>32</v>
      </c>
      <c r="I173" s="27" t="s">
        <v>33</v>
      </c>
      <c r="J173" s="36">
        <v>44012</v>
      </c>
      <c r="K173" s="28">
        <v>44166</v>
      </c>
      <c r="L173" s="29" t="s">
        <v>268</v>
      </c>
      <c r="M173" s="94"/>
      <c r="N173" s="94"/>
      <c r="O173" s="94"/>
      <c r="P173" s="30" t="s">
        <v>235</v>
      </c>
      <c r="Q173" s="30" t="s">
        <v>235</v>
      </c>
      <c r="R173" s="30" t="s">
        <v>235</v>
      </c>
      <c r="S173" s="30" t="s">
        <v>235</v>
      </c>
      <c r="T173" s="30" t="s">
        <v>235</v>
      </c>
      <c r="U173" s="30" t="s">
        <v>235</v>
      </c>
      <c r="V173" s="29" t="s">
        <v>1962</v>
      </c>
      <c r="W173" s="23"/>
      <c r="X173" s="27"/>
      <c r="Y173" s="13" t="s">
        <v>4468</v>
      </c>
    </row>
    <row r="174" spans="1:25" ht="63.75">
      <c r="A174" s="24">
        <v>44044</v>
      </c>
      <c r="B174" s="25" t="s">
        <v>4469</v>
      </c>
      <c r="C174" s="26">
        <v>112485</v>
      </c>
      <c r="D174" s="27" t="s">
        <v>28</v>
      </c>
      <c r="E174" s="27" t="s">
        <v>77</v>
      </c>
      <c r="F174" s="27" t="s">
        <v>78</v>
      </c>
      <c r="G174" s="27" t="s">
        <v>31</v>
      </c>
      <c r="H174" s="27" t="s">
        <v>32</v>
      </c>
      <c r="I174" s="27" t="s">
        <v>23</v>
      </c>
      <c r="J174" s="36">
        <v>44012</v>
      </c>
      <c r="K174" s="28">
        <v>44197</v>
      </c>
      <c r="L174" s="29" t="s">
        <v>245</v>
      </c>
      <c r="M174" s="94" t="s">
        <v>4470</v>
      </c>
      <c r="N174" s="94" t="s">
        <v>4471</v>
      </c>
      <c r="O174" s="94" t="s">
        <v>4472</v>
      </c>
      <c r="P174" s="30" t="s">
        <v>235</v>
      </c>
      <c r="Q174" s="30" t="s">
        <v>235</v>
      </c>
      <c r="R174" s="30" t="s">
        <v>235</v>
      </c>
      <c r="S174" s="21"/>
      <c r="T174" s="20"/>
      <c r="U174" s="21"/>
      <c r="V174" s="29" t="s">
        <v>1962</v>
      </c>
      <c r="W174" s="23"/>
      <c r="X174" s="27"/>
      <c r="Y174" s="13" t="s">
        <v>4473</v>
      </c>
    </row>
    <row r="175" spans="1:25" ht="25.5">
      <c r="A175" s="24">
        <v>44013</v>
      </c>
      <c r="B175" s="25" t="s">
        <v>3197</v>
      </c>
      <c r="C175" s="26">
        <v>17256</v>
      </c>
      <c r="D175" s="27" t="s">
        <v>233</v>
      </c>
      <c r="E175" s="27" t="s">
        <v>255</v>
      </c>
      <c r="F175" s="27" t="s">
        <v>256</v>
      </c>
      <c r="G175" s="27" t="s">
        <v>4046</v>
      </c>
      <c r="H175" s="27" t="s">
        <v>233</v>
      </c>
      <c r="I175" s="27" t="s">
        <v>237</v>
      </c>
      <c r="J175" s="36">
        <v>43982</v>
      </c>
      <c r="K175" s="28">
        <v>44136</v>
      </c>
      <c r="L175" s="29" t="s">
        <v>268</v>
      </c>
      <c r="M175" s="94"/>
      <c r="N175" s="94" t="s">
        <v>4463</v>
      </c>
      <c r="O175" s="94"/>
      <c r="P175" s="30" t="s">
        <v>235</v>
      </c>
      <c r="Q175" s="21" t="s">
        <v>235</v>
      </c>
      <c r="R175" s="29" t="s">
        <v>235</v>
      </c>
      <c r="S175" s="29" t="s">
        <v>235</v>
      </c>
      <c r="T175" s="29" t="s">
        <v>235</v>
      </c>
      <c r="U175" s="21" t="s">
        <v>1546</v>
      </c>
      <c r="V175" s="29" t="s">
        <v>1962</v>
      </c>
      <c r="W175" s="23"/>
      <c r="X175" s="27" t="s">
        <v>162</v>
      </c>
      <c r="Y175" s="13" t="s">
        <v>4474</v>
      </c>
    </row>
    <row r="176" spans="1:25" ht="89.25">
      <c r="A176" s="24">
        <v>44075</v>
      </c>
      <c r="B176" s="47" t="s">
        <v>4475</v>
      </c>
      <c r="C176" s="51">
        <v>85236</v>
      </c>
      <c r="D176" s="27" t="s">
        <v>76</v>
      </c>
      <c r="E176" s="27" t="s">
        <v>4476</v>
      </c>
      <c r="F176" s="27" t="s">
        <v>4073</v>
      </c>
      <c r="G176" s="27" t="s">
        <v>31</v>
      </c>
      <c r="H176" s="27" t="s">
        <v>32</v>
      </c>
      <c r="I176" s="27" t="s">
        <v>33</v>
      </c>
      <c r="J176" s="36">
        <v>44043</v>
      </c>
      <c r="K176" s="28">
        <v>44197</v>
      </c>
      <c r="L176" s="29" t="s">
        <v>486</v>
      </c>
      <c r="M176" s="94" t="s">
        <v>235</v>
      </c>
      <c r="N176" s="94" t="s">
        <v>235</v>
      </c>
      <c r="O176" s="94" t="s">
        <v>235</v>
      </c>
      <c r="P176" s="30" t="s">
        <v>235</v>
      </c>
      <c r="Q176" s="20" t="s">
        <v>235</v>
      </c>
      <c r="R176" s="23" t="s">
        <v>235</v>
      </c>
      <c r="S176" s="21" t="s">
        <v>235</v>
      </c>
      <c r="T176" s="20" t="s">
        <v>235</v>
      </c>
      <c r="U176" s="21" t="s">
        <v>235</v>
      </c>
      <c r="V176" s="29" t="s">
        <v>1962</v>
      </c>
      <c r="W176" s="23" t="s">
        <v>235</v>
      </c>
      <c r="X176" s="27"/>
      <c r="Y176" s="13" t="s">
        <v>4477</v>
      </c>
    </row>
    <row r="177" spans="1:25" ht="90">
      <c r="A177" s="24">
        <v>44013</v>
      </c>
      <c r="B177" s="25" t="s">
        <v>4478</v>
      </c>
      <c r="C177" s="26">
        <v>107556</v>
      </c>
      <c r="D177" s="27" t="s">
        <v>28</v>
      </c>
      <c r="E177" s="27" t="s">
        <v>4479</v>
      </c>
      <c r="F177" s="27" t="s">
        <v>4480</v>
      </c>
      <c r="G177" s="27" t="s">
        <v>31</v>
      </c>
      <c r="H177" s="27" t="s">
        <v>32</v>
      </c>
      <c r="I177" s="27" t="s">
        <v>33</v>
      </c>
      <c r="J177" s="36">
        <v>43982</v>
      </c>
      <c r="K177" s="28">
        <v>44136</v>
      </c>
      <c r="L177" s="29" t="s">
        <v>4453</v>
      </c>
      <c r="M177" s="94" t="s">
        <v>4481</v>
      </c>
      <c r="N177" s="94" t="s">
        <v>4482</v>
      </c>
      <c r="O177" s="94"/>
      <c r="P177" s="30">
        <v>43963</v>
      </c>
      <c r="Q177" s="21">
        <v>43963</v>
      </c>
      <c r="R177" s="23" t="s">
        <v>239</v>
      </c>
      <c r="S177" s="21">
        <v>43976</v>
      </c>
      <c r="T177" s="20" t="s">
        <v>4483</v>
      </c>
      <c r="U177" s="21"/>
      <c r="V177" s="29" t="s">
        <v>1962</v>
      </c>
      <c r="W177" s="23"/>
      <c r="X177" s="27"/>
      <c r="Y177" s="118" t="s">
        <v>4484</v>
      </c>
    </row>
    <row r="178" spans="1:25" ht="25.5">
      <c r="A178" s="24">
        <v>44075</v>
      </c>
      <c r="B178" s="25" t="s">
        <v>4485</v>
      </c>
      <c r="C178" s="26">
        <v>101764</v>
      </c>
      <c r="D178" s="27" t="s">
        <v>233</v>
      </c>
      <c r="E178" s="27" t="s">
        <v>858</v>
      </c>
      <c r="F178" s="27" t="s">
        <v>480</v>
      </c>
      <c r="G178" s="27" t="s">
        <v>4046</v>
      </c>
      <c r="H178" s="27" t="s">
        <v>233</v>
      </c>
      <c r="I178" s="27" t="s">
        <v>237</v>
      </c>
      <c r="J178" s="36">
        <v>44043</v>
      </c>
      <c r="K178" s="28">
        <v>44197</v>
      </c>
      <c r="L178" s="29" t="s">
        <v>245</v>
      </c>
      <c r="M178" s="94" t="s">
        <v>4486</v>
      </c>
      <c r="N178" s="94" t="s">
        <v>3805</v>
      </c>
      <c r="O178" s="94" t="s">
        <v>4487</v>
      </c>
      <c r="P178" s="30">
        <v>44032</v>
      </c>
      <c r="Q178" s="20">
        <v>44033</v>
      </c>
      <c r="R178" s="23" t="s">
        <v>239</v>
      </c>
      <c r="S178" s="21">
        <v>44043</v>
      </c>
      <c r="T178" s="20"/>
      <c r="U178" s="21"/>
      <c r="V178" s="29" t="s">
        <v>1962</v>
      </c>
      <c r="W178" s="23"/>
      <c r="X178" s="27" t="s">
        <v>4064</v>
      </c>
      <c r="Y178" s="13" t="s">
        <v>4488</v>
      </c>
    </row>
    <row r="179" spans="1:25" ht="51">
      <c r="A179" s="24">
        <v>44105</v>
      </c>
      <c r="B179" s="25" t="s">
        <v>2239</v>
      </c>
      <c r="C179" s="26">
        <v>109240</v>
      </c>
      <c r="D179" s="27" t="s">
        <v>233</v>
      </c>
      <c r="E179" s="27" t="s">
        <v>413</v>
      </c>
      <c r="F179" s="27" t="s">
        <v>378</v>
      </c>
      <c r="G179" s="27" t="s">
        <v>4046</v>
      </c>
      <c r="H179" s="27" t="s">
        <v>233</v>
      </c>
      <c r="I179" s="27" t="s">
        <v>237</v>
      </c>
      <c r="J179" s="36">
        <v>44074</v>
      </c>
      <c r="K179" s="28">
        <v>44228</v>
      </c>
      <c r="L179" s="121" t="s">
        <v>245</v>
      </c>
      <c r="M179" s="94" t="s">
        <v>415</v>
      </c>
      <c r="N179" s="94" t="s">
        <v>4489</v>
      </c>
      <c r="O179" s="94" t="s">
        <v>4490</v>
      </c>
      <c r="P179" s="30"/>
      <c r="Q179" s="20"/>
      <c r="R179" s="23"/>
      <c r="S179" s="21"/>
      <c r="T179" s="20"/>
      <c r="U179" s="21"/>
      <c r="V179" s="29" t="s">
        <v>1962</v>
      </c>
      <c r="W179" s="23"/>
      <c r="X179" s="27" t="s">
        <v>4073</v>
      </c>
      <c r="Y179" s="13" t="s">
        <v>4491</v>
      </c>
    </row>
    <row r="180" spans="1:25" ht="51">
      <c r="A180" s="24">
        <v>44136</v>
      </c>
      <c r="B180" s="25" t="s">
        <v>4492</v>
      </c>
      <c r="C180" s="26">
        <v>21941</v>
      </c>
      <c r="D180" s="27" t="s">
        <v>233</v>
      </c>
      <c r="E180" s="27" t="s">
        <v>463</v>
      </c>
      <c r="F180" s="27" t="s">
        <v>440</v>
      </c>
      <c r="G180" s="27" t="s">
        <v>4046</v>
      </c>
      <c r="H180" s="27" t="s">
        <v>233</v>
      </c>
      <c r="I180" s="27" t="s">
        <v>237</v>
      </c>
      <c r="J180" s="36">
        <v>44104</v>
      </c>
      <c r="K180" s="28">
        <v>44287</v>
      </c>
      <c r="L180" s="121" t="s">
        <v>775</v>
      </c>
      <c r="M180" s="94"/>
      <c r="N180" s="94" t="s">
        <v>464</v>
      </c>
      <c r="O180" s="94"/>
      <c r="P180" s="30" t="s">
        <v>235</v>
      </c>
      <c r="Q180" s="20" t="s">
        <v>235</v>
      </c>
      <c r="R180" s="23" t="s">
        <v>235</v>
      </c>
      <c r="S180" s="21"/>
      <c r="T180" s="20"/>
      <c r="U180" s="21"/>
      <c r="V180" s="29" t="s">
        <v>1962</v>
      </c>
      <c r="W180" s="23" t="s">
        <v>235</v>
      </c>
      <c r="X180" s="27" t="s">
        <v>835</v>
      </c>
      <c r="Y180" s="13" t="s">
        <v>4493</v>
      </c>
    </row>
    <row r="181" spans="1:25" ht="38.25">
      <c r="A181" s="24">
        <v>44136</v>
      </c>
      <c r="B181" s="25" t="s">
        <v>4494</v>
      </c>
      <c r="C181" s="26">
        <v>102539</v>
      </c>
      <c r="D181" s="27" t="s">
        <v>233</v>
      </c>
      <c r="E181" s="27" t="s">
        <v>255</v>
      </c>
      <c r="F181" s="27" t="s">
        <v>256</v>
      </c>
      <c r="G181" s="27" t="s">
        <v>4046</v>
      </c>
      <c r="H181" s="27" t="s">
        <v>233</v>
      </c>
      <c r="I181" s="27" t="s">
        <v>237</v>
      </c>
      <c r="J181" s="36">
        <v>44104</v>
      </c>
      <c r="K181" s="28">
        <v>44256</v>
      </c>
      <c r="L181" s="121" t="s">
        <v>268</v>
      </c>
      <c r="M181" s="94"/>
      <c r="N181" s="94" t="s">
        <v>72</v>
      </c>
      <c r="O181" s="94"/>
      <c r="P181" s="30" t="s">
        <v>235</v>
      </c>
      <c r="Q181" s="20" t="s">
        <v>235</v>
      </c>
      <c r="R181" s="23" t="s">
        <v>235</v>
      </c>
      <c r="S181" s="21" t="s">
        <v>235</v>
      </c>
      <c r="T181" s="20" t="s">
        <v>235</v>
      </c>
      <c r="U181" s="21" t="s">
        <v>235</v>
      </c>
      <c r="V181" s="29" t="s">
        <v>1962</v>
      </c>
      <c r="W181" s="23"/>
      <c r="X181" s="27" t="s">
        <v>89</v>
      </c>
      <c r="Y181" s="13"/>
    </row>
    <row r="182" spans="1:25" ht="38.25">
      <c r="A182" s="24">
        <v>44136</v>
      </c>
      <c r="B182" s="25" t="s">
        <v>4495</v>
      </c>
      <c r="C182" s="26">
        <v>112501</v>
      </c>
      <c r="D182" s="27" t="s">
        <v>28</v>
      </c>
      <c r="E182" s="27" t="s">
        <v>354</v>
      </c>
      <c r="F182" s="27" t="s">
        <v>78</v>
      </c>
      <c r="G182" s="27" t="s">
        <v>31</v>
      </c>
      <c r="H182" s="27" t="s">
        <v>32</v>
      </c>
      <c r="I182" s="27" t="s">
        <v>23</v>
      </c>
      <c r="J182" s="36">
        <v>44104</v>
      </c>
      <c r="K182" s="28">
        <v>44287</v>
      </c>
      <c r="L182" s="121" t="s">
        <v>486</v>
      </c>
      <c r="M182" s="94" t="s">
        <v>4395</v>
      </c>
      <c r="N182" s="94" t="s">
        <v>4396</v>
      </c>
      <c r="O182" s="94" t="s">
        <v>424</v>
      </c>
      <c r="P182" s="30" t="s">
        <v>235</v>
      </c>
      <c r="Q182" s="20" t="s">
        <v>235</v>
      </c>
      <c r="R182" s="23" t="s">
        <v>239</v>
      </c>
      <c r="S182" s="21">
        <v>44104</v>
      </c>
      <c r="T182" s="20" t="s">
        <v>235</v>
      </c>
      <c r="U182" s="21" t="s">
        <v>235</v>
      </c>
      <c r="V182" s="29" t="s">
        <v>1962</v>
      </c>
      <c r="W182" s="23" t="s">
        <v>235</v>
      </c>
      <c r="X182" s="27" t="s">
        <v>4496</v>
      </c>
      <c r="Y182" s="13" t="s">
        <v>4497</v>
      </c>
    </row>
    <row r="183" spans="1:25" ht="38.25">
      <c r="A183" s="24">
        <v>44136</v>
      </c>
      <c r="B183" s="25" t="s">
        <v>4498</v>
      </c>
      <c r="C183" s="26">
        <v>103361</v>
      </c>
      <c r="D183" s="27" t="s">
        <v>233</v>
      </c>
      <c r="E183" s="27" t="s">
        <v>255</v>
      </c>
      <c r="F183" s="27" t="s">
        <v>256</v>
      </c>
      <c r="G183" s="27" t="s">
        <v>4046</v>
      </c>
      <c r="H183" s="27" t="s">
        <v>233</v>
      </c>
      <c r="I183" s="27" t="s">
        <v>237</v>
      </c>
      <c r="J183" s="36">
        <v>44104</v>
      </c>
      <c r="K183" s="28">
        <v>44256</v>
      </c>
      <c r="L183" s="121" t="s">
        <v>268</v>
      </c>
      <c r="M183" s="94"/>
      <c r="N183" s="94" t="s">
        <v>72</v>
      </c>
      <c r="O183" s="94"/>
      <c r="P183" s="30"/>
      <c r="Q183" s="20"/>
      <c r="R183" s="23"/>
      <c r="S183" s="21">
        <v>44104</v>
      </c>
      <c r="T183" s="20"/>
      <c r="U183" s="21" t="s">
        <v>235</v>
      </c>
      <c r="V183" s="29" t="s">
        <v>1962</v>
      </c>
      <c r="W183" s="23"/>
      <c r="X183" s="27" t="s">
        <v>89</v>
      </c>
      <c r="Y183" s="13" t="s">
        <v>4499</v>
      </c>
    </row>
    <row r="184" spans="1:25" s="25" customFormat="1">
      <c r="A184" s="24">
        <v>44166</v>
      </c>
      <c r="B184" s="25" t="s">
        <v>4500</v>
      </c>
      <c r="C184" s="26">
        <v>70936</v>
      </c>
      <c r="D184" s="27" t="s">
        <v>233</v>
      </c>
      <c r="E184" s="27"/>
      <c r="F184" s="27"/>
      <c r="G184" s="27" t="s">
        <v>4103</v>
      </c>
      <c r="H184" s="27" t="s">
        <v>233</v>
      </c>
      <c r="I184" s="27" t="s">
        <v>237</v>
      </c>
      <c r="J184" s="36">
        <v>44135</v>
      </c>
      <c r="K184" s="28">
        <v>44287</v>
      </c>
      <c r="L184" s="121" t="s">
        <v>268</v>
      </c>
      <c r="M184" s="94" t="s">
        <v>235</v>
      </c>
      <c r="N184" s="94" t="s">
        <v>235</v>
      </c>
      <c r="O184" s="94" t="s">
        <v>235</v>
      </c>
      <c r="P184" s="30">
        <v>44127</v>
      </c>
      <c r="Q184" s="20" t="s">
        <v>235</v>
      </c>
      <c r="R184" s="23" t="s">
        <v>235</v>
      </c>
      <c r="S184" s="23" t="s">
        <v>235</v>
      </c>
      <c r="T184" s="23" t="s">
        <v>235</v>
      </c>
      <c r="U184" s="23" t="s">
        <v>235</v>
      </c>
      <c r="V184" s="23" t="s">
        <v>1962</v>
      </c>
      <c r="W184" s="23"/>
      <c r="X184" s="27" t="s">
        <v>4064</v>
      </c>
      <c r="Y184" s="13"/>
    </row>
    <row r="185" spans="1:25" ht="38.25">
      <c r="A185" s="24">
        <v>44166</v>
      </c>
      <c r="B185" s="25" t="s">
        <v>4501</v>
      </c>
      <c r="C185" s="26">
        <v>112496</v>
      </c>
      <c r="D185" s="27" t="s">
        <v>28</v>
      </c>
      <c r="E185" s="27" t="s">
        <v>77</v>
      </c>
      <c r="F185" s="27" t="s">
        <v>78</v>
      </c>
      <c r="G185" s="27" t="s">
        <v>31</v>
      </c>
      <c r="H185" s="27" t="s">
        <v>32</v>
      </c>
      <c r="I185" s="27" t="s">
        <v>23</v>
      </c>
      <c r="J185" s="36">
        <v>44135</v>
      </c>
      <c r="K185" s="28">
        <v>44317</v>
      </c>
      <c r="L185" s="121" t="s">
        <v>245</v>
      </c>
      <c r="M185" s="94" t="s">
        <v>4395</v>
      </c>
      <c r="N185" s="94" t="s">
        <v>4396</v>
      </c>
      <c r="O185" s="94" t="s">
        <v>424</v>
      </c>
      <c r="P185" s="30" t="s">
        <v>235</v>
      </c>
      <c r="Q185" s="20" t="s">
        <v>235</v>
      </c>
      <c r="R185" s="23" t="s">
        <v>235</v>
      </c>
      <c r="S185" s="21"/>
      <c r="T185" s="20"/>
      <c r="U185" s="21"/>
      <c r="V185" s="29" t="s">
        <v>1962</v>
      </c>
      <c r="W185" s="23"/>
      <c r="X185" s="27" t="s">
        <v>4496</v>
      </c>
      <c r="Y185" s="13" t="s">
        <v>4502</v>
      </c>
    </row>
    <row r="186" spans="1:25" ht="38.25">
      <c r="A186" s="24">
        <v>44166</v>
      </c>
      <c r="B186" s="25" t="s">
        <v>4503</v>
      </c>
      <c r="C186" s="26">
        <v>105711</v>
      </c>
      <c r="D186" s="27" t="s">
        <v>233</v>
      </c>
      <c r="E186" s="27" t="s">
        <v>377</v>
      </c>
      <c r="F186" s="27" t="s">
        <v>256</v>
      </c>
      <c r="G186" s="27" t="s">
        <v>4046</v>
      </c>
      <c r="H186" s="27" t="s">
        <v>233</v>
      </c>
      <c r="I186" s="27" t="s">
        <v>237</v>
      </c>
      <c r="J186" s="36">
        <v>44135</v>
      </c>
      <c r="K186" s="28">
        <v>44287</v>
      </c>
      <c r="L186" s="121" t="s">
        <v>245</v>
      </c>
      <c r="M186" s="94" t="s">
        <v>718</v>
      </c>
      <c r="N186" s="94" t="s">
        <v>4356</v>
      </c>
      <c r="O186" s="94" t="s">
        <v>719</v>
      </c>
      <c r="P186" s="30" t="s">
        <v>235</v>
      </c>
      <c r="Q186" s="20" t="s">
        <v>235</v>
      </c>
      <c r="R186" s="23" t="s">
        <v>235</v>
      </c>
      <c r="S186" s="21"/>
      <c r="T186" s="20"/>
      <c r="U186" s="21"/>
      <c r="V186" s="29" t="s">
        <v>1962</v>
      </c>
      <c r="W186" s="23"/>
      <c r="X186" s="27" t="s">
        <v>4073</v>
      </c>
      <c r="Y186" s="13" t="s">
        <v>4504</v>
      </c>
    </row>
    <row r="187" spans="1:25" ht="38.25">
      <c r="A187" s="24">
        <v>44197</v>
      </c>
      <c r="B187" s="25" t="s">
        <v>4505</v>
      </c>
      <c r="C187" s="26">
        <v>112488</v>
      </c>
      <c r="D187" s="27" t="s">
        <v>28</v>
      </c>
      <c r="E187" s="27" t="s">
        <v>77</v>
      </c>
      <c r="F187" s="27" t="s">
        <v>78</v>
      </c>
      <c r="G187" s="27" t="s">
        <v>31</v>
      </c>
      <c r="H187" s="27" t="s">
        <v>32</v>
      </c>
      <c r="I187" s="27" t="s">
        <v>23</v>
      </c>
      <c r="J187" s="36">
        <v>44165</v>
      </c>
      <c r="K187" s="28">
        <v>44348</v>
      </c>
      <c r="L187" s="121" t="s">
        <v>268</v>
      </c>
      <c r="M187" s="94" t="s">
        <v>4506</v>
      </c>
      <c r="N187" s="94" t="s">
        <v>4471</v>
      </c>
      <c r="O187" s="94" t="s">
        <v>4507</v>
      </c>
      <c r="P187" s="30" t="s">
        <v>235</v>
      </c>
      <c r="Q187" s="30" t="s">
        <v>235</v>
      </c>
      <c r="R187" s="30" t="s">
        <v>235</v>
      </c>
      <c r="S187" s="30" t="s">
        <v>235</v>
      </c>
      <c r="T187" s="30" t="s">
        <v>235</v>
      </c>
      <c r="U187" s="30" t="s">
        <v>235</v>
      </c>
      <c r="V187" s="29" t="s">
        <v>1962</v>
      </c>
      <c r="W187" s="23"/>
      <c r="X187" s="27" t="s">
        <v>4496</v>
      </c>
      <c r="Y187" s="13" t="s">
        <v>4508</v>
      </c>
    </row>
    <row r="188" spans="1:25" ht="25.5">
      <c r="A188" s="24">
        <v>44197</v>
      </c>
      <c r="B188" s="25" t="s">
        <v>4509</v>
      </c>
      <c r="C188" s="26">
        <v>114985</v>
      </c>
      <c r="D188" s="27" t="s">
        <v>233</v>
      </c>
      <c r="E188" s="27" t="s">
        <v>255</v>
      </c>
      <c r="F188" s="27" t="s">
        <v>256</v>
      </c>
      <c r="G188" s="27" t="s">
        <v>4046</v>
      </c>
      <c r="H188" s="27" t="s">
        <v>233</v>
      </c>
      <c r="I188" s="27" t="s">
        <v>237</v>
      </c>
      <c r="J188" s="36">
        <v>44165</v>
      </c>
      <c r="K188" s="28">
        <v>44317</v>
      </c>
      <c r="L188" s="121" t="s">
        <v>268</v>
      </c>
      <c r="M188" s="94"/>
      <c r="N188" s="94" t="s">
        <v>4356</v>
      </c>
      <c r="O188" s="94"/>
      <c r="P188" s="30">
        <v>44153</v>
      </c>
      <c r="Q188" s="30">
        <v>44154</v>
      </c>
      <c r="R188" s="23" t="s">
        <v>235</v>
      </c>
      <c r="S188" s="21">
        <v>44166</v>
      </c>
      <c r="T188" s="23" t="s">
        <v>235</v>
      </c>
      <c r="U188" s="23" t="s">
        <v>235</v>
      </c>
      <c r="V188" s="29" t="s">
        <v>1962</v>
      </c>
      <c r="W188" s="23"/>
      <c r="X188" s="27" t="s">
        <v>4073</v>
      </c>
      <c r="Y188" s="13" t="s">
        <v>4510</v>
      </c>
    </row>
    <row r="189" spans="1:25" ht="38.25">
      <c r="A189" s="24">
        <v>44197</v>
      </c>
      <c r="B189" s="25" t="s">
        <v>4511</v>
      </c>
      <c r="C189" s="26">
        <v>110482</v>
      </c>
      <c r="D189" s="27" t="s">
        <v>233</v>
      </c>
      <c r="E189" s="27" t="s">
        <v>255</v>
      </c>
      <c r="F189" s="27" t="s">
        <v>256</v>
      </c>
      <c r="G189" s="27" t="s">
        <v>4046</v>
      </c>
      <c r="H189" s="27" t="s">
        <v>233</v>
      </c>
      <c r="I189" s="27" t="s">
        <v>237</v>
      </c>
      <c r="J189" s="36">
        <v>44165</v>
      </c>
      <c r="K189" s="28">
        <v>44317</v>
      </c>
      <c r="L189" s="121" t="s">
        <v>775</v>
      </c>
      <c r="M189" s="94"/>
      <c r="N189" s="94" t="s">
        <v>72</v>
      </c>
      <c r="O189" s="94"/>
      <c r="P189" s="30"/>
      <c r="Q189" s="20"/>
      <c r="R189" s="23" t="s">
        <v>235</v>
      </c>
      <c r="S189" s="21">
        <v>44161</v>
      </c>
      <c r="T189" s="20"/>
      <c r="U189" s="21" t="s">
        <v>235</v>
      </c>
      <c r="V189" s="29" t="s">
        <v>1962</v>
      </c>
      <c r="W189" s="23" t="s">
        <v>235</v>
      </c>
      <c r="X189" s="27" t="s">
        <v>89</v>
      </c>
      <c r="Y189" s="13" t="s">
        <v>4512</v>
      </c>
    </row>
    <row r="190" spans="1:25" ht="25.5">
      <c r="A190" s="24">
        <v>44228</v>
      </c>
      <c r="B190" s="25" t="s">
        <v>4513</v>
      </c>
      <c r="C190" s="26">
        <v>106731</v>
      </c>
      <c r="D190" s="27" t="s">
        <v>233</v>
      </c>
      <c r="E190" s="27" t="s">
        <v>255</v>
      </c>
      <c r="F190" s="27" t="s">
        <v>256</v>
      </c>
      <c r="G190" s="27" t="s">
        <v>4046</v>
      </c>
      <c r="H190" s="27" t="s">
        <v>233</v>
      </c>
      <c r="I190" s="27" t="s">
        <v>237</v>
      </c>
      <c r="J190" s="36">
        <v>44196</v>
      </c>
      <c r="K190" s="28">
        <v>44348</v>
      </c>
      <c r="L190" s="121" t="s">
        <v>775</v>
      </c>
      <c r="M190" s="94"/>
      <c r="N190" s="94"/>
      <c r="O190" s="94"/>
      <c r="P190" s="23"/>
      <c r="Q190" s="23"/>
      <c r="R190" s="23" t="s">
        <v>4514</v>
      </c>
      <c r="S190" s="21"/>
      <c r="T190" s="20"/>
      <c r="U190" s="21"/>
      <c r="V190" s="29" t="s">
        <v>1962</v>
      </c>
      <c r="W190" s="23"/>
      <c r="X190" s="27" t="s">
        <v>89</v>
      </c>
      <c r="Y190" s="13" t="s">
        <v>4515</v>
      </c>
    </row>
    <row r="191" spans="1:25" ht="38.25">
      <c r="A191" s="24">
        <v>44228</v>
      </c>
      <c r="B191" s="25" t="s">
        <v>4516</v>
      </c>
      <c r="C191" s="26">
        <v>106609</v>
      </c>
      <c r="D191" s="27" t="s">
        <v>233</v>
      </c>
      <c r="E191" s="27"/>
      <c r="F191" s="27"/>
      <c r="G191" s="27" t="s">
        <v>4046</v>
      </c>
      <c r="H191" s="27" t="s">
        <v>233</v>
      </c>
      <c r="I191" s="27" t="s">
        <v>237</v>
      </c>
      <c r="J191" s="36">
        <v>44196</v>
      </c>
      <c r="K191" s="28">
        <v>44348</v>
      </c>
      <c r="L191" s="121" t="s">
        <v>245</v>
      </c>
      <c r="M191" s="94"/>
      <c r="N191" s="94" t="s">
        <v>72</v>
      </c>
      <c r="O191" s="94"/>
      <c r="P191" s="30" t="s">
        <v>235</v>
      </c>
      <c r="Q191" s="20" t="s">
        <v>235</v>
      </c>
      <c r="R191" s="23" t="s">
        <v>235</v>
      </c>
      <c r="S191" s="21"/>
      <c r="T191" s="20"/>
      <c r="U191" s="21"/>
      <c r="V191" s="29" t="s">
        <v>1962</v>
      </c>
      <c r="W191" s="23"/>
      <c r="X191" s="27" t="s">
        <v>89</v>
      </c>
      <c r="Y191" s="13" t="s">
        <v>4517</v>
      </c>
    </row>
    <row r="192" spans="1:25" ht="51">
      <c r="A192" s="24">
        <v>44228</v>
      </c>
      <c r="B192" s="25" t="s">
        <v>4518</v>
      </c>
      <c r="C192" s="26">
        <v>110801</v>
      </c>
      <c r="D192" s="27" t="s">
        <v>42</v>
      </c>
      <c r="E192" s="27" t="s">
        <v>413</v>
      </c>
      <c r="F192" s="27" t="s">
        <v>414</v>
      </c>
      <c r="G192" s="27" t="s">
        <v>4046</v>
      </c>
      <c r="H192" s="27" t="s">
        <v>32</v>
      </c>
      <c r="I192" s="27" t="s">
        <v>237</v>
      </c>
      <c r="J192" s="36">
        <v>44196</v>
      </c>
      <c r="K192" s="28">
        <v>44348</v>
      </c>
      <c r="L192" s="121" t="s">
        <v>245</v>
      </c>
      <c r="M192" s="94"/>
      <c r="N192" s="94"/>
      <c r="O192" s="94"/>
      <c r="P192" s="30"/>
      <c r="Q192" s="20"/>
      <c r="R192" s="23"/>
      <c r="S192" s="21"/>
      <c r="T192" s="20"/>
      <c r="U192" s="21"/>
      <c r="V192" s="29" t="s">
        <v>1962</v>
      </c>
      <c r="W192" s="23"/>
      <c r="X192" s="27" t="s">
        <v>45</v>
      </c>
      <c r="Y192" s="13" t="s">
        <v>4519</v>
      </c>
    </row>
    <row r="193" spans="1:25" ht="25.5">
      <c r="A193" s="24">
        <v>44228</v>
      </c>
      <c r="B193" s="25" t="s">
        <v>4520</v>
      </c>
      <c r="C193" s="26">
        <v>114748</v>
      </c>
      <c r="D193" s="27" t="s">
        <v>28</v>
      </c>
      <c r="E193" s="27" t="s">
        <v>70</v>
      </c>
      <c r="F193" s="27" t="s">
        <v>71</v>
      </c>
      <c r="G193" s="27" t="s">
        <v>31</v>
      </c>
      <c r="H193" s="27" t="s">
        <v>32</v>
      </c>
      <c r="I193" s="27" t="s">
        <v>33</v>
      </c>
      <c r="J193" s="36">
        <v>44196</v>
      </c>
      <c r="K193" s="28">
        <v>44348</v>
      </c>
      <c r="L193" s="121" t="s">
        <v>245</v>
      </c>
      <c r="M193" s="94"/>
      <c r="N193" s="94"/>
      <c r="O193" s="94"/>
      <c r="P193" s="30"/>
      <c r="Q193" s="20"/>
      <c r="R193" s="23"/>
      <c r="S193" s="21"/>
      <c r="T193" s="20"/>
      <c r="U193" s="21"/>
      <c r="V193" s="29" t="s">
        <v>1962</v>
      </c>
      <c r="W193" s="23"/>
      <c r="X193" s="27"/>
      <c r="Y193" s="13" t="s">
        <v>4521</v>
      </c>
    </row>
    <row r="194" spans="1:25" ht="25.5">
      <c r="A194" s="24">
        <v>44197</v>
      </c>
      <c r="B194" s="25" t="s">
        <v>4522</v>
      </c>
      <c r="C194" s="26">
        <v>633355</v>
      </c>
      <c r="D194" s="27" t="s">
        <v>233</v>
      </c>
      <c r="E194" s="27" t="s">
        <v>4257</v>
      </c>
      <c r="F194" s="27" t="s">
        <v>4459</v>
      </c>
      <c r="G194" s="27" t="s">
        <v>4046</v>
      </c>
      <c r="H194" s="27" t="s">
        <v>233</v>
      </c>
      <c r="I194" s="27" t="s">
        <v>237</v>
      </c>
      <c r="J194" s="36">
        <v>44165</v>
      </c>
      <c r="K194" s="28">
        <v>44317</v>
      </c>
      <c r="L194" s="121" t="s">
        <v>268</v>
      </c>
      <c r="M194" s="94"/>
      <c r="N194" s="94" t="s">
        <v>270</v>
      </c>
      <c r="O194" s="94"/>
      <c r="P194" s="30"/>
      <c r="Q194" s="20"/>
      <c r="R194" s="23"/>
      <c r="S194" s="21">
        <v>44166</v>
      </c>
      <c r="T194" s="20">
        <v>44184</v>
      </c>
      <c r="U194" s="21" t="s">
        <v>73</v>
      </c>
      <c r="V194" s="29" t="s">
        <v>1962</v>
      </c>
      <c r="W194" s="23"/>
      <c r="X194" s="27" t="s">
        <v>4073</v>
      </c>
      <c r="Y194" s="13" t="s">
        <v>4523</v>
      </c>
    </row>
    <row r="195" spans="1:25" ht="25.5">
      <c r="A195" s="24">
        <v>44197</v>
      </c>
      <c r="B195" s="25" t="s">
        <v>4524</v>
      </c>
      <c r="C195" s="26">
        <v>106298</v>
      </c>
      <c r="D195" s="27" t="s">
        <v>233</v>
      </c>
      <c r="E195" s="27" t="s">
        <v>413</v>
      </c>
      <c r="F195" s="27" t="s">
        <v>414</v>
      </c>
      <c r="G195" s="27" t="s">
        <v>4046</v>
      </c>
      <c r="H195" s="27" t="s">
        <v>233</v>
      </c>
      <c r="I195" s="27" t="s">
        <v>237</v>
      </c>
      <c r="J195" s="36">
        <v>44165</v>
      </c>
      <c r="K195" s="28">
        <v>44317</v>
      </c>
      <c r="L195" s="121" t="s">
        <v>268</v>
      </c>
      <c r="M195" s="94"/>
      <c r="N195" s="94"/>
      <c r="O195" s="94"/>
      <c r="P195" s="30">
        <v>44153</v>
      </c>
      <c r="Q195" s="20"/>
      <c r="R195" s="120"/>
      <c r="S195" s="21" t="s">
        <v>73</v>
      </c>
      <c r="T195" s="20" t="s">
        <v>73</v>
      </c>
      <c r="U195" s="21" t="s">
        <v>73</v>
      </c>
      <c r="V195" s="29" t="s">
        <v>1962</v>
      </c>
      <c r="W195" s="23"/>
      <c r="X195" s="27" t="s">
        <v>4073</v>
      </c>
      <c r="Y195" s="13" t="s">
        <v>4525</v>
      </c>
    </row>
    <row r="196" spans="1:25" ht="51">
      <c r="A196" s="24">
        <v>44228</v>
      </c>
      <c r="B196" s="25" t="s">
        <v>2971</v>
      </c>
      <c r="C196" s="26">
        <v>634290</v>
      </c>
      <c r="D196" s="27" t="s">
        <v>233</v>
      </c>
      <c r="E196" s="27" t="s">
        <v>255</v>
      </c>
      <c r="F196" s="27" t="s">
        <v>256</v>
      </c>
      <c r="G196" s="27" t="s">
        <v>4046</v>
      </c>
      <c r="H196" s="27" t="s">
        <v>233</v>
      </c>
      <c r="I196" s="27" t="s">
        <v>237</v>
      </c>
      <c r="J196" s="36">
        <v>44196</v>
      </c>
      <c r="K196" s="28">
        <v>44348</v>
      </c>
      <c r="L196" s="121" t="s">
        <v>775</v>
      </c>
      <c r="M196" s="94"/>
      <c r="N196" s="94" t="s">
        <v>72</v>
      </c>
      <c r="O196" s="94"/>
      <c r="P196" s="23" t="s">
        <v>235</v>
      </c>
      <c r="Q196" s="23" t="s">
        <v>235</v>
      </c>
      <c r="R196" s="23" t="s">
        <v>235</v>
      </c>
      <c r="S196" s="21"/>
      <c r="T196" s="20"/>
      <c r="U196" s="21"/>
      <c r="V196" s="29" t="s">
        <v>1962</v>
      </c>
      <c r="W196" s="23"/>
      <c r="X196" s="27" t="s">
        <v>89</v>
      </c>
      <c r="Y196" s="13" t="s">
        <v>4526</v>
      </c>
    </row>
    <row r="197" spans="1:25" ht="38.25">
      <c r="A197" s="24">
        <v>44166</v>
      </c>
      <c r="B197" s="25" t="s">
        <v>4527</v>
      </c>
      <c r="C197" s="26">
        <v>109116</v>
      </c>
      <c r="D197" s="27" t="s">
        <v>42</v>
      </c>
      <c r="E197" s="27"/>
      <c r="F197" s="27" t="s">
        <v>256</v>
      </c>
      <c r="G197" s="27" t="s">
        <v>4046</v>
      </c>
      <c r="H197" s="27" t="s">
        <v>32</v>
      </c>
      <c r="I197" s="27" t="s">
        <v>23</v>
      </c>
      <c r="J197" s="27" t="s">
        <v>85</v>
      </c>
      <c r="K197" s="28">
        <v>44287</v>
      </c>
      <c r="L197" s="121" t="s">
        <v>245</v>
      </c>
      <c r="M197" s="94"/>
      <c r="N197" s="94"/>
      <c r="O197" s="94"/>
      <c r="P197" s="30" t="s">
        <v>235</v>
      </c>
      <c r="Q197" s="30" t="s">
        <v>235</v>
      </c>
      <c r="R197" s="30" t="s">
        <v>235</v>
      </c>
      <c r="S197" s="21">
        <v>44179</v>
      </c>
      <c r="T197" s="20">
        <v>44201</v>
      </c>
      <c r="U197" s="21"/>
      <c r="V197" s="29" t="s">
        <v>1962</v>
      </c>
      <c r="W197" s="23"/>
      <c r="X197" s="27" t="s">
        <v>89</v>
      </c>
      <c r="Y197" s="13" t="s">
        <v>4528</v>
      </c>
    </row>
    <row r="198" spans="1:25" ht="51">
      <c r="A198" s="24">
        <v>44256</v>
      </c>
      <c r="B198" s="25" t="s">
        <v>4529</v>
      </c>
      <c r="C198" s="26">
        <v>633777</v>
      </c>
      <c r="D198" s="27" t="s">
        <v>233</v>
      </c>
      <c r="E198" s="27" t="s">
        <v>357</v>
      </c>
      <c r="F198" s="27" t="s">
        <v>358</v>
      </c>
      <c r="G198" s="27" t="s">
        <v>4046</v>
      </c>
      <c r="H198" s="27" t="s">
        <v>233</v>
      </c>
      <c r="I198" s="27" t="s">
        <v>237</v>
      </c>
      <c r="J198" s="36">
        <v>44227</v>
      </c>
      <c r="K198" s="28">
        <v>44378</v>
      </c>
      <c r="L198" s="121" t="s">
        <v>775</v>
      </c>
      <c r="M198" s="94" t="s">
        <v>235</v>
      </c>
      <c r="N198" s="94" t="s">
        <v>235</v>
      </c>
      <c r="O198" s="94" t="s">
        <v>235</v>
      </c>
      <c r="P198" s="30" t="s">
        <v>235</v>
      </c>
      <c r="Q198" s="30" t="s">
        <v>235</v>
      </c>
      <c r="R198" s="30" t="s">
        <v>235</v>
      </c>
      <c r="S198" s="30" t="s">
        <v>235</v>
      </c>
      <c r="T198" s="30" t="s">
        <v>235</v>
      </c>
      <c r="U198" s="30" t="s">
        <v>235</v>
      </c>
      <c r="V198" s="29" t="s">
        <v>1962</v>
      </c>
      <c r="W198" s="30" t="s">
        <v>235</v>
      </c>
      <c r="X198" s="27" t="s">
        <v>4073</v>
      </c>
      <c r="Y198" s="13" t="s">
        <v>4530</v>
      </c>
    </row>
    <row r="199" spans="1:25" ht="63.75">
      <c r="A199" s="24">
        <v>44287</v>
      </c>
      <c r="B199" s="25" t="s">
        <v>4531</v>
      </c>
      <c r="C199" s="26">
        <v>111650</v>
      </c>
      <c r="D199" s="27" t="s">
        <v>233</v>
      </c>
      <c r="E199" s="27" t="s">
        <v>604</v>
      </c>
      <c r="F199" s="27"/>
      <c r="G199" s="27" t="s">
        <v>31</v>
      </c>
      <c r="H199" s="27" t="s">
        <v>233</v>
      </c>
      <c r="I199" s="27" t="s">
        <v>237</v>
      </c>
      <c r="J199" s="36">
        <v>44255</v>
      </c>
      <c r="K199" s="28">
        <v>44409</v>
      </c>
      <c r="L199" s="121" t="s">
        <v>486</v>
      </c>
      <c r="M199" s="94" t="s">
        <v>235</v>
      </c>
      <c r="N199" s="94" t="s">
        <v>235</v>
      </c>
      <c r="O199" s="94" t="s">
        <v>235</v>
      </c>
      <c r="P199" s="30" t="s">
        <v>235</v>
      </c>
      <c r="Q199" s="30" t="s">
        <v>235</v>
      </c>
      <c r="R199" s="30" t="s">
        <v>235</v>
      </c>
      <c r="S199" s="30" t="s">
        <v>235</v>
      </c>
      <c r="T199" s="30" t="s">
        <v>235</v>
      </c>
      <c r="U199" s="30" t="s">
        <v>235</v>
      </c>
      <c r="V199" s="29" t="s">
        <v>1962</v>
      </c>
      <c r="W199" s="30" t="s">
        <v>235</v>
      </c>
      <c r="X199" s="27" t="s">
        <v>89</v>
      </c>
      <c r="Y199" s="13" t="s">
        <v>4532</v>
      </c>
    </row>
    <row r="200" spans="1:25" ht="38.25">
      <c r="A200" s="24">
        <v>44256</v>
      </c>
      <c r="B200" s="25" t="s">
        <v>4533</v>
      </c>
      <c r="C200" s="26">
        <v>110973</v>
      </c>
      <c r="D200" s="27" t="s">
        <v>233</v>
      </c>
      <c r="E200" s="27" t="s">
        <v>255</v>
      </c>
      <c r="F200" s="27" t="s">
        <v>256</v>
      </c>
      <c r="G200" s="27" t="s">
        <v>4046</v>
      </c>
      <c r="H200" s="27" t="s">
        <v>233</v>
      </c>
      <c r="I200" s="27" t="s">
        <v>237</v>
      </c>
      <c r="J200" s="36">
        <v>44227</v>
      </c>
      <c r="K200" s="28">
        <v>44378</v>
      </c>
      <c r="L200" s="121" t="s">
        <v>268</v>
      </c>
      <c r="M200" s="94"/>
      <c r="N200" s="94" t="s">
        <v>72</v>
      </c>
      <c r="O200" s="94"/>
      <c r="P200" s="30"/>
      <c r="Q200" s="20"/>
      <c r="R200" s="23"/>
      <c r="S200" s="21">
        <v>44227</v>
      </c>
      <c r="T200" s="20" t="s">
        <v>235</v>
      </c>
      <c r="U200" s="20" t="s">
        <v>235</v>
      </c>
      <c r="V200" s="29" t="s">
        <v>1962</v>
      </c>
      <c r="W200" s="23"/>
      <c r="X200" s="27" t="s">
        <v>89</v>
      </c>
      <c r="Y200" s="13" t="s">
        <v>4534</v>
      </c>
    </row>
    <row r="201" spans="1:25" ht="38.25">
      <c r="A201" s="24">
        <v>44197</v>
      </c>
      <c r="B201" s="25" t="s">
        <v>4535</v>
      </c>
      <c r="C201" s="26">
        <v>633326</v>
      </c>
      <c r="D201" s="27" t="s">
        <v>233</v>
      </c>
      <c r="E201" s="27" t="s">
        <v>266</v>
      </c>
      <c r="F201" s="27" t="s">
        <v>267</v>
      </c>
      <c r="G201" s="27" t="s">
        <v>4046</v>
      </c>
      <c r="H201" s="27" t="s">
        <v>233</v>
      </c>
      <c r="I201" s="27" t="s">
        <v>237</v>
      </c>
      <c r="J201" s="36">
        <v>44165</v>
      </c>
      <c r="K201" s="28">
        <v>44317</v>
      </c>
      <c r="L201" s="121" t="s">
        <v>245</v>
      </c>
      <c r="M201" s="94" t="s">
        <v>2617</v>
      </c>
      <c r="N201" s="94" t="s">
        <v>270</v>
      </c>
      <c r="O201" s="94"/>
      <c r="P201" s="30" t="s">
        <v>235</v>
      </c>
      <c r="Q201" s="30" t="s">
        <v>235</v>
      </c>
      <c r="R201" s="30" t="s">
        <v>235</v>
      </c>
      <c r="S201" s="21">
        <v>44165</v>
      </c>
      <c r="T201" s="20"/>
      <c r="U201" s="21"/>
      <c r="V201" s="29" t="s">
        <v>1962</v>
      </c>
      <c r="W201" s="23"/>
      <c r="X201" s="27" t="s">
        <v>4073</v>
      </c>
      <c r="Y201" s="13" t="s">
        <v>4536</v>
      </c>
    </row>
    <row r="202" spans="1:25" ht="38.25">
      <c r="A202" s="24">
        <v>44256</v>
      </c>
      <c r="B202" s="25" t="s">
        <v>4537</v>
      </c>
      <c r="C202" s="26">
        <v>106144</v>
      </c>
      <c r="D202" s="27" t="s">
        <v>42</v>
      </c>
      <c r="E202" s="27" t="s">
        <v>330</v>
      </c>
      <c r="F202" s="27" t="s">
        <v>308</v>
      </c>
      <c r="G202" s="27" t="s">
        <v>31</v>
      </c>
      <c r="H202" s="27" t="s">
        <v>32</v>
      </c>
      <c r="I202" s="27" t="s">
        <v>237</v>
      </c>
      <c r="J202" s="36">
        <v>44227</v>
      </c>
      <c r="K202" s="28">
        <v>44378</v>
      </c>
      <c r="L202" s="121" t="s">
        <v>245</v>
      </c>
      <c r="M202" s="94"/>
      <c r="N202" s="94"/>
      <c r="O202" s="94"/>
      <c r="P202" s="30"/>
      <c r="Q202" s="20"/>
      <c r="R202" s="23"/>
      <c r="S202" s="21"/>
      <c r="T202" s="20"/>
      <c r="U202" s="21"/>
      <c r="V202" s="29" t="s">
        <v>1962</v>
      </c>
      <c r="W202" s="23"/>
      <c r="X202" s="27" t="s">
        <v>45</v>
      </c>
      <c r="Y202" s="13" t="s">
        <v>4538</v>
      </c>
    </row>
    <row r="203" spans="1:25" ht="38.25">
      <c r="A203" s="24">
        <v>44228</v>
      </c>
      <c r="B203" s="25" t="s">
        <v>4539</v>
      </c>
      <c r="C203" s="26">
        <v>110723</v>
      </c>
      <c r="D203" s="27" t="s">
        <v>233</v>
      </c>
      <c r="E203" s="27" t="s">
        <v>255</v>
      </c>
      <c r="F203" s="27" t="s">
        <v>256</v>
      </c>
      <c r="G203" s="27" t="s">
        <v>4046</v>
      </c>
      <c r="H203" s="27" t="s">
        <v>233</v>
      </c>
      <c r="I203" s="27" t="s">
        <v>237</v>
      </c>
      <c r="J203" s="36">
        <v>44196</v>
      </c>
      <c r="K203" s="28">
        <v>44348</v>
      </c>
      <c r="L203" s="121" t="s">
        <v>245</v>
      </c>
      <c r="M203" s="94"/>
      <c r="N203" s="94" t="s">
        <v>72</v>
      </c>
      <c r="O203" s="94"/>
      <c r="P203" s="30" t="s">
        <v>235</v>
      </c>
      <c r="Q203" s="20" t="s">
        <v>235</v>
      </c>
      <c r="R203" s="23" t="s">
        <v>235</v>
      </c>
      <c r="S203" s="21">
        <v>44200</v>
      </c>
      <c r="T203" s="20">
        <v>44224</v>
      </c>
      <c r="U203" s="21"/>
      <c r="V203" s="29" t="s">
        <v>1962</v>
      </c>
      <c r="W203" s="23"/>
      <c r="X203" s="27" t="s">
        <v>89</v>
      </c>
      <c r="Y203" s="13" t="s">
        <v>4540</v>
      </c>
    </row>
    <row r="204" spans="1:25" ht="25.5">
      <c r="A204" s="24">
        <v>44256</v>
      </c>
      <c r="B204" s="25" t="s">
        <v>4541</v>
      </c>
      <c r="C204" s="26">
        <v>107006</v>
      </c>
      <c r="D204" s="27" t="s">
        <v>233</v>
      </c>
      <c r="E204" s="27" t="s">
        <v>255</v>
      </c>
      <c r="F204" s="27" t="s">
        <v>256</v>
      </c>
      <c r="G204" s="27" t="s">
        <v>4046</v>
      </c>
      <c r="H204" s="27" t="s">
        <v>233</v>
      </c>
      <c r="I204" s="27" t="s">
        <v>237</v>
      </c>
      <c r="J204" s="36">
        <v>44227</v>
      </c>
      <c r="K204" s="28">
        <v>44378</v>
      </c>
      <c r="L204" s="121" t="s">
        <v>268</v>
      </c>
      <c r="M204" s="94"/>
      <c r="N204" s="94" t="s">
        <v>4356</v>
      </c>
      <c r="O204" s="94"/>
      <c r="P204" s="30">
        <v>44222</v>
      </c>
      <c r="Q204" s="20" t="s">
        <v>235</v>
      </c>
      <c r="R204" s="20" t="s">
        <v>235</v>
      </c>
      <c r="S204" s="21">
        <v>44227</v>
      </c>
      <c r="T204" s="20" t="s">
        <v>235</v>
      </c>
      <c r="U204" s="20" t="s">
        <v>235</v>
      </c>
      <c r="V204" s="29" t="s">
        <v>1962</v>
      </c>
      <c r="W204" s="23"/>
      <c r="X204" s="27" t="s">
        <v>4073</v>
      </c>
      <c r="Y204" s="13" t="s">
        <v>4542</v>
      </c>
    </row>
    <row r="205" spans="1:25" ht="38.25">
      <c r="A205" s="24">
        <v>44287</v>
      </c>
      <c r="B205" s="25" t="s">
        <v>4543</v>
      </c>
      <c r="C205" s="26">
        <v>103547</v>
      </c>
      <c r="D205" s="27" t="s">
        <v>233</v>
      </c>
      <c r="E205" s="27" t="s">
        <v>604</v>
      </c>
      <c r="F205" s="27"/>
      <c r="G205" s="27" t="s">
        <v>31</v>
      </c>
      <c r="H205" s="27" t="s">
        <v>233</v>
      </c>
      <c r="I205" s="27" t="s">
        <v>237</v>
      </c>
      <c r="J205" s="36">
        <v>44255</v>
      </c>
      <c r="K205" s="28">
        <v>44409</v>
      </c>
      <c r="L205" s="121" t="s">
        <v>486</v>
      </c>
      <c r="M205" s="94" t="s">
        <v>235</v>
      </c>
      <c r="N205" s="94" t="s">
        <v>72</v>
      </c>
      <c r="O205" s="94" t="s">
        <v>235</v>
      </c>
      <c r="P205" s="30" t="s">
        <v>235</v>
      </c>
      <c r="Q205" s="30" t="s">
        <v>235</v>
      </c>
      <c r="R205" s="23" t="s">
        <v>239</v>
      </c>
      <c r="S205" s="21">
        <v>44251</v>
      </c>
      <c r="T205" s="20">
        <v>44274</v>
      </c>
      <c r="U205" s="21" t="s">
        <v>235</v>
      </c>
      <c r="V205" s="29" t="s">
        <v>1962</v>
      </c>
      <c r="W205" s="23" t="s">
        <v>235</v>
      </c>
      <c r="X205" s="27" t="s">
        <v>89</v>
      </c>
      <c r="Y205" s="13" t="s">
        <v>4544</v>
      </c>
    </row>
    <row r="206" spans="1:25" ht="76.5">
      <c r="A206" s="24">
        <v>44287</v>
      </c>
      <c r="B206" s="25" t="s">
        <v>4545</v>
      </c>
      <c r="C206" s="26">
        <v>103717</v>
      </c>
      <c r="D206" s="27" t="s">
        <v>233</v>
      </c>
      <c r="E206" s="27" t="s">
        <v>604</v>
      </c>
      <c r="F206" s="27"/>
      <c r="G206" s="27" t="s">
        <v>31</v>
      </c>
      <c r="H206" s="27" t="s">
        <v>233</v>
      </c>
      <c r="I206" s="27" t="s">
        <v>237</v>
      </c>
      <c r="J206" s="36">
        <v>44255</v>
      </c>
      <c r="K206" s="28">
        <v>44409</v>
      </c>
      <c r="L206" s="121" t="s">
        <v>486</v>
      </c>
      <c r="M206" s="94" t="s">
        <v>235</v>
      </c>
      <c r="N206" s="94" t="s">
        <v>72</v>
      </c>
      <c r="O206" s="94" t="s">
        <v>235</v>
      </c>
      <c r="P206" s="30" t="s">
        <v>235</v>
      </c>
      <c r="Q206" s="30" t="s">
        <v>235</v>
      </c>
      <c r="R206" s="23" t="s">
        <v>239</v>
      </c>
      <c r="S206" s="21">
        <v>44251</v>
      </c>
      <c r="T206" s="20" t="s">
        <v>235</v>
      </c>
      <c r="U206" s="21" t="s">
        <v>235</v>
      </c>
      <c r="V206" s="29" t="s">
        <v>1962</v>
      </c>
      <c r="W206" s="23" t="s">
        <v>235</v>
      </c>
      <c r="X206" s="27" t="s">
        <v>89</v>
      </c>
      <c r="Y206" s="13" t="s">
        <v>4546</v>
      </c>
    </row>
    <row r="207" spans="1:25" ht="89.25">
      <c r="A207" s="24">
        <v>44317</v>
      </c>
      <c r="B207" s="25" t="s">
        <v>4547</v>
      </c>
      <c r="C207" s="26">
        <v>100579</v>
      </c>
      <c r="D207" s="27" t="s">
        <v>28</v>
      </c>
      <c r="E207" s="27" t="s">
        <v>255</v>
      </c>
      <c r="F207" s="27"/>
      <c r="G207" s="27" t="s">
        <v>31</v>
      </c>
      <c r="H207" s="27" t="s">
        <v>32</v>
      </c>
      <c r="I207" s="27" t="s">
        <v>237</v>
      </c>
      <c r="J207" s="36">
        <v>44286</v>
      </c>
      <c r="K207" s="28">
        <v>44440</v>
      </c>
      <c r="L207" s="29" t="s">
        <v>4146</v>
      </c>
      <c r="M207" s="94"/>
      <c r="N207" s="94" t="s">
        <v>72</v>
      </c>
      <c r="O207" s="94"/>
      <c r="P207" s="30" t="s">
        <v>235</v>
      </c>
      <c r="Q207" s="30" t="s">
        <v>235</v>
      </c>
      <c r="R207" s="23" t="s">
        <v>239</v>
      </c>
      <c r="S207" s="21">
        <v>44286</v>
      </c>
      <c r="T207" s="20"/>
      <c r="U207" s="21"/>
      <c r="V207" s="29" t="s">
        <v>1962</v>
      </c>
      <c r="W207" s="23"/>
      <c r="X207" s="27" t="s">
        <v>89</v>
      </c>
      <c r="Y207" s="13" t="s">
        <v>4548</v>
      </c>
    </row>
    <row r="208" spans="1:25" ht="25.5">
      <c r="A208" s="24">
        <v>44317</v>
      </c>
      <c r="B208" s="25" t="s">
        <v>588</v>
      </c>
      <c r="C208" s="26">
        <v>22175</v>
      </c>
      <c r="D208" s="27" t="s">
        <v>28</v>
      </c>
      <c r="E208" s="27" t="s">
        <v>589</v>
      </c>
      <c r="F208" s="27"/>
      <c r="G208" s="27" t="s">
        <v>31</v>
      </c>
      <c r="H208" s="27" t="s">
        <v>32</v>
      </c>
      <c r="I208" s="27" t="s">
        <v>237</v>
      </c>
      <c r="J208" s="36">
        <v>44286</v>
      </c>
      <c r="K208" s="28">
        <v>44440</v>
      </c>
      <c r="L208" s="29" t="s">
        <v>4146</v>
      </c>
      <c r="M208" s="94" t="s">
        <v>590</v>
      </c>
      <c r="N208" s="94" t="s">
        <v>591</v>
      </c>
      <c r="O208" s="94"/>
      <c r="P208" s="30">
        <v>44265</v>
      </c>
      <c r="Q208" s="30">
        <v>44265</v>
      </c>
      <c r="R208" s="23" t="s">
        <v>239</v>
      </c>
      <c r="S208" s="21">
        <v>44286</v>
      </c>
      <c r="T208" s="20">
        <v>44306</v>
      </c>
      <c r="U208" s="21"/>
      <c r="V208" s="29" t="s">
        <v>1962</v>
      </c>
      <c r="W208" s="23"/>
      <c r="X208" s="27" t="s">
        <v>365</v>
      </c>
      <c r="Y208" s="13" t="s">
        <v>4549</v>
      </c>
    </row>
    <row r="209" spans="1:25" ht="38.25">
      <c r="A209" s="24">
        <v>44378</v>
      </c>
      <c r="B209" s="25" t="s">
        <v>4550</v>
      </c>
      <c r="C209" s="26">
        <v>633380</v>
      </c>
      <c r="D209" s="27" t="s">
        <v>42</v>
      </c>
      <c r="E209" s="27" t="s">
        <v>354</v>
      </c>
      <c r="F209" s="27"/>
      <c r="G209" s="27" t="s">
        <v>31</v>
      </c>
      <c r="H209" s="27" t="s">
        <v>32</v>
      </c>
      <c r="I209" s="27" t="s">
        <v>33</v>
      </c>
      <c r="J209" s="36">
        <v>44347</v>
      </c>
      <c r="K209" s="28">
        <v>44501</v>
      </c>
      <c r="L209" s="121" t="s">
        <v>4146</v>
      </c>
      <c r="M209" s="94"/>
      <c r="N209" s="94" t="s">
        <v>270</v>
      </c>
      <c r="O209" s="94"/>
      <c r="P209" s="30" t="s">
        <v>235</v>
      </c>
      <c r="Q209" s="20" t="s">
        <v>235</v>
      </c>
      <c r="R209" s="23" t="s">
        <v>239</v>
      </c>
      <c r="S209" s="21">
        <v>44347</v>
      </c>
      <c r="T209" s="20"/>
      <c r="U209" s="21"/>
      <c r="V209" s="29" t="s">
        <v>1962</v>
      </c>
      <c r="W209" s="23"/>
      <c r="X209" s="27" t="s">
        <v>45</v>
      </c>
      <c r="Y209" s="13" t="s">
        <v>4551</v>
      </c>
    </row>
    <row r="210" spans="1:25" ht="51">
      <c r="A210" s="24">
        <v>44378</v>
      </c>
      <c r="B210" s="25" t="s">
        <v>4552</v>
      </c>
      <c r="C210" s="26">
        <v>104641</v>
      </c>
      <c r="D210" s="27" t="s">
        <v>42</v>
      </c>
      <c r="E210" s="27" t="s">
        <v>255</v>
      </c>
      <c r="F210" s="27"/>
      <c r="G210" s="27" t="s">
        <v>31</v>
      </c>
      <c r="H210" s="27" t="s">
        <v>32</v>
      </c>
      <c r="I210" s="27" t="s">
        <v>33</v>
      </c>
      <c r="J210" s="36">
        <v>44347</v>
      </c>
      <c r="K210" s="28">
        <v>44501</v>
      </c>
      <c r="L210" s="121" t="s">
        <v>4146</v>
      </c>
      <c r="M210" s="94"/>
      <c r="N210" s="94" t="s">
        <v>72</v>
      </c>
      <c r="O210" s="94"/>
      <c r="P210" s="30" t="s">
        <v>235</v>
      </c>
      <c r="Q210" s="30" t="s">
        <v>235</v>
      </c>
      <c r="R210" s="23" t="s">
        <v>239</v>
      </c>
      <c r="S210" s="21">
        <v>44347</v>
      </c>
      <c r="T210" s="20"/>
      <c r="U210" s="21"/>
      <c r="V210" s="29" t="s">
        <v>1962</v>
      </c>
      <c r="W210" s="23"/>
      <c r="X210" s="27" t="s">
        <v>89</v>
      </c>
      <c r="Y210" s="13" t="s">
        <v>4553</v>
      </c>
    </row>
    <row r="211" spans="1:25" ht="51">
      <c r="A211" s="24">
        <v>44440</v>
      </c>
      <c r="B211" s="25" t="s">
        <v>4554</v>
      </c>
      <c r="C211" s="26">
        <v>109483</v>
      </c>
      <c r="D211" s="27" t="s">
        <v>28</v>
      </c>
      <c r="E211" s="27" t="s">
        <v>354</v>
      </c>
      <c r="F211" s="27" t="s">
        <v>267</v>
      </c>
      <c r="G211" s="27" t="s">
        <v>31</v>
      </c>
      <c r="H211" s="27" t="s">
        <v>32</v>
      </c>
      <c r="I211" s="27" t="s">
        <v>33</v>
      </c>
      <c r="J211" s="36">
        <v>44408</v>
      </c>
      <c r="K211" s="28">
        <v>44562</v>
      </c>
      <c r="L211" s="121" t="s">
        <v>245</v>
      </c>
      <c r="M211" s="94"/>
      <c r="N211" s="94" t="s">
        <v>270</v>
      </c>
      <c r="O211" s="94"/>
      <c r="P211" s="30" t="s">
        <v>235</v>
      </c>
      <c r="Q211" s="20" t="s">
        <v>235</v>
      </c>
      <c r="R211" s="23" t="s">
        <v>235</v>
      </c>
      <c r="S211" s="21">
        <v>44408</v>
      </c>
      <c r="T211" s="20"/>
      <c r="U211" s="21"/>
      <c r="V211" s="29" t="s">
        <v>1962</v>
      </c>
      <c r="W211" s="23"/>
      <c r="X211" s="27" t="s">
        <v>45</v>
      </c>
      <c r="Y211" s="13" t="s">
        <v>4555</v>
      </c>
    </row>
    <row r="212" spans="1:25" ht="38.25">
      <c r="A212" s="24">
        <v>44501</v>
      </c>
      <c r="B212" s="25" t="s">
        <v>4556</v>
      </c>
      <c r="C212" s="26">
        <v>104822</v>
      </c>
      <c r="D212" s="27" t="s">
        <v>28</v>
      </c>
      <c r="E212" s="27" t="s">
        <v>463</v>
      </c>
      <c r="F212" s="27" t="s">
        <v>440</v>
      </c>
      <c r="G212" s="27" t="s">
        <v>31</v>
      </c>
      <c r="H212" s="27" t="s">
        <v>32</v>
      </c>
      <c r="I212" s="27" t="s">
        <v>33</v>
      </c>
      <c r="J212" s="36">
        <v>44469</v>
      </c>
      <c r="K212" s="28">
        <v>44652</v>
      </c>
      <c r="L212" s="121" t="s">
        <v>263</v>
      </c>
      <c r="M212" s="94" t="s">
        <v>73</v>
      </c>
      <c r="N212" s="94" t="s">
        <v>464</v>
      </c>
      <c r="O212" s="94" t="s">
        <v>73</v>
      </c>
      <c r="P212" s="30" t="s">
        <v>73</v>
      </c>
      <c r="Q212" s="20" t="s">
        <v>73</v>
      </c>
      <c r="R212" s="23" t="s">
        <v>239</v>
      </c>
      <c r="S212" s="21">
        <v>44469</v>
      </c>
      <c r="T212" s="20"/>
      <c r="U212" s="21"/>
      <c r="V212" s="29" t="s">
        <v>1962</v>
      </c>
      <c r="W212" s="23"/>
      <c r="X212" s="27" t="s">
        <v>4557</v>
      </c>
      <c r="Y212" s="13" t="s">
        <v>4558</v>
      </c>
    </row>
    <row r="213" spans="1:25" ht="63.75">
      <c r="A213" s="24">
        <v>44501</v>
      </c>
      <c r="B213" s="25" t="s">
        <v>4559</v>
      </c>
      <c r="C213" s="26">
        <v>12198</v>
      </c>
      <c r="D213" s="27" t="s">
        <v>28</v>
      </c>
      <c r="E213" s="27" t="s">
        <v>463</v>
      </c>
      <c r="F213" s="27" t="s">
        <v>440</v>
      </c>
      <c r="G213" s="27" t="s">
        <v>31</v>
      </c>
      <c r="H213" s="27" t="s">
        <v>32</v>
      </c>
      <c r="I213" s="27" t="s">
        <v>33</v>
      </c>
      <c r="J213" s="36">
        <v>44469</v>
      </c>
      <c r="K213" s="28">
        <v>44652</v>
      </c>
      <c r="L213" s="121" t="s">
        <v>245</v>
      </c>
      <c r="M213" s="94"/>
      <c r="N213" s="94" t="s">
        <v>464</v>
      </c>
      <c r="O213" s="94"/>
      <c r="P213" s="30" t="s">
        <v>73</v>
      </c>
      <c r="Q213" s="20" t="s">
        <v>73</v>
      </c>
      <c r="R213" s="23" t="s">
        <v>73</v>
      </c>
      <c r="S213" s="21">
        <v>44475</v>
      </c>
      <c r="T213" s="20"/>
      <c r="U213" s="21"/>
      <c r="V213" s="29" t="s">
        <v>1962</v>
      </c>
      <c r="W213" s="23"/>
      <c r="X213" s="27" t="s">
        <v>4557</v>
      </c>
      <c r="Y213" s="13" t="s">
        <v>4560</v>
      </c>
    </row>
    <row r="214" spans="1:25" ht="38.25">
      <c r="A214" s="24">
        <v>44470</v>
      </c>
      <c r="B214" s="25" t="s">
        <v>4249</v>
      </c>
      <c r="C214" s="26">
        <v>631686</v>
      </c>
      <c r="D214" s="124" t="s">
        <v>28</v>
      </c>
      <c r="E214" s="27" t="s">
        <v>287</v>
      </c>
      <c r="F214" s="27" t="s">
        <v>288</v>
      </c>
      <c r="G214" s="27" t="s">
        <v>31</v>
      </c>
      <c r="H214" s="27" t="s">
        <v>32</v>
      </c>
      <c r="I214" s="27" t="s">
        <v>33</v>
      </c>
      <c r="J214" s="36">
        <v>44439</v>
      </c>
      <c r="K214" s="28">
        <v>44593</v>
      </c>
      <c r="L214" s="121" t="s">
        <v>263</v>
      </c>
      <c r="M214" s="94" t="s">
        <v>4235</v>
      </c>
      <c r="N214" s="94" t="s">
        <v>4250</v>
      </c>
      <c r="O214" s="94" t="s">
        <v>4237</v>
      </c>
      <c r="P214" s="30">
        <v>44421</v>
      </c>
      <c r="Q214" s="20">
        <v>44425</v>
      </c>
      <c r="R214" s="23" t="s">
        <v>239</v>
      </c>
      <c r="S214" s="21">
        <v>44438</v>
      </c>
      <c r="T214" s="20">
        <v>44454</v>
      </c>
      <c r="U214" s="21" t="s">
        <v>235</v>
      </c>
      <c r="V214" s="29" t="s">
        <v>1962</v>
      </c>
      <c r="W214" s="23" t="s">
        <v>235</v>
      </c>
      <c r="X214" s="27" t="s">
        <v>365</v>
      </c>
      <c r="Y214" s="13" t="s">
        <v>4561</v>
      </c>
    </row>
    <row r="215" spans="1:25" ht="25.5">
      <c r="A215" s="24">
        <v>44531</v>
      </c>
      <c r="B215" s="25" t="s">
        <v>4562</v>
      </c>
      <c r="C215" s="26">
        <v>114545</v>
      </c>
      <c r="D215" s="27" t="s">
        <v>28</v>
      </c>
      <c r="E215" s="27" t="s">
        <v>4112</v>
      </c>
      <c r="F215" s="27" t="s">
        <v>854</v>
      </c>
      <c r="G215" s="27" t="s">
        <v>31</v>
      </c>
      <c r="H215" s="27" t="s">
        <v>32</v>
      </c>
      <c r="I215" s="27" t="s">
        <v>33</v>
      </c>
      <c r="J215" s="36">
        <v>44500</v>
      </c>
      <c r="K215" s="28">
        <v>44652</v>
      </c>
      <c r="L215" s="121" t="s">
        <v>268</v>
      </c>
      <c r="M215" s="94"/>
      <c r="N215" s="94"/>
      <c r="O215" s="94"/>
      <c r="P215" s="30">
        <v>44495</v>
      </c>
      <c r="Q215" s="20" t="s">
        <v>235</v>
      </c>
      <c r="R215" s="20" t="s">
        <v>235</v>
      </c>
      <c r="S215" s="20" t="s">
        <v>235</v>
      </c>
      <c r="T215" s="20" t="s">
        <v>235</v>
      </c>
      <c r="U215" s="20" t="s">
        <v>235</v>
      </c>
      <c r="V215" s="29" t="s">
        <v>1962</v>
      </c>
      <c r="W215" s="23"/>
      <c r="X215" s="27"/>
      <c r="Y215" s="13" t="s">
        <v>4563</v>
      </c>
    </row>
    <row r="216" spans="1:25" ht="51">
      <c r="A216" s="24">
        <v>44531</v>
      </c>
      <c r="B216" s="25" t="s">
        <v>4564</v>
      </c>
      <c r="C216" s="26">
        <v>126853</v>
      </c>
      <c r="D216" s="27" t="s">
        <v>42</v>
      </c>
      <c r="E216" s="27" t="s">
        <v>255</v>
      </c>
      <c r="F216" s="27" t="s">
        <v>256</v>
      </c>
      <c r="G216" s="27" t="s">
        <v>31</v>
      </c>
      <c r="H216" s="27" t="s">
        <v>32</v>
      </c>
      <c r="I216" s="27" t="s">
        <v>33</v>
      </c>
      <c r="J216" s="36">
        <v>44500</v>
      </c>
      <c r="K216" s="28">
        <v>44652</v>
      </c>
      <c r="L216" s="121" t="s">
        <v>268</v>
      </c>
      <c r="M216" s="94" t="s">
        <v>4565</v>
      </c>
      <c r="N216" s="94" t="s">
        <v>427</v>
      </c>
      <c r="O216" s="94"/>
      <c r="P216" s="30">
        <v>44495</v>
      </c>
      <c r="Q216" s="20" t="s">
        <v>235</v>
      </c>
      <c r="R216" s="23" t="s">
        <v>235</v>
      </c>
      <c r="S216" s="21">
        <v>44501</v>
      </c>
      <c r="T216" s="23" t="s">
        <v>235</v>
      </c>
      <c r="U216" s="23" t="s">
        <v>235</v>
      </c>
      <c r="V216" s="29" t="s">
        <v>1962</v>
      </c>
      <c r="W216" s="23"/>
      <c r="X216" s="27" t="s">
        <v>45</v>
      </c>
      <c r="Y216" s="13" t="s">
        <v>4566</v>
      </c>
    </row>
    <row r="217" spans="1:25" ht="102">
      <c r="A217" s="24">
        <v>44501</v>
      </c>
      <c r="B217" s="25" t="s">
        <v>4567</v>
      </c>
      <c r="C217" s="26">
        <v>110061</v>
      </c>
      <c r="D217" s="27" t="s">
        <v>28</v>
      </c>
      <c r="E217" s="27" t="s">
        <v>494</v>
      </c>
      <c r="F217" s="27" t="s">
        <v>657</v>
      </c>
      <c r="G217" s="27" t="s">
        <v>31</v>
      </c>
      <c r="H217" s="27" t="s">
        <v>32</v>
      </c>
      <c r="I217" s="27" t="s">
        <v>23</v>
      </c>
      <c r="J217" s="36">
        <v>44469</v>
      </c>
      <c r="K217" s="28">
        <v>44621</v>
      </c>
      <c r="L217" s="121" t="s">
        <v>268</v>
      </c>
      <c r="M217" s="94" t="s">
        <v>4568</v>
      </c>
      <c r="N217" s="94" t="s">
        <v>4569</v>
      </c>
      <c r="O217" s="94"/>
      <c r="P217" s="30">
        <v>44466</v>
      </c>
      <c r="Q217" s="30">
        <v>44467</v>
      </c>
      <c r="R217" s="23"/>
      <c r="S217" s="21">
        <v>44470</v>
      </c>
      <c r="T217" s="20">
        <v>44495</v>
      </c>
      <c r="U217" s="21" t="s">
        <v>235</v>
      </c>
      <c r="V217" s="29" t="s">
        <v>1962</v>
      </c>
      <c r="W217" s="23"/>
      <c r="X217" s="27"/>
      <c r="Y217" s="13" t="s">
        <v>4570</v>
      </c>
    </row>
    <row r="218" spans="1:25" ht="38.25">
      <c r="A218" s="24">
        <v>44593</v>
      </c>
      <c r="B218" s="25" t="s">
        <v>4571</v>
      </c>
      <c r="C218" s="26">
        <v>106566</v>
      </c>
      <c r="D218" s="27" t="s">
        <v>28</v>
      </c>
      <c r="E218" s="27" t="s">
        <v>357</v>
      </c>
      <c r="F218" s="27" t="s">
        <v>358</v>
      </c>
      <c r="G218" s="27" t="s">
        <v>31</v>
      </c>
      <c r="H218" s="27" t="s">
        <v>32</v>
      </c>
      <c r="I218" s="27" t="s">
        <v>33</v>
      </c>
      <c r="J218" s="36">
        <v>44561</v>
      </c>
      <c r="K218" s="28">
        <v>44713</v>
      </c>
      <c r="L218" s="121" t="s">
        <v>263</v>
      </c>
      <c r="M218" s="94" t="s">
        <v>4572</v>
      </c>
      <c r="N218" s="94" t="s">
        <v>4573</v>
      </c>
      <c r="O218" s="94"/>
      <c r="P218" s="30">
        <v>44552</v>
      </c>
      <c r="Q218" s="20">
        <v>44565</v>
      </c>
      <c r="R218" s="23" t="s">
        <v>239</v>
      </c>
      <c r="S218" s="21"/>
      <c r="T218" s="20"/>
      <c r="U218" s="21"/>
      <c r="V218" s="29" t="s">
        <v>1962</v>
      </c>
      <c r="W218" s="23"/>
      <c r="X218" s="27" t="s">
        <v>45</v>
      </c>
      <c r="Y218" s="13"/>
    </row>
    <row r="219" spans="1:25" ht="51">
      <c r="A219" s="24">
        <v>44593</v>
      </c>
      <c r="B219" s="25" t="s">
        <v>4574</v>
      </c>
      <c r="C219" s="26">
        <v>22340</v>
      </c>
      <c r="D219" s="27" t="s">
        <v>28</v>
      </c>
      <c r="E219" s="27" t="s">
        <v>4575</v>
      </c>
      <c r="F219" s="27" t="s">
        <v>480</v>
      </c>
      <c r="G219" s="27" t="s">
        <v>31</v>
      </c>
      <c r="H219" s="27" t="s">
        <v>32</v>
      </c>
      <c r="I219" s="27" t="s">
        <v>33</v>
      </c>
      <c r="J219" s="36">
        <v>44561</v>
      </c>
      <c r="K219" s="28">
        <v>44743</v>
      </c>
      <c r="L219" s="121" t="s">
        <v>245</v>
      </c>
      <c r="M219" s="94" t="s">
        <v>4576</v>
      </c>
      <c r="N219" s="94" t="s">
        <v>4577</v>
      </c>
      <c r="O219" s="94" t="s">
        <v>4578</v>
      </c>
      <c r="P219" s="30">
        <v>44554</v>
      </c>
      <c r="Q219" s="20">
        <v>44560</v>
      </c>
      <c r="R219" s="23" t="s">
        <v>239</v>
      </c>
      <c r="S219" s="21">
        <v>44563</v>
      </c>
      <c r="T219" s="20">
        <v>44580</v>
      </c>
      <c r="U219" s="21"/>
      <c r="V219" s="29" t="s">
        <v>1962</v>
      </c>
      <c r="W219" s="23"/>
      <c r="X219" s="27" t="s">
        <v>251</v>
      </c>
      <c r="Y219" s="13" t="s">
        <v>4579</v>
      </c>
    </row>
    <row r="220" spans="1:25" ht="38.25">
      <c r="A220" s="24">
        <v>44621</v>
      </c>
      <c r="B220" s="25" t="s">
        <v>4580</v>
      </c>
      <c r="C220" s="26">
        <v>128117</v>
      </c>
      <c r="D220" s="27" t="s">
        <v>42</v>
      </c>
      <c r="E220" s="27" t="s">
        <v>255</v>
      </c>
      <c r="F220" s="27" t="s">
        <v>378</v>
      </c>
      <c r="G220" s="27" t="s">
        <v>31</v>
      </c>
      <c r="H220" s="27" t="s">
        <v>32</v>
      </c>
      <c r="I220" s="27" t="s">
        <v>33</v>
      </c>
      <c r="J220" s="36">
        <v>44592</v>
      </c>
      <c r="K220" s="28">
        <v>44743</v>
      </c>
      <c r="L220" s="121" t="s">
        <v>263</v>
      </c>
      <c r="M220" s="94"/>
      <c r="N220" s="94" t="s">
        <v>72</v>
      </c>
      <c r="O220" s="94"/>
      <c r="P220" s="30" t="s">
        <v>235</v>
      </c>
      <c r="Q220" s="30" t="s">
        <v>235</v>
      </c>
      <c r="R220" s="6" t="s">
        <v>239</v>
      </c>
      <c r="S220" s="21">
        <v>44593</v>
      </c>
      <c r="T220" s="20"/>
      <c r="U220" s="21"/>
      <c r="V220" s="29" t="s">
        <v>1962</v>
      </c>
      <c r="W220" s="23"/>
      <c r="X220" s="27" t="s">
        <v>45</v>
      </c>
      <c r="Y220" s="13" t="s">
        <v>4581</v>
      </c>
    </row>
    <row r="221" spans="1:25" ht="38.25">
      <c r="A221" s="24">
        <v>44621</v>
      </c>
      <c r="B221" s="25" t="s">
        <v>4582</v>
      </c>
      <c r="C221" s="26">
        <v>128017</v>
      </c>
      <c r="D221" s="27" t="s">
        <v>42</v>
      </c>
      <c r="E221" s="27"/>
      <c r="F221" s="27"/>
      <c r="G221" s="27" t="s">
        <v>31</v>
      </c>
      <c r="H221" s="27" t="s">
        <v>32</v>
      </c>
      <c r="I221" s="27" t="s">
        <v>33</v>
      </c>
      <c r="J221" s="36">
        <v>44592</v>
      </c>
      <c r="K221" s="28">
        <v>44743</v>
      </c>
      <c r="L221" s="121" t="s">
        <v>263</v>
      </c>
      <c r="M221" s="94"/>
      <c r="N221" s="94" t="s">
        <v>72</v>
      </c>
      <c r="O221" s="94"/>
      <c r="P221" s="30" t="s">
        <v>235</v>
      </c>
      <c r="Q221" s="30" t="s">
        <v>235</v>
      </c>
      <c r="R221" s="6" t="s">
        <v>239</v>
      </c>
      <c r="S221" s="21">
        <v>44593</v>
      </c>
      <c r="T221" s="20"/>
      <c r="U221" s="21"/>
      <c r="V221" s="29" t="s">
        <v>1962</v>
      </c>
      <c r="W221" s="23"/>
      <c r="X221" s="27" t="s">
        <v>45</v>
      </c>
      <c r="Y221" s="13" t="s">
        <v>4581</v>
      </c>
    </row>
    <row r="222" spans="1:25" ht="38.25">
      <c r="A222" s="24">
        <v>44682</v>
      </c>
      <c r="B222" s="25" t="s">
        <v>4583</v>
      </c>
      <c r="C222" s="26">
        <v>128782</v>
      </c>
      <c r="D222" s="27" t="s">
        <v>28</v>
      </c>
      <c r="E222" s="27" t="s">
        <v>255</v>
      </c>
      <c r="F222" s="27" t="s">
        <v>256</v>
      </c>
      <c r="G222" s="27" t="s">
        <v>31</v>
      </c>
      <c r="H222" s="27" t="s">
        <v>32</v>
      </c>
      <c r="I222" s="27" t="s">
        <v>33</v>
      </c>
      <c r="J222" s="36">
        <v>44651</v>
      </c>
      <c r="K222" s="28">
        <v>44805</v>
      </c>
      <c r="L222" s="121" t="s">
        <v>245</v>
      </c>
      <c r="M222" s="94"/>
      <c r="N222" s="94"/>
      <c r="O222" s="94"/>
      <c r="P222" s="30">
        <v>44642</v>
      </c>
      <c r="Q222" s="20"/>
      <c r="R222" s="23"/>
      <c r="S222" s="21"/>
      <c r="T222" s="20"/>
      <c r="U222" s="21"/>
      <c r="V222" s="29" t="s">
        <v>1962</v>
      </c>
      <c r="W222" s="23"/>
      <c r="X222" s="27" t="s">
        <v>45</v>
      </c>
      <c r="Y222" s="13" t="s">
        <v>4584</v>
      </c>
    </row>
    <row r="223" spans="1:25" ht="25.5">
      <c r="A223" s="24">
        <v>44743</v>
      </c>
      <c r="B223" s="25" t="s">
        <v>4585</v>
      </c>
      <c r="C223" s="26">
        <v>104493</v>
      </c>
      <c r="D223" s="27" t="s">
        <v>28</v>
      </c>
      <c r="E223" s="27"/>
      <c r="F223" s="27"/>
      <c r="G223" s="27" t="s">
        <v>31</v>
      </c>
      <c r="H223" s="27" t="s">
        <v>32</v>
      </c>
      <c r="I223" s="27" t="s">
        <v>33</v>
      </c>
      <c r="J223" s="36">
        <v>44712</v>
      </c>
      <c r="K223" s="28">
        <v>44866</v>
      </c>
      <c r="L223" s="121" t="s">
        <v>696</v>
      </c>
      <c r="M223" s="94"/>
      <c r="N223" s="94"/>
      <c r="O223" s="94"/>
      <c r="P223" s="30"/>
      <c r="Q223" s="20"/>
      <c r="R223" s="23"/>
      <c r="S223" s="21"/>
      <c r="T223" s="20"/>
      <c r="U223" s="21"/>
      <c r="V223" s="29" t="s">
        <v>1962</v>
      </c>
      <c r="W223" s="23"/>
      <c r="X223" s="27" t="s">
        <v>39</v>
      </c>
      <c r="Y223" s="13" t="s">
        <v>4586</v>
      </c>
    </row>
    <row r="224" spans="1:25" ht="114.75">
      <c r="A224" s="24">
        <v>44713</v>
      </c>
      <c r="B224" s="25" t="s">
        <v>4587</v>
      </c>
      <c r="C224" s="26">
        <v>102375</v>
      </c>
      <c r="D224" s="27" t="s">
        <v>28</v>
      </c>
      <c r="E224" s="27" t="s">
        <v>261</v>
      </c>
      <c r="F224" s="27" t="s">
        <v>455</v>
      </c>
      <c r="G224" s="27" t="s">
        <v>31</v>
      </c>
      <c r="H224" s="27" t="s">
        <v>32</v>
      </c>
      <c r="I224" s="27" t="s">
        <v>33</v>
      </c>
      <c r="J224" s="36">
        <v>44681</v>
      </c>
      <c r="K224" s="28">
        <v>44835</v>
      </c>
      <c r="L224" s="127" t="s">
        <v>484</v>
      </c>
      <c r="M224" s="94" t="s">
        <v>250</v>
      </c>
      <c r="N224" s="94" t="s">
        <v>98</v>
      </c>
      <c r="O224" s="94"/>
      <c r="P224" s="30" t="s">
        <v>235</v>
      </c>
      <c r="Q224" s="20" t="s">
        <v>235</v>
      </c>
      <c r="R224" s="23" t="s">
        <v>235</v>
      </c>
      <c r="S224" s="21">
        <v>44680</v>
      </c>
      <c r="T224" s="20">
        <v>44697</v>
      </c>
      <c r="U224" s="21"/>
      <c r="V224" s="29" t="s">
        <v>1962</v>
      </c>
      <c r="W224" s="23" t="s">
        <v>486</v>
      </c>
      <c r="X224" s="27" t="s">
        <v>45</v>
      </c>
      <c r="Y224" s="13" t="s">
        <v>4588</v>
      </c>
    </row>
    <row r="225" spans="1:25" ht="140.25">
      <c r="A225" s="24">
        <v>44745</v>
      </c>
      <c r="B225" s="25" t="s">
        <v>4589</v>
      </c>
      <c r="C225" s="26">
        <v>633391</v>
      </c>
      <c r="D225" s="27" t="s">
        <v>28</v>
      </c>
      <c r="E225" s="27" t="s">
        <v>354</v>
      </c>
      <c r="F225" s="27" t="s">
        <v>502</v>
      </c>
      <c r="G225" s="27" t="s">
        <v>31</v>
      </c>
      <c r="H225" s="27" t="s">
        <v>32</v>
      </c>
      <c r="I225" s="27" t="s">
        <v>33</v>
      </c>
      <c r="J225" s="36">
        <v>44712</v>
      </c>
      <c r="K225" s="28">
        <v>44866</v>
      </c>
      <c r="L225" s="121" t="s">
        <v>484</v>
      </c>
      <c r="M225" s="94" t="s">
        <v>235</v>
      </c>
      <c r="N225" s="94" t="s">
        <v>270</v>
      </c>
      <c r="O225" s="94" t="s">
        <v>235</v>
      </c>
      <c r="P225" s="30" t="s">
        <v>235</v>
      </c>
      <c r="Q225" s="20" t="s">
        <v>235</v>
      </c>
      <c r="R225" s="23" t="s">
        <v>235</v>
      </c>
      <c r="S225" s="21">
        <v>44712</v>
      </c>
      <c r="T225" s="20">
        <v>44728</v>
      </c>
      <c r="U225" s="21"/>
      <c r="V225" s="29" t="s">
        <v>1962</v>
      </c>
      <c r="W225" s="23"/>
      <c r="X225" s="27" t="s">
        <v>45</v>
      </c>
      <c r="Y225" s="13" t="s">
        <v>4590</v>
      </c>
    </row>
    <row r="226" spans="1:25" ht="76.5">
      <c r="A226" s="24">
        <v>44826</v>
      </c>
      <c r="B226" s="25" t="s">
        <v>4591</v>
      </c>
      <c r="C226" s="26">
        <v>634308</v>
      </c>
      <c r="D226" s="27" t="s">
        <v>28</v>
      </c>
      <c r="E226" s="27" t="s">
        <v>147</v>
      </c>
      <c r="F226" s="27" t="s">
        <v>148</v>
      </c>
      <c r="G226" s="27" t="s">
        <v>31</v>
      </c>
      <c r="H226" s="27" t="s">
        <v>32</v>
      </c>
      <c r="I226" s="27" t="s">
        <v>33</v>
      </c>
      <c r="J226" s="130">
        <v>44773</v>
      </c>
      <c r="K226" s="28">
        <v>44927</v>
      </c>
      <c r="L226" s="121" t="s">
        <v>484</v>
      </c>
      <c r="M226" s="94" t="s">
        <v>318</v>
      </c>
      <c r="N226" s="94" t="s">
        <v>319</v>
      </c>
      <c r="O226" s="94" t="s">
        <v>320</v>
      </c>
      <c r="P226" s="30">
        <v>44763</v>
      </c>
      <c r="Q226" s="20">
        <v>44767</v>
      </c>
      <c r="R226" s="23" t="s">
        <v>239</v>
      </c>
      <c r="S226" s="21">
        <v>44771</v>
      </c>
      <c r="T226" s="20">
        <v>44789</v>
      </c>
      <c r="U226" s="21"/>
      <c r="V226" s="29" t="s">
        <v>1962</v>
      </c>
      <c r="W226" s="23"/>
      <c r="X226" s="27" t="s">
        <v>39</v>
      </c>
      <c r="Y226" s="46" t="s">
        <v>4592</v>
      </c>
    </row>
    <row r="227" spans="1:25" ht="153">
      <c r="A227" s="24">
        <v>44826</v>
      </c>
      <c r="B227" s="25" t="s">
        <v>4593</v>
      </c>
      <c r="C227" s="26">
        <v>10047</v>
      </c>
      <c r="D227" s="27" t="s">
        <v>76</v>
      </c>
      <c r="E227" s="128" t="s">
        <v>4594</v>
      </c>
      <c r="F227" s="128" t="s">
        <v>371</v>
      </c>
      <c r="G227" s="27" t="s">
        <v>31</v>
      </c>
      <c r="H227" s="27" t="s">
        <v>32</v>
      </c>
      <c r="I227" s="27" t="s">
        <v>33</v>
      </c>
      <c r="J227" s="130">
        <v>44773</v>
      </c>
      <c r="K227" s="28">
        <v>44927</v>
      </c>
      <c r="L227" s="121" t="s">
        <v>484</v>
      </c>
      <c r="M227" s="94" t="s">
        <v>4595</v>
      </c>
      <c r="N227" s="94" t="s">
        <v>4596</v>
      </c>
      <c r="O227" s="94" t="s">
        <v>4597</v>
      </c>
      <c r="P227" s="30">
        <v>44767</v>
      </c>
      <c r="Q227" s="20">
        <v>44770</v>
      </c>
      <c r="R227" s="23" t="s">
        <v>239</v>
      </c>
      <c r="S227" s="21">
        <v>44771</v>
      </c>
      <c r="T227" s="20"/>
      <c r="U227" s="21"/>
      <c r="V227" s="29" t="s">
        <v>1962</v>
      </c>
      <c r="W227" s="23"/>
      <c r="X227" s="27" t="s">
        <v>39</v>
      </c>
      <c r="Y227" s="13" t="s">
        <v>4598</v>
      </c>
    </row>
    <row r="228" spans="1:25" ht="76.5">
      <c r="A228" s="24">
        <v>44866</v>
      </c>
      <c r="B228" s="112" t="s">
        <v>4599</v>
      </c>
      <c r="C228" s="26" t="s">
        <v>4600</v>
      </c>
      <c r="D228" s="27" t="s">
        <v>28</v>
      </c>
      <c r="E228" s="27" t="s">
        <v>362</v>
      </c>
      <c r="F228" s="27" t="s">
        <v>363</v>
      </c>
      <c r="G228" s="27" t="s">
        <v>31</v>
      </c>
      <c r="H228" s="27" t="s">
        <v>32</v>
      </c>
      <c r="I228" s="27" t="s">
        <v>33</v>
      </c>
      <c r="J228" s="132">
        <v>44834</v>
      </c>
      <c r="K228" s="28">
        <v>44986</v>
      </c>
      <c r="L228" s="121" t="s">
        <v>484</v>
      </c>
      <c r="M228" s="94"/>
      <c r="N228" s="94"/>
      <c r="O228" s="94"/>
      <c r="P228" s="30"/>
      <c r="Q228" s="20"/>
      <c r="R228" s="23"/>
      <c r="S228" s="21"/>
      <c r="T228" s="20"/>
      <c r="U228" s="21"/>
      <c r="V228" s="29" t="s">
        <v>1962</v>
      </c>
      <c r="W228" s="23"/>
      <c r="X228" s="27" t="s">
        <v>39</v>
      </c>
      <c r="Y228" s="13" t="s">
        <v>4601</v>
      </c>
    </row>
    <row r="229" spans="1:25" ht="127.5">
      <c r="A229" s="24">
        <v>44866</v>
      </c>
      <c r="B229" s="112" t="s">
        <v>4602</v>
      </c>
      <c r="C229" s="26">
        <v>131458</v>
      </c>
      <c r="D229" s="27" t="s">
        <v>28</v>
      </c>
      <c r="E229" s="27" t="s">
        <v>526</v>
      </c>
      <c r="F229" s="27" t="s">
        <v>662</v>
      </c>
      <c r="G229" s="27" t="s">
        <v>31</v>
      </c>
      <c r="H229" s="27" t="s">
        <v>32</v>
      </c>
      <c r="I229" s="27" t="s">
        <v>33</v>
      </c>
      <c r="J229" s="134">
        <v>44834</v>
      </c>
      <c r="K229" s="28">
        <v>44986</v>
      </c>
      <c r="L229" s="121" t="s">
        <v>484</v>
      </c>
      <c r="M229" s="94"/>
      <c r="N229" s="94"/>
      <c r="O229" s="94"/>
      <c r="P229" s="30"/>
      <c r="Q229" s="20"/>
      <c r="R229" s="23"/>
      <c r="S229" s="21"/>
      <c r="T229" s="20"/>
      <c r="U229" s="21"/>
      <c r="V229" s="29" t="s">
        <v>1962</v>
      </c>
      <c r="W229" s="23"/>
      <c r="X229" s="27" t="s">
        <v>39</v>
      </c>
      <c r="Y229" s="13" t="s">
        <v>4603</v>
      </c>
    </row>
    <row r="230" spans="1:25" ht="38.25">
      <c r="A230" s="24">
        <v>44866</v>
      </c>
      <c r="B230" s="25" t="s">
        <v>4567</v>
      </c>
      <c r="C230" s="26">
        <v>110061</v>
      </c>
      <c r="D230" s="27" t="s">
        <v>28</v>
      </c>
      <c r="E230" s="27" t="s">
        <v>494</v>
      </c>
      <c r="F230" s="27" t="s">
        <v>657</v>
      </c>
      <c r="G230" s="27" t="s">
        <v>31</v>
      </c>
      <c r="H230" s="27" t="s">
        <v>32</v>
      </c>
      <c r="I230" s="27" t="s">
        <v>23</v>
      </c>
      <c r="J230" s="134">
        <v>44834</v>
      </c>
      <c r="K230" s="28">
        <v>44986</v>
      </c>
      <c r="L230" s="121" t="s">
        <v>670</v>
      </c>
      <c r="M230" s="94"/>
      <c r="N230" s="94"/>
      <c r="O230" s="94"/>
      <c r="P230" s="30" t="s">
        <v>235</v>
      </c>
      <c r="Q230" s="20" t="s">
        <v>235</v>
      </c>
      <c r="R230" s="23" t="s">
        <v>235</v>
      </c>
      <c r="S230" s="21"/>
      <c r="T230" s="20"/>
      <c r="U230" s="21"/>
      <c r="V230" s="29" t="s">
        <v>1962</v>
      </c>
      <c r="W230" s="23"/>
      <c r="X230" s="27" t="s">
        <v>39</v>
      </c>
      <c r="Y230" s="13" t="s">
        <v>4604</v>
      </c>
    </row>
    <row r="231" spans="1:25" ht="38.25">
      <c r="A231" s="24">
        <v>44896</v>
      </c>
      <c r="B231" s="25" t="s">
        <v>2297</v>
      </c>
      <c r="C231" s="26">
        <v>633200</v>
      </c>
      <c r="D231" s="27" t="s">
        <v>42</v>
      </c>
      <c r="E231" s="27" t="s">
        <v>362</v>
      </c>
      <c r="F231" s="27" t="s">
        <v>363</v>
      </c>
      <c r="G231" s="27" t="s">
        <v>31</v>
      </c>
      <c r="H231" s="27" t="s">
        <v>32</v>
      </c>
      <c r="I231" s="27" t="s">
        <v>33</v>
      </c>
      <c r="J231" s="134">
        <v>44865</v>
      </c>
      <c r="K231" s="28">
        <v>45017</v>
      </c>
      <c r="L231" s="121" t="s">
        <v>670</v>
      </c>
      <c r="M231" s="94"/>
      <c r="N231" s="94"/>
      <c r="O231" s="94"/>
      <c r="P231" s="30" t="s">
        <v>235</v>
      </c>
      <c r="Q231" s="20" t="s">
        <v>235</v>
      </c>
      <c r="R231" s="23" t="s">
        <v>235</v>
      </c>
      <c r="S231" s="21"/>
      <c r="T231" s="20"/>
      <c r="U231" s="21"/>
      <c r="V231" s="29" t="s">
        <v>1962</v>
      </c>
      <c r="W231" s="23"/>
      <c r="X231" s="27" t="s">
        <v>39</v>
      </c>
      <c r="Y231" s="13" t="s">
        <v>4605</v>
      </c>
    </row>
    <row r="232" spans="1:25" ht="38.25">
      <c r="A232" s="24">
        <v>44896</v>
      </c>
      <c r="B232" s="25" t="s">
        <v>4606</v>
      </c>
      <c r="C232" s="26">
        <v>57576</v>
      </c>
      <c r="D232" s="27" t="s">
        <v>42</v>
      </c>
      <c r="E232" s="27" t="s">
        <v>255</v>
      </c>
      <c r="F232" s="27" t="s">
        <v>378</v>
      </c>
      <c r="G232" s="27" t="s">
        <v>31</v>
      </c>
      <c r="H232" s="27" t="s">
        <v>32</v>
      </c>
      <c r="I232" s="27" t="s">
        <v>33</v>
      </c>
      <c r="J232" s="134">
        <v>44865</v>
      </c>
      <c r="K232" s="28">
        <v>45017</v>
      </c>
      <c r="L232" s="121" t="s">
        <v>1222</v>
      </c>
      <c r="M232" s="94"/>
      <c r="N232" s="94" t="s">
        <v>72</v>
      </c>
      <c r="O232" s="94"/>
      <c r="P232" s="30" t="s">
        <v>235</v>
      </c>
      <c r="Q232" s="30" t="s">
        <v>235</v>
      </c>
      <c r="R232" s="30" t="s">
        <v>235</v>
      </c>
      <c r="S232" s="21" t="s">
        <v>235</v>
      </c>
      <c r="T232" s="20"/>
      <c r="U232" s="21"/>
      <c r="V232" s="29" t="s">
        <v>1962</v>
      </c>
      <c r="W232" s="23"/>
      <c r="X232" s="27" t="s">
        <v>39</v>
      </c>
      <c r="Y232" s="13" t="s">
        <v>4607</v>
      </c>
    </row>
    <row r="233" spans="1:25" ht="51">
      <c r="A233" s="24">
        <v>44927</v>
      </c>
      <c r="B233" s="25" t="s">
        <v>4608</v>
      </c>
      <c r="C233" s="26">
        <v>110294</v>
      </c>
      <c r="D233" s="27" t="s">
        <v>42</v>
      </c>
      <c r="E233" s="27" t="s">
        <v>526</v>
      </c>
      <c r="F233" s="27" t="s">
        <v>662</v>
      </c>
      <c r="G233" s="27" t="s">
        <v>31</v>
      </c>
      <c r="H233" s="27" t="s">
        <v>32</v>
      </c>
      <c r="I233" s="27" t="s">
        <v>33</v>
      </c>
      <c r="J233" s="134">
        <v>44895</v>
      </c>
      <c r="K233" s="28">
        <v>45047</v>
      </c>
      <c r="L233" s="121" t="s">
        <v>670</v>
      </c>
      <c r="M233" s="94" t="s">
        <v>1236</v>
      </c>
      <c r="N233" s="94" t="s">
        <v>1389</v>
      </c>
      <c r="O233" s="94"/>
      <c r="P233" s="30" t="s">
        <v>235</v>
      </c>
      <c r="Q233" s="20" t="s">
        <v>235</v>
      </c>
      <c r="R233" s="23" t="s">
        <v>239</v>
      </c>
      <c r="S233" s="21"/>
      <c r="T233" s="20"/>
      <c r="U233" s="21"/>
      <c r="V233" s="29" t="s">
        <v>1962</v>
      </c>
      <c r="W233" s="23"/>
      <c r="X233" s="27" t="s">
        <v>45</v>
      </c>
      <c r="Y233" s="13" t="s">
        <v>4609</v>
      </c>
    </row>
    <row r="234" spans="1:25" ht="38.25">
      <c r="A234" s="24">
        <v>44958</v>
      </c>
      <c r="B234" s="25" t="s">
        <v>4610</v>
      </c>
      <c r="C234" s="26">
        <v>55986</v>
      </c>
      <c r="D234" s="27" t="s">
        <v>28</v>
      </c>
      <c r="E234" s="27" t="s">
        <v>255</v>
      </c>
      <c r="F234" s="27" t="s">
        <v>256</v>
      </c>
      <c r="G234" s="27" t="s">
        <v>31</v>
      </c>
      <c r="H234" s="27" t="s">
        <v>32</v>
      </c>
      <c r="I234" s="27" t="s">
        <v>33</v>
      </c>
      <c r="J234" s="134">
        <v>44925</v>
      </c>
      <c r="K234" s="28">
        <v>45078</v>
      </c>
      <c r="L234" s="121" t="s">
        <v>775</v>
      </c>
      <c r="M234" s="94" t="s">
        <v>235</v>
      </c>
      <c r="N234" s="94" t="s">
        <v>72</v>
      </c>
      <c r="O234" s="94" t="s">
        <v>235</v>
      </c>
      <c r="P234" s="30" t="s">
        <v>235</v>
      </c>
      <c r="Q234" s="20" t="s">
        <v>235</v>
      </c>
      <c r="R234" s="23" t="s">
        <v>235</v>
      </c>
      <c r="S234" s="21" t="s">
        <v>235</v>
      </c>
      <c r="T234" s="20" t="s">
        <v>235</v>
      </c>
      <c r="U234" s="21" t="s">
        <v>235</v>
      </c>
      <c r="V234" s="29" t="s">
        <v>1962</v>
      </c>
      <c r="W234" s="23"/>
      <c r="X234" s="27" t="s">
        <v>45</v>
      </c>
      <c r="Y234" s="13" t="s">
        <v>4611</v>
      </c>
    </row>
    <row r="235" spans="1:25" ht="25.5">
      <c r="A235" s="139">
        <v>44986</v>
      </c>
      <c r="B235" s="25" t="s">
        <v>457</v>
      </c>
      <c r="C235" s="26">
        <v>116511</v>
      </c>
      <c r="D235" s="140" t="s">
        <v>42</v>
      </c>
      <c r="E235" s="140"/>
      <c r="F235" s="140"/>
      <c r="G235" s="140" t="s">
        <v>31</v>
      </c>
      <c r="H235" s="140" t="s">
        <v>32</v>
      </c>
      <c r="I235" s="140" t="s">
        <v>33</v>
      </c>
      <c r="J235" s="141">
        <v>44956</v>
      </c>
      <c r="K235" s="142">
        <v>45108</v>
      </c>
      <c r="L235" s="143" t="s">
        <v>1551</v>
      </c>
      <c r="M235" s="144" t="s">
        <v>235</v>
      </c>
      <c r="N235" s="144" t="s">
        <v>4612</v>
      </c>
      <c r="O235" s="144" t="s">
        <v>235</v>
      </c>
      <c r="P235" s="145" t="s">
        <v>235</v>
      </c>
      <c r="Q235" s="48" t="s">
        <v>235</v>
      </c>
      <c r="R235" s="146" t="s">
        <v>235</v>
      </c>
      <c r="S235" s="147" t="s">
        <v>235</v>
      </c>
      <c r="T235" s="48" t="s">
        <v>235</v>
      </c>
      <c r="U235" s="147" t="s">
        <v>235</v>
      </c>
      <c r="V235" s="148" t="s">
        <v>1962</v>
      </c>
      <c r="W235" s="146"/>
      <c r="X235" s="140" t="s">
        <v>39</v>
      </c>
      <c r="Y235" s="149" t="s">
        <v>4613</v>
      </c>
    </row>
    <row r="236" spans="1:25" ht="25.5">
      <c r="A236" s="24">
        <v>44986</v>
      </c>
      <c r="B236" s="25" t="s">
        <v>542</v>
      </c>
      <c r="C236" s="26">
        <v>107766</v>
      </c>
      <c r="D236" s="27" t="s">
        <v>28</v>
      </c>
      <c r="E236" s="27" t="s">
        <v>4614</v>
      </c>
      <c r="F236" s="27" t="s">
        <v>212</v>
      </c>
      <c r="G236" s="27" t="s">
        <v>31</v>
      </c>
      <c r="H236" s="27" t="s">
        <v>32</v>
      </c>
      <c r="I236" s="27" t="s">
        <v>33</v>
      </c>
      <c r="J236" s="134">
        <v>44956</v>
      </c>
      <c r="K236" s="28">
        <v>45108</v>
      </c>
      <c r="L236" s="121" t="s">
        <v>1543</v>
      </c>
      <c r="M236" s="94" t="s">
        <v>235</v>
      </c>
      <c r="N236" s="94" t="s">
        <v>235</v>
      </c>
      <c r="O236" s="94" t="s">
        <v>235</v>
      </c>
      <c r="P236" s="30">
        <v>44938</v>
      </c>
      <c r="Q236" s="30">
        <v>44938</v>
      </c>
      <c r="R236" s="23" t="s">
        <v>239</v>
      </c>
      <c r="S236" s="21" t="s">
        <v>235</v>
      </c>
      <c r="T236" s="21" t="s">
        <v>235</v>
      </c>
      <c r="U236" s="21" t="s">
        <v>235</v>
      </c>
      <c r="V236" s="29" t="s">
        <v>1962</v>
      </c>
      <c r="W236" s="23"/>
      <c r="X236" s="27" t="s">
        <v>39</v>
      </c>
      <c r="Y236" s="13"/>
    </row>
    <row r="237" spans="1:25" ht="89.25">
      <c r="A237" s="24">
        <v>44986</v>
      </c>
      <c r="B237" s="112" t="s">
        <v>410</v>
      </c>
      <c r="C237" s="26">
        <v>114457</v>
      </c>
      <c r="D237" s="27" t="s">
        <v>42</v>
      </c>
      <c r="E237" s="27" t="s">
        <v>377</v>
      </c>
      <c r="F237" s="27" t="s">
        <v>662</v>
      </c>
      <c r="G237" s="27" t="s">
        <v>31</v>
      </c>
      <c r="H237" s="27" t="s">
        <v>32</v>
      </c>
      <c r="I237" s="27" t="s">
        <v>33</v>
      </c>
      <c r="J237" s="134">
        <v>44956</v>
      </c>
      <c r="K237" s="28">
        <v>45108</v>
      </c>
      <c r="L237" s="121" t="s">
        <v>1551</v>
      </c>
      <c r="M237" s="94" t="s">
        <v>235</v>
      </c>
      <c r="N237" s="94" t="s">
        <v>91</v>
      </c>
      <c r="O237" s="94" t="s">
        <v>235</v>
      </c>
      <c r="P237" s="30" t="s">
        <v>235</v>
      </c>
      <c r="Q237" s="20" t="s">
        <v>235</v>
      </c>
      <c r="R237" s="23" t="s">
        <v>235</v>
      </c>
      <c r="S237" s="21"/>
      <c r="T237" s="20"/>
      <c r="U237" s="21"/>
      <c r="V237" s="29" t="s">
        <v>1962</v>
      </c>
      <c r="W237" s="23"/>
      <c r="X237" s="27" t="s">
        <v>45</v>
      </c>
      <c r="Y237" s="13" t="s">
        <v>4615</v>
      </c>
    </row>
    <row r="238" spans="1:25" ht="114.75">
      <c r="A238" s="24">
        <v>44986</v>
      </c>
      <c r="B238" s="47" t="s">
        <v>402</v>
      </c>
      <c r="C238" s="26">
        <v>128349</v>
      </c>
      <c r="D238" s="27" t="s">
        <v>42</v>
      </c>
      <c r="E238" s="27" t="s">
        <v>255</v>
      </c>
      <c r="F238" s="27" t="s">
        <v>256</v>
      </c>
      <c r="G238" s="27" t="s">
        <v>31</v>
      </c>
      <c r="H238" s="27" t="s">
        <v>32</v>
      </c>
      <c r="I238" s="27" t="s">
        <v>33</v>
      </c>
      <c r="J238" s="134">
        <v>44956</v>
      </c>
      <c r="K238" s="28">
        <v>45108</v>
      </c>
      <c r="L238" s="121" t="s">
        <v>1551</v>
      </c>
      <c r="M238" s="94" t="s">
        <v>235</v>
      </c>
      <c r="N238" s="94" t="s">
        <v>72</v>
      </c>
      <c r="O238" s="94" t="s">
        <v>235</v>
      </c>
      <c r="P238" s="30" t="s">
        <v>235</v>
      </c>
      <c r="Q238" s="20" t="s">
        <v>235</v>
      </c>
      <c r="R238" s="23" t="s">
        <v>235</v>
      </c>
      <c r="S238" s="21">
        <v>44953</v>
      </c>
      <c r="T238" s="20" t="s">
        <v>235</v>
      </c>
      <c r="U238" s="21" t="s">
        <v>235</v>
      </c>
      <c r="V238" s="29" t="s">
        <v>1962</v>
      </c>
      <c r="W238" s="23"/>
      <c r="X238" s="27" t="s">
        <v>45</v>
      </c>
      <c r="Y238" s="13" t="s">
        <v>4616</v>
      </c>
    </row>
    <row r="239" spans="1:25" ht="25.5">
      <c r="A239" s="156">
        <v>45017</v>
      </c>
      <c r="B239" s="157" t="s">
        <v>4617</v>
      </c>
      <c r="C239" s="158">
        <v>111560</v>
      </c>
      <c r="D239" s="159" t="s">
        <v>42</v>
      </c>
      <c r="E239" s="159"/>
      <c r="F239" s="159"/>
      <c r="G239" s="159" t="s">
        <v>31</v>
      </c>
      <c r="H239" s="159" t="s">
        <v>32</v>
      </c>
      <c r="I239" s="159" t="s">
        <v>33</v>
      </c>
      <c r="J239" s="160">
        <v>44985</v>
      </c>
      <c r="K239" s="161">
        <v>45139</v>
      </c>
      <c r="L239" s="162" t="s">
        <v>1551</v>
      </c>
      <c r="M239" s="163"/>
      <c r="N239" s="163"/>
      <c r="O239" s="163"/>
      <c r="P239" s="164"/>
      <c r="Q239" s="165"/>
      <c r="R239" s="166"/>
      <c r="S239" s="167"/>
      <c r="T239" s="165"/>
      <c r="U239" s="167"/>
      <c r="V239" s="168" t="s">
        <v>1962</v>
      </c>
      <c r="W239" s="166"/>
      <c r="X239" s="159" t="s">
        <v>45</v>
      </c>
      <c r="Y239" s="169" t="s">
        <v>4618</v>
      </c>
    </row>
    <row r="240" spans="1:25" ht="76.5">
      <c r="A240" s="24">
        <v>45017</v>
      </c>
      <c r="B240" s="112" t="s">
        <v>528</v>
      </c>
      <c r="C240" s="26">
        <v>632430</v>
      </c>
      <c r="D240" s="27" t="s">
        <v>42</v>
      </c>
      <c r="E240" s="27" t="s">
        <v>1068</v>
      </c>
      <c r="F240" s="27" t="s">
        <v>148</v>
      </c>
      <c r="G240" s="27" t="s">
        <v>31</v>
      </c>
      <c r="H240" s="27" t="s">
        <v>32</v>
      </c>
      <c r="I240" s="27" t="s">
        <v>33</v>
      </c>
      <c r="J240" s="134">
        <v>44985</v>
      </c>
      <c r="K240" s="28">
        <v>45139</v>
      </c>
      <c r="L240" s="121" t="s">
        <v>1551</v>
      </c>
      <c r="M240" s="94" t="s">
        <v>304</v>
      </c>
      <c r="N240" s="94" t="s">
        <v>149</v>
      </c>
      <c r="O240" s="94" t="s">
        <v>235</v>
      </c>
      <c r="P240" s="30"/>
      <c r="Q240" s="20"/>
      <c r="R240" s="23"/>
      <c r="S240" s="21">
        <v>44984</v>
      </c>
      <c r="T240" s="20"/>
      <c r="U240" s="21"/>
      <c r="V240" s="29" t="s">
        <v>1962</v>
      </c>
      <c r="W240" s="23"/>
      <c r="X240" s="27" t="s">
        <v>39</v>
      </c>
      <c r="Y240" s="13" t="s">
        <v>4619</v>
      </c>
    </row>
    <row r="241" spans="1:25" ht="38.25">
      <c r="A241" s="24">
        <v>45047</v>
      </c>
      <c r="B241" s="112" t="s">
        <v>4620</v>
      </c>
      <c r="C241" s="26">
        <v>13222</v>
      </c>
      <c r="D241" s="27" t="s">
        <v>28</v>
      </c>
      <c r="E241" s="27"/>
      <c r="F241" s="27"/>
      <c r="G241" s="27" t="s">
        <v>31</v>
      </c>
      <c r="H241" s="27" t="s">
        <v>32</v>
      </c>
      <c r="I241" s="27" t="s">
        <v>33</v>
      </c>
      <c r="J241" s="134">
        <v>45016</v>
      </c>
      <c r="K241" s="28">
        <v>45170</v>
      </c>
      <c r="L241" s="121" t="s">
        <v>1551</v>
      </c>
      <c r="M241" s="94"/>
      <c r="N241" s="94"/>
      <c r="O241" s="94"/>
      <c r="P241" s="30"/>
      <c r="Q241" s="20"/>
      <c r="R241" s="23"/>
      <c r="S241" s="21"/>
      <c r="T241" s="20"/>
      <c r="U241" s="21"/>
      <c r="V241" s="29" t="s">
        <v>1962</v>
      </c>
      <c r="W241" s="23"/>
      <c r="X241" s="27" t="s">
        <v>39</v>
      </c>
      <c r="Y241" s="49" t="s">
        <v>4621</v>
      </c>
    </row>
    <row r="242" spans="1:25" ht="25.5">
      <c r="A242" s="24">
        <v>45017</v>
      </c>
      <c r="B242" s="25" t="s">
        <v>529</v>
      </c>
      <c r="C242" s="26">
        <v>115794</v>
      </c>
      <c r="D242" s="27" t="s">
        <v>42</v>
      </c>
      <c r="E242" s="27" t="s">
        <v>530</v>
      </c>
      <c r="F242" s="27" t="s">
        <v>78</v>
      </c>
      <c r="G242" s="27" t="s">
        <v>31</v>
      </c>
      <c r="H242" s="27" t="s">
        <v>32</v>
      </c>
      <c r="I242" s="27" t="s">
        <v>33</v>
      </c>
      <c r="J242" s="134">
        <v>44985</v>
      </c>
      <c r="K242" s="28">
        <v>45139</v>
      </c>
      <c r="L242" s="121" t="s">
        <v>1543</v>
      </c>
      <c r="M242" s="94" t="s">
        <v>4622</v>
      </c>
      <c r="N242" s="94" t="s">
        <v>4623</v>
      </c>
      <c r="O242" s="94" t="s">
        <v>235</v>
      </c>
      <c r="P242" s="30">
        <v>44980</v>
      </c>
      <c r="Q242" s="30">
        <v>44980</v>
      </c>
      <c r="R242" s="23" t="s">
        <v>239</v>
      </c>
      <c r="S242" s="21">
        <v>44984</v>
      </c>
      <c r="T242" s="20">
        <v>44999</v>
      </c>
      <c r="U242" s="21" t="s">
        <v>1546</v>
      </c>
      <c r="V242" s="29" t="s">
        <v>1962</v>
      </c>
      <c r="W242" s="23" t="s">
        <v>775</v>
      </c>
      <c r="X242" s="27" t="s">
        <v>39</v>
      </c>
      <c r="Y242" s="13" t="s">
        <v>4624</v>
      </c>
    </row>
    <row r="243" spans="1:25" ht="25.5">
      <c r="A243" s="24">
        <v>45105</v>
      </c>
      <c r="B243" s="25" t="s">
        <v>655</v>
      </c>
      <c r="C243" s="26" t="s">
        <v>656</v>
      </c>
      <c r="D243" s="27" t="s">
        <v>28</v>
      </c>
      <c r="E243" s="27" t="s">
        <v>494</v>
      </c>
      <c r="F243" s="27" t="s">
        <v>657</v>
      </c>
      <c r="G243" s="27" t="s">
        <v>31</v>
      </c>
      <c r="H243" s="27"/>
      <c r="I243" s="27" t="s">
        <v>33</v>
      </c>
      <c r="J243" s="134">
        <v>45046</v>
      </c>
      <c r="K243" s="28">
        <v>45200</v>
      </c>
      <c r="L243" s="121" t="s">
        <v>1605</v>
      </c>
      <c r="M243" s="94"/>
      <c r="N243" s="94"/>
      <c r="O243" s="94"/>
      <c r="P243" s="30" t="s">
        <v>235</v>
      </c>
      <c r="Q243" s="20" t="s">
        <v>235</v>
      </c>
      <c r="R243" s="23" t="s">
        <v>235</v>
      </c>
      <c r="S243" s="23" t="s">
        <v>235</v>
      </c>
      <c r="T243" s="23" t="s">
        <v>235</v>
      </c>
      <c r="U243" s="23" t="s">
        <v>235</v>
      </c>
      <c r="V243" s="23" t="s">
        <v>1962</v>
      </c>
      <c r="W243" s="23" t="s">
        <v>775</v>
      </c>
      <c r="X243" s="27" t="s">
        <v>39</v>
      </c>
      <c r="Y243" s="13" t="s">
        <v>4625</v>
      </c>
    </row>
    <row r="244" spans="1:25" ht="51">
      <c r="A244" s="24">
        <v>45108</v>
      </c>
      <c r="B244" s="25" t="s">
        <v>798</v>
      </c>
      <c r="C244" s="26">
        <v>124663</v>
      </c>
      <c r="D244" s="27" t="s">
        <v>42</v>
      </c>
      <c r="E244" s="27" t="s">
        <v>255</v>
      </c>
      <c r="F244" s="27" t="s">
        <v>71</v>
      </c>
      <c r="G244" s="27" t="s">
        <v>31</v>
      </c>
      <c r="H244" s="27" t="s">
        <v>32</v>
      </c>
      <c r="I244" s="27" t="s">
        <v>33</v>
      </c>
      <c r="J244" s="134">
        <v>45077</v>
      </c>
      <c r="K244" s="28">
        <v>45231</v>
      </c>
      <c r="L244" s="121" t="s">
        <v>1605</v>
      </c>
      <c r="M244" s="94"/>
      <c r="N244" s="94" t="s">
        <v>72</v>
      </c>
      <c r="O244" s="94"/>
      <c r="P244" s="30"/>
      <c r="Q244" s="20"/>
      <c r="R244" s="23"/>
      <c r="S244" s="21">
        <v>45077</v>
      </c>
      <c r="T244" s="20"/>
      <c r="U244" s="21" t="s">
        <v>235</v>
      </c>
      <c r="V244" s="29" t="s">
        <v>1962</v>
      </c>
      <c r="W244" s="23"/>
      <c r="X244" s="27" t="s">
        <v>45</v>
      </c>
      <c r="Y244" s="13" t="s">
        <v>4626</v>
      </c>
    </row>
    <row r="245" spans="1:25" ht="153">
      <c r="A245" s="24">
        <v>45108</v>
      </c>
      <c r="B245" s="25" t="s">
        <v>794</v>
      </c>
      <c r="C245" s="26">
        <v>116846</v>
      </c>
      <c r="D245" s="27" t="s">
        <v>42</v>
      </c>
      <c r="E245" s="27" t="s">
        <v>644</v>
      </c>
      <c r="F245" s="27" t="s">
        <v>216</v>
      </c>
      <c r="G245" s="27" t="s">
        <v>31</v>
      </c>
      <c r="H245" s="27" t="s">
        <v>32</v>
      </c>
      <c r="I245" s="27" t="s">
        <v>33</v>
      </c>
      <c r="J245" s="134">
        <v>45077</v>
      </c>
      <c r="K245" s="28">
        <v>45231</v>
      </c>
      <c r="L245" s="121" t="s">
        <v>1543</v>
      </c>
      <c r="M245" s="94" t="s">
        <v>4627</v>
      </c>
      <c r="N245" s="94" t="s">
        <v>4628</v>
      </c>
      <c r="O245" s="94" t="s">
        <v>235</v>
      </c>
      <c r="P245" s="30">
        <v>45063</v>
      </c>
      <c r="Q245" s="20">
        <v>45064</v>
      </c>
      <c r="R245" s="30" t="s">
        <v>235</v>
      </c>
      <c r="S245" s="21">
        <v>45071</v>
      </c>
      <c r="T245" s="30" t="s">
        <v>235</v>
      </c>
      <c r="U245" s="30" t="s">
        <v>235</v>
      </c>
      <c r="V245" s="29" t="s">
        <v>1962</v>
      </c>
      <c r="W245" s="30" t="s">
        <v>235</v>
      </c>
      <c r="X245" s="27" t="s">
        <v>39</v>
      </c>
      <c r="Y245" s="13" t="s">
        <v>4629</v>
      </c>
    </row>
    <row r="246" spans="1:25" ht="25.5">
      <c r="A246" s="24">
        <v>45170</v>
      </c>
      <c r="B246" s="191" t="s">
        <v>1176</v>
      </c>
      <c r="C246" s="26" t="s">
        <v>1177</v>
      </c>
      <c r="D246" s="27" t="s">
        <v>28</v>
      </c>
      <c r="E246" s="184" t="s">
        <v>479</v>
      </c>
      <c r="F246" s="185" t="s">
        <v>873</v>
      </c>
      <c r="G246" s="27" t="s">
        <v>31</v>
      </c>
      <c r="H246" s="27"/>
      <c r="I246" s="27" t="s">
        <v>33</v>
      </c>
      <c r="J246" s="134">
        <v>45138</v>
      </c>
      <c r="K246" s="28">
        <v>45292</v>
      </c>
      <c r="L246" s="121" t="s">
        <v>484</v>
      </c>
      <c r="M246" s="94"/>
      <c r="N246" s="94"/>
      <c r="O246" s="94"/>
      <c r="P246" s="30"/>
      <c r="Q246" s="20"/>
      <c r="R246" s="23"/>
      <c r="S246" s="21"/>
      <c r="T246" s="20"/>
      <c r="U246" s="21"/>
      <c r="V246" s="29" t="s">
        <v>1962</v>
      </c>
      <c r="W246" s="23"/>
      <c r="X246" s="27" t="s">
        <v>39</v>
      </c>
      <c r="Y246" s="13" t="s">
        <v>4630</v>
      </c>
    </row>
    <row r="247" spans="1:25" ht="51">
      <c r="A247" s="24">
        <v>45170</v>
      </c>
      <c r="B247" s="112" t="s">
        <v>1225</v>
      </c>
      <c r="C247" s="26" t="s">
        <v>1226</v>
      </c>
      <c r="D247" s="27" t="s">
        <v>76</v>
      </c>
      <c r="E247" s="27" t="s">
        <v>83</v>
      </c>
      <c r="F247" s="27" t="s">
        <v>220</v>
      </c>
      <c r="G247" s="27" t="s">
        <v>31</v>
      </c>
      <c r="H247" s="27"/>
      <c r="I247" s="27" t="s">
        <v>281</v>
      </c>
      <c r="J247" s="134">
        <v>45138</v>
      </c>
      <c r="K247" s="28">
        <v>45292</v>
      </c>
      <c r="L247" s="121" t="s">
        <v>1551</v>
      </c>
      <c r="M247" s="94"/>
      <c r="N247" s="94"/>
      <c r="O247" s="94"/>
      <c r="P247" s="30"/>
      <c r="Q247" s="20"/>
      <c r="R247" s="23"/>
      <c r="S247" s="21"/>
      <c r="T247" s="20"/>
      <c r="U247" s="21"/>
      <c r="V247" s="29" t="s">
        <v>1962</v>
      </c>
      <c r="W247" s="23"/>
      <c r="X247" s="27" t="s">
        <v>39</v>
      </c>
      <c r="Y247" s="13" t="s">
        <v>4631</v>
      </c>
    </row>
    <row r="248" spans="1:25" ht="127.5">
      <c r="A248" s="24">
        <v>45170</v>
      </c>
      <c r="B248" s="112" t="s">
        <v>1041</v>
      </c>
      <c r="C248" s="26">
        <v>108753</v>
      </c>
      <c r="D248" s="27" t="s">
        <v>42</v>
      </c>
      <c r="E248" s="27" t="s">
        <v>147</v>
      </c>
      <c r="F248" s="27" t="s">
        <v>455</v>
      </c>
      <c r="G248" s="27" t="s">
        <v>31</v>
      </c>
      <c r="H248" s="27" t="s">
        <v>32</v>
      </c>
      <c r="I248" s="27" t="s">
        <v>33</v>
      </c>
      <c r="J248" s="134">
        <v>45138</v>
      </c>
      <c r="K248" s="28">
        <v>45292</v>
      </c>
      <c r="L248" s="121" t="s">
        <v>484</v>
      </c>
      <c r="M248" s="94"/>
      <c r="N248" s="94"/>
      <c r="O248" s="94"/>
      <c r="P248" s="30">
        <v>45124</v>
      </c>
      <c r="Q248" s="20"/>
      <c r="R248" s="23"/>
      <c r="S248" s="21"/>
      <c r="T248" s="20"/>
      <c r="U248" s="21"/>
      <c r="V248" s="29" t="s">
        <v>1962</v>
      </c>
      <c r="W248" s="23"/>
      <c r="X248" s="27" t="s">
        <v>45</v>
      </c>
      <c r="Y248" s="13" t="s">
        <v>4632</v>
      </c>
    </row>
    <row r="249" spans="1:25" ht="51">
      <c r="A249" s="24">
        <v>45170</v>
      </c>
      <c r="B249" s="112" t="s">
        <v>4593</v>
      </c>
      <c r="C249" s="193">
        <v>10047</v>
      </c>
      <c r="D249" s="27" t="s">
        <v>76</v>
      </c>
      <c r="E249" s="27" t="s">
        <v>4594</v>
      </c>
      <c r="F249" s="27" t="s">
        <v>371</v>
      </c>
      <c r="G249" s="27" t="s">
        <v>31</v>
      </c>
      <c r="H249" s="27"/>
      <c r="I249" s="27" t="s">
        <v>33</v>
      </c>
      <c r="J249" s="134">
        <v>45138</v>
      </c>
      <c r="K249" s="28">
        <v>45292</v>
      </c>
      <c r="L249" s="121" t="s">
        <v>670</v>
      </c>
      <c r="M249" s="94"/>
      <c r="N249" s="94"/>
      <c r="O249" s="94"/>
      <c r="P249" s="30"/>
      <c r="Q249" s="20"/>
      <c r="R249" s="23"/>
      <c r="S249" s="21"/>
      <c r="T249" s="20"/>
      <c r="U249" s="21"/>
      <c r="V249" s="29" t="s">
        <v>1962</v>
      </c>
      <c r="W249" s="23"/>
      <c r="X249" s="27" t="s">
        <v>39</v>
      </c>
      <c r="Y249" s="13" t="s">
        <v>4633</v>
      </c>
    </row>
    <row r="250" spans="1:25" ht="63.75">
      <c r="A250" s="24">
        <v>45170</v>
      </c>
      <c r="B250" s="112" t="s">
        <v>1044</v>
      </c>
      <c r="C250" s="26">
        <v>114622</v>
      </c>
      <c r="D250" s="27" t="s">
        <v>42</v>
      </c>
      <c r="E250" s="27" t="s">
        <v>790</v>
      </c>
      <c r="F250" s="27" t="s">
        <v>212</v>
      </c>
      <c r="G250" s="27" t="s">
        <v>31</v>
      </c>
      <c r="H250" s="27" t="s">
        <v>32</v>
      </c>
      <c r="I250" s="27" t="s">
        <v>33</v>
      </c>
      <c r="J250" s="134">
        <v>45138</v>
      </c>
      <c r="K250" s="28">
        <v>45292</v>
      </c>
      <c r="L250" s="121" t="s">
        <v>1551</v>
      </c>
      <c r="M250" s="94" t="s">
        <v>4634</v>
      </c>
      <c r="N250" s="94" t="s">
        <v>4635</v>
      </c>
      <c r="O250" s="94" t="s">
        <v>1047</v>
      </c>
      <c r="P250" s="30">
        <v>45124</v>
      </c>
      <c r="Q250" s="20">
        <v>45125</v>
      </c>
      <c r="R250" s="23" t="s">
        <v>239</v>
      </c>
      <c r="S250" s="21">
        <v>45135</v>
      </c>
      <c r="T250" s="20">
        <v>45153</v>
      </c>
      <c r="U250" s="21"/>
      <c r="V250" s="29" t="s">
        <v>1962</v>
      </c>
      <c r="W250" s="23"/>
      <c r="X250" s="27" t="s">
        <v>39</v>
      </c>
      <c r="Y250" s="13" t="s">
        <v>4636</v>
      </c>
    </row>
    <row r="251" spans="1:25" ht="38.25">
      <c r="A251" s="24">
        <v>45200</v>
      </c>
      <c r="B251" s="25" t="s">
        <v>1126</v>
      </c>
      <c r="C251" s="26">
        <v>100698</v>
      </c>
      <c r="D251" s="27" t="s">
        <v>28</v>
      </c>
      <c r="E251" s="27" t="s">
        <v>70</v>
      </c>
      <c r="F251" s="27" t="s">
        <v>71</v>
      </c>
      <c r="G251" s="27" t="s">
        <v>31</v>
      </c>
      <c r="H251" s="27" t="s">
        <v>32</v>
      </c>
      <c r="I251" s="27" t="s">
        <v>33</v>
      </c>
      <c r="J251" s="134">
        <v>45169</v>
      </c>
      <c r="K251" s="28">
        <v>45323</v>
      </c>
      <c r="L251" s="121" t="s">
        <v>670</v>
      </c>
      <c r="M251" s="94"/>
      <c r="N251" s="94"/>
      <c r="O251" s="94"/>
      <c r="P251" s="30"/>
      <c r="Q251" s="20"/>
      <c r="R251" s="23"/>
      <c r="S251" s="21"/>
      <c r="T251" s="20"/>
      <c r="U251" s="21"/>
      <c r="V251" s="29" t="s">
        <v>1962</v>
      </c>
      <c r="W251" s="23"/>
      <c r="X251" s="27"/>
      <c r="Y251" s="13" t="s">
        <v>4637</v>
      </c>
    </row>
    <row r="252" spans="1:25">
      <c r="A252" s="24">
        <v>45231</v>
      </c>
      <c r="B252" s="112" t="s">
        <v>1359</v>
      </c>
      <c r="C252" s="26">
        <v>112455</v>
      </c>
      <c r="D252" s="27" t="s">
        <v>28</v>
      </c>
      <c r="E252" s="27" t="s">
        <v>77</v>
      </c>
      <c r="F252" s="27" t="s">
        <v>78</v>
      </c>
      <c r="G252" s="27" t="s">
        <v>31</v>
      </c>
      <c r="H252" s="27" t="s">
        <v>32</v>
      </c>
      <c r="I252" s="27" t="s">
        <v>23</v>
      </c>
      <c r="J252" s="36">
        <v>45199</v>
      </c>
      <c r="K252" s="28">
        <v>45383</v>
      </c>
      <c r="L252" s="121" t="s">
        <v>1551</v>
      </c>
      <c r="M252" s="94"/>
      <c r="N252" s="94"/>
      <c r="O252" s="94"/>
      <c r="P252" s="30"/>
      <c r="Q252" s="20"/>
      <c r="R252" s="23"/>
      <c r="S252" s="21"/>
      <c r="T252" s="20"/>
      <c r="U252" s="21"/>
      <c r="V252" s="29" t="s">
        <v>1962</v>
      </c>
      <c r="W252" s="23"/>
      <c r="X252" s="27" t="s">
        <v>39</v>
      </c>
      <c r="Y252" s="13" t="s">
        <v>4638</v>
      </c>
    </row>
    <row r="253" spans="1:25" ht="140.25">
      <c r="A253" s="111">
        <v>45170</v>
      </c>
      <c r="B253" s="25" t="s">
        <v>1074</v>
      </c>
      <c r="C253" s="26" t="s">
        <v>1075</v>
      </c>
      <c r="D253" s="27" t="s">
        <v>76</v>
      </c>
      <c r="E253" s="27" t="s">
        <v>280</v>
      </c>
      <c r="F253" s="27" t="s">
        <v>30</v>
      </c>
      <c r="G253" s="27" t="s">
        <v>31</v>
      </c>
      <c r="H253" s="27"/>
      <c r="I253" s="27" t="s">
        <v>33</v>
      </c>
      <c r="J253" s="134">
        <v>45138</v>
      </c>
      <c r="K253" s="28">
        <v>45292</v>
      </c>
      <c r="L253" s="121" t="s">
        <v>1543</v>
      </c>
      <c r="M253" s="94" t="s">
        <v>1076</v>
      </c>
      <c r="N253" s="94" t="s">
        <v>1077</v>
      </c>
      <c r="O253" s="94" t="s">
        <v>1078</v>
      </c>
      <c r="P253" s="30">
        <v>45121</v>
      </c>
      <c r="Q253" s="20">
        <v>45125</v>
      </c>
      <c r="R253" s="23" t="s">
        <v>239</v>
      </c>
      <c r="S253" s="21">
        <v>45138</v>
      </c>
      <c r="T253" s="20">
        <v>45155</v>
      </c>
      <c r="U253" s="21" t="s">
        <v>235</v>
      </c>
      <c r="V253" s="29" t="s">
        <v>1962</v>
      </c>
      <c r="W253" s="23"/>
      <c r="X253" s="27" t="s">
        <v>39</v>
      </c>
      <c r="Y253" s="13" t="s">
        <v>4639</v>
      </c>
    </row>
    <row r="254" spans="1:25" ht="25.5">
      <c r="A254" s="111">
        <v>45231</v>
      </c>
      <c r="B254" s="25" t="s">
        <v>4567</v>
      </c>
      <c r="C254" s="26">
        <v>110061</v>
      </c>
      <c r="D254" s="27" t="s">
        <v>28</v>
      </c>
      <c r="E254" s="27" t="s">
        <v>494</v>
      </c>
      <c r="F254" s="27" t="s">
        <v>657</v>
      </c>
      <c r="G254" s="27" t="s">
        <v>31</v>
      </c>
      <c r="H254" s="27" t="s">
        <v>32</v>
      </c>
      <c r="I254" s="27" t="s">
        <v>23</v>
      </c>
      <c r="J254" s="36">
        <v>45199</v>
      </c>
      <c r="K254" s="28">
        <v>45352</v>
      </c>
      <c r="L254" s="121" t="s">
        <v>1543</v>
      </c>
      <c r="M254" s="94"/>
      <c r="N254" s="94"/>
      <c r="O254" s="94"/>
      <c r="P254" s="30"/>
      <c r="Q254" s="20"/>
      <c r="R254" s="23"/>
      <c r="S254" s="21"/>
      <c r="T254" s="20"/>
      <c r="U254" s="21"/>
      <c r="V254" s="29" t="s">
        <v>1962</v>
      </c>
      <c r="W254" s="23"/>
      <c r="X254" s="27" t="s">
        <v>39</v>
      </c>
      <c r="Y254" s="13" t="s">
        <v>4640</v>
      </c>
    </row>
    <row r="255" spans="1:25">
      <c r="A255" s="24">
        <v>45231</v>
      </c>
      <c r="B255" s="25" t="s">
        <v>4599</v>
      </c>
      <c r="C255" s="26" t="s">
        <v>4600</v>
      </c>
      <c r="D255" s="27" t="s">
        <v>28</v>
      </c>
      <c r="E255" s="27" t="s">
        <v>362</v>
      </c>
      <c r="F255" s="27" t="s">
        <v>363</v>
      </c>
      <c r="G255" s="27" t="s">
        <v>31</v>
      </c>
      <c r="H255" s="27" t="s">
        <v>32</v>
      </c>
      <c r="I255" s="27" t="s">
        <v>33</v>
      </c>
      <c r="J255" s="36">
        <v>45199</v>
      </c>
      <c r="K255" s="28">
        <v>45352</v>
      </c>
      <c r="L255" s="121" t="s">
        <v>2167</v>
      </c>
      <c r="M255" s="94" t="s">
        <v>235</v>
      </c>
      <c r="N255" s="94" t="s">
        <v>235</v>
      </c>
      <c r="O255" s="94" t="s">
        <v>235</v>
      </c>
      <c r="P255" s="30" t="s">
        <v>235</v>
      </c>
      <c r="Q255" s="20" t="s">
        <v>235</v>
      </c>
      <c r="R255" s="23" t="s">
        <v>235</v>
      </c>
      <c r="S255" s="21" t="s">
        <v>235</v>
      </c>
      <c r="T255" s="20" t="s">
        <v>235</v>
      </c>
      <c r="U255" s="21" t="s">
        <v>235</v>
      </c>
      <c r="V255" s="29" t="s">
        <v>1962</v>
      </c>
      <c r="W255" s="23"/>
      <c r="X255" s="27" t="s">
        <v>39</v>
      </c>
      <c r="Y255" s="13" t="s">
        <v>4641</v>
      </c>
    </row>
    <row r="256" spans="1:25">
      <c r="A256" s="24">
        <v>45261</v>
      </c>
      <c r="B256" s="25" t="s">
        <v>1403</v>
      </c>
      <c r="C256" s="26">
        <v>632327</v>
      </c>
      <c r="D256" s="27" t="s">
        <v>42</v>
      </c>
      <c r="E256" s="27" t="s">
        <v>219</v>
      </c>
      <c r="F256" s="27" t="s">
        <v>220</v>
      </c>
      <c r="G256" s="27" t="s">
        <v>31</v>
      </c>
      <c r="H256" s="27"/>
      <c r="I256" s="27" t="s">
        <v>33</v>
      </c>
      <c r="J256" s="36">
        <v>45230</v>
      </c>
      <c r="K256" s="28">
        <v>45383</v>
      </c>
      <c r="L256" s="121" t="s">
        <v>1543</v>
      </c>
      <c r="M256" s="94"/>
      <c r="N256" s="94"/>
      <c r="O256" s="94"/>
      <c r="P256" s="30"/>
      <c r="Q256" s="20"/>
      <c r="R256" s="23"/>
      <c r="S256" s="21"/>
      <c r="T256" s="20"/>
      <c r="U256" s="21"/>
      <c r="V256" s="29" t="s">
        <v>1962</v>
      </c>
      <c r="W256" s="23"/>
      <c r="X256" s="27" t="s">
        <v>39</v>
      </c>
      <c r="Y256" s="13" t="s">
        <v>4642</v>
      </c>
    </row>
    <row r="257" spans="1:25" ht="38.25">
      <c r="A257" s="24">
        <v>45261</v>
      </c>
      <c r="B257" s="25" t="s">
        <v>1384</v>
      </c>
      <c r="C257" s="26">
        <v>8754</v>
      </c>
      <c r="D257" s="27" t="s">
        <v>42</v>
      </c>
      <c r="E257" s="27" t="s">
        <v>255</v>
      </c>
      <c r="F257" s="27" t="s">
        <v>71</v>
      </c>
      <c r="G257" s="27" t="s">
        <v>31</v>
      </c>
      <c r="H257" s="27" t="s">
        <v>32</v>
      </c>
      <c r="I257" s="27" t="s">
        <v>33</v>
      </c>
      <c r="J257" s="36">
        <v>45230</v>
      </c>
      <c r="K257" s="28">
        <v>45383</v>
      </c>
      <c r="L257" s="121" t="s">
        <v>1543</v>
      </c>
      <c r="M257" s="94" t="s">
        <v>235</v>
      </c>
      <c r="N257" s="94" t="s">
        <v>72</v>
      </c>
      <c r="O257" s="94" t="s">
        <v>235</v>
      </c>
      <c r="P257" s="30" t="s">
        <v>235</v>
      </c>
      <c r="Q257" s="30" t="s">
        <v>235</v>
      </c>
      <c r="R257" s="30" t="s">
        <v>235</v>
      </c>
      <c r="S257" s="30" t="s">
        <v>235</v>
      </c>
      <c r="T257" s="30" t="s">
        <v>235</v>
      </c>
      <c r="U257" s="30" t="s">
        <v>235</v>
      </c>
      <c r="V257" s="29" t="s">
        <v>1962</v>
      </c>
      <c r="W257" s="23"/>
      <c r="X257" s="27" t="s">
        <v>45</v>
      </c>
      <c r="Y257" s="13" t="s">
        <v>4643</v>
      </c>
    </row>
    <row r="258" spans="1:25" ht="25.5">
      <c r="A258" s="24">
        <v>45261</v>
      </c>
      <c r="B258" s="25" t="s">
        <v>1399</v>
      </c>
      <c r="C258" s="26">
        <v>30734</v>
      </c>
      <c r="D258" s="27" t="s">
        <v>28</v>
      </c>
      <c r="E258" s="27" t="s">
        <v>724</v>
      </c>
      <c r="F258" s="27" t="s">
        <v>288</v>
      </c>
      <c r="G258" s="27" t="s">
        <v>31</v>
      </c>
      <c r="H258" s="27"/>
      <c r="I258" s="27" t="s">
        <v>33</v>
      </c>
      <c r="J258" s="36">
        <v>45230</v>
      </c>
      <c r="K258" s="28">
        <v>45383</v>
      </c>
      <c r="L258" s="121" t="s">
        <v>2167</v>
      </c>
      <c r="M258" s="94" t="s">
        <v>1400</v>
      </c>
      <c r="N258" s="94" t="s">
        <v>738</v>
      </c>
      <c r="O258" s="94" t="s">
        <v>738</v>
      </c>
      <c r="P258" s="30">
        <v>45219</v>
      </c>
      <c r="Q258" s="20">
        <v>45219</v>
      </c>
      <c r="R258" s="23" t="s">
        <v>239</v>
      </c>
      <c r="S258" s="21" t="s">
        <v>235</v>
      </c>
      <c r="T258" s="20" t="s">
        <v>235</v>
      </c>
      <c r="U258" s="21" t="s">
        <v>235</v>
      </c>
      <c r="V258" s="29" t="s">
        <v>1962</v>
      </c>
      <c r="W258" s="23"/>
      <c r="X258" s="27" t="s">
        <v>39</v>
      </c>
      <c r="Y258" s="13"/>
    </row>
    <row r="259" spans="1:25" ht="165.75">
      <c r="A259" s="24">
        <v>45298</v>
      </c>
      <c r="B259" s="25" t="s">
        <v>1503</v>
      </c>
      <c r="C259" s="26">
        <v>132313</v>
      </c>
      <c r="D259" s="27" t="s">
        <v>42</v>
      </c>
      <c r="E259" s="27" t="s">
        <v>413</v>
      </c>
      <c r="F259" s="27" t="s">
        <v>1362</v>
      </c>
      <c r="G259" s="27" t="s">
        <v>31</v>
      </c>
      <c r="H259" s="27" t="s">
        <v>32</v>
      </c>
      <c r="I259" s="27" t="s">
        <v>33</v>
      </c>
      <c r="J259" s="36">
        <v>45260</v>
      </c>
      <c r="K259" s="28">
        <v>45413</v>
      </c>
      <c r="L259" s="121" t="s">
        <v>1605</v>
      </c>
      <c r="M259" s="94" t="s">
        <v>415</v>
      </c>
      <c r="N259" s="94" t="s">
        <v>43</v>
      </c>
      <c r="O259" s="94" t="s">
        <v>416</v>
      </c>
      <c r="P259" s="30"/>
      <c r="Q259" s="20"/>
      <c r="R259" s="23"/>
      <c r="S259" s="21">
        <v>45254</v>
      </c>
      <c r="T259" s="20"/>
      <c r="U259" s="21" t="s">
        <v>235</v>
      </c>
      <c r="V259" s="29" t="s">
        <v>1962</v>
      </c>
      <c r="W259" s="23"/>
      <c r="X259" s="27" t="s">
        <v>45</v>
      </c>
      <c r="Y259" s="13" t="s">
        <v>4644</v>
      </c>
    </row>
    <row r="260" spans="1:25" ht="165.75">
      <c r="A260" s="24">
        <v>45304</v>
      </c>
      <c r="B260" s="25" t="s">
        <v>1482</v>
      </c>
      <c r="C260" s="26">
        <v>110411</v>
      </c>
      <c r="D260" s="27" t="s">
        <v>42</v>
      </c>
      <c r="E260" s="27" t="s">
        <v>413</v>
      </c>
      <c r="F260" s="27" t="s">
        <v>1362</v>
      </c>
      <c r="G260" s="27" t="s">
        <v>31</v>
      </c>
      <c r="H260" s="27" t="s">
        <v>32</v>
      </c>
      <c r="I260" s="27" t="s">
        <v>33</v>
      </c>
      <c r="J260" s="36">
        <v>45260</v>
      </c>
      <c r="K260" s="28">
        <v>45413</v>
      </c>
      <c r="L260" s="121" t="s">
        <v>1605</v>
      </c>
      <c r="M260" s="94" t="s">
        <v>415</v>
      </c>
      <c r="N260" s="94" t="s">
        <v>43</v>
      </c>
      <c r="O260" s="94" t="s">
        <v>416</v>
      </c>
      <c r="P260" s="30"/>
      <c r="Q260" s="20"/>
      <c r="R260" s="23"/>
      <c r="S260" s="21">
        <v>45254</v>
      </c>
      <c r="T260" s="20"/>
      <c r="U260" s="21"/>
      <c r="V260" s="29" t="s">
        <v>1962</v>
      </c>
      <c r="W260" s="23"/>
      <c r="X260" s="27" t="s">
        <v>45</v>
      </c>
      <c r="Y260" s="13" t="s">
        <v>4645</v>
      </c>
    </row>
    <row r="261" spans="1:25" ht="51">
      <c r="A261" s="24">
        <v>45298</v>
      </c>
      <c r="B261" s="25" t="s">
        <v>1513</v>
      </c>
      <c r="C261" s="26">
        <v>633338</v>
      </c>
      <c r="D261" s="27" t="s">
        <v>42</v>
      </c>
      <c r="E261" s="27" t="s">
        <v>1068</v>
      </c>
      <c r="F261" s="27" t="s">
        <v>455</v>
      </c>
      <c r="G261" s="27" t="s">
        <v>31</v>
      </c>
      <c r="H261" s="27" t="s">
        <v>32</v>
      </c>
      <c r="I261" s="27" t="s">
        <v>33</v>
      </c>
      <c r="J261" s="36">
        <v>45260</v>
      </c>
      <c r="K261" s="28">
        <v>45413</v>
      </c>
      <c r="L261" s="121" t="s">
        <v>1605</v>
      </c>
      <c r="M261" s="94" t="s">
        <v>2738</v>
      </c>
      <c r="N261" s="94" t="s">
        <v>2739</v>
      </c>
      <c r="O261" s="94"/>
      <c r="P261" s="30">
        <v>45243</v>
      </c>
      <c r="Q261" s="20">
        <v>45245</v>
      </c>
      <c r="R261" s="23"/>
      <c r="S261" s="21">
        <v>45254</v>
      </c>
      <c r="T261" s="20"/>
      <c r="U261" s="21"/>
      <c r="V261" s="29" t="s">
        <v>1962</v>
      </c>
      <c r="W261" s="23"/>
      <c r="X261" s="27" t="s">
        <v>45</v>
      </c>
      <c r="Y261" s="13" t="s">
        <v>4646</v>
      </c>
    </row>
    <row r="262" spans="1:25" ht="25.5">
      <c r="A262" s="24">
        <v>45298</v>
      </c>
      <c r="B262" s="25" t="s">
        <v>1571</v>
      </c>
      <c r="C262" s="26">
        <v>633358</v>
      </c>
      <c r="D262" s="27" t="s">
        <v>42</v>
      </c>
      <c r="E262" s="27" t="s">
        <v>354</v>
      </c>
      <c r="F262" s="27" t="s">
        <v>1336</v>
      </c>
      <c r="G262" s="27" t="s">
        <v>31</v>
      </c>
      <c r="H262" s="27" t="s">
        <v>32</v>
      </c>
      <c r="I262" s="27" t="s">
        <v>33</v>
      </c>
      <c r="J262" s="36">
        <v>45260</v>
      </c>
      <c r="K262" s="28">
        <v>45413</v>
      </c>
      <c r="L262" s="121" t="s">
        <v>2167</v>
      </c>
      <c r="M262" s="94"/>
      <c r="N262" s="94" t="s">
        <v>2480</v>
      </c>
      <c r="O262" s="94"/>
      <c r="P262" s="30" t="s">
        <v>235</v>
      </c>
      <c r="Q262" s="20" t="s">
        <v>235</v>
      </c>
      <c r="R262" s="23" t="s">
        <v>235</v>
      </c>
      <c r="S262" s="21">
        <v>45260</v>
      </c>
      <c r="T262" s="20"/>
      <c r="U262" s="21" t="s">
        <v>235</v>
      </c>
      <c r="V262" s="29" t="s">
        <v>1962</v>
      </c>
      <c r="W262" s="23" t="s">
        <v>775</v>
      </c>
      <c r="X262" s="27" t="s">
        <v>45</v>
      </c>
      <c r="Y262" s="13" t="s">
        <v>4647</v>
      </c>
    </row>
    <row r="263" spans="1:25" ht="38.25">
      <c r="A263" s="24">
        <v>45323</v>
      </c>
      <c r="B263" s="25" t="s">
        <v>347</v>
      </c>
      <c r="C263" s="26">
        <v>89667</v>
      </c>
      <c r="D263" s="27" t="s">
        <v>28</v>
      </c>
      <c r="E263" s="27" t="s">
        <v>348</v>
      </c>
      <c r="F263" s="27" t="s">
        <v>736</v>
      </c>
      <c r="G263" s="27" t="s">
        <v>31</v>
      </c>
      <c r="H263" s="27" t="s">
        <v>32</v>
      </c>
      <c r="I263" s="27" t="s">
        <v>33</v>
      </c>
      <c r="J263" s="36">
        <v>45289</v>
      </c>
      <c r="K263" s="28">
        <v>45444</v>
      </c>
      <c r="L263" s="121" t="s">
        <v>1605</v>
      </c>
      <c r="M263" s="94" t="s">
        <v>4648</v>
      </c>
      <c r="N263" s="94" t="s">
        <v>4649</v>
      </c>
      <c r="O263" s="94"/>
      <c r="P263" s="30">
        <v>45278</v>
      </c>
      <c r="Q263" s="20">
        <v>45280</v>
      </c>
      <c r="R263" s="23"/>
      <c r="S263" s="21">
        <v>45293</v>
      </c>
      <c r="T263" s="20"/>
      <c r="U263" s="21"/>
      <c r="V263" s="29" t="s">
        <v>1962</v>
      </c>
      <c r="W263" s="23"/>
      <c r="X263" s="27" t="s">
        <v>45</v>
      </c>
      <c r="Y263" s="13" t="s">
        <v>4650</v>
      </c>
    </row>
    <row r="264" spans="1:25" ht="38.25">
      <c r="A264" s="24">
        <v>45352</v>
      </c>
      <c r="B264" s="25" t="s">
        <v>466</v>
      </c>
      <c r="C264" s="26">
        <v>632436</v>
      </c>
      <c r="D264" s="27" t="s">
        <v>42</v>
      </c>
      <c r="E264" s="27" t="s">
        <v>147</v>
      </c>
      <c r="F264" s="27" t="s">
        <v>455</v>
      </c>
      <c r="G264" s="27" t="s">
        <v>31</v>
      </c>
      <c r="H264" s="27" t="s">
        <v>32</v>
      </c>
      <c r="I264" s="27" t="s">
        <v>33</v>
      </c>
      <c r="J264" s="28">
        <v>45322</v>
      </c>
      <c r="K264" s="28">
        <v>45474</v>
      </c>
      <c r="L264" s="121" t="s">
        <v>2167</v>
      </c>
      <c r="M264" s="94"/>
      <c r="N264" s="94" t="s">
        <v>149</v>
      </c>
      <c r="O264" s="94"/>
      <c r="P264" s="30"/>
      <c r="Q264" s="20"/>
      <c r="R264" s="23"/>
      <c r="S264" s="21">
        <v>45314</v>
      </c>
      <c r="T264" s="20"/>
      <c r="U264" s="21"/>
      <c r="V264" s="29" t="s">
        <v>1962</v>
      </c>
      <c r="W264" s="23"/>
      <c r="X264" s="27" t="s">
        <v>45</v>
      </c>
      <c r="Y264" s="13"/>
    </row>
    <row r="265" spans="1:25" ht="76.5">
      <c r="A265" s="24">
        <v>45375</v>
      </c>
      <c r="B265" s="25" t="s">
        <v>458</v>
      </c>
      <c r="C265" s="26">
        <v>77989</v>
      </c>
      <c r="D265" s="27" t="s">
        <v>28</v>
      </c>
      <c r="E265" s="27" t="s">
        <v>1184</v>
      </c>
      <c r="F265" s="27" t="s">
        <v>308</v>
      </c>
      <c r="G265" s="27" t="s">
        <v>31</v>
      </c>
      <c r="H265" s="27" t="s">
        <v>32</v>
      </c>
      <c r="I265" s="27" t="s">
        <v>33</v>
      </c>
      <c r="J265" s="28">
        <v>45322</v>
      </c>
      <c r="K265" s="28">
        <v>45474</v>
      </c>
      <c r="L265" s="121" t="s">
        <v>1605</v>
      </c>
      <c r="M265" s="94" t="s">
        <v>4651</v>
      </c>
      <c r="N265" s="94" t="s">
        <v>4652</v>
      </c>
      <c r="O265" s="94"/>
      <c r="P265" s="30">
        <v>45328</v>
      </c>
      <c r="Q265" s="30">
        <v>45331</v>
      </c>
      <c r="R265" s="23"/>
      <c r="S265" s="21">
        <v>45334</v>
      </c>
      <c r="T265" s="20"/>
      <c r="U265" s="21"/>
      <c r="V265" s="29" t="s">
        <v>1962</v>
      </c>
      <c r="W265" s="23"/>
      <c r="X265" s="27" t="s">
        <v>39</v>
      </c>
      <c r="Y265" s="13" t="s">
        <v>4653</v>
      </c>
    </row>
    <row r="266" spans="1:25">
      <c r="A266" s="24">
        <v>45383</v>
      </c>
      <c r="B266" s="25" t="s">
        <v>4617</v>
      </c>
      <c r="C266" s="26">
        <v>111560</v>
      </c>
      <c r="D266" s="27" t="s">
        <v>42</v>
      </c>
      <c r="E266" s="27" t="s">
        <v>255</v>
      </c>
      <c r="F266" s="27" t="s">
        <v>256</v>
      </c>
      <c r="G266" s="27" t="s">
        <v>31</v>
      </c>
      <c r="H266" s="27" t="s">
        <v>32</v>
      </c>
      <c r="I266" s="27" t="s">
        <v>33</v>
      </c>
      <c r="J266" s="208">
        <v>45351</v>
      </c>
      <c r="K266" s="28">
        <v>45505</v>
      </c>
      <c r="L266" s="121" t="s">
        <v>1543</v>
      </c>
      <c r="M266" s="94" t="s">
        <v>235</v>
      </c>
      <c r="N266" s="94" t="s">
        <v>235</v>
      </c>
      <c r="O266" s="94" t="s">
        <v>235</v>
      </c>
      <c r="P266" s="30" t="s">
        <v>235</v>
      </c>
      <c r="Q266" s="30" t="s">
        <v>235</v>
      </c>
      <c r="R266" s="30" t="s">
        <v>235</v>
      </c>
      <c r="S266" s="21"/>
      <c r="T266" s="20"/>
      <c r="U266" s="21"/>
      <c r="V266" s="29" t="s">
        <v>1962</v>
      </c>
      <c r="W266" s="23"/>
      <c r="X266" s="27" t="s">
        <v>45</v>
      </c>
      <c r="Y266" s="13" t="s">
        <v>4654</v>
      </c>
    </row>
    <row r="267" spans="1:25" ht="25.5">
      <c r="A267" s="24">
        <v>45383</v>
      </c>
      <c r="B267" s="25" t="s">
        <v>4655</v>
      </c>
      <c r="C267" s="26">
        <v>139189</v>
      </c>
      <c r="D267" s="27" t="s">
        <v>42</v>
      </c>
      <c r="E267" s="27" t="s">
        <v>255</v>
      </c>
      <c r="F267" s="27" t="s">
        <v>256</v>
      </c>
      <c r="G267" s="27" t="s">
        <v>31</v>
      </c>
      <c r="H267" s="27" t="s">
        <v>32</v>
      </c>
      <c r="I267" s="27" t="s">
        <v>33</v>
      </c>
      <c r="J267" s="208">
        <v>45351</v>
      </c>
      <c r="K267" s="28">
        <v>45505</v>
      </c>
      <c r="L267" s="121" t="s">
        <v>1543</v>
      </c>
      <c r="M267" s="94" t="s">
        <v>235</v>
      </c>
      <c r="N267" s="94" t="s">
        <v>235</v>
      </c>
      <c r="O267" s="94" t="s">
        <v>235</v>
      </c>
      <c r="P267" s="30" t="s">
        <v>235</v>
      </c>
      <c r="Q267" s="30" t="s">
        <v>235</v>
      </c>
      <c r="R267" s="30" t="s">
        <v>235</v>
      </c>
      <c r="S267" s="21"/>
      <c r="T267" s="20"/>
      <c r="U267" s="21"/>
      <c r="V267" s="29" t="s">
        <v>1962</v>
      </c>
      <c r="W267" s="23"/>
      <c r="X267" s="27" t="s">
        <v>45</v>
      </c>
      <c r="Y267" s="13" t="s">
        <v>4656</v>
      </c>
    </row>
    <row r="268" spans="1:25" ht="76.5">
      <c r="A268" s="24">
        <v>45413</v>
      </c>
      <c r="B268" s="25" t="s">
        <v>4657</v>
      </c>
      <c r="C268" s="26">
        <v>116138</v>
      </c>
      <c r="D268" s="27" t="s">
        <v>42</v>
      </c>
      <c r="E268" s="27" t="s">
        <v>4658</v>
      </c>
      <c r="F268" s="27" t="s">
        <v>736</v>
      </c>
      <c r="G268" s="27" t="s">
        <v>31</v>
      </c>
      <c r="H268" s="27" t="s">
        <v>32</v>
      </c>
      <c r="I268" s="27" t="s">
        <v>33</v>
      </c>
      <c r="J268" s="28">
        <v>45380</v>
      </c>
      <c r="K268" s="28">
        <v>45536</v>
      </c>
      <c r="L268" s="121" t="s">
        <v>1605</v>
      </c>
      <c r="M268" s="94"/>
      <c r="N268" s="94"/>
      <c r="O268" s="94"/>
      <c r="P268" s="30" t="s">
        <v>4659</v>
      </c>
      <c r="Q268" s="20"/>
      <c r="R268" s="23"/>
      <c r="S268" s="21"/>
      <c r="T268" s="20"/>
      <c r="U268" s="21"/>
      <c r="V268" s="29" t="s">
        <v>1962</v>
      </c>
      <c r="W268" s="23"/>
      <c r="X268" s="27" t="s">
        <v>45</v>
      </c>
      <c r="Y268" s="13" t="s">
        <v>4660</v>
      </c>
    </row>
    <row r="269" spans="1:25" ht="165.75">
      <c r="A269" s="24" t="s">
        <v>2770</v>
      </c>
      <c r="B269" s="25" t="s">
        <v>4661</v>
      </c>
      <c r="C269" s="26">
        <v>142744</v>
      </c>
      <c r="D269" s="27" t="s">
        <v>42</v>
      </c>
      <c r="E269" s="27" t="s">
        <v>413</v>
      </c>
      <c r="F269" s="27" t="s">
        <v>1362</v>
      </c>
      <c r="G269" s="27" t="s">
        <v>31</v>
      </c>
      <c r="H269" s="27" t="s">
        <v>32</v>
      </c>
      <c r="I269" s="27" t="s">
        <v>33</v>
      </c>
      <c r="J269" s="28">
        <v>45412</v>
      </c>
      <c r="K269" s="28">
        <v>45566</v>
      </c>
      <c r="L269" s="121" t="s">
        <v>1605</v>
      </c>
      <c r="M269" s="94" t="s">
        <v>415</v>
      </c>
      <c r="N269" s="94" t="s">
        <v>43</v>
      </c>
      <c r="O269" s="94" t="s">
        <v>416</v>
      </c>
      <c r="P269" s="30"/>
      <c r="Q269" s="20"/>
      <c r="R269" s="23"/>
      <c r="S269" s="21"/>
      <c r="T269" s="20"/>
      <c r="U269" s="21"/>
      <c r="V269" s="29" t="s">
        <v>1962</v>
      </c>
      <c r="W269" s="23"/>
      <c r="X269" s="27" t="s">
        <v>45</v>
      </c>
      <c r="Y269" s="13" t="s">
        <v>4662</v>
      </c>
    </row>
    <row r="270" spans="1:25" ht="51">
      <c r="A270" s="24" t="s">
        <v>2806</v>
      </c>
      <c r="B270" s="112" t="s">
        <v>1697</v>
      </c>
      <c r="C270" s="26">
        <v>135164</v>
      </c>
      <c r="D270" s="27" t="s">
        <v>42</v>
      </c>
      <c r="E270" s="27" t="s">
        <v>413</v>
      </c>
      <c r="F270" s="27" t="s">
        <v>1362</v>
      </c>
      <c r="G270" s="27" t="s">
        <v>31</v>
      </c>
      <c r="H270" s="27" t="s">
        <v>32</v>
      </c>
      <c r="I270" s="27" t="s">
        <v>33</v>
      </c>
      <c r="J270" s="28">
        <v>45443</v>
      </c>
      <c r="K270" s="28">
        <v>45597</v>
      </c>
      <c r="L270" s="121" t="s">
        <v>1551</v>
      </c>
      <c r="M270" s="94"/>
      <c r="N270" s="94"/>
      <c r="O270" s="94"/>
      <c r="P270" s="30"/>
      <c r="Q270" s="20"/>
      <c r="R270" s="23"/>
      <c r="S270" s="21"/>
      <c r="T270" s="20"/>
      <c r="U270" s="21"/>
      <c r="V270" s="29" t="s">
        <v>1962</v>
      </c>
      <c r="W270" s="23"/>
      <c r="X270" s="27" t="s">
        <v>45</v>
      </c>
      <c r="Y270" s="13" t="s">
        <v>4663</v>
      </c>
    </row>
    <row r="271" spans="1:25" ht="38.25">
      <c r="A271" s="24" t="s">
        <v>2770</v>
      </c>
      <c r="B271" s="25" t="s">
        <v>691</v>
      </c>
      <c r="C271" s="26">
        <v>101163</v>
      </c>
      <c r="D271" s="27" t="s">
        <v>42</v>
      </c>
      <c r="E271" s="27" t="s">
        <v>1068</v>
      </c>
      <c r="F271" s="27" t="s">
        <v>455</v>
      </c>
      <c r="G271" s="27" t="s">
        <v>31</v>
      </c>
      <c r="H271" s="27" t="s">
        <v>32</v>
      </c>
      <c r="I271" s="27" t="s">
        <v>33</v>
      </c>
      <c r="J271" s="28">
        <v>45412</v>
      </c>
      <c r="K271" s="28">
        <v>45566</v>
      </c>
      <c r="L271" s="121" t="s">
        <v>1605</v>
      </c>
      <c r="M271" s="94" t="s">
        <v>2738</v>
      </c>
      <c r="N271" s="94" t="s">
        <v>2739</v>
      </c>
      <c r="O271" s="94"/>
      <c r="P271" s="30">
        <v>45399</v>
      </c>
      <c r="Q271" s="20">
        <v>45400</v>
      </c>
      <c r="R271" s="23"/>
      <c r="S271" s="21">
        <v>45408</v>
      </c>
      <c r="T271" s="20">
        <v>45439</v>
      </c>
      <c r="U271" s="21"/>
      <c r="V271" s="29" t="s">
        <v>1962</v>
      </c>
      <c r="W271" s="23"/>
      <c r="X271" s="27" t="s">
        <v>45</v>
      </c>
      <c r="Y271" s="13" t="s">
        <v>4664</v>
      </c>
    </row>
    <row r="272" spans="1:25" ht="63.75">
      <c r="A272" s="24" t="s">
        <v>2851</v>
      </c>
      <c r="B272" s="112" t="s">
        <v>2077</v>
      </c>
      <c r="C272" s="26">
        <v>129250</v>
      </c>
      <c r="D272" s="27" t="s">
        <v>42</v>
      </c>
      <c r="E272" s="27"/>
      <c r="F272" s="27"/>
      <c r="G272" s="27" t="s">
        <v>31</v>
      </c>
      <c r="H272" s="27" t="s">
        <v>32</v>
      </c>
      <c r="I272" s="27" t="s">
        <v>33</v>
      </c>
      <c r="J272" s="28">
        <v>45473</v>
      </c>
      <c r="K272" s="28">
        <v>45627</v>
      </c>
      <c r="L272" s="121" t="s">
        <v>1551</v>
      </c>
      <c r="M272" s="94"/>
      <c r="N272" s="94"/>
      <c r="O272" s="94"/>
      <c r="P272" s="30"/>
      <c r="Q272" s="20"/>
      <c r="R272" s="23"/>
      <c r="S272" s="21" t="s">
        <v>73</v>
      </c>
      <c r="T272" s="20"/>
      <c r="U272" s="21" t="s">
        <v>73</v>
      </c>
      <c r="V272" s="29" t="s">
        <v>1962</v>
      </c>
      <c r="W272" s="23"/>
      <c r="X272" s="27" t="s">
        <v>39</v>
      </c>
      <c r="Y272" s="13" t="s">
        <v>4665</v>
      </c>
    </row>
    <row r="273" spans="1:25" ht="25.5">
      <c r="A273" s="24" t="s">
        <v>2902</v>
      </c>
      <c r="B273" s="112" t="s">
        <v>1128</v>
      </c>
      <c r="C273" s="26" t="s">
        <v>1129</v>
      </c>
      <c r="D273" s="27" t="s">
        <v>28</v>
      </c>
      <c r="E273" s="27" t="s">
        <v>1068</v>
      </c>
      <c r="F273" s="27" t="s">
        <v>148</v>
      </c>
      <c r="G273" s="27" t="s">
        <v>31</v>
      </c>
      <c r="H273" s="27" t="s">
        <v>32</v>
      </c>
      <c r="I273" s="27" t="s">
        <v>33</v>
      </c>
      <c r="J273" s="36">
        <v>45504</v>
      </c>
      <c r="K273" s="28">
        <v>45717</v>
      </c>
      <c r="L273" s="121" t="s">
        <v>1543</v>
      </c>
      <c r="M273" s="94"/>
      <c r="N273" s="94"/>
      <c r="O273" s="94"/>
      <c r="P273" s="30" t="s">
        <v>235</v>
      </c>
      <c r="Q273" s="30" t="s">
        <v>235</v>
      </c>
      <c r="R273" s="30" t="s">
        <v>235</v>
      </c>
      <c r="S273" s="21"/>
      <c r="T273" s="20"/>
      <c r="U273" s="21"/>
      <c r="V273" s="29" t="s">
        <v>1962</v>
      </c>
      <c r="W273" s="23"/>
      <c r="X273" s="27" t="s">
        <v>39</v>
      </c>
      <c r="Y273" s="13" t="s">
        <v>4666</v>
      </c>
    </row>
    <row r="274" spans="1:25" ht="38.25">
      <c r="A274" s="234">
        <v>45658</v>
      </c>
      <c r="B274" s="25" t="s">
        <v>2488</v>
      </c>
      <c r="C274" s="26">
        <v>633346</v>
      </c>
      <c r="D274" s="27" t="s">
        <v>28</v>
      </c>
      <c r="E274" s="27" t="s">
        <v>354</v>
      </c>
      <c r="F274" s="27" t="s">
        <v>2010</v>
      </c>
      <c r="G274" s="27" t="s">
        <v>31</v>
      </c>
      <c r="H274" s="27" t="s">
        <v>32</v>
      </c>
      <c r="I274" s="27" t="s">
        <v>33</v>
      </c>
      <c r="J274" s="28">
        <v>45626</v>
      </c>
      <c r="K274" s="28">
        <v>45778</v>
      </c>
      <c r="L274" s="121" t="s">
        <v>53</v>
      </c>
      <c r="M274" s="94" t="s">
        <v>269</v>
      </c>
      <c r="N274" s="94" t="s">
        <v>2480</v>
      </c>
      <c r="O274" s="94"/>
      <c r="P274" s="30"/>
      <c r="Q274" s="20"/>
      <c r="R274" s="23"/>
      <c r="S274" s="21" t="s">
        <v>4667</v>
      </c>
      <c r="T274" s="20"/>
      <c r="U274" s="21"/>
      <c r="V274" s="29" t="s">
        <v>1962</v>
      </c>
      <c r="W274" s="23"/>
      <c r="X274" s="27" t="s">
        <v>45</v>
      </c>
      <c r="Y274" s="13" t="s">
        <v>4668</v>
      </c>
    </row>
    <row r="275" spans="1:25" ht="51">
      <c r="A275" s="234">
        <v>45658</v>
      </c>
      <c r="B275" s="109" t="s">
        <v>1459</v>
      </c>
      <c r="C275" s="26">
        <v>126248</v>
      </c>
      <c r="D275" s="27" t="s">
        <v>28</v>
      </c>
      <c r="E275" s="27" t="s">
        <v>255</v>
      </c>
      <c r="F275" s="27" t="s">
        <v>256</v>
      </c>
      <c r="G275" s="27" t="s">
        <v>31</v>
      </c>
      <c r="H275" s="27" t="s">
        <v>32</v>
      </c>
      <c r="I275" s="27" t="s">
        <v>33</v>
      </c>
      <c r="J275" s="28">
        <v>45626</v>
      </c>
      <c r="K275" s="28">
        <v>45778</v>
      </c>
      <c r="L275" s="121" t="s">
        <v>1605</v>
      </c>
      <c r="M275" s="94"/>
      <c r="N275" s="94" t="s">
        <v>1804</v>
      </c>
      <c r="O275" s="94"/>
      <c r="P275" s="30"/>
      <c r="Q275" s="20"/>
      <c r="R275" s="23"/>
      <c r="S275" s="21"/>
      <c r="T275" s="20"/>
      <c r="U275" s="21"/>
      <c r="V275" s="29" t="s">
        <v>1962</v>
      </c>
      <c r="W275" s="23"/>
      <c r="X275" s="27" t="s">
        <v>45</v>
      </c>
      <c r="Y275" s="13" t="s">
        <v>4669</v>
      </c>
    </row>
    <row r="276" spans="1:25">
      <c r="A276" s="234">
        <v>45658</v>
      </c>
      <c r="B276" s="25" t="s">
        <v>4670</v>
      </c>
      <c r="C276" s="26">
        <v>144269</v>
      </c>
      <c r="D276" s="27" t="s">
        <v>28</v>
      </c>
      <c r="E276" s="27" t="s">
        <v>70</v>
      </c>
      <c r="F276" s="27" t="s">
        <v>662</v>
      </c>
      <c r="G276" s="27" t="s">
        <v>31</v>
      </c>
      <c r="H276" s="27" t="s">
        <v>32</v>
      </c>
      <c r="I276" s="27" t="s">
        <v>33</v>
      </c>
      <c r="J276" s="28">
        <v>45626</v>
      </c>
      <c r="K276" s="28">
        <v>45778</v>
      </c>
      <c r="L276" s="121" t="s">
        <v>53</v>
      </c>
      <c r="M276" s="94"/>
      <c r="N276" s="94"/>
      <c r="O276" s="94"/>
      <c r="P276" s="30">
        <v>45623</v>
      </c>
      <c r="Q276" s="20"/>
      <c r="R276" s="23"/>
      <c r="S276" s="21"/>
      <c r="T276" s="20"/>
      <c r="U276" s="21"/>
      <c r="V276" s="29" t="s">
        <v>1962</v>
      </c>
      <c r="W276" s="23"/>
      <c r="X276" s="27" t="s">
        <v>45</v>
      </c>
      <c r="Y276" s="13"/>
    </row>
    <row r="277" spans="1:25" ht="38.25">
      <c r="A277" s="24" t="s">
        <v>3255</v>
      </c>
      <c r="B277" s="25" t="s">
        <v>1559</v>
      </c>
      <c r="C277" s="26">
        <v>103179</v>
      </c>
      <c r="D277" s="27" t="s">
        <v>42</v>
      </c>
      <c r="E277" s="27" t="s">
        <v>255</v>
      </c>
      <c r="F277" s="27" t="s">
        <v>358</v>
      </c>
      <c r="G277" s="27" t="s">
        <v>31</v>
      </c>
      <c r="H277" s="27" t="s">
        <v>32</v>
      </c>
      <c r="I277" s="27" t="s">
        <v>33</v>
      </c>
      <c r="J277" s="28">
        <v>45657</v>
      </c>
      <c r="K277" s="28">
        <v>45809</v>
      </c>
      <c r="L277" s="237" t="s">
        <v>1605</v>
      </c>
      <c r="M277" s="94" t="s">
        <v>89</v>
      </c>
      <c r="N277" s="94" t="s">
        <v>72</v>
      </c>
      <c r="O277" s="94"/>
      <c r="P277" s="30"/>
      <c r="Q277" s="20"/>
      <c r="R277" s="23"/>
      <c r="S277" s="21"/>
      <c r="T277" s="20"/>
      <c r="U277" s="21"/>
      <c r="V277" s="29" t="s">
        <v>1962</v>
      </c>
      <c r="W277" s="23"/>
      <c r="X277" s="27" t="s">
        <v>45</v>
      </c>
      <c r="Y277" s="13" t="s">
        <v>4671</v>
      </c>
    </row>
    <row r="278" spans="1:25">
      <c r="A278" s="24" t="s">
        <v>3255</v>
      </c>
      <c r="B278" s="25" t="s">
        <v>4672</v>
      </c>
      <c r="C278" s="26">
        <v>634477</v>
      </c>
      <c r="D278" s="27" t="s">
        <v>42</v>
      </c>
      <c r="E278" s="27" t="s">
        <v>274</v>
      </c>
      <c r="F278" s="27" t="s">
        <v>2993</v>
      </c>
      <c r="G278" s="27" t="s">
        <v>31</v>
      </c>
      <c r="H278" s="27" t="s">
        <v>32</v>
      </c>
      <c r="I278" s="27" t="s">
        <v>33</v>
      </c>
      <c r="J278" s="28">
        <v>45657</v>
      </c>
      <c r="K278" s="28">
        <v>45809</v>
      </c>
      <c r="L278" s="237" t="s">
        <v>53</v>
      </c>
      <c r="M278" s="94" t="s">
        <v>2464</v>
      </c>
      <c r="N278" s="94"/>
      <c r="O278" s="94"/>
      <c r="P278" s="30"/>
      <c r="Q278" s="20"/>
      <c r="R278" s="23"/>
      <c r="S278" s="21">
        <v>45659</v>
      </c>
      <c r="T278" s="20"/>
      <c r="U278" s="21"/>
      <c r="V278" s="29" t="s">
        <v>1962</v>
      </c>
      <c r="W278" s="23"/>
      <c r="X278" s="27" t="s">
        <v>45</v>
      </c>
      <c r="Y278" s="13"/>
    </row>
    <row r="279" spans="1:25">
      <c r="A279" s="24" t="s">
        <v>3334</v>
      </c>
      <c r="B279" s="25" t="s">
        <v>438</v>
      </c>
      <c r="C279" s="26" t="s">
        <v>4673</v>
      </c>
      <c r="D279" s="27" t="s">
        <v>28</v>
      </c>
      <c r="E279" s="27"/>
      <c r="F279" s="27"/>
      <c r="G279" s="27" t="s">
        <v>31</v>
      </c>
      <c r="H279" s="27" t="s">
        <v>32</v>
      </c>
      <c r="I279" s="27" t="s">
        <v>33</v>
      </c>
      <c r="J279" s="28">
        <v>45688</v>
      </c>
      <c r="K279" s="28" t="s">
        <v>3336</v>
      </c>
      <c r="L279" s="121" t="s">
        <v>79</v>
      </c>
      <c r="M279" s="94"/>
      <c r="N279" s="94"/>
      <c r="O279" s="94"/>
      <c r="P279" s="30"/>
      <c r="Q279" s="20"/>
      <c r="R279" s="23"/>
      <c r="S279" s="21"/>
      <c r="T279" s="20"/>
      <c r="U279" s="21"/>
      <c r="V279" s="29" t="s">
        <v>1962</v>
      </c>
      <c r="W279" s="23"/>
      <c r="X279" s="27" t="s">
        <v>45</v>
      </c>
      <c r="Y279" s="13"/>
    </row>
    <row r="280" spans="1:25">
      <c r="A280" s="24" t="s">
        <v>3334</v>
      </c>
      <c r="B280" s="112" t="s">
        <v>4674</v>
      </c>
      <c r="C280" s="26">
        <v>111404</v>
      </c>
      <c r="D280" s="27" t="s">
        <v>28</v>
      </c>
      <c r="E280" s="27" t="s">
        <v>70</v>
      </c>
      <c r="F280" s="27" t="s">
        <v>71</v>
      </c>
      <c r="G280" s="27" t="s">
        <v>31</v>
      </c>
      <c r="H280" s="27" t="s">
        <v>32</v>
      </c>
      <c r="I280" s="27" t="s">
        <v>33</v>
      </c>
      <c r="J280" s="28">
        <v>45688</v>
      </c>
      <c r="K280" s="28">
        <v>45870</v>
      </c>
      <c r="L280" s="237" t="s">
        <v>53</v>
      </c>
      <c r="M280" s="94" t="s">
        <v>1962</v>
      </c>
      <c r="N280" s="94" t="s">
        <v>1962</v>
      </c>
      <c r="O280" s="94"/>
      <c r="P280" s="30"/>
      <c r="Q280" s="20"/>
      <c r="R280" s="23"/>
      <c r="S280" s="21"/>
      <c r="T280" s="20"/>
      <c r="U280" s="21"/>
      <c r="V280" s="29" t="s">
        <v>1962</v>
      </c>
      <c r="W280" s="23"/>
      <c r="X280" s="27" t="s">
        <v>39</v>
      </c>
      <c r="Y280" s="13"/>
    </row>
    <row r="281" spans="1:25">
      <c r="A281" s="24">
        <v>45748</v>
      </c>
      <c r="B281" s="25" t="s">
        <v>4617</v>
      </c>
      <c r="C281" s="26">
        <v>111560</v>
      </c>
      <c r="D281" s="27" t="s">
        <v>42</v>
      </c>
      <c r="E281" s="27"/>
      <c r="F281" s="27"/>
      <c r="G281" s="27" t="s">
        <v>31</v>
      </c>
      <c r="H281" s="27" t="s">
        <v>32</v>
      </c>
      <c r="I281" s="27" t="s">
        <v>33</v>
      </c>
      <c r="J281" s="28">
        <v>45716</v>
      </c>
      <c r="K281" s="28">
        <v>45870</v>
      </c>
      <c r="L281" s="121" t="s">
        <v>79</v>
      </c>
      <c r="M281" s="94"/>
      <c r="N281" s="94"/>
      <c r="O281" s="94"/>
      <c r="P281" s="30"/>
      <c r="Q281" s="20"/>
      <c r="R281" s="23"/>
      <c r="S281" s="21"/>
      <c r="T281" s="20"/>
      <c r="U281" s="21"/>
      <c r="V281" s="29" t="s">
        <v>1962</v>
      </c>
      <c r="W281" s="23"/>
      <c r="X281" s="27" t="s">
        <v>45</v>
      </c>
      <c r="Y281" s="13" t="s">
        <v>4675</v>
      </c>
    </row>
    <row r="282" spans="1:25" ht="25.5">
      <c r="A282" s="24">
        <v>45748</v>
      </c>
      <c r="B282" s="25" t="s">
        <v>4620</v>
      </c>
      <c r="C282" s="26">
        <v>13222</v>
      </c>
      <c r="D282" s="27" t="s">
        <v>42</v>
      </c>
      <c r="E282" s="27"/>
      <c r="F282" s="27"/>
      <c r="G282" s="27" t="s">
        <v>31</v>
      </c>
      <c r="H282" s="27" t="s">
        <v>32</v>
      </c>
      <c r="I282" s="27" t="s">
        <v>33</v>
      </c>
      <c r="J282" s="28">
        <v>45716</v>
      </c>
      <c r="K282" s="28">
        <v>45901</v>
      </c>
      <c r="L282" s="121" t="s">
        <v>79</v>
      </c>
      <c r="M282" s="94"/>
      <c r="N282" s="94"/>
      <c r="O282" s="94"/>
      <c r="P282" s="30"/>
      <c r="Q282" s="20"/>
      <c r="R282" s="23"/>
      <c r="S282" s="21"/>
      <c r="T282" s="20"/>
      <c r="U282" s="21"/>
      <c r="V282" s="29" t="s">
        <v>1962</v>
      </c>
      <c r="W282" s="23"/>
      <c r="X282" s="27" t="s">
        <v>39</v>
      </c>
      <c r="Y282" s="13" t="s">
        <v>4676</v>
      </c>
    </row>
    <row r="283" spans="1:25" ht="38.25">
      <c r="A283" s="24">
        <v>45748</v>
      </c>
      <c r="B283" s="25" t="s">
        <v>2654</v>
      </c>
      <c r="C283" s="26">
        <v>138630</v>
      </c>
      <c r="D283" s="27" t="s">
        <v>42</v>
      </c>
      <c r="E283" s="27" t="s">
        <v>1301</v>
      </c>
      <c r="F283" s="27" t="s">
        <v>1336</v>
      </c>
      <c r="G283" s="27" t="s">
        <v>31</v>
      </c>
      <c r="H283" s="27" t="s">
        <v>32</v>
      </c>
      <c r="I283" s="27" t="s">
        <v>33</v>
      </c>
      <c r="J283" s="28">
        <v>45716</v>
      </c>
      <c r="K283" s="28">
        <v>45870</v>
      </c>
      <c r="L283" s="121" t="s">
        <v>1605</v>
      </c>
      <c r="M283" s="94"/>
      <c r="N283" s="94" t="s">
        <v>3426</v>
      </c>
      <c r="O283" s="94"/>
      <c r="P283" s="30"/>
      <c r="Q283" s="20"/>
      <c r="R283" s="23"/>
      <c r="S283" s="21">
        <v>45715</v>
      </c>
      <c r="T283" s="20"/>
      <c r="U283" s="21"/>
      <c r="V283" s="29" t="s">
        <v>1962</v>
      </c>
      <c r="W283" s="23"/>
      <c r="X283" s="27" t="s">
        <v>45</v>
      </c>
      <c r="Y283" s="13" t="s">
        <v>3428</v>
      </c>
    </row>
    <row r="284" spans="1:25">
      <c r="A284" s="24">
        <v>45778</v>
      </c>
      <c r="B284" s="25" t="s">
        <v>2712</v>
      </c>
      <c r="C284" s="26">
        <v>139866</v>
      </c>
      <c r="D284" s="27" t="s">
        <v>42</v>
      </c>
      <c r="E284" s="27"/>
      <c r="F284" s="27"/>
      <c r="G284" s="27" t="s">
        <v>31</v>
      </c>
      <c r="H284" s="27" t="s">
        <v>32</v>
      </c>
      <c r="I284" s="27" t="s">
        <v>33</v>
      </c>
      <c r="J284" s="28">
        <v>45747</v>
      </c>
      <c r="K284" s="28">
        <v>45901</v>
      </c>
      <c r="L284" s="121" t="s">
        <v>79</v>
      </c>
      <c r="M284" s="94"/>
      <c r="N284" s="94"/>
      <c r="O284" s="94"/>
      <c r="P284" s="30"/>
      <c r="Q284" s="20"/>
      <c r="R284" s="23"/>
      <c r="S284" s="21"/>
      <c r="T284" s="20"/>
      <c r="U284" s="21"/>
      <c r="V284" s="29" t="s">
        <v>1962</v>
      </c>
      <c r="W284" s="23"/>
      <c r="X284" s="27" t="s">
        <v>45</v>
      </c>
      <c r="Y284" s="13"/>
    </row>
    <row r="285" spans="1:25">
      <c r="A285" s="24">
        <v>45778</v>
      </c>
      <c r="B285" s="25" t="s">
        <v>620</v>
      </c>
      <c r="C285" s="26">
        <v>112491</v>
      </c>
      <c r="D285" s="27" t="s">
        <v>28</v>
      </c>
      <c r="E285" s="27" t="s">
        <v>77</v>
      </c>
      <c r="F285" s="27" t="s">
        <v>78</v>
      </c>
      <c r="G285" s="27" t="s">
        <v>31</v>
      </c>
      <c r="H285" s="27" t="s">
        <v>32</v>
      </c>
      <c r="I285" s="27" t="s">
        <v>23</v>
      </c>
      <c r="J285" s="28">
        <v>45747</v>
      </c>
      <c r="K285" s="28">
        <v>45931</v>
      </c>
      <c r="L285" s="121" t="s">
        <v>79</v>
      </c>
      <c r="M285" s="94"/>
      <c r="N285" s="94"/>
      <c r="O285" s="94"/>
      <c r="P285" s="30"/>
      <c r="Q285" s="20"/>
      <c r="R285" s="23"/>
      <c r="S285" s="21"/>
      <c r="T285" s="20"/>
      <c r="U285" s="21"/>
      <c r="V285" s="29" t="s">
        <v>1962</v>
      </c>
      <c r="W285" s="23"/>
      <c r="X285" s="27" t="s">
        <v>39</v>
      </c>
      <c r="Y285" s="13"/>
    </row>
    <row r="286" spans="1:25" ht="25.5">
      <c r="A286" s="24">
        <v>45778</v>
      </c>
      <c r="B286" s="25" t="s">
        <v>612</v>
      </c>
      <c r="C286" s="26">
        <v>127339</v>
      </c>
      <c r="D286" s="27" t="s">
        <v>76</v>
      </c>
      <c r="E286" s="27" t="s">
        <v>77</v>
      </c>
      <c r="F286" s="27" t="s">
        <v>30</v>
      </c>
      <c r="G286" s="27" t="s">
        <v>31</v>
      </c>
      <c r="H286" s="27" t="s">
        <v>32</v>
      </c>
      <c r="I286" s="27" t="s">
        <v>33</v>
      </c>
      <c r="J286" s="28">
        <v>45747</v>
      </c>
      <c r="K286" s="28">
        <v>45901</v>
      </c>
      <c r="L286" s="121" t="s">
        <v>1605</v>
      </c>
      <c r="M286" s="94"/>
      <c r="N286" s="94" t="s">
        <v>614</v>
      </c>
      <c r="O286" s="94"/>
      <c r="P286" s="30"/>
      <c r="Q286" s="20"/>
      <c r="R286" s="23"/>
      <c r="S286" s="21">
        <v>45747</v>
      </c>
      <c r="T286" s="20" t="s">
        <v>235</v>
      </c>
      <c r="U286" s="21"/>
      <c r="V286" s="29" t="s">
        <v>1962</v>
      </c>
      <c r="W286" s="23"/>
      <c r="X286" s="27" t="s">
        <v>39</v>
      </c>
      <c r="Y286" s="13" t="s">
        <v>4677</v>
      </c>
    </row>
    <row r="287" spans="1:25" ht="25.5">
      <c r="A287" s="24">
        <v>45809</v>
      </c>
      <c r="B287" s="25" t="s">
        <v>655</v>
      </c>
      <c r="C287" s="26" t="s">
        <v>656</v>
      </c>
      <c r="D287" s="27" t="s">
        <v>28</v>
      </c>
      <c r="E287" s="140" t="s">
        <v>494</v>
      </c>
      <c r="F287" s="27" t="s">
        <v>220</v>
      </c>
      <c r="G287" s="27" t="s">
        <v>31</v>
      </c>
      <c r="H287" s="27" t="s">
        <v>32</v>
      </c>
      <c r="I287" s="27" t="s">
        <v>33</v>
      </c>
      <c r="J287" s="28">
        <v>45777</v>
      </c>
      <c r="K287" s="28">
        <v>45931</v>
      </c>
      <c r="L287" s="121" t="s">
        <v>124</v>
      </c>
      <c r="M287" s="94" t="s">
        <v>73</v>
      </c>
      <c r="N287" s="94" t="s">
        <v>73</v>
      </c>
      <c r="O287" s="94" t="s">
        <v>73</v>
      </c>
      <c r="P287" s="30" t="s">
        <v>235</v>
      </c>
      <c r="Q287" s="20" t="s">
        <v>235</v>
      </c>
      <c r="R287" s="30" t="s">
        <v>235</v>
      </c>
      <c r="S287" s="30" t="s">
        <v>235</v>
      </c>
      <c r="T287" s="30" t="s">
        <v>235</v>
      </c>
      <c r="U287" s="30" t="s">
        <v>235</v>
      </c>
      <c r="V287" s="29" t="s">
        <v>1962</v>
      </c>
      <c r="W287" s="23"/>
      <c r="X287" s="27" t="s">
        <v>39</v>
      </c>
      <c r="Y287" s="13" t="s">
        <v>4678</v>
      </c>
    </row>
    <row r="288" spans="1:25" ht="25.5">
      <c r="A288" s="24">
        <v>45809</v>
      </c>
      <c r="B288" s="25" t="s">
        <v>688</v>
      </c>
      <c r="C288" s="26" t="s">
        <v>689</v>
      </c>
      <c r="D288" s="27" t="s">
        <v>28</v>
      </c>
      <c r="E288" s="27" t="s">
        <v>77</v>
      </c>
      <c r="F288" s="27" t="s">
        <v>78</v>
      </c>
      <c r="G288" s="27" t="s">
        <v>31</v>
      </c>
      <c r="H288" s="27" t="s">
        <v>32</v>
      </c>
      <c r="I288" s="27" t="s">
        <v>23</v>
      </c>
      <c r="J288" s="28">
        <v>45777</v>
      </c>
      <c r="K288" s="28">
        <v>45962</v>
      </c>
      <c r="L288" s="121" t="s">
        <v>124</v>
      </c>
      <c r="M288" s="94" t="s">
        <v>73</v>
      </c>
      <c r="N288" s="94" t="s">
        <v>73</v>
      </c>
      <c r="O288" s="94" t="s">
        <v>73</v>
      </c>
      <c r="P288" s="30" t="s">
        <v>235</v>
      </c>
      <c r="Q288" s="20" t="s">
        <v>235</v>
      </c>
      <c r="R288" s="30" t="s">
        <v>235</v>
      </c>
      <c r="S288" s="30" t="s">
        <v>235</v>
      </c>
      <c r="T288" s="30" t="s">
        <v>235</v>
      </c>
      <c r="U288" s="30" t="s">
        <v>235</v>
      </c>
      <c r="V288" s="29" t="s">
        <v>1962</v>
      </c>
      <c r="W288" s="23"/>
      <c r="X288" s="27" t="s">
        <v>39</v>
      </c>
      <c r="Y288" s="13" t="s">
        <v>4678</v>
      </c>
    </row>
    <row r="289" spans="1:25" ht="25.5">
      <c r="A289" s="24">
        <v>45809</v>
      </c>
      <c r="B289" s="25" t="s">
        <v>721</v>
      </c>
      <c r="C289" s="26">
        <v>112489</v>
      </c>
      <c r="D289" s="27" t="s">
        <v>28</v>
      </c>
      <c r="E289" s="27" t="s">
        <v>77</v>
      </c>
      <c r="F289" s="27" t="s">
        <v>78</v>
      </c>
      <c r="G289" s="27" t="s">
        <v>31</v>
      </c>
      <c r="H289" s="27" t="s">
        <v>32</v>
      </c>
      <c r="I289" s="27" t="s">
        <v>23</v>
      </c>
      <c r="J289" s="28">
        <v>45777</v>
      </c>
      <c r="K289" s="28">
        <v>45962</v>
      </c>
      <c r="L289" s="121" t="s">
        <v>124</v>
      </c>
      <c r="M289" s="94" t="s">
        <v>73</v>
      </c>
      <c r="N289" s="94" t="s">
        <v>73</v>
      </c>
      <c r="O289" s="94" t="s">
        <v>73</v>
      </c>
      <c r="P289" s="30" t="s">
        <v>235</v>
      </c>
      <c r="Q289" s="20" t="s">
        <v>235</v>
      </c>
      <c r="R289" s="30" t="s">
        <v>235</v>
      </c>
      <c r="S289" s="30" t="s">
        <v>235</v>
      </c>
      <c r="T289" s="30" t="s">
        <v>235</v>
      </c>
      <c r="U289" s="30" t="s">
        <v>235</v>
      </c>
      <c r="V289" s="29" t="s">
        <v>1962</v>
      </c>
      <c r="W289" s="23"/>
      <c r="X289" s="27" t="s">
        <v>39</v>
      </c>
      <c r="Y289" s="13" t="s">
        <v>4678</v>
      </c>
    </row>
    <row r="290" spans="1:25" ht="25.5">
      <c r="A290" s="24">
        <v>45809</v>
      </c>
      <c r="B290" s="25" t="s">
        <v>710</v>
      </c>
      <c r="C290" s="26">
        <v>634307</v>
      </c>
      <c r="D290" s="27" t="s">
        <v>42</v>
      </c>
      <c r="E290" s="140" t="s">
        <v>147</v>
      </c>
      <c r="F290" s="27" t="s">
        <v>148</v>
      </c>
      <c r="G290" s="27" t="s">
        <v>31</v>
      </c>
      <c r="H290" s="27" t="s">
        <v>32</v>
      </c>
      <c r="I290" s="27" t="s">
        <v>33</v>
      </c>
      <c r="J290" s="28">
        <v>45777</v>
      </c>
      <c r="K290" s="28">
        <v>45962</v>
      </c>
      <c r="L290" s="121" t="s">
        <v>124</v>
      </c>
      <c r="M290" s="94" t="s">
        <v>73</v>
      </c>
      <c r="N290" s="94" t="s">
        <v>73</v>
      </c>
      <c r="O290" s="94" t="s">
        <v>73</v>
      </c>
      <c r="P290" s="30" t="s">
        <v>235</v>
      </c>
      <c r="Q290" s="20" t="s">
        <v>235</v>
      </c>
      <c r="R290" s="30" t="s">
        <v>235</v>
      </c>
      <c r="S290" s="30" t="s">
        <v>235</v>
      </c>
      <c r="T290" s="30" t="s">
        <v>235</v>
      </c>
      <c r="U290" s="30" t="s">
        <v>235</v>
      </c>
      <c r="V290" s="29" t="s">
        <v>1962</v>
      </c>
      <c r="W290" s="23"/>
      <c r="X290" s="27" t="s">
        <v>39</v>
      </c>
      <c r="Y290" s="13" t="s">
        <v>4678</v>
      </c>
    </row>
    <row r="291" spans="1:25" ht="25.5">
      <c r="A291" s="24">
        <v>45839</v>
      </c>
      <c r="B291" s="25" t="s">
        <v>1980</v>
      </c>
      <c r="C291" s="26" t="s">
        <v>1981</v>
      </c>
      <c r="D291" s="27" t="s">
        <v>42</v>
      </c>
      <c r="E291" s="27" t="s">
        <v>73</v>
      </c>
      <c r="F291" s="27" t="s">
        <v>73</v>
      </c>
      <c r="G291" s="27" t="s">
        <v>31</v>
      </c>
      <c r="H291" s="27" t="s">
        <v>32</v>
      </c>
      <c r="I291" s="27" t="s">
        <v>23</v>
      </c>
      <c r="J291" s="28">
        <v>45808</v>
      </c>
      <c r="K291" s="28">
        <v>45992</v>
      </c>
      <c r="L291" s="121" t="s">
        <v>124</v>
      </c>
      <c r="M291" s="94" t="s">
        <v>73</v>
      </c>
      <c r="N291" s="94" t="s">
        <v>73</v>
      </c>
      <c r="O291" s="94" t="s">
        <v>73</v>
      </c>
      <c r="P291" s="30" t="s">
        <v>73</v>
      </c>
      <c r="Q291" s="30" t="s">
        <v>73</v>
      </c>
      <c r="R291" s="30" t="s">
        <v>73</v>
      </c>
      <c r="S291" s="30" t="s">
        <v>73</v>
      </c>
      <c r="T291" s="30" t="s">
        <v>73</v>
      </c>
      <c r="U291" s="30" t="s">
        <v>73</v>
      </c>
      <c r="V291" s="29" t="s">
        <v>1962</v>
      </c>
      <c r="W291" s="23"/>
      <c r="X291" s="27" t="s">
        <v>39</v>
      </c>
      <c r="Y291" s="13" t="s">
        <v>4678</v>
      </c>
    </row>
    <row r="292" spans="1:25" ht="63.75">
      <c r="A292" s="24">
        <v>45839</v>
      </c>
      <c r="B292" s="25" t="s">
        <v>1662</v>
      </c>
      <c r="C292" s="26">
        <v>114790</v>
      </c>
      <c r="D292" s="27" t="s">
        <v>227</v>
      </c>
      <c r="E292" s="27" t="s">
        <v>3491</v>
      </c>
      <c r="F292" s="27" t="s">
        <v>78</v>
      </c>
      <c r="G292" s="27" t="s">
        <v>31</v>
      </c>
      <c r="H292" s="27" t="s">
        <v>32</v>
      </c>
      <c r="I292" s="27" t="s">
        <v>33</v>
      </c>
      <c r="J292" s="28">
        <v>45808</v>
      </c>
      <c r="K292" s="28">
        <v>46023</v>
      </c>
      <c r="L292" s="121" t="s">
        <v>124</v>
      </c>
      <c r="M292" s="94" t="s">
        <v>4679</v>
      </c>
      <c r="N292" s="94" t="s">
        <v>4680</v>
      </c>
      <c r="O292" s="94" t="s">
        <v>73</v>
      </c>
      <c r="P292" s="30">
        <v>45779</v>
      </c>
      <c r="Q292" s="30">
        <v>45780</v>
      </c>
      <c r="R292" s="30" t="s">
        <v>239</v>
      </c>
      <c r="S292" s="30" t="s">
        <v>73</v>
      </c>
      <c r="T292" s="30" t="s">
        <v>73</v>
      </c>
      <c r="U292" s="30" t="s">
        <v>73</v>
      </c>
      <c r="V292" s="29" t="s">
        <v>1962</v>
      </c>
      <c r="W292" s="13" t="s">
        <v>4678</v>
      </c>
      <c r="X292" s="27" t="s">
        <v>39</v>
      </c>
      <c r="Y292" s="13" t="s">
        <v>4678</v>
      </c>
    </row>
    <row r="293" spans="1:25" ht="25.5">
      <c r="A293" s="24">
        <v>45839</v>
      </c>
      <c r="B293" s="25" t="s">
        <v>805</v>
      </c>
      <c r="C293" s="26">
        <v>14884</v>
      </c>
      <c r="D293" s="27" t="s">
        <v>28</v>
      </c>
      <c r="E293" s="27" t="s">
        <v>147</v>
      </c>
      <c r="F293" s="27" t="s">
        <v>148</v>
      </c>
      <c r="G293" s="27" t="s">
        <v>31</v>
      </c>
      <c r="H293" s="27" t="s">
        <v>32</v>
      </c>
      <c r="I293" s="27" t="s">
        <v>23</v>
      </c>
      <c r="J293" s="28">
        <v>45808</v>
      </c>
      <c r="K293" s="28">
        <v>45992</v>
      </c>
      <c r="L293" s="121" t="s">
        <v>124</v>
      </c>
      <c r="M293" s="94" t="s">
        <v>73</v>
      </c>
      <c r="N293" s="94" t="s">
        <v>73</v>
      </c>
      <c r="O293" s="94" t="s">
        <v>73</v>
      </c>
      <c r="P293" s="30" t="s">
        <v>73</v>
      </c>
      <c r="Q293" s="30" t="s">
        <v>73</v>
      </c>
      <c r="R293" s="30" t="s">
        <v>73</v>
      </c>
      <c r="S293" s="30" t="s">
        <v>73</v>
      </c>
      <c r="T293" s="30" t="s">
        <v>73</v>
      </c>
      <c r="U293" s="30" t="s">
        <v>73</v>
      </c>
      <c r="V293" s="29" t="s">
        <v>1962</v>
      </c>
      <c r="W293" s="23"/>
      <c r="X293" s="27" t="s">
        <v>39</v>
      </c>
      <c r="Y293" s="13" t="s">
        <v>4678</v>
      </c>
    </row>
    <row r="294" spans="1:25" ht="25.5">
      <c r="A294" s="24">
        <v>45870</v>
      </c>
      <c r="B294" s="25" t="s">
        <v>4681</v>
      </c>
      <c r="C294" s="26">
        <v>139267</v>
      </c>
      <c r="D294" s="27" t="s">
        <v>28</v>
      </c>
      <c r="E294" s="27" t="s">
        <v>362</v>
      </c>
      <c r="F294" s="27" t="s">
        <v>1021</v>
      </c>
      <c r="G294" s="27" t="s">
        <v>31</v>
      </c>
      <c r="H294" s="27" t="s">
        <v>32</v>
      </c>
      <c r="I294" s="27" t="s">
        <v>33</v>
      </c>
      <c r="J294" s="32">
        <v>45838</v>
      </c>
      <c r="K294" s="28">
        <v>45992</v>
      </c>
      <c r="L294" s="121" t="s">
        <v>124</v>
      </c>
      <c r="M294" s="94" t="s">
        <v>73</v>
      </c>
      <c r="N294" s="94" t="s">
        <v>73</v>
      </c>
      <c r="O294" s="94" t="s">
        <v>73</v>
      </c>
      <c r="P294" s="30" t="s">
        <v>73</v>
      </c>
      <c r="Q294" s="30" t="s">
        <v>73</v>
      </c>
      <c r="R294" s="30" t="s">
        <v>73</v>
      </c>
      <c r="S294" s="30" t="s">
        <v>73</v>
      </c>
      <c r="T294" s="30" t="s">
        <v>73</v>
      </c>
      <c r="U294" s="30" t="s">
        <v>73</v>
      </c>
      <c r="V294" s="29" t="s">
        <v>1962</v>
      </c>
      <c r="W294" s="23"/>
      <c r="X294" s="27" t="s">
        <v>39</v>
      </c>
      <c r="Y294" s="13" t="s">
        <v>4682</v>
      </c>
    </row>
    <row r="295" spans="1:25" ht="25.5">
      <c r="A295" s="24">
        <v>45901</v>
      </c>
      <c r="B295" s="25" t="s">
        <v>4593</v>
      </c>
      <c r="C295" s="26">
        <v>10047</v>
      </c>
      <c r="D295" s="27" t="s">
        <v>76</v>
      </c>
      <c r="E295" s="27" t="s">
        <v>261</v>
      </c>
      <c r="F295" s="27" t="s">
        <v>358</v>
      </c>
      <c r="G295" s="27" t="s">
        <v>31</v>
      </c>
      <c r="H295" s="27" t="s">
        <v>32</v>
      </c>
      <c r="I295" s="27" t="s">
        <v>33</v>
      </c>
      <c r="J295" s="28">
        <v>45869</v>
      </c>
      <c r="K295" s="28">
        <v>46023</v>
      </c>
      <c r="L295" s="121" t="s">
        <v>124</v>
      </c>
      <c r="M295" s="94" t="s">
        <v>73</v>
      </c>
      <c r="N295" s="94" t="s">
        <v>73</v>
      </c>
      <c r="O295" s="94" t="s">
        <v>73</v>
      </c>
      <c r="P295" s="30" t="s">
        <v>73</v>
      </c>
      <c r="Q295" s="30" t="s">
        <v>73</v>
      </c>
      <c r="R295" s="30" t="s">
        <v>73</v>
      </c>
      <c r="S295" s="30" t="s">
        <v>73</v>
      </c>
      <c r="T295" s="30" t="s">
        <v>73</v>
      </c>
      <c r="U295" s="30" t="s">
        <v>73</v>
      </c>
      <c r="V295" s="29" t="s">
        <v>1962</v>
      </c>
      <c r="W295" s="23"/>
      <c r="X295" s="27"/>
      <c r="Y295" s="13" t="s">
        <v>4683</v>
      </c>
    </row>
    <row r="296" spans="1:25" ht="25.5">
      <c r="A296" s="24">
        <v>45901</v>
      </c>
      <c r="B296" s="25" t="s">
        <v>1074</v>
      </c>
      <c r="C296" s="26" t="s">
        <v>1075</v>
      </c>
      <c r="D296" s="27" t="s">
        <v>76</v>
      </c>
      <c r="E296" s="27" t="s">
        <v>280</v>
      </c>
      <c r="F296" s="27" t="s">
        <v>30</v>
      </c>
      <c r="G296" s="27" t="s">
        <v>31</v>
      </c>
      <c r="H296" s="27" t="s">
        <v>32</v>
      </c>
      <c r="I296" s="27" t="s">
        <v>33</v>
      </c>
      <c r="J296" s="28">
        <v>45869</v>
      </c>
      <c r="K296" s="28">
        <v>46023</v>
      </c>
      <c r="L296" s="121" t="s">
        <v>124</v>
      </c>
      <c r="M296" s="94" t="s">
        <v>73</v>
      </c>
      <c r="N296" s="94" t="s">
        <v>73</v>
      </c>
      <c r="O296" s="94" t="s">
        <v>73</v>
      </c>
      <c r="P296" s="30" t="s">
        <v>73</v>
      </c>
      <c r="Q296" s="30" t="s">
        <v>73</v>
      </c>
      <c r="R296" s="30" t="s">
        <v>73</v>
      </c>
      <c r="S296" s="30" t="s">
        <v>73</v>
      </c>
      <c r="T296" s="30" t="s">
        <v>73</v>
      </c>
      <c r="U296" s="30" t="s">
        <v>73</v>
      </c>
      <c r="V296" s="29" t="s">
        <v>1962</v>
      </c>
      <c r="W296" s="23"/>
      <c r="X296" s="27"/>
      <c r="Y296" s="13" t="s">
        <v>4684</v>
      </c>
    </row>
    <row r="297" spans="1:25" ht="25.5">
      <c r="A297" s="24">
        <v>45901</v>
      </c>
      <c r="B297" s="25" t="s">
        <v>1225</v>
      </c>
      <c r="C297" s="26" t="s">
        <v>1226</v>
      </c>
      <c r="D297" s="27" t="s">
        <v>76</v>
      </c>
      <c r="E297" s="27" t="s">
        <v>4685</v>
      </c>
      <c r="F297" s="27" t="s">
        <v>358</v>
      </c>
      <c r="G297" s="27" t="s">
        <v>31</v>
      </c>
      <c r="H297" s="27" t="s">
        <v>32</v>
      </c>
      <c r="I297" s="27" t="s">
        <v>281</v>
      </c>
      <c r="J297" s="28">
        <v>45869</v>
      </c>
      <c r="K297" s="28">
        <v>46023</v>
      </c>
      <c r="L297" s="121" t="s">
        <v>124</v>
      </c>
      <c r="M297" s="94" t="s">
        <v>73</v>
      </c>
      <c r="N297" s="94" t="s">
        <v>73</v>
      </c>
      <c r="O297" s="94" t="s">
        <v>73</v>
      </c>
      <c r="P297" s="30" t="s">
        <v>73</v>
      </c>
      <c r="Q297" s="30" t="s">
        <v>73</v>
      </c>
      <c r="R297" s="30" t="s">
        <v>73</v>
      </c>
      <c r="S297" s="30" t="s">
        <v>73</v>
      </c>
      <c r="T297" s="30" t="s">
        <v>73</v>
      </c>
      <c r="U297" s="30" t="s">
        <v>73</v>
      </c>
      <c r="V297" s="29" t="s">
        <v>1962</v>
      </c>
      <c r="W297" s="23"/>
      <c r="X297" s="27"/>
      <c r="Y297" s="13" t="s">
        <v>4686</v>
      </c>
    </row>
    <row r="298" spans="1:25" ht="25.5">
      <c r="A298" s="24">
        <v>45901</v>
      </c>
      <c r="B298" s="25" t="s">
        <v>1132</v>
      </c>
      <c r="C298" s="26">
        <v>81631</v>
      </c>
      <c r="D298" s="27" t="s">
        <v>28</v>
      </c>
      <c r="E298" s="27" t="s">
        <v>147</v>
      </c>
      <c r="F298" s="27" t="s">
        <v>148</v>
      </c>
      <c r="G298" s="27" t="s">
        <v>31</v>
      </c>
      <c r="H298" s="27" t="s">
        <v>32</v>
      </c>
      <c r="I298" s="27" t="s">
        <v>23</v>
      </c>
      <c r="J298" s="28">
        <v>45869</v>
      </c>
      <c r="K298" s="28">
        <v>46023</v>
      </c>
      <c r="L298" s="121" t="s">
        <v>124</v>
      </c>
      <c r="M298" s="94" t="s">
        <v>73</v>
      </c>
      <c r="N298" s="94" t="s">
        <v>73</v>
      </c>
      <c r="O298" s="94" t="s">
        <v>73</v>
      </c>
      <c r="P298" s="30" t="s">
        <v>73</v>
      </c>
      <c r="Q298" s="30" t="s">
        <v>73</v>
      </c>
      <c r="R298" s="30" t="s">
        <v>73</v>
      </c>
      <c r="S298" s="30" t="s">
        <v>73</v>
      </c>
      <c r="T298" s="30" t="s">
        <v>73</v>
      </c>
      <c r="U298" s="30" t="s">
        <v>73</v>
      </c>
      <c r="V298" s="29" t="s">
        <v>1962</v>
      </c>
      <c r="W298" s="23"/>
      <c r="X298" s="27"/>
      <c r="Y298" s="13" t="s">
        <v>4687</v>
      </c>
    </row>
    <row r="299" spans="1:25" ht="51">
      <c r="A299" s="24">
        <v>45901</v>
      </c>
      <c r="B299" s="25" t="s">
        <v>1128</v>
      </c>
      <c r="C299" s="26" t="s">
        <v>1129</v>
      </c>
      <c r="D299" s="27" t="s">
        <v>28</v>
      </c>
      <c r="E299" s="27" t="s">
        <v>1068</v>
      </c>
      <c r="F299" s="27" t="s">
        <v>148</v>
      </c>
      <c r="G299" s="27" t="s">
        <v>31</v>
      </c>
      <c r="H299" s="27" t="s">
        <v>32</v>
      </c>
      <c r="I299" s="27" t="s">
        <v>33</v>
      </c>
      <c r="J299" s="28">
        <v>45869</v>
      </c>
      <c r="K299" s="28">
        <v>46082</v>
      </c>
      <c r="L299" s="121" t="s">
        <v>124</v>
      </c>
      <c r="M299" s="94" t="s">
        <v>73</v>
      </c>
      <c r="N299" s="94" t="s">
        <v>73</v>
      </c>
      <c r="O299" s="94" t="s">
        <v>73</v>
      </c>
      <c r="P299" s="30" t="s">
        <v>73</v>
      </c>
      <c r="Q299" s="30" t="s">
        <v>73</v>
      </c>
      <c r="R299" s="30" t="s">
        <v>73</v>
      </c>
      <c r="S299" s="30" t="s">
        <v>73</v>
      </c>
      <c r="T299" s="30" t="s">
        <v>73</v>
      </c>
      <c r="U299" s="30" t="s">
        <v>73</v>
      </c>
      <c r="V299" s="29" t="s">
        <v>1962</v>
      </c>
      <c r="W299" s="23"/>
      <c r="X299" s="27"/>
      <c r="Y299" s="13" t="s">
        <v>4688</v>
      </c>
    </row>
    <row r="300" spans="1:25" ht="51">
      <c r="A300" s="24">
        <v>45901</v>
      </c>
      <c r="B300" s="244" t="s">
        <v>1176</v>
      </c>
      <c r="C300" s="245" t="s">
        <v>1177</v>
      </c>
      <c r="D300" s="27" t="s">
        <v>76</v>
      </c>
      <c r="E300" s="27" t="s">
        <v>479</v>
      </c>
      <c r="F300" s="27" t="s">
        <v>440</v>
      </c>
      <c r="G300" s="27" t="s">
        <v>31</v>
      </c>
      <c r="H300" s="27" t="s">
        <v>32</v>
      </c>
      <c r="I300" s="27" t="s">
        <v>33</v>
      </c>
      <c r="J300" s="28">
        <v>45869</v>
      </c>
      <c r="K300" s="28">
        <v>46023</v>
      </c>
      <c r="L300" s="121" t="s">
        <v>124</v>
      </c>
      <c r="M300" s="94" t="s">
        <v>73</v>
      </c>
      <c r="N300" s="94" t="s">
        <v>73</v>
      </c>
      <c r="O300" s="94" t="s">
        <v>73</v>
      </c>
      <c r="P300" s="30" t="s">
        <v>73</v>
      </c>
      <c r="Q300" s="30" t="s">
        <v>73</v>
      </c>
      <c r="R300" s="30" t="s">
        <v>73</v>
      </c>
      <c r="S300" s="30" t="s">
        <v>73</v>
      </c>
      <c r="T300" s="30" t="s">
        <v>73</v>
      </c>
      <c r="U300" s="30" t="s">
        <v>73</v>
      </c>
      <c r="V300" s="29" t="s">
        <v>1962</v>
      </c>
      <c r="W300" s="23"/>
      <c r="X300" s="27"/>
      <c r="Y300" s="13" t="s">
        <v>4688</v>
      </c>
    </row>
    <row r="301" spans="1:25" ht="25.5">
      <c r="A301" s="24">
        <v>45962</v>
      </c>
      <c r="B301" s="25" t="s">
        <v>1338</v>
      </c>
      <c r="C301" s="26">
        <v>112504</v>
      </c>
      <c r="D301" s="27" t="s">
        <v>28</v>
      </c>
      <c r="E301" s="27"/>
      <c r="F301" s="27"/>
      <c r="G301" s="27" t="s">
        <v>31</v>
      </c>
      <c r="H301" s="27" t="s">
        <v>32</v>
      </c>
      <c r="I301" s="27" t="s">
        <v>23</v>
      </c>
      <c r="J301" s="28">
        <v>45930</v>
      </c>
      <c r="K301" s="28">
        <v>46113</v>
      </c>
      <c r="L301" s="121" t="s">
        <v>124</v>
      </c>
      <c r="M301" s="94" t="s">
        <v>73</v>
      </c>
      <c r="N301" s="94" t="s">
        <v>73</v>
      </c>
      <c r="O301" s="94" t="s">
        <v>73</v>
      </c>
      <c r="P301" s="30" t="s">
        <v>73</v>
      </c>
      <c r="Q301" s="30" t="s">
        <v>73</v>
      </c>
      <c r="R301" s="30" t="s">
        <v>73</v>
      </c>
      <c r="S301" s="30" t="s">
        <v>73</v>
      </c>
      <c r="T301" s="30" t="s">
        <v>73</v>
      </c>
      <c r="U301" s="30" t="s">
        <v>73</v>
      </c>
      <c r="V301" s="29" t="s">
        <v>1962</v>
      </c>
      <c r="W301" s="23"/>
      <c r="X301" s="27"/>
      <c r="Y301" s="13" t="s">
        <v>4689</v>
      </c>
    </row>
    <row r="302" spans="1:25" ht="25.5">
      <c r="A302" s="24">
        <v>45962</v>
      </c>
      <c r="B302" s="25" t="s">
        <v>1254</v>
      </c>
      <c r="C302" s="26">
        <v>131505</v>
      </c>
      <c r="D302" s="27" t="s">
        <v>28</v>
      </c>
      <c r="E302" s="27" t="s">
        <v>255</v>
      </c>
      <c r="F302" s="27" t="s">
        <v>256</v>
      </c>
      <c r="G302" s="27" t="s">
        <v>31</v>
      </c>
      <c r="H302" s="27" t="s">
        <v>32</v>
      </c>
      <c r="I302" s="27" t="s">
        <v>33</v>
      </c>
      <c r="J302" s="28">
        <v>45930</v>
      </c>
      <c r="K302" s="28">
        <v>46082</v>
      </c>
      <c r="L302" s="121" t="s">
        <v>124</v>
      </c>
      <c r="M302" s="94" t="s">
        <v>73</v>
      </c>
      <c r="N302" s="94" t="s">
        <v>73</v>
      </c>
      <c r="O302" s="94" t="s">
        <v>73</v>
      </c>
      <c r="P302" s="30" t="s">
        <v>73</v>
      </c>
      <c r="Q302" s="20" t="s">
        <v>73</v>
      </c>
      <c r="R302" s="23" t="s">
        <v>73</v>
      </c>
      <c r="S302" s="20" t="s">
        <v>73</v>
      </c>
      <c r="T302" s="23" t="s">
        <v>73</v>
      </c>
      <c r="U302" s="23" t="s">
        <v>73</v>
      </c>
      <c r="V302" s="29" t="s">
        <v>1962</v>
      </c>
      <c r="W302" s="23"/>
      <c r="X302" s="27" t="s">
        <v>45</v>
      </c>
      <c r="Y302" s="13" t="s">
        <v>4690</v>
      </c>
    </row>
    <row r="303" spans="1:25" ht="25.5">
      <c r="A303" s="24">
        <v>45962</v>
      </c>
      <c r="B303" s="25" t="s">
        <v>3044</v>
      </c>
      <c r="C303" s="26">
        <v>143393</v>
      </c>
      <c r="D303" s="27" t="s">
        <v>28</v>
      </c>
      <c r="E303" s="27" t="s">
        <v>255</v>
      </c>
      <c r="F303" s="27" t="s">
        <v>1021</v>
      </c>
      <c r="G303" s="27" t="s">
        <v>31</v>
      </c>
      <c r="H303" s="27" t="s">
        <v>32</v>
      </c>
      <c r="I303" s="27" t="s">
        <v>33</v>
      </c>
      <c r="J303" s="28">
        <v>45930</v>
      </c>
      <c r="K303" s="28">
        <v>46082</v>
      </c>
      <c r="L303" s="121" t="s">
        <v>124</v>
      </c>
      <c r="M303" s="94" t="s">
        <v>73</v>
      </c>
      <c r="N303" s="94" t="s">
        <v>73</v>
      </c>
      <c r="O303" s="94" t="s">
        <v>73</v>
      </c>
      <c r="P303" s="30" t="s">
        <v>73</v>
      </c>
      <c r="Q303" s="20" t="s">
        <v>73</v>
      </c>
      <c r="R303" s="23" t="s">
        <v>73</v>
      </c>
      <c r="S303" s="23" t="s">
        <v>73</v>
      </c>
      <c r="T303" s="23" t="s">
        <v>73</v>
      </c>
      <c r="U303" s="23" t="s">
        <v>73</v>
      </c>
      <c r="V303" s="29" t="s">
        <v>1962</v>
      </c>
      <c r="W303" s="23"/>
      <c r="X303" s="27" t="s">
        <v>45</v>
      </c>
      <c r="Y303" s="13" t="s">
        <v>4690</v>
      </c>
    </row>
    <row r="304" spans="1:25" ht="38.25">
      <c r="A304" s="24">
        <v>45962</v>
      </c>
      <c r="B304" s="25" t="s">
        <v>1436</v>
      </c>
      <c r="C304" s="26">
        <v>633622</v>
      </c>
      <c r="D304" s="27" t="s">
        <v>28</v>
      </c>
      <c r="E304" s="27"/>
      <c r="F304" s="27"/>
      <c r="G304" s="27" t="s">
        <v>31</v>
      </c>
      <c r="H304" s="27" t="s">
        <v>32</v>
      </c>
      <c r="I304" s="27" t="s">
        <v>33</v>
      </c>
      <c r="J304" s="28">
        <v>45930</v>
      </c>
      <c r="K304" s="28">
        <v>46113</v>
      </c>
      <c r="L304" s="121" t="s">
        <v>124</v>
      </c>
      <c r="M304" s="94" t="s">
        <v>73</v>
      </c>
      <c r="N304" s="94" t="s">
        <v>73</v>
      </c>
      <c r="O304" s="94" t="s">
        <v>73</v>
      </c>
      <c r="P304" s="20" t="s">
        <v>73</v>
      </c>
      <c r="Q304" s="20" t="s">
        <v>73</v>
      </c>
      <c r="R304" s="23" t="s">
        <v>73</v>
      </c>
      <c r="S304" s="20" t="s">
        <v>73</v>
      </c>
      <c r="T304" s="20" t="s">
        <v>73</v>
      </c>
      <c r="U304" s="20" t="s">
        <v>73</v>
      </c>
      <c r="V304" s="29" t="s">
        <v>1962</v>
      </c>
      <c r="W304" s="23"/>
      <c r="X304" s="27"/>
      <c r="Y304" s="13" t="s">
        <v>4691</v>
      </c>
    </row>
    <row r="305" spans="1:25" ht="38.25">
      <c r="A305" s="24">
        <v>45962</v>
      </c>
      <c r="B305" s="25" t="s">
        <v>1299</v>
      </c>
      <c r="C305" s="26">
        <v>634272</v>
      </c>
      <c r="D305" s="27" t="s">
        <v>28</v>
      </c>
      <c r="E305" s="27"/>
      <c r="F305" s="27"/>
      <c r="G305" s="27" t="s">
        <v>31</v>
      </c>
      <c r="H305" s="27" t="s">
        <v>32</v>
      </c>
      <c r="I305" s="27" t="s">
        <v>33</v>
      </c>
      <c r="J305" s="28">
        <v>45930</v>
      </c>
      <c r="K305" s="28">
        <v>46113</v>
      </c>
      <c r="L305" s="121" t="s">
        <v>124</v>
      </c>
      <c r="M305" s="94" t="s">
        <v>73</v>
      </c>
      <c r="N305" s="94" t="s">
        <v>73</v>
      </c>
      <c r="O305" s="94" t="s">
        <v>73</v>
      </c>
      <c r="P305" s="20" t="s">
        <v>73</v>
      </c>
      <c r="Q305" s="20" t="s">
        <v>73</v>
      </c>
      <c r="R305" s="23" t="s">
        <v>73</v>
      </c>
      <c r="S305" s="20" t="s">
        <v>73</v>
      </c>
      <c r="T305" s="20" t="s">
        <v>73</v>
      </c>
      <c r="U305" s="20" t="s">
        <v>73</v>
      </c>
      <c r="V305" s="29" t="s">
        <v>1962</v>
      </c>
      <c r="W305" s="23"/>
      <c r="X305" s="27"/>
      <c r="Y305" s="13" t="s">
        <v>4691</v>
      </c>
    </row>
    <row r="306" spans="1:25" ht="38.25">
      <c r="A306" s="24">
        <v>45962</v>
      </c>
      <c r="B306" s="25" t="s">
        <v>249</v>
      </c>
      <c r="C306" s="26">
        <v>112503</v>
      </c>
      <c r="D306" s="27" t="s">
        <v>28</v>
      </c>
      <c r="E306" s="27"/>
      <c r="F306" s="27"/>
      <c r="G306" s="27" t="s">
        <v>31</v>
      </c>
      <c r="H306" s="27" t="s">
        <v>32</v>
      </c>
      <c r="I306" s="27" t="s">
        <v>23</v>
      </c>
      <c r="J306" s="28">
        <v>45930</v>
      </c>
      <c r="K306" s="28">
        <v>46113</v>
      </c>
      <c r="L306" s="121" t="s">
        <v>124</v>
      </c>
      <c r="M306" s="94" t="s">
        <v>73</v>
      </c>
      <c r="N306" s="94" t="s">
        <v>73</v>
      </c>
      <c r="O306" s="94" t="s">
        <v>73</v>
      </c>
      <c r="P306" s="20" t="s">
        <v>73</v>
      </c>
      <c r="Q306" s="20" t="s">
        <v>73</v>
      </c>
      <c r="R306" s="23" t="s">
        <v>73</v>
      </c>
      <c r="S306" s="20" t="s">
        <v>73</v>
      </c>
      <c r="T306" s="20" t="s">
        <v>73</v>
      </c>
      <c r="U306" s="20" t="s">
        <v>73</v>
      </c>
      <c r="V306" s="29" t="s">
        <v>1962</v>
      </c>
      <c r="W306" s="23"/>
      <c r="X306" s="27"/>
      <c r="Y306" s="13" t="s">
        <v>4691</v>
      </c>
    </row>
    <row r="307" spans="1:25" ht="38.25">
      <c r="A307" s="24">
        <v>45962</v>
      </c>
      <c r="B307" s="25" t="s">
        <v>1359</v>
      </c>
      <c r="C307" s="26">
        <v>112455</v>
      </c>
      <c r="D307" s="27" t="s">
        <v>28</v>
      </c>
      <c r="E307" s="27"/>
      <c r="F307" s="27"/>
      <c r="G307" s="27" t="s">
        <v>31</v>
      </c>
      <c r="H307" s="27" t="s">
        <v>32</v>
      </c>
      <c r="I307" s="27" t="s">
        <v>23</v>
      </c>
      <c r="J307" s="28">
        <v>45930</v>
      </c>
      <c r="K307" s="28">
        <v>46113</v>
      </c>
      <c r="L307" s="121" t="s">
        <v>124</v>
      </c>
      <c r="M307" s="94" t="s">
        <v>73</v>
      </c>
      <c r="N307" s="94" t="s">
        <v>73</v>
      </c>
      <c r="O307" s="94" t="s">
        <v>73</v>
      </c>
      <c r="P307" s="20" t="s">
        <v>73</v>
      </c>
      <c r="Q307" s="20" t="s">
        <v>73</v>
      </c>
      <c r="R307" s="23" t="s">
        <v>73</v>
      </c>
      <c r="S307" s="20" t="s">
        <v>73</v>
      </c>
      <c r="T307" s="20" t="s">
        <v>73</v>
      </c>
      <c r="U307" s="20" t="s">
        <v>73</v>
      </c>
      <c r="V307" s="29" t="s">
        <v>1962</v>
      </c>
      <c r="W307" s="23"/>
      <c r="X307" s="27"/>
      <c r="Y307" s="13" t="s">
        <v>4691</v>
      </c>
    </row>
    <row r="308" spans="1:25" ht="38.25">
      <c r="A308" s="24">
        <v>45962</v>
      </c>
      <c r="B308" s="25" t="s">
        <v>4599</v>
      </c>
      <c r="C308" s="26" t="s">
        <v>4600</v>
      </c>
      <c r="D308" s="27" t="s">
        <v>28</v>
      </c>
      <c r="E308" s="27"/>
      <c r="F308" s="27"/>
      <c r="G308" s="27" t="s">
        <v>31</v>
      </c>
      <c r="H308" s="27" t="s">
        <v>32</v>
      </c>
      <c r="I308" s="27" t="s">
        <v>33</v>
      </c>
      <c r="J308" s="28">
        <v>45930</v>
      </c>
      <c r="K308" s="28">
        <v>46113</v>
      </c>
      <c r="L308" s="121" t="s">
        <v>124</v>
      </c>
      <c r="M308" s="94" t="s">
        <v>73</v>
      </c>
      <c r="N308" s="94" t="s">
        <v>73</v>
      </c>
      <c r="O308" s="94" t="s">
        <v>73</v>
      </c>
      <c r="P308" s="20" t="s">
        <v>73</v>
      </c>
      <c r="Q308" s="20" t="s">
        <v>73</v>
      </c>
      <c r="R308" s="23" t="s">
        <v>73</v>
      </c>
      <c r="S308" s="20" t="s">
        <v>73</v>
      </c>
      <c r="T308" s="20" t="s">
        <v>73</v>
      </c>
      <c r="U308" s="20" t="s">
        <v>73</v>
      </c>
      <c r="V308" s="29" t="s">
        <v>1962</v>
      </c>
      <c r="W308" s="23"/>
      <c r="X308" s="27"/>
      <c r="Y308" s="13" t="s">
        <v>4691</v>
      </c>
    </row>
    <row r="309" spans="1:25" ht="38.25">
      <c r="A309" s="24">
        <v>45962</v>
      </c>
      <c r="B309" s="25" t="s">
        <v>1934</v>
      </c>
      <c r="C309" s="26" t="s">
        <v>1935</v>
      </c>
      <c r="D309" s="27" t="s">
        <v>28</v>
      </c>
      <c r="E309" s="27"/>
      <c r="F309" s="27"/>
      <c r="G309" s="27" t="s">
        <v>31</v>
      </c>
      <c r="H309" s="27" t="s">
        <v>32</v>
      </c>
      <c r="I309" s="27" t="s">
        <v>33</v>
      </c>
      <c r="J309" s="28">
        <v>45930</v>
      </c>
      <c r="K309" s="28">
        <v>46113</v>
      </c>
      <c r="L309" s="121" t="s">
        <v>124</v>
      </c>
      <c r="M309" s="94" t="s">
        <v>73</v>
      </c>
      <c r="N309" s="94" t="s">
        <v>73</v>
      </c>
      <c r="O309" s="94" t="s">
        <v>73</v>
      </c>
      <c r="P309" s="20" t="s">
        <v>73</v>
      </c>
      <c r="Q309" s="20" t="s">
        <v>73</v>
      </c>
      <c r="R309" s="23" t="s">
        <v>73</v>
      </c>
      <c r="S309" s="20" t="s">
        <v>73</v>
      </c>
      <c r="T309" s="20" t="s">
        <v>73</v>
      </c>
      <c r="U309" s="20" t="s">
        <v>73</v>
      </c>
      <c r="V309" s="29" t="s">
        <v>1962</v>
      </c>
      <c r="W309" s="23"/>
      <c r="X309" s="27"/>
      <c r="Y309" s="13" t="s">
        <v>4691</v>
      </c>
    </row>
    <row r="310" spans="1:25" ht="25.5">
      <c r="A310" s="24">
        <v>45962</v>
      </c>
      <c r="B310" s="25" t="s">
        <v>1297</v>
      </c>
      <c r="C310" s="26">
        <v>131365</v>
      </c>
      <c r="D310" s="27" t="s">
        <v>28</v>
      </c>
      <c r="E310" s="27" t="s">
        <v>255</v>
      </c>
      <c r="F310" s="27" t="s">
        <v>256</v>
      </c>
      <c r="G310" s="27" t="s">
        <v>31</v>
      </c>
      <c r="H310" s="27" t="s">
        <v>32</v>
      </c>
      <c r="I310" s="27" t="s">
        <v>33</v>
      </c>
      <c r="J310" s="28">
        <v>45930</v>
      </c>
      <c r="K310" s="28">
        <v>46082</v>
      </c>
      <c r="L310" s="121" t="s">
        <v>124</v>
      </c>
      <c r="M310" s="94" t="s">
        <v>1765</v>
      </c>
      <c r="N310" s="246" t="s">
        <v>2923</v>
      </c>
      <c r="O310" s="94" t="s">
        <v>73</v>
      </c>
      <c r="P310" s="30" t="s">
        <v>73</v>
      </c>
      <c r="Q310" s="20" t="s">
        <v>73</v>
      </c>
      <c r="R310" s="23" t="s">
        <v>73</v>
      </c>
      <c r="S310" s="21">
        <v>45926</v>
      </c>
      <c r="T310" s="20" t="s">
        <v>73</v>
      </c>
      <c r="U310" s="21" t="s">
        <v>73</v>
      </c>
      <c r="V310" s="29" t="s">
        <v>1962</v>
      </c>
      <c r="W310" s="23"/>
      <c r="X310" s="27" t="s">
        <v>45</v>
      </c>
      <c r="Y310" s="13" t="s">
        <v>4692</v>
      </c>
    </row>
    <row r="311" spans="1:25" ht="25.5">
      <c r="A311" s="24">
        <v>45962</v>
      </c>
      <c r="B311" s="25" t="s">
        <v>1306</v>
      </c>
      <c r="C311" s="26">
        <v>614455</v>
      </c>
      <c r="D311" s="27" t="s">
        <v>28</v>
      </c>
      <c r="E311" s="27" t="s">
        <v>29</v>
      </c>
      <c r="F311" s="27" t="s">
        <v>4693</v>
      </c>
      <c r="G311" s="27" t="s">
        <v>31</v>
      </c>
      <c r="H311" s="27" t="s">
        <v>32</v>
      </c>
      <c r="I311" s="27" t="s">
        <v>33</v>
      </c>
      <c r="J311" s="28">
        <v>45930</v>
      </c>
      <c r="K311" s="28">
        <v>46113</v>
      </c>
      <c r="L311" s="121" t="s">
        <v>124</v>
      </c>
      <c r="M311" s="94" t="s">
        <v>1307</v>
      </c>
      <c r="N311" s="246" t="s">
        <v>2272</v>
      </c>
      <c r="O311" s="94" t="s">
        <v>73</v>
      </c>
      <c r="P311" s="21">
        <v>45926</v>
      </c>
      <c r="Q311" s="20" t="s">
        <v>73</v>
      </c>
      <c r="R311" s="23" t="s">
        <v>73</v>
      </c>
      <c r="S311" s="21">
        <v>45929</v>
      </c>
      <c r="T311" s="20"/>
      <c r="U311" s="21"/>
      <c r="V311" s="29" t="s">
        <v>1962</v>
      </c>
      <c r="W311" s="23"/>
      <c r="X311" s="27"/>
      <c r="Y311" s="13" t="s">
        <v>4694</v>
      </c>
    </row>
    <row r="312" spans="1:25" ht="51">
      <c r="A312" s="24">
        <v>45992</v>
      </c>
      <c r="B312" s="25" t="s">
        <v>1636</v>
      </c>
      <c r="C312" s="26" t="s">
        <v>1637</v>
      </c>
      <c r="D312" s="27" t="s">
        <v>76</v>
      </c>
      <c r="E312" s="27"/>
      <c r="F312" s="27"/>
      <c r="G312" s="27" t="s">
        <v>31</v>
      </c>
      <c r="H312" s="27" t="s">
        <v>32</v>
      </c>
      <c r="I312" s="27" t="s">
        <v>33</v>
      </c>
      <c r="J312" s="28">
        <v>45961</v>
      </c>
      <c r="K312" s="28">
        <v>46113</v>
      </c>
      <c r="L312" s="121" t="s">
        <v>124</v>
      </c>
      <c r="M312" s="94"/>
      <c r="N312" s="94"/>
      <c r="O312" s="94" t="s">
        <v>73</v>
      </c>
      <c r="P312" s="30" t="s">
        <v>73</v>
      </c>
      <c r="Q312" s="30" t="s">
        <v>73</v>
      </c>
      <c r="R312" s="30" t="s">
        <v>73</v>
      </c>
      <c r="S312" s="21" t="s">
        <v>73</v>
      </c>
      <c r="T312" s="20"/>
      <c r="U312" s="21"/>
      <c r="V312" s="29" t="s">
        <v>1962</v>
      </c>
      <c r="W312" s="23"/>
      <c r="X312" s="27" t="s">
        <v>39</v>
      </c>
      <c r="Y312" s="13" t="s">
        <v>4695</v>
      </c>
    </row>
    <row r="313" spans="1:25" ht="51">
      <c r="A313" s="24">
        <v>45992</v>
      </c>
      <c r="B313" s="25" t="s">
        <v>1399</v>
      </c>
      <c r="C313" s="26">
        <v>30734</v>
      </c>
      <c r="D313" s="27" t="s">
        <v>28</v>
      </c>
      <c r="E313" s="27"/>
      <c r="F313" s="27"/>
      <c r="G313" s="27" t="s">
        <v>31</v>
      </c>
      <c r="H313" s="27" t="s">
        <v>32</v>
      </c>
      <c r="I313" s="27" t="s">
        <v>33</v>
      </c>
      <c r="J313" s="28">
        <v>45961</v>
      </c>
      <c r="K313" s="28">
        <v>46113</v>
      </c>
      <c r="L313" s="121" t="s">
        <v>124</v>
      </c>
      <c r="M313" s="94"/>
      <c r="N313" s="94"/>
      <c r="O313" s="94" t="s">
        <v>73</v>
      </c>
      <c r="P313" s="30" t="s">
        <v>73</v>
      </c>
      <c r="Q313" s="30" t="s">
        <v>73</v>
      </c>
      <c r="R313" s="30" t="s">
        <v>73</v>
      </c>
      <c r="S313" s="21" t="s">
        <v>73</v>
      </c>
      <c r="T313" s="20"/>
      <c r="U313" s="21"/>
      <c r="V313" s="29" t="s">
        <v>1962</v>
      </c>
      <c r="W313" s="23"/>
      <c r="X313" s="27" t="s">
        <v>39</v>
      </c>
      <c r="Y313" s="13" t="s">
        <v>4695</v>
      </c>
    </row>
    <row r="314" spans="1:25" ht="51">
      <c r="A314" s="24">
        <v>45992</v>
      </c>
      <c r="B314" s="25" t="s">
        <v>1403</v>
      </c>
      <c r="C314" s="26">
        <v>632327</v>
      </c>
      <c r="D314" s="27" t="s">
        <v>42</v>
      </c>
      <c r="E314" s="27"/>
      <c r="F314" s="27"/>
      <c r="G314" s="27" t="s">
        <v>31</v>
      </c>
      <c r="H314" s="27" t="s">
        <v>32</v>
      </c>
      <c r="I314" s="27" t="s">
        <v>33</v>
      </c>
      <c r="J314" s="28">
        <v>45961</v>
      </c>
      <c r="K314" s="28">
        <v>46113</v>
      </c>
      <c r="L314" s="121" t="s">
        <v>124</v>
      </c>
      <c r="M314" s="94"/>
      <c r="N314" s="94"/>
      <c r="O314" s="94" t="s">
        <v>73</v>
      </c>
      <c r="P314" s="30" t="s">
        <v>73</v>
      </c>
      <c r="Q314" s="30" t="s">
        <v>73</v>
      </c>
      <c r="R314" s="30" t="s">
        <v>73</v>
      </c>
      <c r="S314" s="21" t="s">
        <v>73</v>
      </c>
      <c r="T314" s="20"/>
      <c r="U314" s="21"/>
      <c r="V314" s="29" t="s">
        <v>1962</v>
      </c>
      <c r="W314" s="23"/>
      <c r="X314" s="27" t="s">
        <v>39</v>
      </c>
      <c r="Y314" s="13" t="s">
        <v>4695</v>
      </c>
    </row>
    <row r="315" spans="1:25" ht="25.5">
      <c r="A315" s="24">
        <v>45992</v>
      </c>
      <c r="B315" s="25" t="s">
        <v>1385</v>
      </c>
      <c r="C315" s="26">
        <v>664610</v>
      </c>
      <c r="D315" s="27" t="s">
        <v>28</v>
      </c>
      <c r="E315" s="27"/>
      <c r="F315" s="27"/>
      <c r="G315" s="27" t="s">
        <v>31</v>
      </c>
      <c r="H315" s="27" t="s">
        <v>32</v>
      </c>
      <c r="I315" s="27" t="s">
        <v>33</v>
      </c>
      <c r="J315" s="28">
        <v>45961</v>
      </c>
      <c r="K315" s="28">
        <v>46113</v>
      </c>
      <c r="L315" s="121" t="s">
        <v>124</v>
      </c>
      <c r="M315" s="94"/>
      <c r="N315" s="94"/>
      <c r="O315" s="94" t="s">
        <v>73</v>
      </c>
      <c r="P315" s="30" t="s">
        <v>73</v>
      </c>
      <c r="Q315" s="30" t="s">
        <v>73</v>
      </c>
      <c r="R315" s="30" t="s">
        <v>73</v>
      </c>
      <c r="S315" s="21">
        <v>45960</v>
      </c>
      <c r="T315" s="20" t="s">
        <v>73</v>
      </c>
      <c r="U315" s="21" t="s">
        <v>73</v>
      </c>
      <c r="V315" s="29" t="s">
        <v>1962</v>
      </c>
      <c r="W315" s="23"/>
      <c r="X315" s="27" t="s">
        <v>45</v>
      </c>
      <c r="Y315" s="13" t="s">
        <v>4696</v>
      </c>
    </row>
    <row r="316" spans="1:25" ht="38.25">
      <c r="A316" s="24">
        <v>46023</v>
      </c>
      <c r="B316" s="25" t="s">
        <v>4697</v>
      </c>
      <c r="C316" s="26">
        <v>135947</v>
      </c>
      <c r="D316" s="27" t="s">
        <v>28</v>
      </c>
      <c r="E316" s="27" t="s">
        <v>2279</v>
      </c>
      <c r="F316" s="27" t="s">
        <v>262</v>
      </c>
      <c r="G316" s="27" t="s">
        <v>31</v>
      </c>
      <c r="H316" s="27" t="s">
        <v>32</v>
      </c>
      <c r="I316" s="27" t="s">
        <v>33</v>
      </c>
      <c r="J316" s="28">
        <v>45989</v>
      </c>
      <c r="K316" s="28">
        <v>46143</v>
      </c>
      <c r="L316" s="121" t="s">
        <v>124</v>
      </c>
      <c r="M316" s="94" t="s">
        <v>73</v>
      </c>
      <c r="N316" s="94" t="s">
        <v>73</v>
      </c>
      <c r="O316" s="94" t="s">
        <v>73</v>
      </c>
      <c r="P316" s="30" t="s">
        <v>73</v>
      </c>
      <c r="Q316" s="35" t="s">
        <v>73</v>
      </c>
      <c r="R316" s="35" t="s">
        <v>73</v>
      </c>
      <c r="S316" s="35" t="s">
        <v>73</v>
      </c>
      <c r="T316" s="35" t="s">
        <v>73</v>
      </c>
      <c r="U316" s="35" t="s">
        <v>73</v>
      </c>
      <c r="V316" s="29" t="s">
        <v>1962</v>
      </c>
      <c r="W316" s="23"/>
      <c r="X316" s="27" t="s">
        <v>45</v>
      </c>
      <c r="Y316" s="13" t="s">
        <v>4698</v>
      </c>
    </row>
    <row r="317" spans="1:25" ht="38.25">
      <c r="A317" s="24">
        <v>46023</v>
      </c>
      <c r="B317" s="25" t="s">
        <v>2620</v>
      </c>
      <c r="C317" s="26">
        <v>137766</v>
      </c>
      <c r="D317" s="27" t="s">
        <v>42</v>
      </c>
      <c r="E317" s="27" t="s">
        <v>354</v>
      </c>
      <c r="F317" s="27" t="s">
        <v>262</v>
      </c>
      <c r="G317" s="27" t="s">
        <v>31</v>
      </c>
      <c r="H317" s="27" t="s">
        <v>32</v>
      </c>
      <c r="I317" s="27" t="s">
        <v>33</v>
      </c>
      <c r="J317" s="28">
        <v>45991</v>
      </c>
      <c r="K317" s="28">
        <v>46143</v>
      </c>
      <c r="L317" s="121" t="s">
        <v>124</v>
      </c>
      <c r="M317" s="94" t="s">
        <v>73</v>
      </c>
      <c r="N317" s="94" t="s">
        <v>73</v>
      </c>
      <c r="O317" s="94" t="s">
        <v>73</v>
      </c>
      <c r="P317" s="30" t="s">
        <v>73</v>
      </c>
      <c r="Q317" s="35" t="s">
        <v>73</v>
      </c>
      <c r="R317" s="35" t="s">
        <v>73</v>
      </c>
      <c r="S317" s="35" t="s">
        <v>73</v>
      </c>
      <c r="T317" s="35" t="s">
        <v>73</v>
      </c>
      <c r="U317" s="35" t="s">
        <v>73</v>
      </c>
      <c r="V317" s="29" t="s">
        <v>1962</v>
      </c>
      <c r="W317" s="23"/>
      <c r="X317" s="27" t="s">
        <v>39</v>
      </c>
      <c r="Y317" s="13" t="s">
        <v>4698</v>
      </c>
    </row>
    <row r="318" spans="1:25">
      <c r="A318" s="24">
        <v>46023</v>
      </c>
      <c r="B318" s="25" t="s">
        <v>1523</v>
      </c>
      <c r="C318" s="26">
        <v>125156</v>
      </c>
      <c r="D318" s="27" t="s">
        <v>28</v>
      </c>
      <c r="E318" s="27"/>
      <c r="F318" s="27"/>
      <c r="G318" s="27" t="s">
        <v>31</v>
      </c>
      <c r="H318" s="27" t="s">
        <v>32</v>
      </c>
      <c r="I318" s="27" t="s">
        <v>33</v>
      </c>
      <c r="J318" s="28">
        <v>45989</v>
      </c>
      <c r="K318" s="28">
        <v>46174</v>
      </c>
      <c r="L318" s="121" t="s">
        <v>79</v>
      </c>
      <c r="M318" s="94"/>
      <c r="N318" s="94"/>
      <c r="O318" s="94"/>
      <c r="P318" s="21">
        <v>45987</v>
      </c>
      <c r="Q318" s="20"/>
      <c r="R318" s="23"/>
      <c r="S318" s="21" t="s">
        <v>235</v>
      </c>
      <c r="T318" s="20"/>
      <c r="U318" s="21"/>
      <c r="V318" s="29" t="s">
        <v>1962</v>
      </c>
      <c r="W318" s="23"/>
      <c r="X318" s="27" t="s">
        <v>39</v>
      </c>
      <c r="Y318" s="13"/>
    </row>
    <row r="319" spans="1:25" ht="38.25">
      <c r="A319" s="24">
        <v>46023</v>
      </c>
      <c r="B319" s="25" t="s">
        <v>2462</v>
      </c>
      <c r="C319" s="26">
        <v>137719</v>
      </c>
      <c r="D319" s="27" t="s">
        <v>28</v>
      </c>
      <c r="E319" s="27" t="s">
        <v>413</v>
      </c>
      <c r="F319" s="27" t="s">
        <v>256</v>
      </c>
      <c r="G319" s="27" t="s">
        <v>31</v>
      </c>
      <c r="H319" s="27" t="s">
        <v>32</v>
      </c>
      <c r="I319" s="27" t="s">
        <v>33</v>
      </c>
      <c r="J319" s="28">
        <v>45989</v>
      </c>
      <c r="K319" s="28">
        <v>46143</v>
      </c>
      <c r="L319" s="121" t="s">
        <v>124</v>
      </c>
      <c r="M319" s="94"/>
      <c r="N319" s="246" t="s">
        <v>113</v>
      </c>
      <c r="O319" s="94" t="s">
        <v>73</v>
      </c>
      <c r="P319" s="30" t="s">
        <v>73</v>
      </c>
      <c r="Q319" s="35" t="s">
        <v>73</v>
      </c>
      <c r="R319" s="35" t="s">
        <v>73</v>
      </c>
      <c r="S319" s="21">
        <v>45987</v>
      </c>
      <c r="T319" s="20" t="s">
        <v>73</v>
      </c>
      <c r="U319" s="21" t="s">
        <v>73</v>
      </c>
      <c r="V319" s="29" t="s">
        <v>1962</v>
      </c>
      <c r="W319" s="23"/>
      <c r="X319" s="27" t="s">
        <v>45</v>
      </c>
      <c r="Y319" s="13" t="s">
        <v>4699</v>
      </c>
    </row>
    <row r="320" spans="1:25" ht="38.25">
      <c r="A320" s="24">
        <v>46023</v>
      </c>
      <c r="B320" s="25" t="s">
        <v>4700</v>
      </c>
      <c r="C320" s="26">
        <v>151156</v>
      </c>
      <c r="D320" s="27" t="s">
        <v>28</v>
      </c>
      <c r="E320" s="27" t="s">
        <v>354</v>
      </c>
      <c r="F320" s="27" t="s">
        <v>1770</v>
      </c>
      <c r="G320" s="27" t="s">
        <v>31</v>
      </c>
      <c r="H320" s="27" t="s">
        <v>32</v>
      </c>
      <c r="I320" s="27" t="s">
        <v>33</v>
      </c>
      <c r="J320" s="28">
        <v>45989</v>
      </c>
      <c r="K320" s="28">
        <v>46143</v>
      </c>
      <c r="L320" s="121" t="s">
        <v>124</v>
      </c>
      <c r="M320" s="94"/>
      <c r="N320" s="94" t="s">
        <v>3872</v>
      </c>
      <c r="O320" s="94" t="s">
        <v>73</v>
      </c>
      <c r="P320" s="30" t="s">
        <v>73</v>
      </c>
      <c r="Q320" s="35" t="s">
        <v>73</v>
      </c>
      <c r="R320" s="35" t="s">
        <v>73</v>
      </c>
      <c r="S320" s="21">
        <v>45987</v>
      </c>
      <c r="T320" s="20" t="s">
        <v>73</v>
      </c>
      <c r="U320" s="21" t="s">
        <v>73</v>
      </c>
      <c r="V320" s="29" t="s">
        <v>1962</v>
      </c>
      <c r="W320" s="23"/>
      <c r="X320" s="27" t="s">
        <v>45</v>
      </c>
      <c r="Y320" s="13" t="s">
        <v>4701</v>
      </c>
    </row>
    <row r="321" spans="1:25" ht="25.5">
      <c r="A321" s="24">
        <v>46023</v>
      </c>
      <c r="B321" s="25" t="s">
        <v>4702</v>
      </c>
      <c r="C321" s="26">
        <v>114776</v>
      </c>
      <c r="D321" s="27" t="s">
        <v>28</v>
      </c>
      <c r="E321" s="27" t="s">
        <v>70</v>
      </c>
      <c r="F321" s="27"/>
      <c r="G321" s="27" t="s">
        <v>31</v>
      </c>
      <c r="H321" s="27" t="s">
        <v>32</v>
      </c>
      <c r="I321" s="27" t="s">
        <v>33</v>
      </c>
      <c r="J321" s="28">
        <v>45989</v>
      </c>
      <c r="K321" s="28">
        <v>46143</v>
      </c>
      <c r="L321" s="121" t="s">
        <v>53</v>
      </c>
      <c r="M321" s="94"/>
      <c r="N321" s="94" t="s">
        <v>91</v>
      </c>
      <c r="O321" s="94"/>
      <c r="P321" s="30"/>
      <c r="Q321" s="20"/>
      <c r="R321" s="23"/>
      <c r="S321" s="21">
        <v>45987</v>
      </c>
      <c r="T321" s="20"/>
      <c r="U321" s="21"/>
      <c r="V321" s="29" t="s">
        <v>4703</v>
      </c>
      <c r="W321" s="23"/>
      <c r="X321" s="27" t="s">
        <v>45</v>
      </c>
      <c r="Y321" s="13"/>
    </row>
    <row r="322" spans="1:25" ht="25.5">
      <c r="A322" s="24">
        <v>46023</v>
      </c>
      <c r="B322" s="25" t="s">
        <v>4704</v>
      </c>
      <c r="C322" s="26">
        <v>633387</v>
      </c>
      <c r="D322" s="27" t="s">
        <v>28</v>
      </c>
      <c r="E322" s="27" t="s">
        <v>354</v>
      </c>
      <c r="F322" s="27"/>
      <c r="G322" s="27" t="s">
        <v>31</v>
      </c>
      <c r="H322" s="27" t="s">
        <v>32</v>
      </c>
      <c r="I322" s="27" t="s">
        <v>33</v>
      </c>
      <c r="J322" s="28">
        <v>45989</v>
      </c>
      <c r="K322" s="28">
        <v>46143</v>
      </c>
      <c r="L322" s="121" t="s">
        <v>53</v>
      </c>
      <c r="M322" s="94"/>
      <c r="N322" s="94" t="s">
        <v>2480</v>
      </c>
      <c r="O322" s="94"/>
      <c r="P322" s="30"/>
      <c r="Q322" s="20"/>
      <c r="R322" s="23"/>
      <c r="S322" s="21">
        <v>45987</v>
      </c>
      <c r="T322" s="20"/>
      <c r="U322" s="21"/>
      <c r="V322" s="29" t="s">
        <v>1962</v>
      </c>
      <c r="W322" s="23"/>
      <c r="X322" s="27" t="s">
        <v>45</v>
      </c>
      <c r="Y322" s="13"/>
    </row>
    <row r="323" spans="1:25">
      <c r="A323" s="24">
        <v>46023</v>
      </c>
      <c r="B323" s="25" t="s">
        <v>3892</v>
      </c>
      <c r="C323" s="26">
        <v>149554</v>
      </c>
      <c r="D323" s="27" t="s">
        <v>28</v>
      </c>
      <c r="E323" s="27" t="s">
        <v>377</v>
      </c>
      <c r="F323" s="27" t="s">
        <v>3795</v>
      </c>
      <c r="G323" s="27" t="s">
        <v>31</v>
      </c>
      <c r="H323" s="27" t="s">
        <v>32</v>
      </c>
      <c r="I323" s="27" t="s">
        <v>33</v>
      </c>
      <c r="J323" s="28">
        <v>45989</v>
      </c>
      <c r="K323" s="28">
        <v>46143</v>
      </c>
      <c r="L323" s="121" t="s">
        <v>34</v>
      </c>
      <c r="M323" s="94"/>
      <c r="N323" s="94"/>
      <c r="O323" s="94"/>
      <c r="P323" s="30">
        <v>45989</v>
      </c>
      <c r="Q323" s="20"/>
      <c r="R323" s="23"/>
      <c r="S323" s="21"/>
      <c r="T323" s="20"/>
      <c r="U323" s="21"/>
      <c r="V323" s="29" t="s">
        <v>1962</v>
      </c>
      <c r="W323" s="23"/>
      <c r="X323" s="27" t="s">
        <v>45</v>
      </c>
      <c r="Y323" s="13"/>
    </row>
    <row r="324" spans="1:25" ht="25.5">
      <c r="A324" s="24">
        <v>46023</v>
      </c>
      <c r="B324" s="25" t="s">
        <v>2433</v>
      </c>
      <c r="C324" s="26">
        <v>135873</v>
      </c>
      <c r="D324" s="27" t="s">
        <v>28</v>
      </c>
      <c r="E324" s="27"/>
      <c r="F324" s="27"/>
      <c r="G324" s="27" t="s">
        <v>31</v>
      </c>
      <c r="H324" s="27" t="s">
        <v>32</v>
      </c>
      <c r="I324" s="27" t="s">
        <v>33</v>
      </c>
      <c r="J324" s="28">
        <v>45989</v>
      </c>
      <c r="K324" s="28">
        <v>46143</v>
      </c>
      <c r="L324" s="121" t="s">
        <v>79</v>
      </c>
      <c r="M324" s="94"/>
      <c r="N324" s="94"/>
      <c r="O324" s="94"/>
      <c r="P324" s="30"/>
      <c r="Q324" s="20"/>
      <c r="R324" s="23"/>
      <c r="S324" s="21">
        <v>45988</v>
      </c>
      <c r="T324" s="20"/>
      <c r="U324" s="21"/>
      <c r="V324" s="29" t="s">
        <v>1962</v>
      </c>
      <c r="W324" s="23"/>
      <c r="X324" s="27" t="s">
        <v>45</v>
      </c>
      <c r="Y324" s="13" t="s">
        <v>4705</v>
      </c>
    </row>
    <row r="325" spans="1:25" ht="25.5">
      <c r="A325" s="24">
        <v>46023</v>
      </c>
      <c r="B325" s="25" t="s">
        <v>4706</v>
      </c>
      <c r="C325" s="26">
        <v>135905</v>
      </c>
      <c r="D325" s="27" t="s">
        <v>28</v>
      </c>
      <c r="E325" s="27"/>
      <c r="F325" s="27"/>
      <c r="G325" s="27" t="s">
        <v>31</v>
      </c>
      <c r="H325" s="27" t="s">
        <v>32</v>
      </c>
      <c r="I325" s="27" t="s">
        <v>33</v>
      </c>
      <c r="J325" s="28">
        <v>45989</v>
      </c>
      <c r="K325" s="28">
        <v>46143</v>
      </c>
      <c r="L325" s="121" t="s">
        <v>79</v>
      </c>
      <c r="M325" s="94"/>
      <c r="N325" s="94"/>
      <c r="O325" s="94"/>
      <c r="P325" s="30"/>
      <c r="Q325" s="20"/>
      <c r="R325" s="23"/>
      <c r="S325" s="21">
        <v>45988</v>
      </c>
      <c r="T325" s="20"/>
      <c r="U325" s="21"/>
      <c r="V325" s="29" t="s">
        <v>1962</v>
      </c>
      <c r="W325" s="23"/>
      <c r="X325" s="27" t="s">
        <v>45</v>
      </c>
      <c r="Y325" s="13" t="s">
        <v>4705</v>
      </c>
    </row>
    <row r="326" spans="1:25" ht="25.5">
      <c r="A326" s="24">
        <v>46054</v>
      </c>
      <c r="B326" s="25" t="s">
        <v>342</v>
      </c>
      <c r="C326" s="26">
        <v>614415</v>
      </c>
      <c r="D326" s="27" t="s">
        <v>42</v>
      </c>
      <c r="E326" s="27" t="s">
        <v>211</v>
      </c>
      <c r="F326" s="27" t="s">
        <v>212</v>
      </c>
      <c r="G326" s="27" t="s">
        <v>31</v>
      </c>
      <c r="H326" s="27" t="s">
        <v>32</v>
      </c>
      <c r="I326" s="27" t="s">
        <v>33</v>
      </c>
      <c r="J326" s="28">
        <v>46387</v>
      </c>
      <c r="K326" s="28">
        <v>46204</v>
      </c>
      <c r="L326" s="121" t="s">
        <v>53</v>
      </c>
      <c r="M326" s="94"/>
      <c r="N326" s="94"/>
      <c r="O326" s="94"/>
      <c r="P326" s="30"/>
      <c r="Q326" s="20"/>
      <c r="R326" s="23"/>
      <c r="S326" s="21"/>
      <c r="T326" s="20"/>
      <c r="U326" s="21"/>
      <c r="V326" s="29" t="s">
        <v>1962</v>
      </c>
      <c r="W326" s="23"/>
      <c r="X326" s="27" t="s">
        <v>39</v>
      </c>
      <c r="Y326" s="13"/>
    </row>
    <row r="327" spans="1:25" ht="25.5">
      <c r="A327" s="24">
        <v>46023</v>
      </c>
      <c r="B327" s="25" t="s">
        <v>4707</v>
      </c>
      <c r="C327" s="26">
        <v>144269</v>
      </c>
      <c r="D327" s="27" t="s">
        <v>28</v>
      </c>
      <c r="E327" s="27" t="s">
        <v>70</v>
      </c>
      <c r="F327" s="27"/>
      <c r="G327" s="27" t="s">
        <v>31</v>
      </c>
      <c r="H327" s="27" t="s">
        <v>32</v>
      </c>
      <c r="I327" s="27" t="s">
        <v>33</v>
      </c>
      <c r="J327" s="28">
        <v>45989</v>
      </c>
      <c r="K327" s="28">
        <v>46143</v>
      </c>
      <c r="L327" s="121" t="s">
        <v>53</v>
      </c>
      <c r="M327" s="94"/>
      <c r="N327" s="94" t="s">
        <v>91</v>
      </c>
      <c r="O327" s="94"/>
      <c r="P327" s="30"/>
      <c r="Q327" s="20"/>
      <c r="R327" s="23"/>
      <c r="S327" s="21">
        <v>45987</v>
      </c>
      <c r="T327" s="20"/>
      <c r="U327" s="21"/>
      <c r="V327" s="29" t="s">
        <v>1962</v>
      </c>
      <c r="W327" s="23"/>
      <c r="X327" s="27" t="s">
        <v>45</v>
      </c>
      <c r="Y327" s="13"/>
    </row>
    <row r="328" spans="1:25" ht="51">
      <c r="A328" s="24">
        <v>46082</v>
      </c>
      <c r="B328" s="25" t="s">
        <v>2693</v>
      </c>
      <c r="C328" s="26" t="s">
        <v>3398</v>
      </c>
      <c r="D328" s="27"/>
      <c r="E328" s="27" t="s">
        <v>147</v>
      </c>
      <c r="F328" s="27" t="s">
        <v>288</v>
      </c>
      <c r="G328" s="27" t="s">
        <v>31</v>
      </c>
      <c r="H328" s="27" t="s">
        <v>32</v>
      </c>
      <c r="I328" s="27" t="s">
        <v>33</v>
      </c>
      <c r="J328" s="28">
        <v>46052</v>
      </c>
      <c r="K328" s="28">
        <v>46235</v>
      </c>
      <c r="L328" s="121" t="s">
        <v>124</v>
      </c>
      <c r="M328" s="246" t="s">
        <v>73</v>
      </c>
      <c r="N328" s="94"/>
      <c r="O328" s="94"/>
      <c r="P328" s="30" t="s">
        <v>73</v>
      </c>
      <c r="Q328" s="30" t="s">
        <v>73</v>
      </c>
      <c r="R328" s="30" t="s">
        <v>73</v>
      </c>
      <c r="S328" s="21">
        <v>46044</v>
      </c>
      <c r="T328" s="20" t="s">
        <v>73</v>
      </c>
      <c r="U328" s="20" t="s">
        <v>73</v>
      </c>
      <c r="V328" s="29" t="s">
        <v>1962</v>
      </c>
      <c r="W328" s="23"/>
      <c r="X328" s="27" t="s">
        <v>39</v>
      </c>
      <c r="Y328" s="13" t="s">
        <v>4708</v>
      </c>
    </row>
    <row r="329" spans="1:25">
      <c r="A329" s="24">
        <v>46082</v>
      </c>
      <c r="B329" s="25" t="s">
        <v>391</v>
      </c>
      <c r="C329" s="26">
        <v>111404</v>
      </c>
      <c r="D329" s="27"/>
      <c r="E329" s="27" t="s">
        <v>70</v>
      </c>
      <c r="F329" s="27" t="s">
        <v>71</v>
      </c>
      <c r="G329" s="27" t="s">
        <v>31</v>
      </c>
      <c r="H329" s="27" t="s">
        <v>32</v>
      </c>
      <c r="I329" s="27" t="s">
        <v>33</v>
      </c>
      <c r="J329" s="28">
        <v>46052</v>
      </c>
      <c r="K329" s="28">
        <v>46235</v>
      </c>
      <c r="L329" s="121" t="s">
        <v>53</v>
      </c>
      <c r="M329" s="94"/>
      <c r="N329" s="94"/>
      <c r="O329" s="94"/>
      <c r="P329" s="30"/>
      <c r="Q329" s="20"/>
      <c r="R329" s="23"/>
      <c r="S329" s="21"/>
      <c r="T329" s="20"/>
      <c r="U329" s="21"/>
      <c r="V329" s="29" t="s">
        <v>1962</v>
      </c>
      <c r="W329" s="23"/>
      <c r="X329" s="27" t="s">
        <v>39</v>
      </c>
      <c r="Y329" s="13"/>
    </row>
    <row r="330" spans="1:25" ht="51">
      <c r="A330" s="24">
        <v>46113</v>
      </c>
      <c r="B330" s="25" t="s">
        <v>4617</v>
      </c>
      <c r="C330" s="26">
        <v>111560</v>
      </c>
      <c r="D330" s="27" t="s">
        <v>42</v>
      </c>
      <c r="E330" s="27"/>
      <c r="F330" s="27"/>
      <c r="G330" s="27" t="s">
        <v>31</v>
      </c>
      <c r="H330" s="27" t="s">
        <v>32</v>
      </c>
      <c r="I330" s="27" t="s">
        <v>33</v>
      </c>
      <c r="J330" s="32">
        <v>46079</v>
      </c>
      <c r="K330" s="28">
        <v>46235</v>
      </c>
      <c r="L330" s="121" t="s">
        <v>124</v>
      </c>
      <c r="M330" s="94" t="s">
        <v>73</v>
      </c>
      <c r="N330" s="94" t="s">
        <v>73</v>
      </c>
      <c r="O330" s="94" t="s">
        <v>73</v>
      </c>
      <c r="P330" s="30" t="s">
        <v>73</v>
      </c>
      <c r="Q330" s="30" t="s">
        <v>73</v>
      </c>
      <c r="R330" s="30" t="s">
        <v>73</v>
      </c>
      <c r="S330" s="30" t="s">
        <v>73</v>
      </c>
      <c r="T330" s="30" t="s">
        <v>73</v>
      </c>
      <c r="U330" s="30" t="s">
        <v>73</v>
      </c>
      <c r="V330" s="29" t="s">
        <v>1962</v>
      </c>
      <c r="W330" s="23"/>
      <c r="X330" s="27" t="s">
        <v>45</v>
      </c>
      <c r="Y330" s="13" t="s">
        <v>4709</v>
      </c>
    </row>
    <row r="331" spans="1:25" ht="63.75">
      <c r="A331" s="24">
        <v>46082</v>
      </c>
      <c r="B331" s="25" t="s">
        <v>1703</v>
      </c>
      <c r="C331" s="26" t="s">
        <v>3396</v>
      </c>
      <c r="D331" s="27"/>
      <c r="E331" s="27"/>
      <c r="F331" s="27"/>
      <c r="G331" s="27" t="s">
        <v>31</v>
      </c>
      <c r="H331" s="27" t="s">
        <v>32</v>
      </c>
      <c r="I331" s="27" t="s">
        <v>33</v>
      </c>
      <c r="J331" s="28">
        <v>46052</v>
      </c>
      <c r="K331" s="28">
        <v>46204</v>
      </c>
      <c r="L331" s="121" t="s">
        <v>34</v>
      </c>
      <c r="M331" s="94"/>
      <c r="N331" s="94" t="s">
        <v>2825</v>
      </c>
      <c r="O331" s="94"/>
      <c r="P331" s="30"/>
      <c r="Q331" s="20"/>
      <c r="R331" s="23"/>
      <c r="S331" s="21">
        <v>46053</v>
      </c>
      <c r="T331" s="20">
        <v>46063</v>
      </c>
      <c r="U331" s="21" t="s">
        <v>37</v>
      </c>
      <c r="V331" s="29" t="s">
        <v>1962</v>
      </c>
      <c r="W331" s="23"/>
      <c r="X331" s="27" t="s">
        <v>39</v>
      </c>
      <c r="Y331" s="13" t="s">
        <v>4710</v>
      </c>
    </row>
    <row r="332" spans="1:25" ht="45">
      <c r="A332" s="24">
        <v>46082</v>
      </c>
      <c r="B332" s="25" t="s">
        <v>4711</v>
      </c>
      <c r="C332" s="26" t="s">
        <v>3458</v>
      </c>
      <c r="D332" s="27"/>
      <c r="E332" s="27"/>
      <c r="F332" s="27"/>
      <c r="G332" s="27" t="s">
        <v>31</v>
      </c>
      <c r="H332" s="27" t="s">
        <v>32</v>
      </c>
      <c r="I332" s="27" t="s">
        <v>33</v>
      </c>
      <c r="J332" s="28">
        <v>46052</v>
      </c>
      <c r="K332" s="28">
        <v>46204</v>
      </c>
      <c r="L332" s="121" t="s">
        <v>79</v>
      </c>
      <c r="M332" s="94"/>
      <c r="N332" s="94"/>
      <c r="O332" s="94"/>
      <c r="P332" s="30"/>
      <c r="Q332" s="20"/>
      <c r="R332" s="23"/>
      <c r="S332" s="21">
        <v>46047</v>
      </c>
      <c r="T332" s="20" t="s">
        <v>73</v>
      </c>
      <c r="U332" s="21"/>
      <c r="V332" s="29" t="s">
        <v>1962</v>
      </c>
      <c r="W332" s="23"/>
      <c r="X332" s="27" t="s">
        <v>45</v>
      </c>
      <c r="Y332" s="253" t="s">
        <v>4712</v>
      </c>
    </row>
    <row r="333" spans="1:25" ht="38.25">
      <c r="A333" s="24">
        <v>46143</v>
      </c>
      <c r="B333" s="25" t="s">
        <v>4620</v>
      </c>
      <c r="C333" s="26">
        <v>13222</v>
      </c>
      <c r="D333" s="27" t="s">
        <v>28</v>
      </c>
      <c r="E333" s="27"/>
      <c r="F333" s="27"/>
      <c r="G333" s="27"/>
      <c r="H333" s="27" t="s">
        <v>32</v>
      </c>
      <c r="I333" s="27" t="s">
        <v>33</v>
      </c>
      <c r="J333" s="32">
        <v>46112</v>
      </c>
      <c r="K333" s="28">
        <v>46266</v>
      </c>
      <c r="L333" s="121" t="s">
        <v>124</v>
      </c>
      <c r="M333" s="94"/>
      <c r="N333" s="94"/>
      <c r="O333" s="94"/>
      <c r="P333" s="30" t="s">
        <v>73</v>
      </c>
      <c r="Q333" s="30" t="s">
        <v>73</v>
      </c>
      <c r="R333" s="30" t="s">
        <v>73</v>
      </c>
      <c r="S333" s="30" t="s">
        <v>73</v>
      </c>
      <c r="T333" s="30" t="s">
        <v>73</v>
      </c>
      <c r="U333" s="30" t="s">
        <v>73</v>
      </c>
      <c r="V333" s="29" t="s">
        <v>1962</v>
      </c>
      <c r="W333" s="23"/>
      <c r="X333" s="27" t="s">
        <v>39</v>
      </c>
      <c r="Y333" s="49" t="s">
        <v>4713</v>
      </c>
    </row>
    <row r="334" spans="1:25">
      <c r="A334" s="24">
        <v>46143</v>
      </c>
      <c r="B334" s="25" t="s">
        <v>686</v>
      </c>
      <c r="C334" s="26">
        <v>2576</v>
      </c>
      <c r="D334" s="27" t="s">
        <v>28</v>
      </c>
      <c r="E334" s="27" t="s">
        <v>77</v>
      </c>
      <c r="F334" s="27" t="s">
        <v>78</v>
      </c>
      <c r="G334" s="27" t="s">
        <v>31</v>
      </c>
      <c r="H334" s="27"/>
      <c r="I334" s="27" t="s">
        <v>23</v>
      </c>
      <c r="J334" s="32">
        <v>46112</v>
      </c>
      <c r="K334" s="28">
        <v>46296</v>
      </c>
      <c r="L334" s="121" t="s">
        <v>34</v>
      </c>
      <c r="M334" s="94"/>
      <c r="N334" s="94" t="s">
        <v>4641</v>
      </c>
      <c r="O334" s="94"/>
      <c r="P334" s="30"/>
      <c r="Q334" s="20"/>
      <c r="R334" s="23"/>
      <c r="S334" s="21"/>
      <c r="T334" s="20"/>
      <c r="U334" s="21"/>
      <c r="V334" s="29" t="s">
        <v>1962</v>
      </c>
      <c r="W334" s="23"/>
      <c r="X334" s="27" t="s">
        <v>45</v>
      </c>
      <c r="Y334" s="13" t="s">
        <v>162</v>
      </c>
    </row>
  </sheetData>
  <autoFilter ref="A1:Y320" xr:uid="{00000000-0001-0000-0600-000000000000}"/>
  <customSheetViews>
    <customSheetView guid="{0E35EED2-3545-44B4-B6C8-F710F98BA340}" scale="85" showAutoFilter="1" topLeftCell="A272">
      <selection activeCell="A278" sqref="A278:XFD278"/>
      <pageMargins left="0" right="0" top="0" bottom="0" header="0" footer="0"/>
      <pageSetup orientation="portrait" r:id="rId1"/>
      <headerFooter>
        <oddFooter>&amp;C&amp;1#&amp;"Calibri"&amp;8&amp;K000000Highly Confidential</oddFooter>
      </headerFooter>
      <autoFilter ref="A1:Y293" xr:uid="{B382C8D0-7A49-45B7-9302-FAE874D4A239}"/>
    </customSheetView>
    <customSheetView guid="{2EB10D1F-EF9B-4B48-9FD8-78EDC6A85DE1}" scale="85" showAutoFilter="1" topLeftCell="A272">
      <selection activeCell="F279" sqref="F279"/>
      <pageMargins left="0" right="0" top="0" bottom="0" header="0" footer="0"/>
      <pageSetup orientation="portrait" r:id="rId2"/>
      <headerFooter>
        <oddFooter>&amp;C&amp;1#&amp;"Calibri"&amp;8&amp;K000000Highly Confidential</oddFooter>
      </headerFooter>
      <autoFilter ref="A1:Y293" xr:uid="{2D882F8D-6852-4FF8-95CE-8A92489DDEF2}"/>
    </customSheetView>
    <customSheetView guid="{D0F9FEDA-89AD-471F-BACB-F2AC9C1B6EB0}" scale="85" showAutoFilter="1" topLeftCell="E280">
      <selection activeCell="A278" sqref="A278:XFD278"/>
      <pageMargins left="0" right="0" top="0" bottom="0" header="0" footer="0"/>
      <pageSetup orientation="portrait" r:id="rId3"/>
      <headerFooter>
        <oddFooter>&amp;C&amp;1#&amp;"Calibri"&amp;8&amp;K000000Highly Confidential</oddFooter>
      </headerFooter>
      <autoFilter ref="A1:Y293" xr:uid="{E0D4DEDA-86EE-4794-B2E0-1C6592CAC8D8}"/>
    </customSheetView>
    <customSheetView guid="{AD79DF8B-FDF9-4B4C-984B-8F1872B7B90D}" scale="85" showAutoFilter="1">
      <pane ySplit="1" topLeftCell="A270" activePane="bottomLeft" state="frozen"/>
      <selection pane="bottomLeft" activeCell="A273" sqref="A273:XFD273"/>
      <pageMargins left="0" right="0" top="0" bottom="0" header="0" footer="0"/>
      <pageSetup orientation="portrait" r:id="rId4"/>
      <headerFooter>
        <oddFooter>&amp;C&amp;1#&amp;"Calibri"&amp;10&amp;K000000CONFIDENTIAL</oddFooter>
      </headerFooter>
      <autoFilter ref="A1:Y275" xr:uid="{92A151E1-7E40-4B8A-9EAE-B084E785ACA8}"/>
    </customSheetView>
    <customSheetView guid="{1AB90DE0-FF38-457B-B6D8-0F3BEC1CAB1D}" scale="85" showAutoFilter="1" topLeftCell="P1">
      <pane ySplit="1" topLeftCell="A2" activePane="bottomLeft" state="frozen"/>
      <selection pane="bottomLeft" activeCell="A273" sqref="A273:XFD273"/>
      <pageMargins left="0" right="0" top="0" bottom="0" header="0" footer="0"/>
      <pageSetup orientation="portrait" r:id="rId5"/>
      <headerFooter>
        <oddFooter>&amp;C&amp;1#&amp;"Calibri"&amp;10&amp;K000000CONFIDENTIAL</oddFooter>
      </headerFooter>
      <autoFilter ref="A1:Y273" xr:uid="{B21FBFA1-C068-4233-AD4D-C6CDE5730848}"/>
    </customSheetView>
    <customSheetView guid="{48A15F17-8B76-473C-9910-BA171C05E074}" scale="85" showAutoFilter="1" topLeftCell="H1">
      <pane ySplit="1" topLeftCell="A260" activePane="bottomLeft" state="frozen"/>
      <selection pane="bottomLeft" activeCell="Y267" sqref="Y267"/>
      <pageMargins left="0" right="0" top="0" bottom="0" header="0" footer="0"/>
      <pageSetup orientation="portrait" r:id="rId6"/>
      <headerFooter>
        <oddFooter>&amp;C&amp;1#&amp;"Calibri"&amp;10&amp;K000000CONFIDENTIAL</oddFooter>
      </headerFooter>
      <autoFilter ref="A1:Y273" xr:uid="{600A4F9C-8E06-4903-8B58-05A65ED7DD11}"/>
    </customSheetView>
    <customSheetView guid="{40A247B0-1660-4B1B-8CC6-6E6490D6B548}" scale="85" showPageBreaks="1" showAutoFilter="1" topLeftCell="A223">
      <selection activeCell="A199" sqref="A199:XFD199"/>
      <pageMargins left="0" right="0" top="0" bottom="0" header="0" footer="0"/>
      <pageSetup orientation="portrait" r:id="rId7"/>
      <headerFooter>
        <oddFooter>&amp;C&amp;1#&amp;"Calibri"&amp;8&amp;K000000Highly Confidential</oddFooter>
      </headerFooter>
      <autoFilter ref="A1:Y254" xr:uid="{99061DD5-9FAA-4820-B852-7F69CF7B4B0F}"/>
    </customSheetView>
    <customSheetView guid="{D2C0D72A-01DE-43BB-88CB-48CAC58470A4}" scale="85" showPageBreaks="1" showAutoFilter="1" topLeftCell="A244">
      <selection activeCell="A251" sqref="A251"/>
      <pageMargins left="0" right="0" top="0" bottom="0" header="0" footer="0"/>
      <pageSetup orientation="portrait" r:id="rId8"/>
      <headerFooter>
        <oddFooter>&amp;C&amp;1#&amp;"Calibri"&amp;8&amp;K000000Highly Confidential</oddFooter>
      </headerFooter>
      <autoFilter ref="A1:Y254" xr:uid="{AE93B486-677B-485F-8C8A-6A8C24C00CF7}"/>
    </customSheetView>
    <customSheetView guid="{16FD39D0-F6A2-47F8-95CF-F715E12AE179}" scale="85" showPageBreaks="1" filter="1" showAutoFilter="1">
      <selection activeCell="F242" sqref="F242"/>
      <pageMargins left="0" right="0" top="0" bottom="0" header="0" footer="0"/>
      <pageSetup orientation="portrait" r:id="rId9"/>
      <headerFooter>
        <oddFooter>&amp;C&amp;1#&amp;"Calibri"&amp;10&amp;K000000CONFIDENTIAL</oddFooter>
      </headerFooter>
      <autoFilter ref="A1:Y224" xr:uid="{834D2F02-2CC1-49D8-B061-9B7EB6E00EDE}">
        <filterColumn colId="0">
          <filters>
            <dateGroupItem year="2022" month="6" dateTimeGrouping="month"/>
          </filters>
        </filterColumn>
      </autoFilter>
    </customSheetView>
    <customSheetView guid="{F521CB3F-4B34-457D-BE19-9C4D54886E5D}" scale="85" showPageBreaks="1" showAutoFilter="1">
      <selection activeCell="A199" sqref="A199:XFD199"/>
      <pageMargins left="0" right="0" top="0" bottom="0" header="0" footer="0"/>
      <pageSetup orientation="portrait" r:id="rId10"/>
      <autoFilter ref="A1:Y222" xr:uid="{0BCF6292-B0D7-43E8-BEF9-1951B25D2F8B}"/>
    </customSheetView>
    <customSheetView guid="{8B7FDA43-DADE-46F9-B1A6-B95016AB7272}" scale="85" showAutoFilter="1" topLeftCell="A157">
      <selection activeCell="E183" sqref="E183"/>
      <pageMargins left="0" right="0" top="0" bottom="0" header="0" footer="0"/>
      <autoFilter ref="A1:Y176" xr:uid="{A9B5DA75-4DC0-406E-94E4-10C44CE5F1AB}"/>
    </customSheetView>
    <customSheetView guid="{EA70BE0F-67BF-416E-A5F5-771C084AA55B}" scale="85" showAutoFilter="1" topLeftCell="A109">
      <selection activeCell="V122" sqref="V122"/>
      <pageMargins left="0" right="0" top="0" bottom="0" header="0" footer="0"/>
      <pageSetup orientation="portrait" r:id="rId11"/>
      <autoFilter ref="A1:Y172" xr:uid="{AF44F4EF-31C4-4DFA-BF62-8F910347526D}"/>
    </customSheetView>
    <customSheetView guid="{49E83F9A-9742-4CB8-8645-32E4F6685279}" scale="85" filter="1" showAutoFilter="1" hiddenRows="1">
      <selection activeCell="O59" sqref="O59"/>
      <pageMargins left="0" right="0" top="0" bottom="0" header="0" footer="0"/>
      <pageSetup paperSize="0" orientation="portrait" horizontalDpi="0" verticalDpi="0" copies="0"/>
      <autoFilter ref="A1:Y164" xr:uid="{0127B3E9-CF5F-4404-A3F8-611750DACE41}">
        <filterColumn colId="2">
          <filters>
            <filter val="73201"/>
          </filters>
        </filterColumn>
      </autoFilter>
    </customSheetView>
    <customSheetView guid="{53716D2E-267C-4993-BC6D-E5D9DD0CABAE}" scale="85" showPageBreaks="1" showAutoFilter="1">
      <selection activeCell="E8" sqref="E8"/>
      <pageMargins left="0" right="0" top="0" bottom="0" header="0" footer="0"/>
      <pageSetup orientation="portrait" horizontalDpi="300" verticalDpi="300" r:id="rId12"/>
      <autoFilter ref="A1:Y109" xr:uid="{BA3AD9A7-29CA-42A1-9C71-2F6DAB9D8CBD}"/>
    </customSheetView>
    <customSheetView guid="{A8A115DD-60C2-441B-ACDB-0751390DEB42}" scale="85" showAutoFilter="1" topLeftCell="A54">
      <selection activeCell="A56" sqref="A56:Y56"/>
      <pageMargins left="0" right="0" top="0" bottom="0" header="0" footer="0"/>
      <autoFilter ref="A1:Y107" xr:uid="{10D48F1A-B165-479C-B914-3BB0E37C53D2}"/>
    </customSheetView>
    <customSheetView guid="{12E03F5C-5A09-4644-B0B9-FB8EE5ED0B75}" scale="85" showAutoFilter="1">
      <selection activeCell="I5" sqref="I5"/>
      <pageMargins left="0" right="0" top="0" bottom="0" header="0" footer="0"/>
      <autoFilter ref="A1:Y101" xr:uid="{256A72C0-BB6C-4BF8-9D47-74E117B4984A}"/>
    </customSheetView>
    <customSheetView guid="{EC8F6300-C333-43C9-AF56-AF0DF8BACF48}" scale="85" showAutoFilter="1">
      <selection activeCell="K9" sqref="K9"/>
      <pageMargins left="0" right="0" top="0" bottom="0" header="0" footer="0"/>
      <autoFilter ref="A1:Y85" xr:uid="{7102F714-6553-46B9-AE4E-7332176AC499}"/>
    </customSheetView>
    <customSheetView guid="{07596234-8E40-41EC-BBE4-5FA2293CD716}">
      <selection activeCell="A2" sqref="A2"/>
      <pageMargins left="0" right="0" top="0" bottom="0" header="0" footer="0"/>
    </customSheetView>
    <customSheetView guid="{4E01CE79-0C4C-4BB4-B68E-53EEFD0E6B66}">
      <selection activeCell="K25" sqref="K25"/>
      <pageMargins left="0" right="0" top="0" bottom="0" header="0" footer="0"/>
      <pageSetup orientation="portrait" r:id="rId13"/>
    </customSheetView>
    <customSheetView guid="{B1CE1875-6240-4B18-8D3E-97AB663D927D}" state="hidden">
      <selection activeCell="A2" sqref="A2"/>
      <pageMargins left="0" right="0" top="0" bottom="0" header="0" footer="0"/>
      <pageSetup orientation="portrait" r:id="rId14"/>
    </customSheetView>
    <customSheetView guid="{F26D2670-3997-4226-8ACC-13A7AB93D872}" showPageBreaks="1">
      <selection activeCell="A2" sqref="A2"/>
      <pageMargins left="0" right="0" top="0" bottom="0" header="0" footer="0"/>
      <pageSetup orientation="portrait" r:id="rId15"/>
    </customSheetView>
    <customSheetView guid="{1269A90D-F821-43AB-8625-CAA78A36F43D}">
      <selection activeCell="A2" sqref="A2"/>
      <pageMargins left="0" right="0" top="0" bottom="0" header="0" footer="0"/>
    </customSheetView>
    <customSheetView guid="{03483453-F6F8-4416-948C-8FAEB815F67C}" state="hidden">
      <selection activeCell="A2" sqref="A2"/>
      <pageMargins left="0" right="0" top="0" bottom="0" header="0" footer="0"/>
      <pageSetup orientation="portrait" r:id="rId16"/>
    </customSheetView>
    <customSheetView guid="{64F31BAE-D060-4DDA-B87D-BFDFA413F89C}" state="hidden">
      <selection activeCell="A2" sqref="A2"/>
      <pageMargins left="0" right="0" top="0" bottom="0" header="0" footer="0"/>
      <pageSetup orientation="portrait" r:id="rId17"/>
    </customSheetView>
    <customSheetView guid="{2839602D-BDBE-4A0F-9A71-4CC197322802}">
      <selection activeCell="C3" sqref="C3"/>
      <pageMargins left="0" right="0" top="0" bottom="0" header="0" footer="0"/>
    </customSheetView>
    <customSheetView guid="{5DBE6FDA-25B4-4132-8BD3-05EAA96EC0A0}">
      <selection activeCell="C3" sqref="C3"/>
      <pageMargins left="0" right="0" top="0" bottom="0" header="0" footer="0"/>
    </customSheetView>
    <customSheetView guid="{DA94A6BE-B9D1-4BFD-80EE-56DBC80C2D3E}" topLeftCell="G36">
      <selection activeCell="V39" sqref="V39"/>
      <pageMargins left="0" right="0" top="0" bottom="0" header="0" footer="0"/>
    </customSheetView>
    <customSheetView guid="{6105B5DB-B524-461E-95C0-BA349707E8F3}" scale="85" showAutoFilter="1" topLeftCell="A91">
      <selection activeCell="B96" sqref="B96"/>
      <pageMargins left="0" right="0" top="0" bottom="0" header="0" footer="0"/>
      <autoFilter ref="A1:Y97" xr:uid="{C5FDC796-79FF-443C-B0BD-207820A3652F}"/>
    </customSheetView>
    <customSheetView guid="{78ED69D3-89BB-491E-BF5D-3549E62E63AB}" scale="85" showAutoFilter="1">
      <selection activeCell="I5" sqref="I5"/>
      <pageMargins left="0" right="0" top="0" bottom="0" header="0" footer="0"/>
      <autoFilter ref="A1:Y102" xr:uid="{1B3152A3-910F-4116-A6E4-D7BB29EA80CA}"/>
    </customSheetView>
    <customSheetView guid="{B0674E3F-EBB5-4024-AC62-301A725564EB}" scale="85" filter="1" showAutoFilter="1" hiddenRows="1">
      <selection activeCell="O59" sqref="O59"/>
      <pageMargins left="0" right="0" top="0" bottom="0" header="0" footer="0"/>
      <pageSetup paperSize="0" orientation="portrait" horizontalDpi="0" verticalDpi="0" copies="0"/>
      <autoFilter ref="A1:Y164" xr:uid="{4C0B3F5A-EBB9-49E5-8255-D264B566F52D}">
        <filterColumn colId="2">
          <filters>
            <filter val="73201"/>
          </filters>
        </filterColumn>
      </autoFilter>
    </customSheetView>
    <customSheetView guid="{943F2579-A133-4E2C-A6CC-0CE1A4D18D3A}" scale="85" showAutoFilter="1" topLeftCell="O91">
      <selection activeCell="I10" sqref="I10"/>
      <pageMargins left="0" right="0" top="0" bottom="0" header="0" footer="0"/>
      <autoFilter ref="A1:Y168" xr:uid="{0A232253-D87D-4D30-A4E4-F7FAD1B6DF44}"/>
    </customSheetView>
    <customSheetView guid="{B39CCC93-A1C8-4B17-ABA1-6A994EE3D60B}" scale="85" showPageBreaks="1" showAutoFilter="1">
      <selection activeCell="V7" sqref="V7"/>
      <pageMargins left="0" right="0" top="0" bottom="0" header="0" footer="0"/>
      <pageSetup orientation="portrait" r:id="rId18"/>
      <autoFilter ref="A1:Y169" xr:uid="{62D5E779-059F-4F30-AFE5-E41F1F110827}"/>
    </customSheetView>
    <customSheetView guid="{84F914B9-5294-44E0-ACB2-24F022149E38}" scale="85" showAutoFilter="1" topLeftCell="A200">
      <selection activeCell="D204" sqref="D204"/>
      <pageMargins left="0" right="0" top="0" bottom="0" header="0" footer="0"/>
      <pageSetup orientation="portrait" r:id="rId19"/>
      <autoFilter ref="A1:Y208" xr:uid="{03E85B76-3442-41A0-A90B-6B766B537269}"/>
    </customSheetView>
    <customSheetView guid="{C40070A8-3284-4719-92C8-D008FE331FE4}" scale="85" showAutoFilter="1">
      <selection activeCell="E253" sqref="E253"/>
      <pageMargins left="0" right="0" top="0" bottom="0" header="0" footer="0"/>
      <pageSetup paperSize="0" orientation="portrait" horizontalDpi="0" verticalDpi="0" copies="0"/>
      <autoFilter ref="A1:Y210" xr:uid="{81881DAB-5EA9-4DF0-83D8-40480DF51C6B}"/>
    </customSheetView>
    <customSheetView guid="{A4E487F8-5F99-4D6D-8B5A-DEEF6CA4CF86}" scale="85" showPageBreaks="1" showAutoFilter="1" topLeftCell="A185">
      <selection activeCell="B217" sqref="B217"/>
      <pageMargins left="0" right="0" top="0" bottom="0" header="0" footer="0"/>
      <pageSetup orientation="portrait" r:id="rId20"/>
      <headerFooter>
        <oddFooter>&amp;C&amp;1#&amp;"Calibri"&amp;10&amp;K000000CONFIDENTIAL</oddFooter>
      </headerFooter>
      <autoFilter ref="A1:Y217" xr:uid="{E37F383B-4BB1-4B09-A031-D1413CC07728}"/>
    </customSheetView>
    <customSheetView guid="{7674B857-1DB1-4FE1-AF23-9E73CFCE3521}" scale="85" showAutoFilter="1" topLeftCell="A210">
      <selection activeCell="B220" sqref="B220"/>
      <pageMargins left="0" right="0" top="0" bottom="0" header="0" footer="0"/>
      <pageSetup orientation="portrait" r:id="rId21"/>
      <autoFilter ref="A1:Y222" xr:uid="{CEF21A32-5AB8-4106-A749-C768BD951502}"/>
    </customSheetView>
    <customSheetView guid="{9776C57A-4B1D-41DE-97FF-4B0E965B2653}" scale="85" showAutoFilter="1" topLeftCell="A223">
      <selection activeCell="A199" sqref="A199:XFD199"/>
      <pageMargins left="0" right="0" top="0" bottom="0" header="0" footer="0"/>
      <pageSetup orientation="portrait" r:id="rId22"/>
      <headerFooter>
        <oddFooter>&amp;C&amp;1#&amp;"Calibri"&amp;10&amp;K000000CONFIDENTIAL</oddFooter>
      </headerFooter>
      <autoFilter ref="A1:Y230" xr:uid="{BBE76689-DC92-42A1-96C1-27ECFFFF6FEE}"/>
    </customSheetView>
    <customSheetView guid="{19E8F030-0422-44BC-AE22-2D61FE6D7BAC}" scale="85" showAutoFilter="1" topLeftCell="A224">
      <selection activeCell="A199" sqref="A199:XFD199"/>
      <pageMargins left="0" right="0" top="0" bottom="0" header="0" footer="0"/>
      <pageSetup orientation="portrait" r:id="rId23"/>
      <headerFooter>
        <oddFooter>&amp;C&amp;1#&amp;"Calibri"&amp;10&amp;K000000CONFIDENTIAL</oddFooter>
      </headerFooter>
      <autoFilter ref="A1:Y232" xr:uid="{0A956B40-B9DB-4184-A403-99E2BE4905EF}"/>
    </customSheetView>
    <customSheetView guid="{BFAAF8CC-F638-432E-9028-F52896C22986}" scale="85" showAutoFilter="1">
      <pane ySplit="1" topLeftCell="A269" activePane="bottomLeft" state="frozen"/>
      <selection pane="bottomLeft" activeCell="A270" sqref="A270"/>
      <pageMargins left="0" right="0" top="0" bottom="0" header="0" footer="0"/>
      <pageSetup orientation="portrait" r:id="rId24"/>
      <headerFooter>
        <oddFooter>&amp;C&amp;1#&amp;"Calibri"&amp;10&amp;K000000CONFIDENTIAL</oddFooter>
      </headerFooter>
      <autoFilter ref="A1:Y273" xr:uid="{8C817E7F-ABF1-401C-BC15-74397BC50501}"/>
    </customSheetView>
    <customSheetView guid="{31791B4E-8B9E-4614-B35E-3824854ECF5E}" scale="85" showAutoFilter="1">
      <pane ySplit="1" topLeftCell="A269" activePane="bottomLeft" state="frozen"/>
      <selection pane="bottomLeft" activeCell="A273" sqref="A273:XFD273"/>
      <pageMargins left="0" right="0" top="0" bottom="0" header="0" footer="0"/>
      <pageSetup orientation="portrait" r:id="rId25"/>
      <headerFooter>
        <oddFooter>&amp;C&amp;1#&amp;"Calibri"&amp;10&amp;K000000CONFIDENTIAL</oddFooter>
      </headerFooter>
      <autoFilter ref="A1:Y273" xr:uid="{5DFFD0AB-12E2-486A-8DC6-6A221A7F1192}"/>
    </customSheetView>
    <customSheetView guid="{C1F32590-37F1-4576-A7CE-5780719B5250}" scale="85" showAutoFilter="1" topLeftCell="A237">
      <selection activeCell="A244" sqref="A244:Y244"/>
      <pageMargins left="0" right="0" top="0" bottom="0" header="0" footer="0"/>
      <pageSetup orientation="portrait" r:id="rId26"/>
      <headerFooter>
        <oddFooter>&amp;C&amp;1#&amp;"Calibri"&amp;8&amp;K000000Highly Confidential</oddFooter>
      </headerFooter>
      <autoFilter ref="A1:Y275" xr:uid="{9E009F83-6248-4FC5-A030-27ACE0FC1AFF}"/>
    </customSheetView>
    <customSheetView guid="{21170C15-72F9-43EA-8560-3323A6F226C7}" scale="85" showAutoFilter="1">
      <pane ySplit="1" topLeftCell="A270" activePane="bottomLeft" state="frozen"/>
      <selection pane="bottomLeft" activeCell="A273" sqref="A273:XFD273"/>
      <pageMargins left="0" right="0" top="0" bottom="0" header="0" footer="0"/>
      <pageSetup orientation="portrait" r:id="rId27"/>
      <headerFooter>
        <oddFooter>&amp;C&amp;1#&amp;"Calibri"&amp;10&amp;K000000CONFIDENTIAL</oddFooter>
      </headerFooter>
      <autoFilter ref="A1:Y285" xr:uid="{4D37DF07-A896-48BF-821C-0793D2356D93}"/>
    </customSheetView>
    <customSheetView guid="{C44C12CC-E488-4EE8-96C4-08F0779250EC}" scale="85" showAutoFilter="1" topLeftCell="A272">
      <selection activeCell="A278" sqref="A278:XFD278"/>
      <pageMargins left="0" right="0" top="0" bottom="0" header="0" footer="0"/>
      <pageSetup orientation="portrait" r:id="rId28"/>
      <headerFooter>
        <oddFooter>&amp;C&amp;1#&amp;"Calibri"&amp;8&amp;K000000Highly Confidential</oddFooter>
      </headerFooter>
      <autoFilter ref="A1:Y286" xr:uid="{AFF0C61B-4DD9-4D18-9DF0-5FAC1CE6878E}"/>
    </customSheetView>
    <customSheetView guid="{210B1B57-5F8E-42AA-9B0E-C0BDB762EA83}" scale="85" showAutoFilter="1" topLeftCell="E280">
      <selection activeCell="A278" sqref="A278:XFD278"/>
      <pageMargins left="0" right="0" top="0" bottom="0" header="0" footer="0"/>
      <pageSetup orientation="portrait" r:id="rId29"/>
      <headerFooter>
        <oddFooter>&amp;C&amp;1#&amp;"Calibri"&amp;8&amp;K000000Highly Confidential</oddFooter>
      </headerFooter>
      <autoFilter ref="A1:Y293" xr:uid="{0C257D0D-C5BA-488C-8AD3-46B2A80EBBBC}"/>
    </customSheetView>
  </customSheetViews>
  <conditionalFormatting sqref="Q2 Q46:Q47 Q52:Q54 Q57 Q105 Q110 Q117 Q115 Q127:Q128 Q149 Q151 Q59 Q155 Q165 Q176 Q22:Q25 Q28 Q30 Q41 Q180:Q181 Q10:Q11">
    <cfRule type="expression" dxfId="648" priority="934" stopIfTrue="1">
      <formula>AND(P2&lt;&gt;"",(P2+7)&lt;TODAY(),(P2+14)&gt;=TODAY(),Q2="")</formula>
    </cfRule>
    <cfRule type="expression" dxfId="647" priority="935" stopIfTrue="1">
      <formula>AND(P2&lt;&gt;"",(P2+14)&lt;TODAY(),Q2="")</formula>
    </cfRule>
  </conditionalFormatting>
  <conditionalFormatting sqref="S2 V2 P2">
    <cfRule type="expression" dxfId="646" priority="933" stopIfTrue="1">
      <formula>AND($B2&lt;&gt;"",TODAY()&gt;$J2,P2="")</formula>
    </cfRule>
  </conditionalFormatting>
  <conditionalFormatting sqref="U2 U46:U47 U52:U54 U57 U105 U110 U113 U117 U115 U127:U128 U149:U151 U59 U155 U165 U176 U22:U25 U28 U30 U41 U180:U181 U10:U11">
    <cfRule type="expression" dxfId="645" priority="932" stopIfTrue="1">
      <formula>AND($B2&lt;&gt;"",TODAY()&gt;$A2,U2="",V2&lt;&gt;"Data Received")</formula>
    </cfRule>
  </conditionalFormatting>
  <conditionalFormatting sqref="R2">
    <cfRule type="expression" dxfId="644" priority="936" stopIfTrue="1">
      <formula>AND(B2&lt;&gt;"",J2&lt;TODAY(),R2="")</formula>
    </cfRule>
  </conditionalFormatting>
  <conditionalFormatting sqref="T2 T46:T47 T52:T54 T57 T105 T110 T113 T117 T115 T127:T128 T149:T151 T59 T155 T165 T176 T22:T25 T28 T30 T41 T180:T181 T10:T11">
    <cfRule type="expression" dxfId="643" priority="937" stopIfTrue="1">
      <formula>AND($B2&lt;&gt;"",$S2&lt;&gt;"",TODAY()&gt;$S2+14,$T2="",V2&lt;&gt;"Data Received")</formula>
    </cfRule>
  </conditionalFormatting>
  <conditionalFormatting sqref="L2:O2">
    <cfRule type="expression" dxfId="642" priority="938" stopIfTrue="1">
      <formula>AND($B2&lt;&gt;"",TODAY()&gt;$J2,$L2="")</formula>
    </cfRule>
  </conditionalFormatting>
  <conditionalFormatting sqref="S46:S47 V46:V47 S52:S54 V52:V54 S57 V57 V105 S105 V110 S110 V117 S117 V115 S115 V127:V128 S127:S128 V149 S149 V151 S151 S59 V59 S155 V155 S165 V165 V176 S176 V22:V25 S22:S25 V28 S28 S30 V30 V41 S41 V180:V181 S180:S181 S10:S11 P10:P11 V10:V11">
    <cfRule type="expression" dxfId="641" priority="926" stopIfTrue="1">
      <formula>AND($B10&lt;&gt;"",TODAY()&gt;#REF!,P10="")</formula>
    </cfRule>
  </conditionalFormatting>
  <conditionalFormatting sqref="R46:R47 R52:R54 R57 R105 R110 R113 R117 R115 R127:R128 R149:R151 R59 R155 R165 R176 R22:R25 R28 R30 R41 R180:R181 R10:R11">
    <cfRule type="expression" dxfId="640" priority="929" stopIfTrue="1">
      <formula>AND(B10&lt;&gt;"",#REF!&lt;TODAY(),R10="")</formula>
    </cfRule>
  </conditionalFormatting>
  <conditionalFormatting sqref="L46:O47 L52:O54 L57:O57 L105:O105 L110:O110 L113:O113 L117:O117 L115:O115 L127:O128 L149:O149 L150:M150 L151:O151 L59:O59 L155:O155 L165:O165 L176:O176 L22:O25 L28:O28 L30:O30 L41:O41 L180:O181 L10:O11">
    <cfRule type="expression" dxfId="639" priority="931" stopIfTrue="1">
      <formula>AND($B10&lt;&gt;"",TODAY()&gt;#REF!,$L10="")</formula>
    </cfRule>
  </conditionalFormatting>
  <conditionalFormatting sqref="P46 P52 P57 P117 P128 P149 P151 P59 P155 P176 P23:P24 P28 P30 P41 P180:P181">
    <cfRule type="expression" dxfId="638" priority="909" stopIfTrue="1">
      <formula>AND($B24&lt;&gt;"",TODAY()&gt;#REF!,P23="")</formula>
    </cfRule>
  </conditionalFormatting>
  <conditionalFormatting sqref="P53">
    <cfRule type="expression" dxfId="637" priority="837" stopIfTrue="1">
      <formula>AND(#REF!&lt;&gt;"",TODAY()&gt;#REF!,P53="")</formula>
    </cfRule>
  </conditionalFormatting>
  <conditionalFormatting sqref="P54">
    <cfRule type="expression" dxfId="636" priority="829" stopIfTrue="1">
      <formula>AND(#REF!&lt;&gt;"",TODAY()&gt;#REF!,P54="")</formula>
    </cfRule>
  </conditionalFormatting>
  <conditionalFormatting sqref="S113 V113">
    <cfRule type="expression" dxfId="635" priority="792" stopIfTrue="1">
      <formula>AND($B113&lt;&gt;"",TODAY()&gt;#REF!,S113="")</formula>
    </cfRule>
  </conditionalFormatting>
  <conditionalFormatting sqref="P113">
    <cfRule type="expression" dxfId="634" priority="796" stopIfTrue="1">
      <formula>AND(#REF!&lt;&gt;"",(#REF!+7)&lt;TODAY(),(#REF!+14)&gt;=TODAY(),P113="")</formula>
    </cfRule>
    <cfRule type="expression" dxfId="633" priority="797" stopIfTrue="1">
      <formula>AND(#REF!&lt;&gt;"",(#REF!+14)&lt;TODAY(),P113="")</formula>
    </cfRule>
  </conditionalFormatting>
  <conditionalFormatting sqref="P127">
    <cfRule type="expression" dxfId="632" priority="766" stopIfTrue="1">
      <formula>AND($B129&lt;&gt;"",TODAY()&gt;#REF!,P127="")</formula>
    </cfRule>
  </conditionalFormatting>
  <conditionalFormatting sqref="S150 V150">
    <cfRule type="expression" dxfId="631" priority="736" stopIfTrue="1">
      <formula>AND($B150&lt;&gt;"",TODAY()&gt;#REF!,S150="")</formula>
    </cfRule>
  </conditionalFormatting>
  <conditionalFormatting sqref="N150">
    <cfRule type="expression" dxfId="630" priority="740" stopIfTrue="1">
      <formula>AND($B149&lt;&gt;"",TODAY()&gt;#REF!,$L149="")</formula>
    </cfRule>
  </conditionalFormatting>
  <conditionalFormatting sqref="P150">
    <cfRule type="expression" dxfId="629" priority="741" stopIfTrue="1">
      <formula>AND(#REF!&lt;&gt;"",(#REF!+7)&lt;TODAY(),(#REF!+14)&gt;=TODAY(),P150="")</formula>
    </cfRule>
    <cfRule type="expression" dxfId="628" priority="742" stopIfTrue="1">
      <formula>AND(#REF!&lt;&gt;"",(#REF!+14)&lt;TODAY(),P150="")</formula>
    </cfRule>
  </conditionalFormatting>
  <conditionalFormatting sqref="Q191">
    <cfRule type="expression" dxfId="627" priority="657" stopIfTrue="1">
      <formula>AND(P191&lt;&gt;"",(P191+7)&lt;TODAY(),(P191+14)&gt;=TODAY(),Q191="")</formula>
    </cfRule>
    <cfRule type="expression" dxfId="626" priority="658" stopIfTrue="1">
      <formula>AND(P191&lt;&gt;"",(P191+14)&lt;TODAY(),Q191="")</formula>
    </cfRule>
  </conditionalFormatting>
  <conditionalFormatting sqref="V191 S191">
    <cfRule type="expression" dxfId="625" priority="656" stopIfTrue="1">
      <formula>AND($B191&lt;&gt;"",TODAY()&gt;#REF!,S191="")</formula>
    </cfRule>
  </conditionalFormatting>
  <conditionalFormatting sqref="U191">
    <cfRule type="expression" dxfId="624" priority="655" stopIfTrue="1">
      <formula>AND($B191&lt;&gt;"",TODAY()&gt;$A191,U191="",V191&lt;&gt;"Data Received")</formula>
    </cfRule>
  </conditionalFormatting>
  <conditionalFormatting sqref="R191">
    <cfRule type="expression" dxfId="623" priority="659" stopIfTrue="1">
      <formula>AND(B191&lt;&gt;"",#REF!&lt;TODAY(),R191="")</formula>
    </cfRule>
  </conditionalFormatting>
  <conditionalFormatting sqref="T191">
    <cfRule type="expression" dxfId="622" priority="660" stopIfTrue="1">
      <formula>AND($B191&lt;&gt;"",$S191&lt;&gt;"",TODAY()&gt;$S191+14,$T191="",V191&lt;&gt;"Data Received")</formula>
    </cfRule>
  </conditionalFormatting>
  <conditionalFormatting sqref="L191:O191">
    <cfRule type="expression" dxfId="621" priority="661" stopIfTrue="1">
      <formula>AND($B191&lt;&gt;"",TODAY()&gt;#REF!,$L191="")</formula>
    </cfRule>
  </conditionalFormatting>
  <conditionalFormatting sqref="P191">
    <cfRule type="expression" dxfId="620" priority="662" stopIfTrue="1">
      <formula>AND($B353&lt;&gt;"",TODAY()&gt;#REF!,P191="")</formula>
    </cfRule>
  </conditionalFormatting>
  <conditionalFormatting sqref="Q192">
    <cfRule type="expression" dxfId="619" priority="649" stopIfTrue="1">
      <formula>AND(P192&lt;&gt;"",(P192+7)&lt;TODAY(),(P192+14)&gt;=TODAY(),Q192="")</formula>
    </cfRule>
    <cfRule type="expression" dxfId="618" priority="650" stopIfTrue="1">
      <formula>AND(P192&lt;&gt;"",(P192+14)&lt;TODAY(),Q192="")</formula>
    </cfRule>
  </conditionalFormatting>
  <conditionalFormatting sqref="S192 V192">
    <cfRule type="expression" dxfId="617" priority="648" stopIfTrue="1">
      <formula>AND($B192&lt;&gt;"",TODAY()&gt;#REF!,S192="")</formula>
    </cfRule>
  </conditionalFormatting>
  <conditionalFormatting sqref="U192">
    <cfRule type="expression" dxfId="616" priority="647" stopIfTrue="1">
      <formula>AND($B192&lt;&gt;"",TODAY()&gt;$A192,U192="",V192&lt;&gt;"Data Received")</formula>
    </cfRule>
  </conditionalFormatting>
  <conditionalFormatting sqref="R192">
    <cfRule type="expression" dxfId="615" priority="651" stopIfTrue="1">
      <formula>AND(B192&lt;&gt;"",#REF!&lt;TODAY(),R192="")</formula>
    </cfRule>
  </conditionalFormatting>
  <conditionalFormatting sqref="T192">
    <cfRule type="expression" dxfId="614" priority="652" stopIfTrue="1">
      <formula>AND($B192&lt;&gt;"",$S192&lt;&gt;"",TODAY()&gt;$S192+14,$T192="",V192&lt;&gt;"Data Received")</formula>
    </cfRule>
  </conditionalFormatting>
  <conditionalFormatting sqref="L192:O192">
    <cfRule type="expression" dxfId="613" priority="653" stopIfTrue="1">
      <formula>AND($B192&lt;&gt;"",TODAY()&gt;#REF!,$L192="")</formula>
    </cfRule>
  </conditionalFormatting>
  <conditionalFormatting sqref="P192">
    <cfRule type="expression" dxfId="612" priority="654" stopIfTrue="1">
      <formula>AND($B193&lt;&gt;"",TODAY()&gt;#REF!,P192="")</formula>
    </cfRule>
  </conditionalFormatting>
  <conditionalFormatting sqref="Q193">
    <cfRule type="expression" dxfId="611" priority="641" stopIfTrue="1">
      <formula>AND(P193&lt;&gt;"",(P193+7)&lt;TODAY(),(P193+14)&gt;=TODAY(),Q193="")</formula>
    </cfRule>
    <cfRule type="expression" dxfId="610" priority="642" stopIfTrue="1">
      <formula>AND(P193&lt;&gt;"",(P193+14)&lt;TODAY(),Q193="")</formula>
    </cfRule>
  </conditionalFormatting>
  <conditionalFormatting sqref="V193 S193">
    <cfRule type="expression" dxfId="609" priority="640" stopIfTrue="1">
      <formula>AND($B193&lt;&gt;"",TODAY()&gt;#REF!,S193="")</formula>
    </cfRule>
  </conditionalFormatting>
  <conditionalFormatting sqref="U193">
    <cfRule type="expression" dxfId="608" priority="639" stopIfTrue="1">
      <formula>AND($B193&lt;&gt;"",TODAY()&gt;$A193,U193="",V193&lt;&gt;"Data Received")</formula>
    </cfRule>
  </conditionalFormatting>
  <conditionalFormatting sqref="R193">
    <cfRule type="expression" dxfId="607" priority="643" stopIfTrue="1">
      <formula>AND(B193&lt;&gt;"",#REF!&lt;TODAY(),R193="")</formula>
    </cfRule>
  </conditionalFormatting>
  <conditionalFormatting sqref="T193">
    <cfRule type="expression" dxfId="606" priority="644" stopIfTrue="1">
      <formula>AND($B193&lt;&gt;"",$S193&lt;&gt;"",TODAY()&gt;$S193+14,$T193="",V193&lt;&gt;"Data Received")</formula>
    </cfRule>
  </conditionalFormatting>
  <conditionalFormatting sqref="L193:O193">
    <cfRule type="expression" dxfId="605" priority="645" stopIfTrue="1">
      <formula>AND($B193&lt;&gt;"",TODAY()&gt;#REF!,$L193="")</formula>
    </cfRule>
  </conditionalFormatting>
  <conditionalFormatting sqref="P193">
    <cfRule type="expression" dxfId="604" priority="646" stopIfTrue="1">
      <formula>AND($B194&lt;&gt;"",TODAY()&gt;#REF!,P193="")</formula>
    </cfRule>
  </conditionalFormatting>
  <conditionalFormatting sqref="Q200">
    <cfRule type="expression" dxfId="603" priority="633" stopIfTrue="1">
      <formula>AND(P200&lt;&gt;"",(P200+7)&lt;TODAY(),(P200+14)&gt;=TODAY(),Q200="")</formula>
    </cfRule>
    <cfRule type="expression" dxfId="602" priority="634" stopIfTrue="1">
      <formula>AND(P200&lt;&gt;"",(P200+14)&lt;TODAY(),Q200="")</formula>
    </cfRule>
  </conditionalFormatting>
  <conditionalFormatting sqref="V200 S200">
    <cfRule type="expression" dxfId="601" priority="632" stopIfTrue="1">
      <formula>AND($B200&lt;&gt;"",TODAY()&gt;#REF!,S200="")</formula>
    </cfRule>
  </conditionalFormatting>
  <conditionalFormatting sqref="U200">
    <cfRule type="expression" dxfId="600" priority="631" stopIfTrue="1">
      <formula>AND($B200&lt;&gt;"",TODAY()&gt;$A200,U200="",V200&lt;&gt;"Data Received")</formula>
    </cfRule>
  </conditionalFormatting>
  <conditionalFormatting sqref="R200">
    <cfRule type="expression" dxfId="599" priority="635" stopIfTrue="1">
      <formula>AND(B200&lt;&gt;"",#REF!&lt;TODAY(),R200="")</formula>
    </cfRule>
  </conditionalFormatting>
  <conditionalFormatting sqref="T200">
    <cfRule type="expression" dxfId="598" priority="636" stopIfTrue="1">
      <formula>AND($B200&lt;&gt;"",$S200&lt;&gt;"",TODAY()&gt;$S200+14,$T200="",V200&lt;&gt;"Data Received")</formula>
    </cfRule>
  </conditionalFormatting>
  <conditionalFormatting sqref="L200:O200">
    <cfRule type="expression" dxfId="597" priority="637" stopIfTrue="1">
      <formula>AND($B200&lt;&gt;"",TODAY()&gt;#REF!,$L200="")</formula>
    </cfRule>
  </conditionalFormatting>
  <conditionalFormatting sqref="P200">
    <cfRule type="expression" dxfId="596" priority="638" stopIfTrue="1">
      <formula>AND($B201&lt;&gt;"",TODAY()&gt;#REF!,P200="")</formula>
    </cfRule>
  </conditionalFormatting>
  <conditionalFormatting sqref="Q203">
    <cfRule type="expression" dxfId="595" priority="625" stopIfTrue="1">
      <formula>AND(P203&lt;&gt;"",(P203+7)&lt;TODAY(),(P203+14)&gt;=TODAY(),Q203="")</formula>
    </cfRule>
    <cfRule type="expression" dxfId="594" priority="626" stopIfTrue="1">
      <formula>AND(P203&lt;&gt;"",(P203+14)&lt;TODAY(),Q203="")</formula>
    </cfRule>
  </conditionalFormatting>
  <conditionalFormatting sqref="V203 S203">
    <cfRule type="expression" dxfId="593" priority="624" stopIfTrue="1">
      <formula>AND($B203&lt;&gt;"",TODAY()&gt;#REF!,S203="")</formula>
    </cfRule>
  </conditionalFormatting>
  <conditionalFormatting sqref="U203">
    <cfRule type="expression" dxfId="592" priority="623" stopIfTrue="1">
      <formula>AND($B203&lt;&gt;"",TODAY()&gt;$A203,U203="",V203&lt;&gt;"Data Received")</formula>
    </cfRule>
  </conditionalFormatting>
  <conditionalFormatting sqref="R203">
    <cfRule type="expression" dxfId="591" priority="627" stopIfTrue="1">
      <formula>AND(B203&lt;&gt;"",#REF!&lt;TODAY(),R203="")</formula>
    </cfRule>
  </conditionalFormatting>
  <conditionalFormatting sqref="T203">
    <cfRule type="expression" dxfId="590" priority="628" stopIfTrue="1">
      <formula>AND($B203&lt;&gt;"",$S203&lt;&gt;"",TODAY()&gt;$S203+14,$T203="",V203&lt;&gt;"Data Received")</formula>
    </cfRule>
  </conditionalFormatting>
  <conditionalFormatting sqref="L203:O203">
    <cfRule type="expression" dxfId="589" priority="629" stopIfTrue="1">
      <formula>AND($B203&lt;&gt;"",TODAY()&gt;#REF!,$L203="")</formula>
    </cfRule>
  </conditionalFormatting>
  <conditionalFormatting sqref="P203">
    <cfRule type="expression" dxfId="588" priority="630" stopIfTrue="1">
      <formula>AND($B388&lt;&gt;"",TODAY()&gt;#REF!,P203="")</formula>
    </cfRule>
  </conditionalFormatting>
  <conditionalFormatting sqref="Q222">
    <cfRule type="expression" dxfId="587" priority="617" stopIfTrue="1">
      <formula>AND(P222&lt;&gt;"",(P222+7)&lt;TODAY(),(P222+14)&gt;=TODAY(),Q222="")</formula>
    </cfRule>
    <cfRule type="expression" dxfId="586" priority="618" stopIfTrue="1">
      <formula>AND(P222&lt;&gt;"",(P222+14)&lt;TODAY(),Q222="")</formula>
    </cfRule>
  </conditionalFormatting>
  <conditionalFormatting sqref="V222 S222">
    <cfRule type="expression" dxfId="585" priority="616" stopIfTrue="1">
      <formula>AND($B222&lt;&gt;"",TODAY()&gt;#REF!,S222="")</formula>
    </cfRule>
  </conditionalFormatting>
  <conditionalFormatting sqref="U222">
    <cfRule type="expression" dxfId="584" priority="615" stopIfTrue="1">
      <formula>AND($B222&lt;&gt;"",TODAY()&gt;$A222,U222="",V222&lt;&gt;"Data Received")</formula>
    </cfRule>
  </conditionalFormatting>
  <conditionalFormatting sqref="R222">
    <cfRule type="expression" dxfId="583" priority="619" stopIfTrue="1">
      <formula>AND(B222&lt;&gt;"",#REF!&lt;TODAY(),R222="")</formula>
    </cfRule>
  </conditionalFormatting>
  <conditionalFormatting sqref="T222">
    <cfRule type="expression" dxfId="582" priority="620" stopIfTrue="1">
      <formula>AND($B222&lt;&gt;"",$S222&lt;&gt;"",TODAY()&gt;$S222+14,$T222="",V222&lt;&gt;"Data Received")</formula>
    </cfRule>
  </conditionalFormatting>
  <conditionalFormatting sqref="L222:O222">
    <cfRule type="expression" dxfId="581" priority="621" stopIfTrue="1">
      <formula>AND($B222&lt;&gt;"",TODAY()&gt;#REF!,$L222="")</formula>
    </cfRule>
  </conditionalFormatting>
  <conditionalFormatting sqref="P222">
    <cfRule type="expression" dxfId="580" priority="622" stopIfTrue="1">
      <formula>AND($B223&lt;&gt;"",TODAY()&gt;#REF!,P222="")</formula>
    </cfRule>
  </conditionalFormatting>
  <conditionalFormatting sqref="Q224">
    <cfRule type="expression" dxfId="579" priority="609" stopIfTrue="1">
      <formula>AND(P224&lt;&gt;"",(P224+7)&lt;TODAY(),(P224+14)&gt;=TODAY(),Q224="")</formula>
    </cfRule>
    <cfRule type="expression" dxfId="578" priority="610" stopIfTrue="1">
      <formula>AND(P224&lt;&gt;"",(P224+14)&lt;TODAY(),Q224="")</formula>
    </cfRule>
  </conditionalFormatting>
  <conditionalFormatting sqref="V224 S224">
    <cfRule type="expression" dxfId="577" priority="608" stopIfTrue="1">
      <formula>AND($B224&lt;&gt;"",TODAY()&gt;#REF!,S224="")</formula>
    </cfRule>
  </conditionalFormatting>
  <conditionalFormatting sqref="U224">
    <cfRule type="expression" dxfId="576" priority="607" stopIfTrue="1">
      <formula>AND($B224&lt;&gt;"",TODAY()&gt;$A224,U224="",V224&lt;&gt;"Data Received")</formula>
    </cfRule>
  </conditionalFormatting>
  <conditionalFormatting sqref="R224">
    <cfRule type="expression" dxfId="575" priority="611" stopIfTrue="1">
      <formula>AND(B224&lt;&gt;"",#REF!&lt;TODAY(),R224="")</formula>
    </cfRule>
  </conditionalFormatting>
  <conditionalFormatting sqref="T224">
    <cfRule type="expression" dxfId="574" priority="612" stopIfTrue="1">
      <formula>AND($B224&lt;&gt;"",$S224&lt;&gt;"",TODAY()&gt;$S224+14,$T224="",V224&lt;&gt;"Data Received")</formula>
    </cfRule>
  </conditionalFormatting>
  <conditionalFormatting sqref="L224:O224">
    <cfRule type="expression" dxfId="573" priority="613" stopIfTrue="1">
      <formula>AND($B224&lt;&gt;"",TODAY()&gt;#REF!,$L224="")</formula>
    </cfRule>
  </conditionalFormatting>
  <conditionalFormatting sqref="Q226">
    <cfRule type="expression" dxfId="572" priority="600" stopIfTrue="1">
      <formula>AND(P226&lt;&gt;"",(P226+7)&lt;TODAY(),(P226+14)&gt;=TODAY(),Q226="")</formula>
    </cfRule>
    <cfRule type="expression" dxfId="571" priority="601" stopIfTrue="1">
      <formula>AND(P226&lt;&gt;"",(P226+14)&lt;TODAY(),Q226="")</formula>
    </cfRule>
  </conditionalFormatting>
  <conditionalFormatting sqref="S226 V226">
    <cfRule type="expression" dxfId="570" priority="599" stopIfTrue="1">
      <formula>AND($B226&lt;&gt;"",TODAY()&gt;#REF!,S226="")</formula>
    </cfRule>
  </conditionalFormatting>
  <conditionalFormatting sqref="U226">
    <cfRule type="expression" dxfId="569" priority="598" stopIfTrue="1">
      <formula>AND($B226&lt;&gt;"",TODAY()&gt;$A226,U226="",V226&lt;&gt;"Data Received")</formula>
    </cfRule>
  </conditionalFormatting>
  <conditionalFormatting sqref="R226">
    <cfRule type="expression" dxfId="568" priority="602" stopIfTrue="1">
      <formula>AND(B226&lt;&gt;"",#REF!&lt;TODAY(),R226="")</formula>
    </cfRule>
  </conditionalFormatting>
  <conditionalFormatting sqref="T226">
    <cfRule type="expression" dxfId="567" priority="603" stopIfTrue="1">
      <formula>AND($B226&lt;&gt;"",$S226&lt;&gt;"",TODAY()&gt;$S226+14,$T226="",V226&lt;&gt;"Data Received")</formula>
    </cfRule>
  </conditionalFormatting>
  <conditionalFormatting sqref="L226:O226">
    <cfRule type="expression" dxfId="566" priority="604" stopIfTrue="1">
      <formula>AND($B226&lt;&gt;"",TODAY()&gt;#REF!,$L226="")</formula>
    </cfRule>
  </conditionalFormatting>
  <conditionalFormatting sqref="B226">
    <cfRule type="duplicateValues" dxfId="565" priority="605"/>
  </conditionalFormatting>
  <conditionalFormatting sqref="Q233">
    <cfRule type="expression" dxfId="564" priority="592" stopIfTrue="1">
      <formula>AND(P233&lt;&gt;"",(P233+7)&lt;TODAY(),(P233+14)&gt;=TODAY(),Q233="")</formula>
    </cfRule>
    <cfRule type="expression" dxfId="563" priority="593" stopIfTrue="1">
      <formula>AND(P233&lt;&gt;"",(P233+14)&lt;TODAY(),Q233="")</formula>
    </cfRule>
  </conditionalFormatting>
  <conditionalFormatting sqref="V233 S233">
    <cfRule type="expression" dxfId="562" priority="591" stopIfTrue="1">
      <formula>AND($B233&lt;&gt;"",TODAY()&gt;#REF!,S233="")</formula>
    </cfRule>
  </conditionalFormatting>
  <conditionalFormatting sqref="U233">
    <cfRule type="expression" dxfId="561" priority="590" stopIfTrue="1">
      <formula>AND($B233&lt;&gt;"",TODAY()&gt;$A233,U233="",V233&lt;&gt;"Data Received")</formula>
    </cfRule>
  </conditionalFormatting>
  <conditionalFormatting sqref="R233">
    <cfRule type="expression" dxfId="560" priority="594" stopIfTrue="1">
      <formula>AND(B233&lt;&gt;"",#REF!&lt;TODAY(),R233="")</formula>
    </cfRule>
  </conditionalFormatting>
  <conditionalFormatting sqref="T233">
    <cfRule type="expression" dxfId="559" priority="595" stopIfTrue="1">
      <formula>AND($B233&lt;&gt;"",$S233&lt;&gt;"",TODAY()&gt;$S233+14,$T233="",V233&lt;&gt;"Data Received")</formula>
    </cfRule>
  </conditionalFormatting>
  <conditionalFormatting sqref="L233:O233">
    <cfRule type="expression" dxfId="558" priority="596" stopIfTrue="1">
      <formula>AND($B233&lt;&gt;"",TODAY()&gt;#REF!,$L233="")</formula>
    </cfRule>
  </conditionalFormatting>
  <conditionalFormatting sqref="P233">
    <cfRule type="expression" dxfId="557" priority="597" stopIfTrue="1">
      <formula>AND($B234&lt;&gt;"",TODAY()&gt;#REF!,P233="")</formula>
    </cfRule>
  </conditionalFormatting>
  <conditionalFormatting sqref="Q234">
    <cfRule type="expression" dxfId="556" priority="584" stopIfTrue="1">
      <formula>AND(P234&lt;&gt;"",(P234+7)&lt;TODAY(),(P234+14)&gt;=TODAY(),Q234="")</formula>
    </cfRule>
    <cfRule type="expression" dxfId="555" priority="585" stopIfTrue="1">
      <formula>AND(P234&lt;&gt;"",(P234+14)&lt;TODAY(),Q234="")</formula>
    </cfRule>
  </conditionalFormatting>
  <conditionalFormatting sqref="S234 V234">
    <cfRule type="expression" dxfId="554" priority="583" stopIfTrue="1">
      <formula>AND($B234&lt;&gt;"",TODAY()&gt;#REF!,S234="")</formula>
    </cfRule>
  </conditionalFormatting>
  <conditionalFormatting sqref="U234">
    <cfRule type="expression" dxfId="553" priority="582" stopIfTrue="1">
      <formula>AND($B234&lt;&gt;"",TODAY()&gt;$A234,U234="",V234&lt;&gt;"Data Received")</formula>
    </cfRule>
  </conditionalFormatting>
  <conditionalFormatting sqref="R234">
    <cfRule type="expression" dxfId="552" priority="586" stopIfTrue="1">
      <formula>AND(B234&lt;&gt;"",#REF!&lt;TODAY(),R234="")</formula>
    </cfRule>
  </conditionalFormatting>
  <conditionalFormatting sqref="T234">
    <cfRule type="expression" dxfId="551" priority="587" stopIfTrue="1">
      <formula>AND($B234&lt;&gt;"",$S234&lt;&gt;"",TODAY()&gt;$S234+14,$T234="",V234&lt;&gt;"Data Received")</formula>
    </cfRule>
  </conditionalFormatting>
  <conditionalFormatting sqref="L234:O234">
    <cfRule type="expression" dxfId="550" priority="588" stopIfTrue="1">
      <formula>AND($B234&lt;&gt;"",TODAY()&gt;#REF!,$L234="")</formula>
    </cfRule>
  </conditionalFormatting>
  <conditionalFormatting sqref="P234">
    <cfRule type="expression" dxfId="549" priority="589" stopIfTrue="1">
      <formula>AND($B235&lt;&gt;"",TODAY()&gt;#REF!,P234="")</formula>
    </cfRule>
  </conditionalFormatting>
  <conditionalFormatting sqref="Q235">
    <cfRule type="expression" dxfId="548" priority="576" stopIfTrue="1">
      <formula>AND(P235&lt;&gt;"",(P235+7)&lt;TODAY(),(P235+14)&gt;=TODAY(),Q235="")</formula>
    </cfRule>
    <cfRule type="expression" dxfId="547" priority="577" stopIfTrue="1">
      <formula>AND(P235&lt;&gt;"",(P235+14)&lt;TODAY(),Q235="")</formula>
    </cfRule>
  </conditionalFormatting>
  <conditionalFormatting sqref="S235 V235">
    <cfRule type="expression" dxfId="546" priority="575" stopIfTrue="1">
      <formula>AND($B235&lt;&gt;"",TODAY()&gt;#REF!,S235="")</formula>
    </cfRule>
  </conditionalFormatting>
  <conditionalFormatting sqref="U235">
    <cfRule type="expression" dxfId="545" priority="574" stopIfTrue="1">
      <formula>AND($B235&lt;&gt;"",TODAY()&gt;$A235,U235="",V235&lt;&gt;"Data Received")</formula>
    </cfRule>
  </conditionalFormatting>
  <conditionalFormatting sqref="R235">
    <cfRule type="expression" dxfId="544" priority="578" stopIfTrue="1">
      <formula>AND(B235&lt;&gt;"",#REF!&lt;TODAY(),R235="")</formula>
    </cfRule>
  </conditionalFormatting>
  <conditionalFormatting sqref="T235">
    <cfRule type="expression" dxfId="543" priority="579" stopIfTrue="1">
      <formula>AND($B235&lt;&gt;"",$S235&lt;&gt;"",TODAY()&gt;$S235+14,$T235="",V235&lt;&gt;"Data Received")</formula>
    </cfRule>
  </conditionalFormatting>
  <conditionalFormatting sqref="L235:O235">
    <cfRule type="expression" dxfId="542" priority="580" stopIfTrue="1">
      <formula>AND($B235&lt;&gt;"",TODAY()&gt;#REF!,$L235="")</formula>
    </cfRule>
  </conditionalFormatting>
  <conditionalFormatting sqref="P235">
    <cfRule type="expression" dxfId="541" priority="581" stopIfTrue="1">
      <formula>AND($B236&lt;&gt;"",TODAY()&gt;#REF!,P235="")</formula>
    </cfRule>
  </conditionalFormatting>
  <conditionalFormatting sqref="Q236">
    <cfRule type="expression" dxfId="540" priority="568" stopIfTrue="1">
      <formula>AND(P236&lt;&gt;"",(P236+7)&lt;TODAY(),(P236+14)&gt;=TODAY(),Q236="")</formula>
    </cfRule>
    <cfRule type="expression" dxfId="539" priority="569" stopIfTrue="1">
      <formula>AND(P236&lt;&gt;"",(P236+14)&lt;TODAY(),Q236="")</formula>
    </cfRule>
  </conditionalFormatting>
  <conditionalFormatting sqref="V236 S236">
    <cfRule type="expression" dxfId="538" priority="567" stopIfTrue="1">
      <formula>AND($B236&lt;&gt;"",TODAY()&gt;#REF!,S236="")</formula>
    </cfRule>
  </conditionalFormatting>
  <conditionalFormatting sqref="U236">
    <cfRule type="expression" dxfId="537" priority="566" stopIfTrue="1">
      <formula>AND($B236&lt;&gt;"",TODAY()&gt;$A236,U236="",V236&lt;&gt;"Data Received")</formula>
    </cfRule>
  </conditionalFormatting>
  <conditionalFormatting sqref="R236">
    <cfRule type="expression" dxfId="536" priority="570" stopIfTrue="1">
      <formula>AND(B236&lt;&gt;"",#REF!&lt;TODAY(),R236="")</formula>
    </cfRule>
  </conditionalFormatting>
  <conditionalFormatting sqref="T236">
    <cfRule type="expression" dxfId="535" priority="571" stopIfTrue="1">
      <formula>AND($B236&lt;&gt;"",$S236&lt;&gt;"",TODAY()&gt;$S236+14,$T236="",V236&lt;&gt;"Data Received")</formula>
    </cfRule>
  </conditionalFormatting>
  <conditionalFormatting sqref="L236:O236">
    <cfRule type="expression" dxfId="534" priority="572" stopIfTrue="1">
      <formula>AND($B236&lt;&gt;"",TODAY()&gt;#REF!,$L236="")</formula>
    </cfRule>
  </conditionalFormatting>
  <conditionalFormatting sqref="P236">
    <cfRule type="expression" dxfId="533" priority="573" stopIfTrue="1">
      <formula>AND($B237&lt;&gt;"",TODAY()&gt;#REF!,P236="")</formula>
    </cfRule>
  </conditionalFormatting>
  <conditionalFormatting sqref="Q242">
    <cfRule type="expression" dxfId="532" priority="552" stopIfTrue="1">
      <formula>AND(P242&lt;&gt;"",(P242+7)&lt;TODAY(),(P242+14)&gt;=TODAY(),Q242="")</formula>
    </cfRule>
    <cfRule type="expression" dxfId="531" priority="553" stopIfTrue="1">
      <formula>AND(P242&lt;&gt;"",(P242+14)&lt;TODAY(),Q242="")</formula>
    </cfRule>
  </conditionalFormatting>
  <conditionalFormatting sqref="V242 S242">
    <cfRule type="expression" dxfId="530" priority="551" stopIfTrue="1">
      <formula>AND($B242&lt;&gt;"",TODAY()&gt;#REF!,S242="")</formula>
    </cfRule>
  </conditionalFormatting>
  <conditionalFormatting sqref="U242">
    <cfRule type="expression" dxfId="529" priority="550" stopIfTrue="1">
      <formula>AND($B242&lt;&gt;"",TODAY()&gt;$A242,U242="",V242&lt;&gt;"Data Received")</formula>
    </cfRule>
  </conditionalFormatting>
  <conditionalFormatting sqref="R242">
    <cfRule type="expression" dxfId="528" priority="554" stopIfTrue="1">
      <formula>AND(B242&lt;&gt;"",#REF!&lt;TODAY(),R242="")</formula>
    </cfRule>
  </conditionalFormatting>
  <conditionalFormatting sqref="T242">
    <cfRule type="expression" dxfId="527" priority="555" stopIfTrue="1">
      <formula>AND($B242&lt;&gt;"",$S242&lt;&gt;"",TODAY()&gt;$S242+14,$T242="",V242&lt;&gt;"Data Received")</formula>
    </cfRule>
  </conditionalFormatting>
  <conditionalFormatting sqref="L242:O242">
    <cfRule type="expression" dxfId="526" priority="556" stopIfTrue="1">
      <formula>AND($B242&lt;&gt;"",TODAY()&gt;#REF!,$L242="")</formula>
    </cfRule>
  </conditionalFormatting>
  <conditionalFormatting sqref="Q251">
    <cfRule type="expression" dxfId="525" priority="544" stopIfTrue="1">
      <formula>AND(P251&lt;&gt;"",(P251+7)&lt;TODAY(),(P251+14)&gt;=TODAY(),Q251="")</formula>
    </cfRule>
    <cfRule type="expression" dxfId="524" priority="545" stopIfTrue="1">
      <formula>AND(P251&lt;&gt;"",(P251+14)&lt;TODAY(),Q251="")</formula>
    </cfRule>
  </conditionalFormatting>
  <conditionalFormatting sqref="V251 S251">
    <cfRule type="expression" dxfId="523" priority="543" stopIfTrue="1">
      <formula>AND($B251&lt;&gt;"",TODAY()&gt;#REF!,S251="")</formula>
    </cfRule>
  </conditionalFormatting>
  <conditionalFormatting sqref="U251">
    <cfRule type="expression" dxfId="522" priority="542" stopIfTrue="1">
      <formula>AND($B251&lt;&gt;"",TODAY()&gt;$A251,U251="",V251&lt;&gt;"Data Received")</formula>
    </cfRule>
  </conditionalFormatting>
  <conditionalFormatting sqref="R251">
    <cfRule type="expression" dxfId="521" priority="546" stopIfTrue="1">
      <formula>AND(B251&lt;&gt;"",#REF!&lt;TODAY(),R251="")</formula>
    </cfRule>
  </conditionalFormatting>
  <conditionalFormatting sqref="T251">
    <cfRule type="expression" dxfId="520" priority="547" stopIfTrue="1">
      <formula>AND($B251&lt;&gt;"",$S251&lt;&gt;"",TODAY()&gt;$S251+14,$T251="",V251&lt;&gt;"Data Received")</formula>
    </cfRule>
  </conditionalFormatting>
  <conditionalFormatting sqref="L251:O251">
    <cfRule type="expression" dxfId="519" priority="548" stopIfTrue="1">
      <formula>AND($B251&lt;&gt;"",TODAY()&gt;#REF!,$L251="")</formula>
    </cfRule>
  </conditionalFormatting>
  <conditionalFormatting sqref="P251">
    <cfRule type="expression" dxfId="518" priority="549" stopIfTrue="1">
      <formula>AND($B252&lt;&gt;"",TODAY()&gt;#REF!,P251="")</formula>
    </cfRule>
  </conditionalFormatting>
  <conditionalFormatting sqref="Q253">
    <cfRule type="expression" dxfId="517" priority="536" stopIfTrue="1">
      <formula>AND(P253&lt;&gt;"",(P253+7)&lt;TODAY(),(P253+14)&gt;=TODAY(),Q253="")</formula>
    </cfRule>
    <cfRule type="expression" dxfId="516" priority="537" stopIfTrue="1">
      <formula>AND(P253&lt;&gt;"",(P253+14)&lt;TODAY(),Q253="")</formula>
    </cfRule>
  </conditionalFormatting>
  <conditionalFormatting sqref="S253 V253">
    <cfRule type="expression" dxfId="515" priority="535" stopIfTrue="1">
      <formula>AND($B253&lt;&gt;"",TODAY()&gt;#REF!,S253="")</formula>
    </cfRule>
  </conditionalFormatting>
  <conditionalFormatting sqref="U253">
    <cfRule type="expression" dxfId="514" priority="534" stopIfTrue="1">
      <formula>AND($B253&lt;&gt;"",TODAY()&gt;$A253,U253="",V253&lt;&gt;"Data Received")</formula>
    </cfRule>
  </conditionalFormatting>
  <conditionalFormatting sqref="R253">
    <cfRule type="expression" dxfId="513" priority="538" stopIfTrue="1">
      <formula>AND(B253&lt;&gt;"",#REF!&lt;TODAY(),R253="")</formula>
    </cfRule>
  </conditionalFormatting>
  <conditionalFormatting sqref="T253">
    <cfRule type="expression" dxfId="512" priority="539" stopIfTrue="1">
      <formula>AND($B253&lt;&gt;"",$S253&lt;&gt;"",TODAY()&gt;$S253+14,$T253="",V253&lt;&gt;"Data Received")</formula>
    </cfRule>
  </conditionalFormatting>
  <conditionalFormatting sqref="L253:O253">
    <cfRule type="expression" dxfId="511" priority="540" stopIfTrue="1">
      <formula>AND($B253&lt;&gt;"",TODAY()&gt;#REF!,$L253="")</formula>
    </cfRule>
  </conditionalFormatting>
  <conditionalFormatting sqref="P253">
    <cfRule type="expression" dxfId="510" priority="541" stopIfTrue="1">
      <formula>AND($B490&lt;&gt;"",TODAY()&gt;#REF!,P253="")</formula>
    </cfRule>
  </conditionalFormatting>
  <conditionalFormatting sqref="Q254">
    <cfRule type="expression" dxfId="509" priority="528" stopIfTrue="1">
      <formula>AND(P254&lt;&gt;"",(P254+7)&lt;TODAY(),(P254+14)&gt;=TODAY(),Q254="")</formula>
    </cfRule>
    <cfRule type="expression" dxfId="508" priority="529" stopIfTrue="1">
      <formula>AND(P254&lt;&gt;"",(P254+14)&lt;TODAY(),Q254="")</formula>
    </cfRule>
  </conditionalFormatting>
  <conditionalFormatting sqref="V254 S254">
    <cfRule type="expression" dxfId="507" priority="527" stopIfTrue="1">
      <formula>AND($B254&lt;&gt;"",TODAY()&gt;#REF!,S254="")</formula>
    </cfRule>
  </conditionalFormatting>
  <conditionalFormatting sqref="U254">
    <cfRule type="expression" dxfId="506" priority="526" stopIfTrue="1">
      <formula>AND($B254&lt;&gt;"",TODAY()&gt;$A254,U254="",V254&lt;&gt;"Data Received")</formula>
    </cfRule>
  </conditionalFormatting>
  <conditionalFormatting sqref="R254">
    <cfRule type="expression" dxfId="505" priority="530" stopIfTrue="1">
      <formula>AND(B254&lt;&gt;"",#REF!&lt;TODAY(),R254="")</formula>
    </cfRule>
  </conditionalFormatting>
  <conditionalFormatting sqref="T254">
    <cfRule type="expression" dxfId="504" priority="531" stopIfTrue="1">
      <formula>AND($B254&lt;&gt;"",$S254&lt;&gt;"",TODAY()&gt;$S254+14,$T254="",V254&lt;&gt;"Data Received")</formula>
    </cfRule>
  </conditionalFormatting>
  <conditionalFormatting sqref="L254:O254">
    <cfRule type="expression" dxfId="503" priority="532" stopIfTrue="1">
      <formula>AND($B254&lt;&gt;"",TODAY()&gt;#REF!,$L254="")</formula>
    </cfRule>
  </conditionalFormatting>
  <conditionalFormatting sqref="P254">
    <cfRule type="expression" dxfId="502" priority="533" stopIfTrue="1">
      <formula>AND($B255&lt;&gt;"",TODAY()&gt;#REF!,P254="")</formula>
    </cfRule>
  </conditionalFormatting>
  <conditionalFormatting sqref="Q255">
    <cfRule type="expression" dxfId="501" priority="520" stopIfTrue="1">
      <formula>AND(P255&lt;&gt;"",(P255+7)&lt;TODAY(),(P255+14)&gt;=TODAY(),Q255="")</formula>
    </cfRule>
    <cfRule type="expression" dxfId="500" priority="521" stopIfTrue="1">
      <formula>AND(P255&lt;&gt;"",(P255+14)&lt;TODAY(),Q255="")</formula>
    </cfRule>
  </conditionalFormatting>
  <conditionalFormatting sqref="V255 S255">
    <cfRule type="expression" dxfId="499" priority="519" stopIfTrue="1">
      <formula>AND($B255&lt;&gt;"",TODAY()&gt;#REF!,S255="")</formula>
    </cfRule>
  </conditionalFormatting>
  <conditionalFormatting sqref="U255">
    <cfRule type="expression" dxfId="498" priority="518" stopIfTrue="1">
      <formula>AND($B255&lt;&gt;"",TODAY()&gt;$A255,U255="",V255&lt;&gt;"Data Received")</formula>
    </cfRule>
  </conditionalFormatting>
  <conditionalFormatting sqref="R255">
    <cfRule type="expression" dxfId="497" priority="522" stopIfTrue="1">
      <formula>AND(B255&lt;&gt;"",#REF!&lt;TODAY(),R255="")</formula>
    </cfRule>
  </conditionalFormatting>
  <conditionalFormatting sqref="T255">
    <cfRule type="expression" dxfId="496" priority="523" stopIfTrue="1">
      <formula>AND($B255&lt;&gt;"",$S255&lt;&gt;"",TODAY()&gt;$S255+14,$T255="",V255&lt;&gt;"Data Received")</formula>
    </cfRule>
  </conditionalFormatting>
  <conditionalFormatting sqref="L255:O255">
    <cfRule type="expression" dxfId="495" priority="524" stopIfTrue="1">
      <formula>AND($B255&lt;&gt;"",TODAY()&gt;#REF!,$L255="")</formula>
    </cfRule>
  </conditionalFormatting>
  <conditionalFormatting sqref="P255">
    <cfRule type="expression" dxfId="494" priority="525" stopIfTrue="1">
      <formula>AND($B256&lt;&gt;"",TODAY()&gt;#REF!,P255="")</formula>
    </cfRule>
  </conditionalFormatting>
  <conditionalFormatting sqref="Q258">
    <cfRule type="expression" dxfId="493" priority="512" stopIfTrue="1">
      <formula>AND(P258&lt;&gt;"",(P258+7)&lt;TODAY(),(P258+14)&gt;=TODAY(),Q258="")</formula>
    </cfRule>
    <cfRule type="expression" dxfId="492" priority="513" stopIfTrue="1">
      <formula>AND(P258&lt;&gt;"",(P258+14)&lt;TODAY(),Q258="")</formula>
    </cfRule>
  </conditionalFormatting>
  <conditionalFormatting sqref="V258 S258">
    <cfRule type="expression" dxfId="491" priority="511" stopIfTrue="1">
      <formula>AND($B258&lt;&gt;"",TODAY()&gt;#REF!,S258="")</formula>
    </cfRule>
  </conditionalFormatting>
  <conditionalFormatting sqref="U258">
    <cfRule type="expression" dxfId="490" priority="510" stopIfTrue="1">
      <formula>AND($B258&lt;&gt;"",TODAY()&gt;$A258,U258="",V258&lt;&gt;"Data Received")</formula>
    </cfRule>
  </conditionalFormatting>
  <conditionalFormatting sqref="R258">
    <cfRule type="expression" dxfId="489" priority="514" stopIfTrue="1">
      <formula>AND(B258&lt;&gt;"",#REF!&lt;TODAY(),R258="")</formula>
    </cfRule>
  </conditionalFormatting>
  <conditionalFormatting sqref="T258">
    <cfRule type="expression" dxfId="488" priority="515" stopIfTrue="1">
      <formula>AND($B258&lt;&gt;"",$S258&lt;&gt;"",TODAY()&gt;$S258+14,$T258="",V258&lt;&gt;"Data Received")</formula>
    </cfRule>
  </conditionalFormatting>
  <conditionalFormatting sqref="L258:O258">
    <cfRule type="expression" dxfId="487" priority="516" stopIfTrue="1">
      <formula>AND($B258&lt;&gt;"",TODAY()&gt;#REF!,$L258="")</formula>
    </cfRule>
  </conditionalFormatting>
  <conditionalFormatting sqref="P258">
    <cfRule type="expression" dxfId="486" priority="517" stopIfTrue="1">
      <formula>AND($B483&lt;&gt;"",TODAY()&gt;#REF!,P258="")</formula>
    </cfRule>
  </conditionalFormatting>
  <conditionalFormatting sqref="Q259">
    <cfRule type="expression" dxfId="485" priority="504" stopIfTrue="1">
      <formula>AND(P259&lt;&gt;"",(P259+7)&lt;TODAY(),(P259+14)&gt;=TODAY(),Q259="")</formula>
    </cfRule>
    <cfRule type="expression" dxfId="484" priority="505" stopIfTrue="1">
      <formula>AND(P259&lt;&gt;"",(P259+14)&lt;TODAY(),Q259="")</formula>
    </cfRule>
  </conditionalFormatting>
  <conditionalFormatting sqref="S259 V259">
    <cfRule type="expression" dxfId="483" priority="503" stopIfTrue="1">
      <formula>AND($B259&lt;&gt;"",TODAY()&gt;#REF!,S259="")</formula>
    </cfRule>
  </conditionalFormatting>
  <conditionalFormatting sqref="U259">
    <cfRule type="expression" dxfId="482" priority="502" stopIfTrue="1">
      <formula>AND($B259&lt;&gt;"",TODAY()&gt;$A259,U259="",V259&lt;&gt;"Data Received")</formula>
    </cfRule>
  </conditionalFormatting>
  <conditionalFormatting sqref="R259">
    <cfRule type="expression" dxfId="481" priority="506" stopIfTrue="1">
      <formula>AND(B259&lt;&gt;"",#REF!&lt;TODAY(),R259="")</formula>
    </cfRule>
  </conditionalFormatting>
  <conditionalFormatting sqref="T259">
    <cfRule type="expression" dxfId="480" priority="507" stopIfTrue="1">
      <formula>AND($B259&lt;&gt;"",$S259&lt;&gt;"",TODAY()&gt;$S259+14,$T259="",V259&lt;&gt;"Data Received")</formula>
    </cfRule>
  </conditionalFormatting>
  <conditionalFormatting sqref="L259:O259">
    <cfRule type="expression" dxfId="479" priority="508" stopIfTrue="1">
      <formula>AND($B259&lt;&gt;"",TODAY()&gt;#REF!,$L259="")</formula>
    </cfRule>
  </conditionalFormatting>
  <conditionalFormatting sqref="P259">
    <cfRule type="expression" dxfId="478" priority="509" stopIfTrue="1">
      <formula>AND($B260&lt;&gt;"",TODAY()&gt;#REF!,P259="")</formula>
    </cfRule>
  </conditionalFormatting>
  <conditionalFormatting sqref="Q260">
    <cfRule type="expression" dxfId="477" priority="496" stopIfTrue="1">
      <formula>AND(P260&lt;&gt;"",(P260+7)&lt;TODAY(),(P260+14)&gt;=TODAY(),Q260="")</formula>
    </cfRule>
    <cfRule type="expression" dxfId="476" priority="497" stopIfTrue="1">
      <formula>AND(P260&lt;&gt;"",(P260+14)&lt;TODAY(),Q260="")</formula>
    </cfRule>
  </conditionalFormatting>
  <conditionalFormatting sqref="V260 S260">
    <cfRule type="expression" dxfId="475" priority="495" stopIfTrue="1">
      <formula>AND($B260&lt;&gt;"",TODAY()&gt;#REF!,S260="")</formula>
    </cfRule>
  </conditionalFormatting>
  <conditionalFormatting sqref="U260">
    <cfRule type="expression" dxfId="474" priority="494" stopIfTrue="1">
      <formula>AND($B260&lt;&gt;"",TODAY()&gt;$A260,U260="",V260&lt;&gt;"Data Received")</formula>
    </cfRule>
  </conditionalFormatting>
  <conditionalFormatting sqref="R260">
    <cfRule type="expression" dxfId="473" priority="498" stopIfTrue="1">
      <formula>AND(B260&lt;&gt;"",#REF!&lt;TODAY(),R260="")</formula>
    </cfRule>
  </conditionalFormatting>
  <conditionalFormatting sqref="T260">
    <cfRule type="expression" dxfId="472" priority="499" stopIfTrue="1">
      <formula>AND($B260&lt;&gt;"",$S260&lt;&gt;"",TODAY()&gt;$S260+14,$T260="",V260&lt;&gt;"Data Received")</formula>
    </cfRule>
  </conditionalFormatting>
  <conditionalFormatting sqref="L260:O260">
    <cfRule type="expression" dxfId="471" priority="500" stopIfTrue="1">
      <formula>AND($B260&lt;&gt;"",TODAY()&gt;#REF!,$L260="")</formula>
    </cfRule>
  </conditionalFormatting>
  <conditionalFormatting sqref="Q261">
    <cfRule type="expression" dxfId="470" priority="488" stopIfTrue="1">
      <formula>AND(P261&lt;&gt;"",(P261+7)&lt;TODAY(),(P261+14)&gt;=TODAY(),Q261="")</formula>
    </cfRule>
    <cfRule type="expression" dxfId="469" priority="489" stopIfTrue="1">
      <formula>AND(P261&lt;&gt;"",(P261+14)&lt;TODAY(),Q261="")</formula>
    </cfRule>
  </conditionalFormatting>
  <conditionalFormatting sqref="S261 V261">
    <cfRule type="expression" dxfId="468" priority="487" stopIfTrue="1">
      <formula>AND($B261&lt;&gt;"",TODAY()&gt;#REF!,S261="")</formula>
    </cfRule>
  </conditionalFormatting>
  <conditionalFormatting sqref="U261">
    <cfRule type="expression" dxfId="467" priority="486" stopIfTrue="1">
      <formula>AND($B261&lt;&gt;"",TODAY()&gt;$A261,U261="",V261&lt;&gt;"Data Received")</formula>
    </cfRule>
  </conditionalFormatting>
  <conditionalFormatting sqref="R261">
    <cfRule type="expression" dxfId="466" priority="490" stopIfTrue="1">
      <formula>AND(B261&lt;&gt;"",#REF!&lt;TODAY(),R261="")</formula>
    </cfRule>
  </conditionalFormatting>
  <conditionalFormatting sqref="T261">
    <cfRule type="expression" dxfId="465" priority="491" stopIfTrue="1">
      <formula>AND($B261&lt;&gt;"",$S261&lt;&gt;"",TODAY()&gt;$S261+14,$T261="",V261&lt;&gt;"Data Received")</formula>
    </cfRule>
  </conditionalFormatting>
  <conditionalFormatting sqref="L261:O261">
    <cfRule type="expression" dxfId="464" priority="492" stopIfTrue="1">
      <formula>AND($B261&lt;&gt;"",TODAY()&gt;#REF!,$L261="")</formula>
    </cfRule>
  </conditionalFormatting>
  <conditionalFormatting sqref="Q263">
    <cfRule type="expression" dxfId="463" priority="480" stopIfTrue="1">
      <formula>AND(P263&lt;&gt;"",(P263+7)&lt;TODAY(),(P263+14)&gt;=TODAY(),Q263="")</formula>
    </cfRule>
    <cfRule type="expression" dxfId="462" priority="481" stopIfTrue="1">
      <formula>AND(P263&lt;&gt;"",(P263+14)&lt;TODAY(),Q263="")</formula>
    </cfRule>
  </conditionalFormatting>
  <conditionalFormatting sqref="S263 V263">
    <cfRule type="expression" dxfId="461" priority="479" stopIfTrue="1">
      <formula>AND($B263&lt;&gt;"",TODAY()&gt;#REF!,S263="")</formula>
    </cfRule>
  </conditionalFormatting>
  <conditionalFormatting sqref="U263">
    <cfRule type="expression" dxfId="460" priority="478" stopIfTrue="1">
      <formula>AND($B263&lt;&gt;"",TODAY()&gt;$A263,U263="",V263&lt;&gt;"Data Received")</formula>
    </cfRule>
  </conditionalFormatting>
  <conditionalFormatting sqref="R263">
    <cfRule type="expression" dxfId="459" priority="482" stopIfTrue="1">
      <formula>AND(B263&lt;&gt;"",#REF!&lt;TODAY(),R263="")</formula>
    </cfRule>
  </conditionalFormatting>
  <conditionalFormatting sqref="T263">
    <cfRule type="expression" dxfId="458" priority="483" stopIfTrue="1">
      <formula>AND($B263&lt;&gt;"",$S263&lt;&gt;"",TODAY()&gt;$S263+14,$T263="",V263&lt;&gt;"Data Received")</formula>
    </cfRule>
  </conditionalFormatting>
  <conditionalFormatting sqref="L263:O263">
    <cfRule type="expression" dxfId="457" priority="484" stopIfTrue="1">
      <formula>AND($B263&lt;&gt;"",TODAY()&gt;#REF!,$L263="")</formula>
    </cfRule>
  </conditionalFormatting>
  <conditionalFormatting sqref="Q264">
    <cfRule type="expression" dxfId="456" priority="472" stopIfTrue="1">
      <formula>AND(P264&lt;&gt;"",(P264+7)&lt;TODAY(),(P264+14)&gt;=TODAY(),Q264="")</formula>
    </cfRule>
    <cfRule type="expression" dxfId="455" priority="473" stopIfTrue="1">
      <formula>AND(P264&lt;&gt;"",(P264+14)&lt;TODAY(),Q264="")</formula>
    </cfRule>
  </conditionalFormatting>
  <conditionalFormatting sqref="S264 V264">
    <cfRule type="expression" dxfId="454" priority="471" stopIfTrue="1">
      <formula>AND($B264&lt;&gt;"",TODAY()&gt;#REF!,S264="")</formula>
    </cfRule>
  </conditionalFormatting>
  <conditionalFormatting sqref="U264">
    <cfRule type="expression" dxfId="453" priority="470" stopIfTrue="1">
      <formula>AND($B264&lt;&gt;"",TODAY()&gt;$A264,U264="",V264&lt;&gt;"Data Received")</formula>
    </cfRule>
  </conditionalFormatting>
  <conditionalFormatting sqref="R264">
    <cfRule type="expression" dxfId="452" priority="474" stopIfTrue="1">
      <formula>AND(B264&lt;&gt;"",#REF!&lt;TODAY(),R264="")</formula>
    </cfRule>
  </conditionalFormatting>
  <conditionalFormatting sqref="T264">
    <cfRule type="expression" dxfId="451" priority="475" stopIfTrue="1">
      <formula>AND($B264&lt;&gt;"",$S264&lt;&gt;"",TODAY()&gt;$S264+14,$T264="",V264&lt;&gt;"Data Received")</formula>
    </cfRule>
  </conditionalFormatting>
  <conditionalFormatting sqref="L264:O264">
    <cfRule type="expression" dxfId="450" priority="476" stopIfTrue="1">
      <formula>AND($B264&lt;&gt;"",TODAY()&gt;#REF!,$L264="")</formula>
    </cfRule>
  </conditionalFormatting>
  <conditionalFormatting sqref="P264">
    <cfRule type="expression" dxfId="449" priority="477" stopIfTrue="1">
      <formula>AND($B265&lt;&gt;"",TODAY()&gt;#REF!,P264="")</formula>
    </cfRule>
  </conditionalFormatting>
  <conditionalFormatting sqref="Q266">
    <cfRule type="expression" dxfId="448" priority="464" stopIfTrue="1">
      <formula>AND(P266&lt;&gt;"",(P266+7)&lt;TODAY(),(P266+14)&gt;=TODAY(),Q266="")</formula>
    </cfRule>
    <cfRule type="expression" dxfId="447" priority="465" stopIfTrue="1">
      <formula>AND(P266&lt;&gt;"",(P266+14)&lt;TODAY(),Q266="")</formula>
    </cfRule>
  </conditionalFormatting>
  <conditionalFormatting sqref="S266 V266">
    <cfRule type="expression" dxfId="446" priority="463" stopIfTrue="1">
      <formula>AND($B266&lt;&gt;"",TODAY()&gt;#REF!,S266="")</formula>
    </cfRule>
  </conditionalFormatting>
  <conditionalFormatting sqref="U266">
    <cfRule type="expression" dxfId="445" priority="462" stopIfTrue="1">
      <formula>AND($B266&lt;&gt;"",TODAY()&gt;$A266,U266="",V266&lt;&gt;"Data Received")</formula>
    </cfRule>
  </conditionalFormatting>
  <conditionalFormatting sqref="R266">
    <cfRule type="expression" dxfId="444" priority="466" stopIfTrue="1">
      <formula>AND(B266&lt;&gt;"",#REF!&lt;TODAY(),R266="")</formula>
    </cfRule>
  </conditionalFormatting>
  <conditionalFormatting sqref="T266">
    <cfRule type="expression" dxfId="443" priority="467" stopIfTrue="1">
      <formula>AND($B266&lt;&gt;"",$S266&lt;&gt;"",TODAY()&gt;$S266+14,$T266="",V266&lt;&gt;"Data Received")</formula>
    </cfRule>
  </conditionalFormatting>
  <conditionalFormatting sqref="L266:O266">
    <cfRule type="expression" dxfId="442" priority="468" stopIfTrue="1">
      <formula>AND($B266&lt;&gt;"",TODAY()&gt;#REF!,$L266="")</formula>
    </cfRule>
  </conditionalFormatting>
  <conditionalFormatting sqref="P266">
    <cfRule type="expression" dxfId="441" priority="469" stopIfTrue="1">
      <formula>AND($B267&lt;&gt;"",TODAY()&gt;#REF!,P266="")</formula>
    </cfRule>
  </conditionalFormatting>
  <conditionalFormatting sqref="Q267">
    <cfRule type="expression" dxfId="440" priority="456" stopIfTrue="1">
      <formula>AND(P267&lt;&gt;"",(P267+7)&lt;TODAY(),(P267+14)&gt;=TODAY(),Q267="")</formula>
    </cfRule>
    <cfRule type="expression" dxfId="439" priority="457" stopIfTrue="1">
      <formula>AND(P267&lt;&gt;"",(P267+14)&lt;TODAY(),Q267="")</formula>
    </cfRule>
  </conditionalFormatting>
  <conditionalFormatting sqref="V267 S267">
    <cfRule type="expression" dxfId="438" priority="455" stopIfTrue="1">
      <formula>AND($B267&lt;&gt;"",TODAY()&gt;#REF!,S267="")</formula>
    </cfRule>
  </conditionalFormatting>
  <conditionalFormatting sqref="U267">
    <cfRule type="expression" dxfId="437" priority="454" stopIfTrue="1">
      <formula>AND($B267&lt;&gt;"",TODAY()&gt;$A267,U267="",V267&lt;&gt;"Data Received")</formula>
    </cfRule>
  </conditionalFormatting>
  <conditionalFormatting sqref="R267">
    <cfRule type="expression" dxfId="436" priority="458" stopIfTrue="1">
      <formula>AND(B267&lt;&gt;"",#REF!&lt;TODAY(),R267="")</formula>
    </cfRule>
  </conditionalFormatting>
  <conditionalFormatting sqref="T267">
    <cfRule type="expression" dxfId="435" priority="459" stopIfTrue="1">
      <formula>AND($B267&lt;&gt;"",$S267&lt;&gt;"",TODAY()&gt;$S267+14,$T267="",V267&lt;&gt;"Data Received")</formula>
    </cfRule>
  </conditionalFormatting>
  <conditionalFormatting sqref="L267:O267">
    <cfRule type="expression" dxfId="434" priority="460" stopIfTrue="1">
      <formula>AND($B267&lt;&gt;"",TODAY()&gt;#REF!,$L267="")</formula>
    </cfRule>
  </conditionalFormatting>
  <conditionalFormatting sqref="P267">
    <cfRule type="expression" dxfId="433" priority="461" stopIfTrue="1">
      <formula>AND($B268&lt;&gt;"",TODAY()&gt;#REF!,P267="")</formula>
    </cfRule>
  </conditionalFormatting>
  <conditionalFormatting sqref="Q269">
    <cfRule type="expression" dxfId="432" priority="448" stopIfTrue="1">
      <formula>AND(P269&lt;&gt;"",(P269+7)&lt;TODAY(),(P269+14)&gt;=TODAY(),Q269="")</formula>
    </cfRule>
    <cfRule type="expression" dxfId="431" priority="449" stopIfTrue="1">
      <formula>AND(P269&lt;&gt;"",(P269+14)&lt;TODAY(),Q269="")</formula>
    </cfRule>
  </conditionalFormatting>
  <conditionalFormatting sqref="V269 S269">
    <cfRule type="expression" dxfId="430" priority="447" stopIfTrue="1">
      <formula>AND($B269&lt;&gt;"",TODAY()&gt;#REF!,S269="")</formula>
    </cfRule>
  </conditionalFormatting>
  <conditionalFormatting sqref="U269">
    <cfRule type="expression" dxfId="429" priority="446" stopIfTrue="1">
      <formula>AND($B269&lt;&gt;"",TODAY()&gt;$A269,U269="",V269&lt;&gt;"Data Received")</formula>
    </cfRule>
  </conditionalFormatting>
  <conditionalFormatting sqref="R269">
    <cfRule type="expression" dxfId="428" priority="450" stopIfTrue="1">
      <formula>AND(B269&lt;&gt;"",#REF!&lt;TODAY(),R269="")</formula>
    </cfRule>
  </conditionalFormatting>
  <conditionalFormatting sqref="T269">
    <cfRule type="expression" dxfId="427" priority="451" stopIfTrue="1">
      <formula>AND($B269&lt;&gt;"",$S269&lt;&gt;"",TODAY()&gt;$S269+14,$T269="",V269&lt;&gt;"Data Received")</formula>
    </cfRule>
  </conditionalFormatting>
  <conditionalFormatting sqref="L269:O269">
    <cfRule type="expression" dxfId="426" priority="452" stopIfTrue="1">
      <formula>AND($B269&lt;&gt;"",TODAY()&gt;#REF!,$L269="")</formula>
    </cfRule>
  </conditionalFormatting>
  <conditionalFormatting sqref="P269">
    <cfRule type="expression" dxfId="425" priority="453" stopIfTrue="1">
      <formula>AND($B270&lt;&gt;"",TODAY()&gt;#REF!,P269="")</formula>
    </cfRule>
  </conditionalFormatting>
  <conditionalFormatting sqref="Q270">
    <cfRule type="expression" dxfId="424" priority="440" stopIfTrue="1">
      <formula>AND(P270&lt;&gt;"",(P270+7)&lt;TODAY(),(P270+14)&gt;=TODAY(),Q270="")</formula>
    </cfRule>
    <cfRule type="expression" dxfId="423" priority="441" stopIfTrue="1">
      <formula>AND(P270&lt;&gt;"",(P270+14)&lt;TODAY(),Q270="")</formula>
    </cfRule>
  </conditionalFormatting>
  <conditionalFormatting sqref="V270 S270">
    <cfRule type="expression" dxfId="422" priority="439" stopIfTrue="1">
      <formula>AND($B270&lt;&gt;"",TODAY()&gt;#REF!,S270="")</formula>
    </cfRule>
  </conditionalFormatting>
  <conditionalFormatting sqref="U270">
    <cfRule type="expression" dxfId="421" priority="438" stopIfTrue="1">
      <formula>AND($B270&lt;&gt;"",TODAY()&gt;$A270,U270="",V270&lt;&gt;"Data Received")</formula>
    </cfRule>
  </conditionalFormatting>
  <conditionalFormatting sqref="R270">
    <cfRule type="expression" dxfId="420" priority="442" stopIfTrue="1">
      <formula>AND(B270&lt;&gt;"",#REF!&lt;TODAY(),R270="")</formula>
    </cfRule>
  </conditionalFormatting>
  <conditionalFormatting sqref="T270">
    <cfRule type="expression" dxfId="419" priority="443" stopIfTrue="1">
      <formula>AND($B270&lt;&gt;"",$S270&lt;&gt;"",TODAY()&gt;$S270+14,$T270="",V270&lt;&gt;"Data Received")</formula>
    </cfRule>
  </conditionalFormatting>
  <conditionalFormatting sqref="L270:O270">
    <cfRule type="expression" dxfId="418" priority="444" stopIfTrue="1">
      <formula>AND($B270&lt;&gt;"",TODAY()&gt;#REF!,$L270="")</formula>
    </cfRule>
  </conditionalFormatting>
  <conditionalFormatting sqref="P270">
    <cfRule type="expression" dxfId="417" priority="445" stopIfTrue="1">
      <formula>AND($B271&lt;&gt;"",TODAY()&gt;#REF!,P270="")</formula>
    </cfRule>
  </conditionalFormatting>
  <conditionalFormatting sqref="Q271">
    <cfRule type="expression" dxfId="416" priority="436" stopIfTrue="1">
      <formula>AND(P271&lt;&gt;"",(P271+7)&lt;TODAY(),(P271+14)&gt;=TODAY(),Q271="")</formula>
    </cfRule>
    <cfRule type="expression" dxfId="415" priority="437" stopIfTrue="1">
      <formula>AND(P271&lt;&gt;"",(P271+14)&lt;TODAY(),Q271="")</formula>
    </cfRule>
  </conditionalFormatting>
  <conditionalFormatting sqref="S271 V271">
    <cfRule type="expression" dxfId="414" priority="435" stopIfTrue="1">
      <formula>AND($B271&lt;&gt;"",TODAY()&gt;#REF!,S271="")</formula>
    </cfRule>
  </conditionalFormatting>
  <conditionalFormatting sqref="U271">
    <cfRule type="expression" dxfId="413" priority="434" stopIfTrue="1">
      <formula>AND($B271&lt;&gt;"",TODAY()&gt;$A271,U271="",V271&lt;&gt;"Data Received")</formula>
    </cfRule>
  </conditionalFormatting>
  <conditionalFormatting sqref="R271">
    <cfRule type="expression" dxfId="412" priority="433" stopIfTrue="1">
      <formula>AND(B271&lt;&gt;"",#REF!&lt;TODAY(),R271="")</formula>
    </cfRule>
  </conditionalFormatting>
  <conditionalFormatting sqref="T271">
    <cfRule type="expression" dxfId="411" priority="432" stopIfTrue="1">
      <formula>AND($B271&lt;&gt;"",$S271&lt;&gt;"",TODAY()&gt;$S271+14,$T271="",V271&lt;&gt;"Data Received")</formula>
    </cfRule>
  </conditionalFormatting>
  <conditionalFormatting sqref="L271:O271">
    <cfRule type="expression" dxfId="410" priority="431" stopIfTrue="1">
      <formula>AND($B271&lt;&gt;"",TODAY()&gt;#REF!,$L271="")</formula>
    </cfRule>
  </conditionalFormatting>
  <conditionalFormatting sqref="Q272">
    <cfRule type="expression" dxfId="409" priority="424" stopIfTrue="1">
      <formula>AND(P272&lt;&gt;"",(P272+7)&lt;TODAY(),(P272+14)&gt;=TODAY(),Q272="")</formula>
    </cfRule>
    <cfRule type="expression" dxfId="408" priority="425" stopIfTrue="1">
      <formula>AND(P272&lt;&gt;"",(P272+14)&lt;TODAY(),Q272="")</formula>
    </cfRule>
  </conditionalFormatting>
  <conditionalFormatting sqref="S272 V272">
    <cfRule type="expression" dxfId="407" priority="423" stopIfTrue="1">
      <formula>AND($B272&lt;&gt;"",TODAY()&gt;#REF!,S272="")</formula>
    </cfRule>
  </conditionalFormatting>
  <conditionalFormatting sqref="U272">
    <cfRule type="expression" dxfId="406" priority="422" stopIfTrue="1">
      <formula>AND($B272&lt;&gt;"",TODAY()&gt;$A272,U272="",V272&lt;&gt;"Data Received")</formula>
    </cfRule>
  </conditionalFormatting>
  <conditionalFormatting sqref="R272">
    <cfRule type="expression" dxfId="405" priority="426" stopIfTrue="1">
      <formula>AND(B272&lt;&gt;"",#REF!&lt;TODAY(),R272="")</formula>
    </cfRule>
  </conditionalFormatting>
  <conditionalFormatting sqref="T272">
    <cfRule type="expression" dxfId="404" priority="427" stopIfTrue="1">
      <formula>AND($B272&lt;&gt;"",$S272&lt;&gt;"",TODAY()&gt;$S272+14,$T272="",V272&lt;&gt;"Data Received")</formula>
    </cfRule>
  </conditionalFormatting>
  <conditionalFormatting sqref="L272:O272">
    <cfRule type="expression" dxfId="403" priority="428" stopIfTrue="1">
      <formula>AND($B272&lt;&gt;"",TODAY()&gt;#REF!,$L272="")</formula>
    </cfRule>
  </conditionalFormatting>
  <conditionalFormatting sqref="P272">
    <cfRule type="expression" dxfId="402" priority="69251" stopIfTrue="1">
      <formula>AND(#REF!&lt;&gt;"",TODAY()&gt;#REF!,P272="")</formula>
    </cfRule>
  </conditionalFormatting>
  <conditionalFormatting sqref="Q274">
    <cfRule type="expression" dxfId="401" priority="408" stopIfTrue="1">
      <formula>AND(P274&lt;&gt;"",(P274+7)&lt;TODAY(),(P274+14)&gt;=TODAY(),Q274="")</formula>
    </cfRule>
    <cfRule type="expression" dxfId="400" priority="409" stopIfTrue="1">
      <formula>AND(P274&lt;&gt;"",(P274+14)&lt;TODAY(),Q274="")</formula>
    </cfRule>
  </conditionalFormatting>
  <conditionalFormatting sqref="V274 S274">
    <cfRule type="expression" dxfId="399" priority="407" stopIfTrue="1">
      <formula>AND($B274&lt;&gt;"",TODAY()&gt;#REF!,S274="")</formula>
    </cfRule>
  </conditionalFormatting>
  <conditionalFormatting sqref="U274">
    <cfRule type="expression" dxfId="398" priority="406" stopIfTrue="1">
      <formula>AND($B274&lt;&gt;"",TODAY()&gt;$A274,U274="",V274&lt;&gt;"Data Received")</formula>
    </cfRule>
  </conditionalFormatting>
  <conditionalFormatting sqref="R274">
    <cfRule type="expression" dxfId="397" priority="410" stopIfTrue="1">
      <formula>AND(B274&lt;&gt;"",#REF!&lt;TODAY(),R274="")</formula>
    </cfRule>
  </conditionalFormatting>
  <conditionalFormatting sqref="T274">
    <cfRule type="expression" dxfId="396" priority="411" stopIfTrue="1">
      <formula>AND($B274&lt;&gt;"",$S274&lt;&gt;"",TODAY()&gt;$S274+14,$T274="",V274&lt;&gt;"Data Received")</formula>
    </cfRule>
  </conditionalFormatting>
  <conditionalFormatting sqref="L274:O274">
    <cfRule type="expression" dxfId="395" priority="412" stopIfTrue="1">
      <formula>AND($B274&lt;&gt;"",TODAY()&gt;#REF!,$L274="")</formula>
    </cfRule>
  </conditionalFormatting>
  <conditionalFormatting sqref="P274">
    <cfRule type="expression" dxfId="394" priority="413" stopIfTrue="1">
      <formula>AND($B275&lt;&gt;"",TODAY()&gt;#REF!,P274="")</formula>
    </cfRule>
  </conditionalFormatting>
  <conditionalFormatting sqref="Q277">
    <cfRule type="expression" dxfId="393" priority="400" stopIfTrue="1">
      <formula>AND(P277&lt;&gt;"",(P277+7)&lt;TODAY(),(P277+14)&gt;=TODAY(),Q277="")</formula>
    </cfRule>
    <cfRule type="expression" dxfId="392" priority="401" stopIfTrue="1">
      <formula>AND(P277&lt;&gt;"",(P277+14)&lt;TODAY(),Q277="")</formula>
    </cfRule>
  </conditionalFormatting>
  <conditionalFormatting sqref="S277 V277">
    <cfRule type="expression" dxfId="391" priority="399" stopIfTrue="1">
      <formula>AND($B277&lt;&gt;"",TODAY()&gt;#REF!,S277="")</formula>
    </cfRule>
  </conditionalFormatting>
  <conditionalFormatting sqref="U277">
    <cfRule type="expression" dxfId="390" priority="398" stopIfTrue="1">
      <formula>AND($B277&lt;&gt;"",TODAY()&gt;$A277,U277="",V277&lt;&gt;"Data Received")</formula>
    </cfRule>
  </conditionalFormatting>
  <conditionalFormatting sqref="R277">
    <cfRule type="expression" dxfId="389" priority="402" stopIfTrue="1">
      <formula>AND(B277&lt;&gt;"",#REF!&lt;TODAY(),R277="")</formula>
    </cfRule>
  </conditionalFormatting>
  <conditionalFormatting sqref="T277">
    <cfRule type="expression" dxfId="388" priority="403" stopIfTrue="1">
      <formula>AND($B277&lt;&gt;"",$S277&lt;&gt;"",TODAY()&gt;$S277+14,$T277="",V277&lt;&gt;"Data Received")</formula>
    </cfRule>
  </conditionalFormatting>
  <conditionalFormatting sqref="L277:O277">
    <cfRule type="expression" dxfId="387" priority="404" stopIfTrue="1">
      <formula>AND($B277&lt;&gt;"",TODAY()&gt;#REF!,$L277="")</formula>
    </cfRule>
  </conditionalFormatting>
  <conditionalFormatting sqref="P277">
    <cfRule type="expression" dxfId="386" priority="405" stopIfTrue="1">
      <formula>AND($B278&lt;&gt;"",TODAY()&gt;#REF!,P277="")</formula>
    </cfRule>
  </conditionalFormatting>
  <conditionalFormatting sqref="Q278">
    <cfRule type="expression" dxfId="385" priority="392" stopIfTrue="1">
      <formula>AND(P278&lt;&gt;"",(P278+7)&lt;TODAY(),(P278+14)&gt;=TODAY(),Q278="")</formula>
    </cfRule>
    <cfRule type="expression" dxfId="384" priority="393" stopIfTrue="1">
      <formula>AND(P278&lt;&gt;"",(P278+14)&lt;TODAY(),Q278="")</formula>
    </cfRule>
  </conditionalFormatting>
  <conditionalFormatting sqref="S278 V278">
    <cfRule type="expression" dxfId="383" priority="391" stopIfTrue="1">
      <formula>AND($B278&lt;&gt;"",TODAY()&gt;#REF!,S278="")</formula>
    </cfRule>
  </conditionalFormatting>
  <conditionalFormatting sqref="U278">
    <cfRule type="expression" dxfId="382" priority="390" stopIfTrue="1">
      <formula>AND($B278&lt;&gt;"",TODAY()&gt;$A278,U278="",V278&lt;&gt;"Data Received")</formula>
    </cfRule>
  </conditionalFormatting>
  <conditionalFormatting sqref="R278">
    <cfRule type="expression" dxfId="381" priority="394" stopIfTrue="1">
      <formula>AND(B278&lt;&gt;"",#REF!&lt;TODAY(),R278="")</formula>
    </cfRule>
  </conditionalFormatting>
  <conditionalFormatting sqref="T278">
    <cfRule type="expression" dxfId="380" priority="395" stopIfTrue="1">
      <formula>AND($B278&lt;&gt;"",$S278&lt;&gt;"",TODAY()&gt;$S278+14,$T278="",V278&lt;&gt;"Data Received")</formula>
    </cfRule>
  </conditionalFormatting>
  <conditionalFormatting sqref="L278:O278">
    <cfRule type="expression" dxfId="379" priority="396" stopIfTrue="1">
      <formula>AND($B278&lt;&gt;"",TODAY()&gt;#REF!,$L278="")</formula>
    </cfRule>
  </conditionalFormatting>
  <conditionalFormatting sqref="P278">
    <cfRule type="expression" dxfId="378" priority="397" stopIfTrue="1">
      <formula>AND($B279&lt;&gt;"",TODAY()&gt;#REF!,P278="")</formula>
    </cfRule>
  </conditionalFormatting>
  <conditionalFormatting sqref="Q279">
    <cfRule type="expression" dxfId="377" priority="384" stopIfTrue="1">
      <formula>AND(P279&lt;&gt;"",(P279+7)&lt;TODAY(),(P279+14)&gt;=TODAY(),Q279="")</formula>
    </cfRule>
    <cfRule type="expression" dxfId="376" priority="385" stopIfTrue="1">
      <formula>AND(P279&lt;&gt;"",(P279+14)&lt;TODAY(),Q279="")</formula>
    </cfRule>
  </conditionalFormatting>
  <conditionalFormatting sqref="S279 V279">
    <cfRule type="expression" dxfId="375" priority="383" stopIfTrue="1">
      <formula>AND($B279&lt;&gt;"",TODAY()&gt;#REF!,S279="")</formula>
    </cfRule>
  </conditionalFormatting>
  <conditionalFormatting sqref="U279">
    <cfRule type="expression" dxfId="374" priority="382" stopIfTrue="1">
      <formula>AND($B279&lt;&gt;"",TODAY()&gt;$A279,U279="",V279&lt;&gt;"Data Received")</formula>
    </cfRule>
  </conditionalFormatting>
  <conditionalFormatting sqref="R279">
    <cfRule type="expression" dxfId="373" priority="386" stopIfTrue="1">
      <formula>AND(B279&lt;&gt;"",#REF!&lt;TODAY(),R279="")</formula>
    </cfRule>
  </conditionalFormatting>
  <conditionalFormatting sqref="T279">
    <cfRule type="expression" dxfId="372" priority="387" stopIfTrue="1">
      <formula>AND($B279&lt;&gt;"",$S279&lt;&gt;"",TODAY()&gt;$S279+14,$T279="",V279&lt;&gt;"Data Received")</formula>
    </cfRule>
  </conditionalFormatting>
  <conditionalFormatting sqref="L279:O279">
    <cfRule type="expression" dxfId="371" priority="388" stopIfTrue="1">
      <formula>AND($B279&lt;&gt;"",TODAY()&gt;#REF!,$L279="")</formula>
    </cfRule>
  </conditionalFormatting>
  <conditionalFormatting sqref="P279">
    <cfRule type="expression" dxfId="370" priority="389" stopIfTrue="1">
      <formula>AND($B280&lt;&gt;"",TODAY()&gt;#REF!,P279="")</formula>
    </cfRule>
  </conditionalFormatting>
  <conditionalFormatting sqref="Q280">
    <cfRule type="expression" dxfId="369" priority="376" stopIfTrue="1">
      <formula>AND(P280&lt;&gt;"",(P280+7)&lt;TODAY(),(P280+14)&gt;=TODAY(),Q280="")</formula>
    </cfRule>
    <cfRule type="expression" dxfId="368" priority="377" stopIfTrue="1">
      <formula>AND(P280&lt;&gt;"",(P280+14)&lt;TODAY(),Q280="")</formula>
    </cfRule>
  </conditionalFormatting>
  <conditionalFormatting sqref="V280 S280">
    <cfRule type="expression" dxfId="367" priority="375" stopIfTrue="1">
      <formula>AND($B280&lt;&gt;"",TODAY()&gt;#REF!,S280="")</formula>
    </cfRule>
  </conditionalFormatting>
  <conditionalFormatting sqref="U280">
    <cfRule type="expression" dxfId="366" priority="374" stopIfTrue="1">
      <formula>AND($B280&lt;&gt;"",TODAY()&gt;$A280,U280="",V280&lt;&gt;"Data Received")</formula>
    </cfRule>
  </conditionalFormatting>
  <conditionalFormatting sqref="R280">
    <cfRule type="expression" dxfId="365" priority="378" stopIfTrue="1">
      <formula>AND(B280&lt;&gt;"",#REF!&lt;TODAY(),R280="")</formula>
    </cfRule>
  </conditionalFormatting>
  <conditionalFormatting sqref="T280">
    <cfRule type="expression" dxfId="364" priority="379" stopIfTrue="1">
      <formula>AND($B280&lt;&gt;"",$S280&lt;&gt;"",TODAY()&gt;$S280+14,$T280="",V280&lt;&gt;"Data Received")</formula>
    </cfRule>
  </conditionalFormatting>
  <conditionalFormatting sqref="L280:O280">
    <cfRule type="expression" dxfId="363" priority="380" stopIfTrue="1">
      <formula>AND($B280&lt;&gt;"",TODAY()&gt;#REF!,$L280="")</formula>
    </cfRule>
  </conditionalFormatting>
  <conditionalFormatting sqref="P280">
    <cfRule type="expression" dxfId="362" priority="381" stopIfTrue="1">
      <formula>AND($B281&lt;&gt;"",TODAY()&gt;#REF!,P280="")</formula>
    </cfRule>
  </conditionalFormatting>
  <conditionalFormatting sqref="Q286">
    <cfRule type="expression" dxfId="361" priority="364" stopIfTrue="1">
      <formula>AND(P286&lt;&gt;"",(P286+7)&lt;TODAY(),(P286+14)&gt;=TODAY(),Q286="")</formula>
    </cfRule>
    <cfRule type="expression" dxfId="360" priority="365" stopIfTrue="1">
      <formula>AND(P286&lt;&gt;"",(P286+14)&lt;TODAY(),Q286="")</formula>
    </cfRule>
  </conditionalFormatting>
  <conditionalFormatting sqref="S286 V286">
    <cfRule type="expression" dxfId="359" priority="363" stopIfTrue="1">
      <formula>AND($B286&lt;&gt;"",TODAY()&gt;#REF!,S286="")</formula>
    </cfRule>
  </conditionalFormatting>
  <conditionalFormatting sqref="U286">
    <cfRule type="expression" dxfId="358" priority="362" stopIfTrue="1">
      <formula>AND($B286&lt;&gt;"",TODAY()&gt;$A286,U286="",V286&lt;&gt;"Data Received")</formula>
    </cfRule>
  </conditionalFormatting>
  <conditionalFormatting sqref="R286">
    <cfRule type="expression" dxfId="357" priority="361" stopIfTrue="1">
      <formula>AND(B286&lt;&gt;"",#REF!&lt;TODAY(),R286="")</formula>
    </cfRule>
  </conditionalFormatting>
  <conditionalFormatting sqref="T286">
    <cfRule type="expression" dxfId="356" priority="360" stopIfTrue="1">
      <formula>AND($B286&lt;&gt;"",$S286&lt;&gt;"",TODAY()&gt;$S286+14,$T286="",V286&lt;&gt;"Data Received")</formula>
    </cfRule>
  </conditionalFormatting>
  <conditionalFormatting sqref="L286:O286">
    <cfRule type="expression" dxfId="355" priority="359" stopIfTrue="1">
      <formula>AND($B286&lt;&gt;"",TODAY()&gt;#REF!,$L286="")</formula>
    </cfRule>
  </conditionalFormatting>
  <conditionalFormatting sqref="Q294">
    <cfRule type="expression" dxfId="354" priority="353" stopIfTrue="1">
      <formula>AND(P294&lt;&gt;"",(P294+7)&lt;TODAY(),(P294+14)&gt;=TODAY(),Q294="")</formula>
    </cfRule>
    <cfRule type="expression" dxfId="353" priority="354" stopIfTrue="1">
      <formula>AND(P294&lt;&gt;"",(P294+14)&lt;TODAY(),Q294="")</formula>
    </cfRule>
  </conditionalFormatting>
  <conditionalFormatting sqref="V294">
    <cfRule type="expression" dxfId="352" priority="352" stopIfTrue="1">
      <formula>AND($B294&lt;&gt;"",TODAY()&gt;#REF!,V294="")</formula>
    </cfRule>
  </conditionalFormatting>
  <conditionalFormatting sqref="R294">
    <cfRule type="expression" dxfId="351" priority="355" stopIfTrue="1">
      <formula>AND(B294&lt;&gt;"",#REF!&lt;TODAY(),R294="")</formula>
    </cfRule>
  </conditionalFormatting>
  <conditionalFormatting sqref="L294:O294">
    <cfRule type="expression" dxfId="350" priority="356" stopIfTrue="1">
      <formula>AND($B294&lt;&gt;"",TODAY()&gt;#REF!,$L294="")</formula>
    </cfRule>
  </conditionalFormatting>
  <conditionalFormatting sqref="P294">
    <cfRule type="expression" dxfId="349" priority="357" stopIfTrue="1">
      <formula>AND($B295&lt;&gt;"",TODAY()&gt;#REF!,P294="")</formula>
    </cfRule>
  </conditionalFormatting>
  <conditionalFormatting sqref="S294:U294">
    <cfRule type="expression" dxfId="348" priority="351" stopIfTrue="1">
      <formula>AND(C294&lt;&gt;"",#REF!&lt;TODAY(),S294="")</formula>
    </cfRule>
  </conditionalFormatting>
  <conditionalFormatting sqref="V295">
    <cfRule type="expression" dxfId="347" priority="348" stopIfTrue="1">
      <formula>AND($B295&lt;&gt;"",TODAY()&gt;#REF!,V295="")</formula>
    </cfRule>
  </conditionalFormatting>
  <conditionalFormatting sqref="L295:O295">
    <cfRule type="expression" dxfId="346" priority="349" stopIfTrue="1">
      <formula>AND($B295&lt;&gt;"",TODAY()&gt;#REF!,$L295="")</formula>
    </cfRule>
  </conditionalFormatting>
  <conditionalFormatting sqref="P295">
    <cfRule type="expression" dxfId="345" priority="350" stopIfTrue="1">
      <formula>AND($B296&lt;&gt;"",TODAY()&gt;#REF!,P295="")</formula>
    </cfRule>
  </conditionalFormatting>
  <conditionalFormatting sqref="Q295:U295">
    <cfRule type="expression" dxfId="344" priority="347" stopIfTrue="1">
      <formula>AND($B296&lt;&gt;"",TODAY()&gt;#REF!,Q295="")</formula>
    </cfRule>
  </conditionalFormatting>
  <conditionalFormatting sqref="V296">
    <cfRule type="expression" dxfId="343" priority="344" stopIfTrue="1">
      <formula>AND($B296&lt;&gt;"",TODAY()&gt;#REF!,V296="")</formula>
    </cfRule>
  </conditionalFormatting>
  <conditionalFormatting sqref="L296:O296">
    <cfRule type="expression" dxfId="342" priority="345" stopIfTrue="1">
      <formula>AND($B296&lt;&gt;"",TODAY()&gt;#REF!,$L296="")</formula>
    </cfRule>
  </conditionalFormatting>
  <conditionalFormatting sqref="P296">
    <cfRule type="expression" dxfId="341" priority="346" stopIfTrue="1">
      <formula>AND($B297&lt;&gt;"",TODAY()&gt;#REF!,P296="")</formula>
    </cfRule>
  </conditionalFormatting>
  <conditionalFormatting sqref="Q296">
    <cfRule type="expression" dxfId="340" priority="343" stopIfTrue="1">
      <formula>AND($B297&lt;&gt;"",TODAY()&gt;#REF!,Q296="")</formula>
    </cfRule>
  </conditionalFormatting>
  <conditionalFormatting sqref="R296">
    <cfRule type="expression" dxfId="339" priority="342" stopIfTrue="1">
      <formula>AND($B297&lt;&gt;"",TODAY()&gt;#REF!,R296="")</formula>
    </cfRule>
  </conditionalFormatting>
  <conditionalFormatting sqref="S296:U296">
    <cfRule type="expression" dxfId="338" priority="341" stopIfTrue="1">
      <formula>AND($B297&lt;&gt;"",TODAY()&gt;#REF!,S296="")</formula>
    </cfRule>
  </conditionalFormatting>
  <conditionalFormatting sqref="V297">
    <cfRule type="expression" dxfId="337" priority="339" stopIfTrue="1">
      <formula>AND($B297&lt;&gt;"",TODAY()&gt;#REF!,V297="")</formula>
    </cfRule>
  </conditionalFormatting>
  <conditionalFormatting sqref="L297:O297">
    <cfRule type="expression" dxfId="336" priority="340" stopIfTrue="1">
      <formula>AND($B297&lt;&gt;"",TODAY()&gt;#REF!,$L297="")</formula>
    </cfRule>
  </conditionalFormatting>
  <conditionalFormatting sqref="P297:U297">
    <cfRule type="expression" dxfId="335" priority="338" stopIfTrue="1">
      <formula>AND($B541&lt;&gt;"",TODAY()&gt;#REF!,P297="")</formula>
    </cfRule>
  </conditionalFormatting>
  <conditionalFormatting sqref="V298">
    <cfRule type="expression" dxfId="334" priority="335" stopIfTrue="1">
      <formula>AND($B298&lt;&gt;"",TODAY()&gt;#REF!,V298="")</formula>
    </cfRule>
  </conditionalFormatting>
  <conditionalFormatting sqref="L298:O298">
    <cfRule type="expression" dxfId="333" priority="336" stopIfTrue="1">
      <formula>AND($B298&lt;&gt;"",TODAY()&gt;#REF!,$L298="")</formula>
    </cfRule>
  </conditionalFormatting>
  <conditionalFormatting sqref="P298">
    <cfRule type="expression" dxfId="332" priority="337" stopIfTrue="1">
      <formula>AND($B299&lt;&gt;"",TODAY()&gt;#REF!,P298="")</formula>
    </cfRule>
  </conditionalFormatting>
  <conditionalFormatting sqref="Q298">
    <cfRule type="expression" dxfId="331" priority="334" stopIfTrue="1">
      <formula>AND($B299&lt;&gt;"",TODAY()&gt;#REF!,Q298="")</formula>
    </cfRule>
  </conditionalFormatting>
  <conditionalFormatting sqref="R298">
    <cfRule type="expression" dxfId="330" priority="333" stopIfTrue="1">
      <formula>AND($B299&lt;&gt;"",TODAY()&gt;#REF!,R298="")</formula>
    </cfRule>
  </conditionalFormatting>
  <conditionalFormatting sqref="S298">
    <cfRule type="expression" dxfId="329" priority="332" stopIfTrue="1">
      <formula>AND($B299&lt;&gt;"",TODAY()&gt;#REF!,S298="")</formula>
    </cfRule>
  </conditionalFormatting>
  <conditionalFormatting sqref="T298">
    <cfRule type="expression" dxfId="328" priority="331" stopIfTrue="1">
      <formula>AND($B299&lt;&gt;"",TODAY()&gt;#REF!,T298="")</formula>
    </cfRule>
  </conditionalFormatting>
  <conditionalFormatting sqref="U298">
    <cfRule type="expression" dxfId="327" priority="330" stopIfTrue="1">
      <formula>AND($B299&lt;&gt;"",TODAY()&gt;#REF!,U298="")</formula>
    </cfRule>
  </conditionalFormatting>
  <conditionalFormatting sqref="V299">
    <cfRule type="expression" dxfId="326" priority="329" stopIfTrue="1">
      <formula>AND($B299&lt;&gt;"",TODAY()&gt;#REF!,V299="")</formula>
    </cfRule>
  </conditionalFormatting>
  <conditionalFormatting sqref="L299:O299">
    <cfRule type="expression" dxfId="325" priority="328" stopIfTrue="1">
      <formula>AND($B299&lt;&gt;"",TODAY()&gt;#REF!,$L299="")</formula>
    </cfRule>
  </conditionalFormatting>
  <conditionalFormatting sqref="P299:U299">
    <cfRule type="expression" dxfId="324" priority="327" stopIfTrue="1">
      <formula>AND($B544&lt;&gt;"",TODAY()&gt;#REF!,P299="")</formula>
    </cfRule>
  </conditionalFormatting>
  <conditionalFormatting sqref="V300">
    <cfRule type="expression" dxfId="323" priority="326" stopIfTrue="1">
      <formula>AND($B300&lt;&gt;"",TODAY()&gt;#REF!,V300="")</formula>
    </cfRule>
  </conditionalFormatting>
  <conditionalFormatting sqref="L300:O300">
    <cfRule type="expression" dxfId="322" priority="325" stopIfTrue="1">
      <formula>AND($B300&lt;&gt;"",TODAY()&gt;#REF!,$L300="")</formula>
    </cfRule>
  </conditionalFormatting>
  <conditionalFormatting sqref="P300:U300">
    <cfRule type="expression" dxfId="321" priority="324" stopIfTrue="1">
      <formula>AND($B546&lt;&gt;"",TODAY()&gt;#REF!,P300="")</formula>
    </cfRule>
  </conditionalFormatting>
  <conditionalFormatting sqref="V301">
    <cfRule type="expression" dxfId="320" priority="321" stopIfTrue="1">
      <formula>AND($B301&lt;&gt;"",TODAY()&gt;#REF!,V301="")</formula>
    </cfRule>
  </conditionalFormatting>
  <conditionalFormatting sqref="L301:O301">
    <cfRule type="expression" dxfId="319" priority="322" stopIfTrue="1">
      <formula>AND($B301&lt;&gt;"",TODAY()&gt;#REF!,$L301="")</formula>
    </cfRule>
  </conditionalFormatting>
  <conditionalFormatting sqref="P301">
    <cfRule type="expression" dxfId="318" priority="323" stopIfTrue="1">
      <formula>AND($B302&lt;&gt;"",TODAY()&gt;#REF!,P301="")</formula>
    </cfRule>
  </conditionalFormatting>
  <conditionalFormatting sqref="Q301:U301">
    <cfRule type="expression" dxfId="317" priority="320" stopIfTrue="1">
      <formula>AND($B302&lt;&gt;"",TODAY()&gt;#REF!,Q301="")</formula>
    </cfRule>
  </conditionalFormatting>
  <conditionalFormatting sqref="Q302">
    <cfRule type="expression" dxfId="316" priority="318" stopIfTrue="1">
      <formula>AND(P302&lt;&gt;"",(P302+7)&lt;TODAY(),(P302+14)&gt;=TODAY(),Q302="")</formula>
    </cfRule>
    <cfRule type="expression" dxfId="315" priority="319" stopIfTrue="1">
      <formula>AND(P302&lt;&gt;"",(P302+14)&lt;TODAY(),Q302="")</formula>
    </cfRule>
  </conditionalFormatting>
  <conditionalFormatting sqref="V302">
    <cfRule type="expression" dxfId="314" priority="317" stopIfTrue="1">
      <formula>AND($B302&lt;&gt;"",TODAY()&gt;#REF!,V302="")</formula>
    </cfRule>
  </conditionalFormatting>
  <conditionalFormatting sqref="R302">
    <cfRule type="expression" dxfId="313" priority="316" stopIfTrue="1">
      <formula>AND(B302&lt;&gt;"",#REF!&lt;TODAY(),R302="")</formula>
    </cfRule>
  </conditionalFormatting>
  <conditionalFormatting sqref="L302:O302">
    <cfRule type="expression" dxfId="312" priority="315" stopIfTrue="1">
      <formula>AND($B302&lt;&gt;"",TODAY()&gt;#REF!,$L302="")</formula>
    </cfRule>
  </conditionalFormatting>
  <conditionalFormatting sqref="S302">
    <cfRule type="expression" dxfId="311" priority="313" stopIfTrue="1">
      <formula>AND(R302&lt;&gt;"",(R302+7)&lt;TODAY(),(R302+14)&gt;=TODAY(),S302="")</formula>
    </cfRule>
    <cfRule type="expression" dxfId="310" priority="314" stopIfTrue="1">
      <formula>AND(R302&lt;&gt;"",(R302+14)&lt;TODAY(),S302="")</formula>
    </cfRule>
  </conditionalFormatting>
  <conditionalFormatting sqref="T302:U302">
    <cfRule type="expression" dxfId="309" priority="312" stopIfTrue="1">
      <formula>AND(D302&lt;&gt;"",#REF!&lt;TODAY(),T302="")</formula>
    </cfRule>
  </conditionalFormatting>
  <conditionalFormatting sqref="Q303">
    <cfRule type="expression" dxfId="308" priority="309" stopIfTrue="1">
      <formula>AND(P303&lt;&gt;"",(P303+7)&lt;TODAY(),(P303+14)&gt;=TODAY(),Q303="")</formula>
    </cfRule>
    <cfRule type="expression" dxfId="307" priority="310" stopIfTrue="1">
      <formula>AND(P303&lt;&gt;"",(P303+14)&lt;TODAY(),Q303="")</formula>
    </cfRule>
  </conditionalFormatting>
  <conditionalFormatting sqref="V303">
    <cfRule type="expression" dxfId="306" priority="308" stopIfTrue="1">
      <formula>AND($B303&lt;&gt;"",TODAY()&gt;#REF!,V303="")</formula>
    </cfRule>
  </conditionalFormatting>
  <conditionalFormatting sqref="R303">
    <cfRule type="expression" dxfId="305" priority="307" stopIfTrue="1">
      <formula>AND(B303&lt;&gt;"",#REF!&lt;TODAY(),R303="")</formula>
    </cfRule>
  </conditionalFormatting>
  <conditionalFormatting sqref="L303:O303">
    <cfRule type="expression" dxfId="304" priority="306" stopIfTrue="1">
      <formula>AND($B303&lt;&gt;"",TODAY()&gt;#REF!,$L303="")</formula>
    </cfRule>
  </conditionalFormatting>
  <conditionalFormatting sqref="S303">
    <cfRule type="expression" dxfId="303" priority="305" stopIfTrue="1">
      <formula>AND(C303&lt;&gt;"",#REF!&lt;TODAY(),S303="")</formula>
    </cfRule>
  </conditionalFormatting>
  <conditionalFormatting sqref="T303">
    <cfRule type="expression" dxfId="302" priority="304" stopIfTrue="1">
      <formula>AND(D303&lt;&gt;"",#REF!&lt;TODAY(),T303="")</formula>
    </cfRule>
  </conditionalFormatting>
  <conditionalFormatting sqref="U303">
    <cfRule type="expression" dxfId="301" priority="303" stopIfTrue="1">
      <formula>AND(E303&lt;&gt;"",#REF!&lt;TODAY(),U303="")</formula>
    </cfRule>
  </conditionalFormatting>
  <conditionalFormatting sqref="Q304">
    <cfRule type="expression" dxfId="300" priority="298" stopIfTrue="1">
      <formula>AND(P304&lt;&gt;"",(P304+7)&lt;TODAY(),(P304+14)&gt;=TODAY(),Q304="")</formula>
    </cfRule>
    <cfRule type="expression" dxfId="299" priority="299" stopIfTrue="1">
      <formula>AND(P304&lt;&gt;"",(P304+14)&lt;TODAY(),Q304="")</formula>
    </cfRule>
  </conditionalFormatting>
  <conditionalFormatting sqref="V304">
    <cfRule type="expression" dxfId="298" priority="297" stopIfTrue="1">
      <formula>AND($B304&lt;&gt;"",TODAY()&gt;#REF!,V304="")</formula>
    </cfRule>
  </conditionalFormatting>
  <conditionalFormatting sqref="R304">
    <cfRule type="expression" dxfId="297" priority="300" stopIfTrue="1">
      <formula>AND(B304&lt;&gt;"",#REF!&lt;TODAY(),R304="")</formula>
    </cfRule>
  </conditionalFormatting>
  <conditionalFormatting sqref="L304:O304">
    <cfRule type="expression" dxfId="296" priority="301" stopIfTrue="1">
      <formula>AND($B304&lt;&gt;"",TODAY()&gt;#REF!,$L304="")</formula>
    </cfRule>
  </conditionalFormatting>
  <conditionalFormatting sqref="P304">
    <cfRule type="expression" dxfId="295" priority="295" stopIfTrue="1">
      <formula>AND(O304&lt;&gt;"",(O304+7)&lt;TODAY(),(O304+14)&gt;=TODAY(),P304="")</formula>
    </cfRule>
    <cfRule type="expression" dxfId="294" priority="296" stopIfTrue="1">
      <formula>AND(O304&lt;&gt;"",(O304+14)&lt;TODAY(),P304="")</formula>
    </cfRule>
  </conditionalFormatting>
  <conditionalFormatting sqref="S304">
    <cfRule type="expression" dxfId="293" priority="293" stopIfTrue="1">
      <formula>AND(R304&lt;&gt;"",(R304+7)&lt;TODAY(),(R304+14)&gt;=TODAY(),S304="")</formula>
    </cfRule>
    <cfRule type="expression" dxfId="292" priority="294" stopIfTrue="1">
      <formula>AND(R304&lt;&gt;"",(R304+14)&lt;TODAY(),S304="")</formula>
    </cfRule>
  </conditionalFormatting>
  <conditionalFormatting sqref="T304">
    <cfRule type="expression" dxfId="291" priority="291" stopIfTrue="1">
      <formula>AND(S304&lt;&gt;"",(S304+7)&lt;TODAY(),(S304+14)&gt;=TODAY(),T304="")</formula>
    </cfRule>
    <cfRule type="expression" dxfId="290" priority="292" stopIfTrue="1">
      <formula>AND(S304&lt;&gt;"",(S304+14)&lt;TODAY(),T304="")</formula>
    </cfRule>
  </conditionalFormatting>
  <conditionalFormatting sqref="U304">
    <cfRule type="expression" dxfId="289" priority="289" stopIfTrue="1">
      <formula>AND(T304&lt;&gt;"",(T304+7)&lt;TODAY(),(T304+14)&gt;=TODAY(),U304="")</formula>
    </cfRule>
    <cfRule type="expression" dxfId="288" priority="290" stopIfTrue="1">
      <formula>AND(T304&lt;&gt;"",(T304+14)&lt;TODAY(),U304="")</formula>
    </cfRule>
  </conditionalFormatting>
  <conditionalFormatting sqref="Q305">
    <cfRule type="expression" dxfId="287" priority="285" stopIfTrue="1">
      <formula>AND(P305&lt;&gt;"",(P305+7)&lt;TODAY(),(P305+14)&gt;=TODAY(),Q305="")</formula>
    </cfRule>
    <cfRule type="expression" dxfId="286" priority="286" stopIfTrue="1">
      <formula>AND(P305&lt;&gt;"",(P305+14)&lt;TODAY(),Q305="")</formula>
    </cfRule>
  </conditionalFormatting>
  <conditionalFormatting sqref="V305">
    <cfRule type="expression" dxfId="285" priority="284" stopIfTrue="1">
      <formula>AND($B305&lt;&gt;"",TODAY()&gt;#REF!,V305="")</formula>
    </cfRule>
  </conditionalFormatting>
  <conditionalFormatting sqref="R305">
    <cfRule type="expression" dxfId="284" priority="287" stopIfTrue="1">
      <formula>AND(B305&lt;&gt;"",#REF!&lt;TODAY(),R305="")</formula>
    </cfRule>
  </conditionalFormatting>
  <conditionalFormatting sqref="L305:O305">
    <cfRule type="expression" dxfId="283" priority="288" stopIfTrue="1">
      <formula>AND($B305&lt;&gt;"",TODAY()&gt;#REF!,$L305="")</formula>
    </cfRule>
  </conditionalFormatting>
  <conditionalFormatting sqref="P305">
    <cfRule type="expression" dxfId="282" priority="282" stopIfTrue="1">
      <formula>AND(O305&lt;&gt;"",(O305+7)&lt;TODAY(),(O305+14)&gt;=TODAY(),P305="")</formula>
    </cfRule>
    <cfRule type="expression" dxfId="281" priority="283" stopIfTrue="1">
      <formula>AND(O305&lt;&gt;"",(O305+14)&lt;TODAY(),P305="")</formula>
    </cfRule>
  </conditionalFormatting>
  <conditionalFormatting sqref="S305">
    <cfRule type="expression" dxfId="280" priority="280" stopIfTrue="1">
      <formula>AND(R305&lt;&gt;"",(R305+7)&lt;TODAY(),(R305+14)&gt;=TODAY(),S305="")</formula>
    </cfRule>
    <cfRule type="expression" dxfId="279" priority="281" stopIfTrue="1">
      <formula>AND(R305&lt;&gt;"",(R305+14)&lt;TODAY(),S305="")</formula>
    </cfRule>
  </conditionalFormatting>
  <conditionalFormatting sqref="T305">
    <cfRule type="expression" dxfId="278" priority="278" stopIfTrue="1">
      <formula>AND(S305&lt;&gt;"",(S305+7)&lt;TODAY(),(S305+14)&gt;=TODAY(),T305="")</formula>
    </cfRule>
    <cfRule type="expression" dxfId="277" priority="279" stopIfTrue="1">
      <formula>AND(S305&lt;&gt;"",(S305+14)&lt;TODAY(),T305="")</formula>
    </cfRule>
  </conditionalFormatting>
  <conditionalFormatting sqref="U305">
    <cfRule type="expression" dxfId="276" priority="276" stopIfTrue="1">
      <formula>AND(T305&lt;&gt;"",(T305+7)&lt;TODAY(),(T305+14)&gt;=TODAY(),U305="")</formula>
    </cfRule>
    <cfRule type="expression" dxfId="275" priority="277" stopIfTrue="1">
      <formula>AND(T305&lt;&gt;"",(T305+14)&lt;TODAY(),U305="")</formula>
    </cfRule>
  </conditionalFormatting>
  <conditionalFormatting sqref="Q306">
    <cfRule type="expression" dxfId="274" priority="272" stopIfTrue="1">
      <formula>AND(P306&lt;&gt;"",(P306+7)&lt;TODAY(),(P306+14)&gt;=TODAY(),Q306="")</formula>
    </cfRule>
    <cfRule type="expression" dxfId="273" priority="273" stopIfTrue="1">
      <formula>AND(P306&lt;&gt;"",(P306+14)&lt;TODAY(),Q306="")</formula>
    </cfRule>
  </conditionalFormatting>
  <conditionalFormatting sqref="V306">
    <cfRule type="expression" dxfId="272" priority="271" stopIfTrue="1">
      <formula>AND($B306&lt;&gt;"",TODAY()&gt;#REF!,V306="")</formula>
    </cfRule>
  </conditionalFormatting>
  <conditionalFormatting sqref="R306">
    <cfRule type="expression" dxfId="271" priority="274" stopIfTrue="1">
      <formula>AND(B306&lt;&gt;"",#REF!&lt;TODAY(),R306="")</formula>
    </cfRule>
  </conditionalFormatting>
  <conditionalFormatting sqref="L306:O306">
    <cfRule type="expression" dxfId="270" priority="275" stopIfTrue="1">
      <formula>AND($B306&lt;&gt;"",TODAY()&gt;#REF!,$L306="")</formula>
    </cfRule>
  </conditionalFormatting>
  <conditionalFormatting sqref="P306">
    <cfRule type="expression" dxfId="269" priority="269" stopIfTrue="1">
      <formula>AND(O306&lt;&gt;"",(O306+7)&lt;TODAY(),(O306+14)&gt;=TODAY(),P306="")</formula>
    </cfRule>
    <cfRule type="expression" dxfId="268" priority="270" stopIfTrue="1">
      <formula>AND(O306&lt;&gt;"",(O306+14)&lt;TODAY(),P306="")</formula>
    </cfRule>
  </conditionalFormatting>
  <conditionalFormatting sqref="S306">
    <cfRule type="expression" dxfId="267" priority="267" stopIfTrue="1">
      <formula>AND(R306&lt;&gt;"",(R306+7)&lt;TODAY(),(R306+14)&gt;=TODAY(),S306="")</formula>
    </cfRule>
    <cfRule type="expression" dxfId="266" priority="268" stopIfTrue="1">
      <formula>AND(R306&lt;&gt;"",(R306+14)&lt;TODAY(),S306="")</formula>
    </cfRule>
  </conditionalFormatting>
  <conditionalFormatting sqref="T306">
    <cfRule type="expression" dxfId="265" priority="265" stopIfTrue="1">
      <formula>AND(S306&lt;&gt;"",(S306+7)&lt;TODAY(),(S306+14)&gt;=TODAY(),T306="")</formula>
    </cfRule>
    <cfRule type="expression" dxfId="264" priority="266" stopIfTrue="1">
      <formula>AND(S306&lt;&gt;"",(S306+14)&lt;TODAY(),T306="")</formula>
    </cfRule>
  </conditionalFormatting>
  <conditionalFormatting sqref="U306">
    <cfRule type="expression" dxfId="263" priority="263" stopIfTrue="1">
      <formula>AND(T306&lt;&gt;"",(T306+7)&lt;TODAY(),(T306+14)&gt;=TODAY(),U306="")</formula>
    </cfRule>
    <cfRule type="expression" dxfId="262" priority="264" stopIfTrue="1">
      <formula>AND(T306&lt;&gt;"",(T306+14)&lt;TODAY(),U306="")</formula>
    </cfRule>
  </conditionalFormatting>
  <conditionalFormatting sqref="Q307">
    <cfRule type="expression" dxfId="261" priority="259" stopIfTrue="1">
      <formula>AND(P307&lt;&gt;"",(P307+7)&lt;TODAY(),(P307+14)&gt;=TODAY(),Q307="")</formula>
    </cfRule>
    <cfRule type="expression" dxfId="260" priority="260" stopIfTrue="1">
      <formula>AND(P307&lt;&gt;"",(P307+14)&lt;TODAY(),Q307="")</formula>
    </cfRule>
  </conditionalFormatting>
  <conditionalFormatting sqref="V307">
    <cfRule type="expression" dxfId="259" priority="258" stopIfTrue="1">
      <formula>AND($B307&lt;&gt;"",TODAY()&gt;#REF!,V307="")</formula>
    </cfRule>
  </conditionalFormatting>
  <conditionalFormatting sqref="R307">
    <cfRule type="expression" dxfId="258" priority="261" stopIfTrue="1">
      <formula>AND(B307&lt;&gt;"",#REF!&lt;TODAY(),R307="")</formula>
    </cfRule>
  </conditionalFormatting>
  <conditionalFormatting sqref="L307:O307">
    <cfRule type="expression" dxfId="257" priority="262" stopIfTrue="1">
      <formula>AND($B307&lt;&gt;"",TODAY()&gt;#REF!,$L307="")</formula>
    </cfRule>
  </conditionalFormatting>
  <conditionalFormatting sqref="P307">
    <cfRule type="expression" dxfId="256" priority="256" stopIfTrue="1">
      <formula>AND(O307&lt;&gt;"",(O307+7)&lt;TODAY(),(O307+14)&gt;=TODAY(),P307="")</formula>
    </cfRule>
    <cfRule type="expression" dxfId="255" priority="257" stopIfTrue="1">
      <formula>AND(O307&lt;&gt;"",(O307+14)&lt;TODAY(),P307="")</formula>
    </cfRule>
  </conditionalFormatting>
  <conditionalFormatting sqref="S307">
    <cfRule type="expression" dxfId="254" priority="254" stopIfTrue="1">
      <formula>AND(R307&lt;&gt;"",(R307+7)&lt;TODAY(),(R307+14)&gt;=TODAY(),S307="")</formula>
    </cfRule>
    <cfRule type="expression" dxfId="253" priority="255" stopIfTrue="1">
      <formula>AND(R307&lt;&gt;"",(R307+14)&lt;TODAY(),S307="")</formula>
    </cfRule>
  </conditionalFormatting>
  <conditionalFormatting sqref="T307">
    <cfRule type="expression" dxfId="252" priority="252" stopIfTrue="1">
      <formula>AND(S307&lt;&gt;"",(S307+7)&lt;TODAY(),(S307+14)&gt;=TODAY(),T307="")</formula>
    </cfRule>
    <cfRule type="expression" dxfId="251" priority="253" stopIfTrue="1">
      <formula>AND(S307&lt;&gt;"",(S307+14)&lt;TODAY(),T307="")</formula>
    </cfRule>
  </conditionalFormatting>
  <conditionalFormatting sqref="U307">
    <cfRule type="expression" dxfId="250" priority="250" stopIfTrue="1">
      <formula>AND(T307&lt;&gt;"",(T307+7)&lt;TODAY(),(T307+14)&gt;=TODAY(),U307="")</formula>
    </cfRule>
    <cfRule type="expression" dxfId="249" priority="251" stopIfTrue="1">
      <formula>AND(T307&lt;&gt;"",(T307+14)&lt;TODAY(),U307="")</formula>
    </cfRule>
  </conditionalFormatting>
  <conditionalFormatting sqref="Q308">
    <cfRule type="expression" dxfId="248" priority="246" stopIfTrue="1">
      <formula>AND(P308&lt;&gt;"",(P308+7)&lt;TODAY(),(P308+14)&gt;=TODAY(),Q308="")</formula>
    </cfRule>
    <cfRule type="expression" dxfId="247" priority="247" stopIfTrue="1">
      <formula>AND(P308&lt;&gt;"",(P308+14)&lt;TODAY(),Q308="")</formula>
    </cfRule>
  </conditionalFormatting>
  <conditionalFormatting sqref="V308">
    <cfRule type="expression" dxfId="246" priority="245" stopIfTrue="1">
      <formula>AND($B308&lt;&gt;"",TODAY()&gt;#REF!,V308="")</formula>
    </cfRule>
  </conditionalFormatting>
  <conditionalFormatting sqref="R308">
    <cfRule type="expression" dxfId="245" priority="248" stopIfTrue="1">
      <formula>AND(B308&lt;&gt;"",#REF!&lt;TODAY(),R308="")</formula>
    </cfRule>
  </conditionalFormatting>
  <conditionalFormatting sqref="L308:O308">
    <cfRule type="expression" dxfId="244" priority="249" stopIfTrue="1">
      <formula>AND($B308&lt;&gt;"",TODAY()&gt;#REF!,$L308="")</formula>
    </cfRule>
  </conditionalFormatting>
  <conditionalFormatting sqref="P308">
    <cfRule type="expression" dxfId="243" priority="243" stopIfTrue="1">
      <formula>AND(O308&lt;&gt;"",(O308+7)&lt;TODAY(),(O308+14)&gt;=TODAY(),P308="")</formula>
    </cfRule>
    <cfRule type="expression" dxfId="242" priority="244" stopIfTrue="1">
      <formula>AND(O308&lt;&gt;"",(O308+14)&lt;TODAY(),P308="")</formula>
    </cfRule>
  </conditionalFormatting>
  <conditionalFormatting sqref="S308">
    <cfRule type="expression" dxfId="241" priority="241" stopIfTrue="1">
      <formula>AND(R308&lt;&gt;"",(R308+7)&lt;TODAY(),(R308+14)&gt;=TODAY(),S308="")</formula>
    </cfRule>
    <cfRule type="expression" dxfId="240" priority="242" stopIfTrue="1">
      <formula>AND(R308&lt;&gt;"",(R308+14)&lt;TODAY(),S308="")</formula>
    </cfRule>
  </conditionalFormatting>
  <conditionalFormatting sqref="T308">
    <cfRule type="expression" dxfId="239" priority="239" stopIfTrue="1">
      <formula>AND(S308&lt;&gt;"",(S308+7)&lt;TODAY(),(S308+14)&gt;=TODAY(),T308="")</formula>
    </cfRule>
    <cfRule type="expression" dxfId="238" priority="240" stopIfTrue="1">
      <formula>AND(S308&lt;&gt;"",(S308+14)&lt;TODAY(),T308="")</formula>
    </cfRule>
  </conditionalFormatting>
  <conditionalFormatting sqref="U308">
    <cfRule type="expression" dxfId="237" priority="237" stopIfTrue="1">
      <formula>AND(T308&lt;&gt;"",(T308+7)&lt;TODAY(),(T308+14)&gt;=TODAY(),U308="")</formula>
    </cfRule>
    <cfRule type="expression" dxfId="236" priority="238" stopIfTrue="1">
      <formula>AND(T308&lt;&gt;"",(T308+14)&lt;TODAY(),U308="")</formula>
    </cfRule>
  </conditionalFormatting>
  <conditionalFormatting sqref="Q309">
    <cfRule type="expression" dxfId="235" priority="233" stopIfTrue="1">
      <formula>AND(P309&lt;&gt;"",(P309+7)&lt;TODAY(),(P309+14)&gt;=TODAY(),Q309="")</formula>
    </cfRule>
    <cfRule type="expression" dxfId="234" priority="234" stopIfTrue="1">
      <formula>AND(P309&lt;&gt;"",(P309+14)&lt;TODAY(),Q309="")</formula>
    </cfRule>
  </conditionalFormatting>
  <conditionalFormatting sqref="V309">
    <cfRule type="expression" dxfId="233" priority="232" stopIfTrue="1">
      <formula>AND($B309&lt;&gt;"",TODAY()&gt;#REF!,V309="")</formula>
    </cfRule>
  </conditionalFormatting>
  <conditionalFormatting sqref="R309">
    <cfRule type="expression" dxfId="232" priority="235" stopIfTrue="1">
      <formula>AND(B309&lt;&gt;"",#REF!&lt;TODAY(),R309="")</formula>
    </cfRule>
  </conditionalFormatting>
  <conditionalFormatting sqref="L309:O309">
    <cfRule type="expression" dxfId="231" priority="236" stopIfTrue="1">
      <formula>AND($B309&lt;&gt;"",TODAY()&gt;#REF!,$L309="")</formula>
    </cfRule>
  </conditionalFormatting>
  <conditionalFormatting sqref="P309">
    <cfRule type="expression" dxfId="230" priority="230" stopIfTrue="1">
      <formula>AND(O309&lt;&gt;"",(O309+7)&lt;TODAY(),(O309+14)&gt;=TODAY(),P309="")</formula>
    </cfRule>
    <cfRule type="expression" dxfId="229" priority="231" stopIfTrue="1">
      <formula>AND(O309&lt;&gt;"",(O309+14)&lt;TODAY(),P309="")</formula>
    </cfRule>
  </conditionalFormatting>
  <conditionalFormatting sqref="S309">
    <cfRule type="expression" dxfId="228" priority="228" stopIfTrue="1">
      <formula>AND(R309&lt;&gt;"",(R309+7)&lt;TODAY(),(R309+14)&gt;=TODAY(),S309="")</formula>
    </cfRule>
    <cfRule type="expression" dxfId="227" priority="229" stopIfTrue="1">
      <formula>AND(R309&lt;&gt;"",(R309+14)&lt;TODAY(),S309="")</formula>
    </cfRule>
  </conditionalFormatting>
  <conditionalFormatting sqref="T309">
    <cfRule type="expression" dxfId="226" priority="226" stopIfTrue="1">
      <formula>AND(S309&lt;&gt;"",(S309+7)&lt;TODAY(),(S309+14)&gt;=TODAY(),T309="")</formula>
    </cfRule>
    <cfRule type="expression" dxfId="225" priority="227" stopIfTrue="1">
      <formula>AND(S309&lt;&gt;"",(S309+14)&lt;TODAY(),T309="")</formula>
    </cfRule>
  </conditionalFormatting>
  <conditionalFormatting sqref="U309">
    <cfRule type="expression" dxfId="224" priority="224" stopIfTrue="1">
      <formula>AND(T309&lt;&gt;"",(T309+7)&lt;TODAY(),(T309+14)&gt;=TODAY(),U309="")</formula>
    </cfRule>
    <cfRule type="expression" dxfId="223" priority="225" stopIfTrue="1">
      <formula>AND(T309&lt;&gt;"",(T309+14)&lt;TODAY(),U309="")</formula>
    </cfRule>
  </conditionalFormatting>
  <conditionalFormatting sqref="Q310">
    <cfRule type="expression" dxfId="222" priority="222" stopIfTrue="1">
      <formula>AND(P310&lt;&gt;"",(P310+7)&lt;TODAY(),(P310+14)&gt;=TODAY(),Q310="")</formula>
    </cfRule>
    <cfRule type="expression" dxfId="221" priority="223" stopIfTrue="1">
      <formula>AND(P310&lt;&gt;"",(P310+14)&lt;TODAY(),Q310="")</formula>
    </cfRule>
  </conditionalFormatting>
  <conditionalFormatting sqref="V310 S310">
    <cfRule type="expression" dxfId="220" priority="221" stopIfTrue="1">
      <formula>AND($B310&lt;&gt;"",TODAY()&gt;#REF!,S310="")</formula>
    </cfRule>
  </conditionalFormatting>
  <conditionalFormatting sqref="U310">
    <cfRule type="expression" dxfId="219" priority="220" stopIfTrue="1">
      <formula>AND($B310&lt;&gt;"",TODAY()&gt;$A310,U310="",V310&lt;&gt;"Data Received")</formula>
    </cfRule>
  </conditionalFormatting>
  <conditionalFormatting sqref="R310">
    <cfRule type="expression" dxfId="218" priority="219" stopIfTrue="1">
      <formula>AND(B310&lt;&gt;"",#REF!&lt;TODAY(),R310="")</formula>
    </cfRule>
  </conditionalFormatting>
  <conditionalFormatting sqref="T310">
    <cfRule type="expression" dxfId="217" priority="218" stopIfTrue="1">
      <formula>AND($B310&lt;&gt;"",$S310&lt;&gt;"",TODAY()&gt;$S310+14,$T310="",V310&lt;&gt;"Data Received")</formula>
    </cfRule>
  </conditionalFormatting>
  <conditionalFormatting sqref="O310 L310">
    <cfRule type="expression" dxfId="216" priority="217" stopIfTrue="1">
      <formula>AND($B310&lt;&gt;"",TODAY()&gt;#REF!,$L310="")</formula>
    </cfRule>
  </conditionalFormatting>
  <conditionalFormatting sqref="M310:N310">
    <cfRule type="expression" dxfId="215" priority="216" stopIfTrue="1">
      <formula>AND($B310&lt;&gt;"",TODAY()&gt;#REF!,$L310="")</formula>
    </cfRule>
  </conditionalFormatting>
  <conditionalFormatting sqref="Q311">
    <cfRule type="expression" dxfId="214" priority="210" stopIfTrue="1">
      <formula>AND(P311&lt;&gt;"",(P311+7)&lt;TODAY(),(P311+14)&gt;=TODAY(),Q311="")</formula>
    </cfRule>
    <cfRule type="expression" dxfId="213" priority="211" stopIfTrue="1">
      <formula>AND(P311&lt;&gt;"",(P311+14)&lt;TODAY(),Q311="")</formula>
    </cfRule>
  </conditionalFormatting>
  <conditionalFormatting sqref="V311 S311">
    <cfRule type="expression" dxfId="212" priority="209" stopIfTrue="1">
      <formula>AND($B311&lt;&gt;"",TODAY()&gt;#REF!,S311="")</formula>
    </cfRule>
  </conditionalFormatting>
  <conditionalFormatting sqref="U311">
    <cfRule type="expression" dxfId="211" priority="208" stopIfTrue="1">
      <formula>AND($B311&lt;&gt;"",TODAY()&gt;$A311,U311="",V311&lt;&gt;"Data Received")</formula>
    </cfRule>
  </conditionalFormatting>
  <conditionalFormatting sqref="R311">
    <cfRule type="expression" dxfId="210" priority="212" stopIfTrue="1">
      <formula>AND(B311&lt;&gt;"",#REF!&lt;TODAY(),R311="")</formula>
    </cfRule>
  </conditionalFormatting>
  <conditionalFormatting sqref="T311">
    <cfRule type="expression" dxfId="209" priority="213" stopIfTrue="1">
      <formula>AND($B311&lt;&gt;"",$S311&lt;&gt;"",TODAY()&gt;$S311+14,$T311="",V311&lt;&gt;"Data Received")</formula>
    </cfRule>
  </conditionalFormatting>
  <conditionalFormatting sqref="L311:O311">
    <cfRule type="expression" dxfId="208" priority="214" stopIfTrue="1">
      <formula>AND($B311&lt;&gt;"",TODAY()&gt;#REF!,$L311="")</formula>
    </cfRule>
  </conditionalFormatting>
  <conditionalFormatting sqref="P311">
    <cfRule type="expression" dxfId="207" priority="207" stopIfTrue="1">
      <formula>AND($B311&lt;&gt;"",TODAY()&gt;#REF!,P311="")</formula>
    </cfRule>
  </conditionalFormatting>
  <conditionalFormatting sqref="S312 V312">
    <cfRule type="expression" dxfId="206" priority="203" stopIfTrue="1">
      <formula>AND($B312&lt;&gt;"",TODAY()&gt;#REF!,S312="")</formula>
    </cfRule>
  </conditionalFormatting>
  <conditionalFormatting sqref="U312">
    <cfRule type="expression" dxfId="205" priority="202" stopIfTrue="1">
      <formula>AND($B312&lt;&gt;"",TODAY()&gt;$A312,U312="",V312&lt;&gt;"Data Received")</formula>
    </cfRule>
  </conditionalFormatting>
  <conditionalFormatting sqref="T312">
    <cfRule type="expression" dxfId="204" priority="204" stopIfTrue="1">
      <formula>AND($B312&lt;&gt;"",$S312&lt;&gt;"",TODAY()&gt;$S312+14,$T312="",V312&lt;&gt;"Data Received")</formula>
    </cfRule>
  </conditionalFormatting>
  <conditionalFormatting sqref="L312:O312">
    <cfRule type="expression" dxfId="203" priority="205" stopIfTrue="1">
      <formula>AND($B312&lt;&gt;"",TODAY()&gt;#REF!,$L312="")</formula>
    </cfRule>
  </conditionalFormatting>
  <conditionalFormatting sqref="P312">
    <cfRule type="expression" dxfId="202" priority="206" stopIfTrue="1">
      <formula>AND($B313&lt;&gt;"",TODAY()&gt;#REF!,P312="")</formula>
    </cfRule>
  </conditionalFormatting>
  <conditionalFormatting sqref="Q312">
    <cfRule type="expression" dxfId="201" priority="201" stopIfTrue="1">
      <formula>AND($B313&lt;&gt;"",TODAY()&gt;#REF!,Q312="")</formula>
    </cfRule>
  </conditionalFormatting>
  <conditionalFormatting sqref="R312">
    <cfRule type="expression" dxfId="200" priority="200" stopIfTrue="1">
      <formula>AND($B313&lt;&gt;"",TODAY()&gt;#REF!,R312="")</formula>
    </cfRule>
  </conditionalFormatting>
  <conditionalFormatting sqref="V313 S313">
    <cfRule type="expression" dxfId="199" priority="196" stopIfTrue="1">
      <formula>AND($B313&lt;&gt;"",TODAY()&gt;#REF!,S313="")</formula>
    </cfRule>
  </conditionalFormatting>
  <conditionalFormatting sqref="U313">
    <cfRule type="expression" dxfId="198" priority="195" stopIfTrue="1">
      <formula>AND($B313&lt;&gt;"",TODAY()&gt;$A313,U313="",V313&lt;&gt;"Data Received")</formula>
    </cfRule>
  </conditionalFormatting>
  <conditionalFormatting sqref="T313">
    <cfRule type="expression" dxfId="197" priority="197" stopIfTrue="1">
      <formula>AND($B313&lt;&gt;"",$S313&lt;&gt;"",TODAY()&gt;$S313+14,$T313="",V313&lt;&gt;"Data Received")</formula>
    </cfRule>
  </conditionalFormatting>
  <conditionalFormatting sqref="L313:O313">
    <cfRule type="expression" dxfId="196" priority="198" stopIfTrue="1">
      <formula>AND($B313&lt;&gt;"",TODAY()&gt;#REF!,$L313="")</formula>
    </cfRule>
  </conditionalFormatting>
  <conditionalFormatting sqref="P313">
    <cfRule type="expression" dxfId="195" priority="199" stopIfTrue="1">
      <formula>AND($B314&lt;&gt;"",TODAY()&gt;#REF!,P313="")</formula>
    </cfRule>
  </conditionalFormatting>
  <conditionalFormatting sqref="Q313">
    <cfRule type="expression" dxfId="194" priority="194" stopIfTrue="1">
      <formula>AND($B314&lt;&gt;"",TODAY()&gt;#REF!,Q313="")</formula>
    </cfRule>
  </conditionalFormatting>
  <conditionalFormatting sqref="R313">
    <cfRule type="expression" dxfId="193" priority="193" stopIfTrue="1">
      <formula>AND($B314&lt;&gt;"",TODAY()&gt;#REF!,R313="")</formula>
    </cfRule>
  </conditionalFormatting>
  <conditionalFormatting sqref="S314 V314">
    <cfRule type="expression" dxfId="192" priority="189" stopIfTrue="1">
      <formula>AND($B314&lt;&gt;"",TODAY()&gt;#REF!,S314="")</formula>
    </cfRule>
  </conditionalFormatting>
  <conditionalFormatting sqref="U314">
    <cfRule type="expression" dxfId="191" priority="188" stopIfTrue="1">
      <formula>AND($B314&lt;&gt;"",TODAY()&gt;$A314,U314="",V314&lt;&gt;"Data Received")</formula>
    </cfRule>
  </conditionalFormatting>
  <conditionalFormatting sqref="T314">
    <cfRule type="expression" dxfId="190" priority="190" stopIfTrue="1">
      <formula>AND($B314&lt;&gt;"",$S314&lt;&gt;"",TODAY()&gt;$S314+14,$T314="",V314&lt;&gt;"Data Received")</formula>
    </cfRule>
  </conditionalFormatting>
  <conditionalFormatting sqref="L314:O314">
    <cfRule type="expression" dxfId="189" priority="191" stopIfTrue="1">
      <formula>AND($B314&lt;&gt;"",TODAY()&gt;#REF!,$L314="")</formula>
    </cfRule>
  </conditionalFormatting>
  <conditionalFormatting sqref="P314">
    <cfRule type="expression" dxfId="188" priority="192" stopIfTrue="1">
      <formula>AND($B315&lt;&gt;"",TODAY()&gt;#REF!,P314="")</formula>
    </cfRule>
  </conditionalFormatting>
  <conditionalFormatting sqref="Q314">
    <cfRule type="expression" dxfId="187" priority="187" stopIfTrue="1">
      <formula>AND($B315&lt;&gt;"",TODAY()&gt;#REF!,Q314="")</formula>
    </cfRule>
  </conditionalFormatting>
  <conditionalFormatting sqref="R314">
    <cfRule type="expression" dxfId="186" priority="186" stopIfTrue="1">
      <formula>AND($B315&lt;&gt;"",TODAY()&gt;#REF!,R314="")</formula>
    </cfRule>
  </conditionalFormatting>
  <conditionalFormatting sqref="S315 V315">
    <cfRule type="expression" dxfId="185" priority="182" stopIfTrue="1">
      <formula>AND($B315&lt;&gt;"",TODAY()&gt;#REF!,S315="")</formula>
    </cfRule>
  </conditionalFormatting>
  <conditionalFormatting sqref="U315">
    <cfRule type="expression" dxfId="184" priority="181" stopIfTrue="1">
      <formula>AND($B315&lt;&gt;"",TODAY()&gt;$A315,U315="",V315&lt;&gt;"Data Received")</formula>
    </cfRule>
  </conditionalFormatting>
  <conditionalFormatting sqref="T315">
    <cfRule type="expression" dxfId="183" priority="183" stopIfTrue="1">
      <formula>AND($B315&lt;&gt;"",$S315&lt;&gt;"",TODAY()&gt;$S315+14,$T315="",V315&lt;&gt;"Data Received")</formula>
    </cfRule>
  </conditionalFormatting>
  <conditionalFormatting sqref="L315:O315">
    <cfRule type="expression" dxfId="182" priority="184" stopIfTrue="1">
      <formula>AND($B315&lt;&gt;"",TODAY()&gt;#REF!,$L315="")</formula>
    </cfRule>
  </conditionalFormatting>
  <conditionalFormatting sqref="P315:R315">
    <cfRule type="expression" dxfId="181" priority="185" stopIfTrue="1">
      <formula>AND($B316&lt;&gt;"",TODAY()&gt;#REF!,P315="")</formula>
    </cfRule>
  </conditionalFormatting>
  <conditionalFormatting sqref="Q316">
    <cfRule type="expression" dxfId="180" priority="176" stopIfTrue="1">
      <formula>AND(P316&lt;&gt;"",(P316+7)&lt;TODAY(),(P316+14)&gt;=TODAY(),Q316="")</formula>
    </cfRule>
    <cfRule type="expression" dxfId="179" priority="177" stopIfTrue="1">
      <formula>AND(P316&lt;&gt;"",(P316+14)&lt;TODAY(),Q316="")</formula>
    </cfRule>
  </conditionalFormatting>
  <conditionalFormatting sqref="V316">
    <cfRule type="expression" dxfId="178" priority="175" stopIfTrue="1">
      <formula>AND($B316&lt;&gt;"",TODAY()&gt;#REF!,V316="")</formula>
    </cfRule>
  </conditionalFormatting>
  <conditionalFormatting sqref="R316">
    <cfRule type="expression" dxfId="177" priority="178" stopIfTrue="1">
      <formula>AND(B316&lt;&gt;"",#REF!&lt;TODAY(),R316="")</formula>
    </cfRule>
  </conditionalFormatting>
  <conditionalFormatting sqref="L316">
    <cfRule type="expression" dxfId="176" priority="179" stopIfTrue="1">
      <formula>AND($B316&lt;&gt;"",TODAY()&gt;#REF!,$L316="")</formula>
    </cfRule>
  </conditionalFormatting>
  <conditionalFormatting sqref="P316">
    <cfRule type="expression" dxfId="175" priority="180" stopIfTrue="1">
      <formula>AND($B317&lt;&gt;"",TODAY()&gt;#REF!,P316="")</formula>
    </cfRule>
  </conditionalFormatting>
  <conditionalFormatting sqref="N316:O316">
    <cfRule type="expression" dxfId="174" priority="174" stopIfTrue="1">
      <formula>AND($B316&lt;&gt;"",TODAY()&gt;#REF!,$L316="")</formula>
    </cfRule>
  </conditionalFormatting>
  <conditionalFormatting sqref="M316">
    <cfRule type="expression" dxfId="173" priority="173" stopIfTrue="1">
      <formula>AND($B316&lt;&gt;"",TODAY()&gt;#REF!,$L316="")</formula>
    </cfRule>
  </conditionalFormatting>
  <conditionalFormatting sqref="S316:U316">
    <cfRule type="expression" dxfId="172" priority="172" stopIfTrue="1">
      <formula>AND(C316&lt;&gt;"",#REF!&lt;TODAY(),S316="")</formula>
    </cfRule>
  </conditionalFormatting>
  <conditionalFormatting sqref="Q317">
    <cfRule type="expression" dxfId="171" priority="167" stopIfTrue="1">
      <formula>AND(P317&lt;&gt;"",(P317+7)&lt;TODAY(),(P317+14)&gt;=TODAY(),Q317="")</formula>
    </cfRule>
    <cfRule type="expression" dxfId="170" priority="168" stopIfTrue="1">
      <formula>AND(P317&lt;&gt;"",(P317+14)&lt;TODAY(),Q317="")</formula>
    </cfRule>
  </conditionalFormatting>
  <conditionalFormatting sqref="V317">
    <cfRule type="expression" dxfId="169" priority="166" stopIfTrue="1">
      <formula>AND($B317&lt;&gt;"",TODAY()&gt;#REF!,V317="")</formula>
    </cfRule>
  </conditionalFormatting>
  <conditionalFormatting sqref="R317">
    <cfRule type="expression" dxfId="168" priority="169" stopIfTrue="1">
      <formula>AND(B317&lt;&gt;"",#REF!&lt;TODAY(),R317="")</formula>
    </cfRule>
  </conditionalFormatting>
  <conditionalFormatting sqref="L317">
    <cfRule type="expression" dxfId="167" priority="170" stopIfTrue="1">
      <formula>AND($B317&lt;&gt;"",TODAY()&gt;#REF!,$L317="")</formula>
    </cfRule>
  </conditionalFormatting>
  <conditionalFormatting sqref="P317">
    <cfRule type="expression" dxfId="166" priority="171" stopIfTrue="1">
      <formula>AND($B318&lt;&gt;"",TODAY()&gt;#REF!,P317="")</formula>
    </cfRule>
  </conditionalFormatting>
  <conditionalFormatting sqref="O317">
    <cfRule type="expression" dxfId="165" priority="165" stopIfTrue="1">
      <formula>AND($B317&lt;&gt;"",TODAY()&gt;#REF!,$L317="")</formula>
    </cfRule>
  </conditionalFormatting>
  <conditionalFormatting sqref="M317">
    <cfRule type="expression" dxfId="164" priority="164" stopIfTrue="1">
      <formula>AND($B317&lt;&gt;"",TODAY()&gt;#REF!,$L317="")</formula>
    </cfRule>
  </conditionalFormatting>
  <conditionalFormatting sqref="N317">
    <cfRule type="expression" dxfId="163" priority="163" stopIfTrue="1">
      <formula>AND($B317&lt;&gt;"",TODAY()&gt;#REF!,$L317="")</formula>
    </cfRule>
  </conditionalFormatting>
  <conditionalFormatting sqref="S317:T317">
    <cfRule type="expression" dxfId="162" priority="162" stopIfTrue="1">
      <formula>AND(C317&lt;&gt;"",#REF!&lt;TODAY(),S317="")</formula>
    </cfRule>
  </conditionalFormatting>
  <conditionalFormatting sqref="U317">
    <cfRule type="expression" dxfId="161" priority="161" stopIfTrue="1">
      <formula>AND(E317&lt;&gt;"",#REF!&lt;TODAY(),U317="")</formula>
    </cfRule>
  </conditionalFormatting>
  <conditionalFormatting sqref="Q318">
    <cfRule type="expression" dxfId="160" priority="156" stopIfTrue="1">
      <formula>AND(P318&lt;&gt;"",(P318+7)&lt;TODAY(),(P318+14)&gt;=TODAY(),Q318="")</formula>
    </cfRule>
    <cfRule type="expression" dxfId="159" priority="157" stopIfTrue="1">
      <formula>AND(P318&lt;&gt;"",(P318+14)&lt;TODAY(),Q318="")</formula>
    </cfRule>
  </conditionalFormatting>
  <conditionalFormatting sqref="V318 S318">
    <cfRule type="expression" dxfId="158" priority="155" stopIfTrue="1">
      <formula>AND($B318&lt;&gt;"",TODAY()&gt;#REF!,S318="")</formula>
    </cfRule>
  </conditionalFormatting>
  <conditionalFormatting sqref="U318">
    <cfRule type="expression" dxfId="157" priority="154" stopIfTrue="1">
      <formula>AND($B318&lt;&gt;"",TODAY()&gt;$A318,U318="",V318&lt;&gt;"Data Received")</formula>
    </cfRule>
  </conditionalFormatting>
  <conditionalFormatting sqref="R318">
    <cfRule type="expression" dxfId="156" priority="158" stopIfTrue="1">
      <formula>AND(B318&lt;&gt;"",#REF!&lt;TODAY(),R318="")</formula>
    </cfRule>
  </conditionalFormatting>
  <conditionalFormatting sqref="T318">
    <cfRule type="expression" dxfId="155" priority="159" stopIfTrue="1">
      <formula>AND($B318&lt;&gt;"",$S318&lt;&gt;"",TODAY()&gt;$S318+14,$T318="",V318&lt;&gt;"Data Received")</formula>
    </cfRule>
  </conditionalFormatting>
  <conditionalFormatting sqref="L318:O318">
    <cfRule type="expression" dxfId="154" priority="160" stopIfTrue="1">
      <formula>AND($B318&lt;&gt;"",TODAY()&gt;#REF!,$L318="")</formula>
    </cfRule>
  </conditionalFormatting>
  <conditionalFormatting sqref="P318">
    <cfRule type="expression" dxfId="153" priority="153" stopIfTrue="1">
      <formula>AND($B318&lt;&gt;"",TODAY()&gt;#REF!,P318="")</formula>
    </cfRule>
  </conditionalFormatting>
  <conditionalFormatting sqref="Q319">
    <cfRule type="expression" dxfId="152" priority="147" stopIfTrue="1">
      <formula>AND(P319&lt;&gt;"",(P319+7)&lt;TODAY(),(P319+14)&gt;=TODAY(),Q319="")</formula>
    </cfRule>
    <cfRule type="expression" dxfId="151" priority="148" stopIfTrue="1">
      <formula>AND(P319&lt;&gt;"",(P319+14)&lt;TODAY(),Q319="")</formula>
    </cfRule>
  </conditionalFormatting>
  <conditionalFormatting sqref="S319 V319">
    <cfRule type="expression" dxfId="150" priority="146" stopIfTrue="1">
      <formula>AND($B319&lt;&gt;"",TODAY()&gt;#REF!,S319="")</formula>
    </cfRule>
  </conditionalFormatting>
  <conditionalFormatting sqref="U319">
    <cfRule type="expression" dxfId="149" priority="145" stopIfTrue="1">
      <formula>AND($B319&lt;&gt;"",TODAY()&gt;$A319,U319="",V319&lt;&gt;"Data Received")</formula>
    </cfRule>
  </conditionalFormatting>
  <conditionalFormatting sqref="R319">
    <cfRule type="expression" dxfId="148" priority="149" stopIfTrue="1">
      <formula>AND(B319&lt;&gt;"",#REF!&lt;TODAY(),R319="")</formula>
    </cfRule>
  </conditionalFormatting>
  <conditionalFormatting sqref="T319">
    <cfRule type="expression" dxfId="147" priority="150" stopIfTrue="1">
      <formula>AND($B319&lt;&gt;"",$S319&lt;&gt;"",TODAY()&gt;$S319+14,$T319="",V319&lt;&gt;"Data Received")</formula>
    </cfRule>
  </conditionalFormatting>
  <conditionalFormatting sqref="L319:N319">
    <cfRule type="expression" dxfId="146" priority="151" stopIfTrue="1">
      <formula>AND($B319&lt;&gt;"",TODAY()&gt;#REF!,$L319="")</formula>
    </cfRule>
  </conditionalFormatting>
  <conditionalFormatting sqref="P319">
    <cfRule type="expression" dxfId="145" priority="152" stopIfTrue="1">
      <formula>AND($B320&lt;&gt;"",TODAY()&gt;#REF!,P319="")</formula>
    </cfRule>
  </conditionalFormatting>
  <conditionalFormatting sqref="O319">
    <cfRule type="expression" dxfId="144" priority="144" stopIfTrue="1">
      <formula>AND($B319&lt;&gt;"",TODAY()&gt;#REF!,$L319="")</formula>
    </cfRule>
  </conditionalFormatting>
  <conditionalFormatting sqref="Q320">
    <cfRule type="expression" dxfId="143" priority="138" stopIfTrue="1">
      <formula>AND(P320&lt;&gt;"",(P320+7)&lt;TODAY(),(P320+14)&gt;=TODAY(),Q320="")</formula>
    </cfRule>
    <cfRule type="expression" dxfId="142" priority="139" stopIfTrue="1">
      <formula>AND(P320&lt;&gt;"",(P320+14)&lt;TODAY(),Q320="")</formula>
    </cfRule>
  </conditionalFormatting>
  <conditionalFormatting sqref="S320 V320">
    <cfRule type="expression" dxfId="141" priority="137" stopIfTrue="1">
      <formula>AND($B320&lt;&gt;"",TODAY()&gt;#REF!,S320="")</formula>
    </cfRule>
  </conditionalFormatting>
  <conditionalFormatting sqref="U320">
    <cfRule type="expression" dxfId="140" priority="136" stopIfTrue="1">
      <formula>AND($B320&lt;&gt;"",TODAY()&gt;$A320,U320="",V320&lt;&gt;"Data Received")</formula>
    </cfRule>
  </conditionalFormatting>
  <conditionalFormatting sqref="R320">
    <cfRule type="expression" dxfId="139" priority="140" stopIfTrue="1">
      <formula>AND(B320&lt;&gt;"",#REF!&lt;TODAY(),R320="")</formula>
    </cfRule>
  </conditionalFormatting>
  <conditionalFormatting sqref="T320">
    <cfRule type="expression" dxfId="138" priority="141" stopIfTrue="1">
      <formula>AND($B320&lt;&gt;"",$S320&lt;&gt;"",TODAY()&gt;$S320+14,$T320="",V320&lt;&gt;"Data Received")</formula>
    </cfRule>
  </conditionalFormatting>
  <conditionalFormatting sqref="L320:N320">
    <cfRule type="expression" dxfId="137" priority="142" stopIfTrue="1">
      <formula>AND($B320&lt;&gt;"",TODAY()&gt;#REF!,$L320="")</formula>
    </cfRule>
  </conditionalFormatting>
  <conditionalFormatting sqref="P320">
    <cfRule type="expression" dxfId="136" priority="143" stopIfTrue="1">
      <formula>AND($B321&lt;&gt;"",TODAY()&gt;#REF!,P320="")</formula>
    </cfRule>
  </conditionalFormatting>
  <conditionalFormatting sqref="O320">
    <cfRule type="expression" dxfId="135" priority="135" stopIfTrue="1">
      <formula>AND($B320&lt;&gt;"",TODAY()&gt;#REF!,$L320="")</formula>
    </cfRule>
  </conditionalFormatting>
  <conditionalFormatting sqref="Q321">
    <cfRule type="expression" dxfId="134" priority="129" stopIfTrue="1">
      <formula>AND(P321&lt;&gt;"",(P321+7)&lt;TODAY(),(P321+14)&gt;=TODAY(),Q321="")</formula>
    </cfRule>
    <cfRule type="expression" dxfId="133" priority="130" stopIfTrue="1">
      <formula>AND(P321&lt;&gt;"",(P321+14)&lt;TODAY(),Q321="")</formula>
    </cfRule>
  </conditionalFormatting>
  <conditionalFormatting sqref="V321 S321">
    <cfRule type="expression" dxfId="132" priority="128" stopIfTrue="1">
      <formula>AND($B321&lt;&gt;"",TODAY()&gt;#REF!,S321="")</formula>
    </cfRule>
  </conditionalFormatting>
  <conditionalFormatting sqref="U321">
    <cfRule type="expression" dxfId="131" priority="127" stopIfTrue="1">
      <formula>AND($B321&lt;&gt;"",TODAY()&gt;$A321,U321="",V321&lt;&gt;"Data Received")</formula>
    </cfRule>
  </conditionalFormatting>
  <conditionalFormatting sqref="R321">
    <cfRule type="expression" dxfId="130" priority="131" stopIfTrue="1">
      <formula>AND(B321&lt;&gt;"",#REF!&lt;TODAY(),R321="")</formula>
    </cfRule>
  </conditionalFormatting>
  <conditionalFormatting sqref="T321">
    <cfRule type="expression" dxfId="129" priority="132" stopIfTrue="1">
      <formula>AND($B321&lt;&gt;"",$S321&lt;&gt;"",TODAY()&gt;$S321+14,$T321="",V321&lt;&gt;"Data Received")</formula>
    </cfRule>
  </conditionalFormatting>
  <conditionalFormatting sqref="L321:O321">
    <cfRule type="expression" dxfId="128" priority="133" stopIfTrue="1">
      <formula>AND($B321&lt;&gt;"",TODAY()&gt;#REF!,$L321="")</formula>
    </cfRule>
  </conditionalFormatting>
  <conditionalFormatting sqref="P321">
    <cfRule type="expression" dxfId="127" priority="134" stopIfTrue="1">
      <formula>AND($B322&lt;&gt;"",TODAY()&gt;#REF!,P321="")</formula>
    </cfRule>
  </conditionalFormatting>
  <conditionalFormatting sqref="Q322">
    <cfRule type="expression" dxfId="126" priority="121" stopIfTrue="1">
      <formula>AND(P322&lt;&gt;"",(P322+7)&lt;TODAY(),(P322+14)&gt;=TODAY(),Q322="")</formula>
    </cfRule>
    <cfRule type="expression" dxfId="125" priority="122" stopIfTrue="1">
      <formula>AND(P322&lt;&gt;"",(P322+14)&lt;TODAY(),Q322="")</formula>
    </cfRule>
  </conditionalFormatting>
  <conditionalFormatting sqref="V322 S322">
    <cfRule type="expression" dxfId="124" priority="120" stopIfTrue="1">
      <formula>AND($B322&lt;&gt;"",TODAY()&gt;#REF!,S322="")</formula>
    </cfRule>
  </conditionalFormatting>
  <conditionalFormatting sqref="U322">
    <cfRule type="expression" dxfId="123" priority="119" stopIfTrue="1">
      <formula>AND($B322&lt;&gt;"",TODAY()&gt;$A322,U322="",V322&lt;&gt;"Data Received")</formula>
    </cfRule>
  </conditionalFormatting>
  <conditionalFormatting sqref="R322">
    <cfRule type="expression" dxfId="122" priority="123" stopIfTrue="1">
      <formula>AND(B322&lt;&gt;"",#REF!&lt;TODAY(),R322="")</formula>
    </cfRule>
  </conditionalFormatting>
  <conditionalFormatting sqref="T322">
    <cfRule type="expression" dxfId="121" priority="124" stopIfTrue="1">
      <formula>AND($B322&lt;&gt;"",$S322&lt;&gt;"",TODAY()&gt;$S322+14,$T322="",V322&lt;&gt;"Data Received")</formula>
    </cfRule>
  </conditionalFormatting>
  <conditionalFormatting sqref="L322:O322">
    <cfRule type="expression" dxfId="120" priority="125" stopIfTrue="1">
      <formula>AND($B322&lt;&gt;"",TODAY()&gt;#REF!,$L322="")</formula>
    </cfRule>
  </conditionalFormatting>
  <conditionalFormatting sqref="Q323">
    <cfRule type="expression" dxfId="119" priority="105" stopIfTrue="1">
      <formula>AND(P323&lt;&gt;"",(P323+7)&lt;TODAY(),(P323+14)&gt;=TODAY(),Q323="")</formula>
    </cfRule>
    <cfRule type="expression" dxfId="118" priority="106" stopIfTrue="1">
      <formula>AND(P323&lt;&gt;"",(P323+14)&lt;TODAY(),Q323="")</formula>
    </cfRule>
  </conditionalFormatting>
  <conditionalFormatting sqref="V323 S323">
    <cfRule type="expression" dxfId="117" priority="104" stopIfTrue="1">
      <formula>AND($B323&lt;&gt;"",TODAY()&gt;#REF!,S323="")</formula>
    </cfRule>
  </conditionalFormatting>
  <conditionalFormatting sqref="U323">
    <cfRule type="expression" dxfId="116" priority="103" stopIfTrue="1">
      <formula>AND($B323&lt;&gt;"",TODAY()&gt;$A323,U323="",V323&lt;&gt;"Data Received")</formula>
    </cfRule>
  </conditionalFormatting>
  <conditionalFormatting sqref="R323">
    <cfRule type="expression" dxfId="115" priority="107" stopIfTrue="1">
      <formula>AND(B323&lt;&gt;"",#REF!&lt;TODAY(),R323="")</formula>
    </cfRule>
  </conditionalFormatting>
  <conditionalFormatting sqref="T323">
    <cfRule type="expression" dxfId="114" priority="108" stopIfTrue="1">
      <formula>AND($B323&lt;&gt;"",$S323&lt;&gt;"",TODAY()&gt;$S323+14,$T323="",V323&lt;&gt;"Data Received")</formula>
    </cfRule>
  </conditionalFormatting>
  <conditionalFormatting sqref="L323:O323">
    <cfRule type="expression" dxfId="113" priority="109" stopIfTrue="1">
      <formula>AND($B323&lt;&gt;"",TODAY()&gt;#REF!,$L323="")</formula>
    </cfRule>
  </conditionalFormatting>
  <conditionalFormatting sqref="P323">
    <cfRule type="expression" dxfId="112" priority="110" stopIfTrue="1">
      <formula>AND($B324&lt;&gt;"",TODAY()&gt;#REF!,P323="")</formula>
    </cfRule>
  </conditionalFormatting>
  <conditionalFormatting sqref="P322">
    <cfRule type="expression" dxfId="111" priority="79990" stopIfTrue="1">
      <formula>AND(#REF!&lt;&gt;"",TODAY()&gt;#REF!,P322="")</formula>
    </cfRule>
  </conditionalFormatting>
  <conditionalFormatting sqref="Q324">
    <cfRule type="expression" dxfId="110" priority="97" stopIfTrue="1">
      <formula>AND(P324&lt;&gt;"",(P324+7)&lt;TODAY(),(P324+14)&gt;=TODAY(),Q324="")</formula>
    </cfRule>
    <cfRule type="expression" dxfId="109" priority="98" stopIfTrue="1">
      <formula>AND(P324&lt;&gt;"",(P324+14)&lt;TODAY(),Q324="")</formula>
    </cfRule>
  </conditionalFormatting>
  <conditionalFormatting sqref="V324 S324">
    <cfRule type="expression" dxfId="108" priority="96" stopIfTrue="1">
      <formula>AND($B324&lt;&gt;"",TODAY()&gt;#REF!,S324="")</formula>
    </cfRule>
  </conditionalFormatting>
  <conditionalFormatting sqref="U324">
    <cfRule type="expression" dxfId="107" priority="95" stopIfTrue="1">
      <formula>AND($B324&lt;&gt;"",TODAY()&gt;$A324,U324="",V324&lt;&gt;"Data Received")</formula>
    </cfRule>
  </conditionalFormatting>
  <conditionalFormatting sqref="R324">
    <cfRule type="expression" dxfId="106" priority="99" stopIfTrue="1">
      <formula>AND(B324&lt;&gt;"",#REF!&lt;TODAY(),R324="")</formula>
    </cfRule>
  </conditionalFormatting>
  <conditionalFormatting sqref="T324">
    <cfRule type="expression" dxfId="105" priority="100" stopIfTrue="1">
      <formula>AND($B324&lt;&gt;"",$S324&lt;&gt;"",TODAY()&gt;$S324+14,$T324="",V324&lt;&gt;"Data Received")</formula>
    </cfRule>
  </conditionalFormatting>
  <conditionalFormatting sqref="L324:O324">
    <cfRule type="expression" dxfId="104" priority="101" stopIfTrue="1">
      <formula>AND($B324&lt;&gt;"",TODAY()&gt;#REF!,$L324="")</formula>
    </cfRule>
  </conditionalFormatting>
  <conditionalFormatting sqref="P324">
    <cfRule type="expression" dxfId="103" priority="102" stopIfTrue="1">
      <formula>AND($B325&lt;&gt;"",TODAY()&gt;#REF!,P324="")</formula>
    </cfRule>
  </conditionalFormatting>
  <conditionalFormatting sqref="Q325">
    <cfRule type="expression" dxfId="102" priority="93" stopIfTrue="1">
      <formula>AND(P325&lt;&gt;"",(P325+7)&lt;TODAY(),(P325+14)&gt;=TODAY(),Q325="")</formula>
    </cfRule>
    <cfRule type="expression" dxfId="101" priority="94" stopIfTrue="1">
      <formula>AND(P325&lt;&gt;"",(P325+14)&lt;TODAY(),Q325="")</formula>
    </cfRule>
  </conditionalFormatting>
  <conditionalFormatting sqref="V325 S325">
    <cfRule type="expression" dxfId="100" priority="92" stopIfTrue="1">
      <formula>AND($B325&lt;&gt;"",TODAY()&gt;#REF!,S325="")</formula>
    </cfRule>
  </conditionalFormatting>
  <conditionalFormatting sqref="U325">
    <cfRule type="expression" dxfId="99" priority="91" stopIfTrue="1">
      <formula>AND($B325&lt;&gt;"",TODAY()&gt;$A325,U325="",V325&lt;&gt;"Data Received")</formula>
    </cfRule>
  </conditionalFormatting>
  <conditionalFormatting sqref="R325">
    <cfRule type="expression" dxfId="98" priority="90" stopIfTrue="1">
      <formula>AND(B325&lt;&gt;"",#REF!&lt;TODAY(),R325="")</formula>
    </cfRule>
  </conditionalFormatting>
  <conditionalFormatting sqref="T325">
    <cfRule type="expression" dxfId="97" priority="89" stopIfTrue="1">
      <formula>AND($B325&lt;&gt;"",$S325&lt;&gt;"",TODAY()&gt;$S325+14,$T325="",V325&lt;&gt;"Data Received")</formula>
    </cfRule>
  </conditionalFormatting>
  <conditionalFormatting sqref="L325:O325">
    <cfRule type="expression" dxfId="96" priority="88" stopIfTrue="1">
      <formula>AND($B325&lt;&gt;"",TODAY()&gt;#REF!,$L325="")</formula>
    </cfRule>
  </conditionalFormatting>
  <conditionalFormatting sqref="Q326">
    <cfRule type="expression" dxfId="95" priority="81" stopIfTrue="1">
      <formula>AND(P326&lt;&gt;"",(P326+7)&lt;TODAY(),(P326+14)&gt;=TODAY(),Q326="")</formula>
    </cfRule>
    <cfRule type="expression" dxfId="94" priority="82" stopIfTrue="1">
      <formula>AND(P326&lt;&gt;"",(P326+14)&lt;TODAY(),Q326="")</formula>
    </cfRule>
  </conditionalFormatting>
  <conditionalFormatting sqref="V326 S326">
    <cfRule type="expression" dxfId="93" priority="80" stopIfTrue="1">
      <formula>AND($B326&lt;&gt;"",TODAY()&gt;#REF!,S326="")</formula>
    </cfRule>
  </conditionalFormatting>
  <conditionalFormatting sqref="U326">
    <cfRule type="expression" dxfId="92" priority="79" stopIfTrue="1">
      <formula>AND($B326&lt;&gt;"",TODAY()&gt;$A326,U326="",V326&lt;&gt;"Data Received")</formula>
    </cfRule>
  </conditionalFormatting>
  <conditionalFormatting sqref="R326">
    <cfRule type="expression" dxfId="91" priority="83" stopIfTrue="1">
      <formula>AND(B326&lt;&gt;"",#REF!&lt;TODAY(),R326="")</formula>
    </cfRule>
  </conditionalFormatting>
  <conditionalFormatting sqref="T326">
    <cfRule type="expression" dxfId="90" priority="84" stopIfTrue="1">
      <formula>AND($B326&lt;&gt;"",$S326&lt;&gt;"",TODAY()&gt;$S326+14,$T326="",V326&lt;&gt;"Data Received")</formula>
    </cfRule>
  </conditionalFormatting>
  <conditionalFormatting sqref="L326:O326">
    <cfRule type="expression" dxfId="89" priority="85" stopIfTrue="1">
      <formula>AND($B326&lt;&gt;"",TODAY()&gt;#REF!,$L326="")</formula>
    </cfRule>
  </conditionalFormatting>
  <conditionalFormatting sqref="P326">
    <cfRule type="expression" dxfId="88" priority="86" stopIfTrue="1">
      <formula>AND($B327&lt;&gt;"",TODAY()&gt;#REF!,P326="")</formula>
    </cfRule>
  </conditionalFormatting>
  <conditionalFormatting sqref="Q327">
    <cfRule type="expression" dxfId="87" priority="73" stopIfTrue="1">
      <formula>AND(P327&lt;&gt;"",(P327+7)&lt;TODAY(),(P327+14)&gt;=TODAY(),Q327="")</formula>
    </cfRule>
    <cfRule type="expression" dxfId="86" priority="74" stopIfTrue="1">
      <formula>AND(P327&lt;&gt;"",(P327+14)&lt;TODAY(),Q327="")</formula>
    </cfRule>
  </conditionalFormatting>
  <conditionalFormatting sqref="V327 S327">
    <cfRule type="expression" dxfId="85" priority="72" stopIfTrue="1">
      <formula>AND($B327&lt;&gt;"",TODAY()&gt;#REF!,S327="")</formula>
    </cfRule>
  </conditionalFormatting>
  <conditionalFormatting sqref="U327">
    <cfRule type="expression" dxfId="84" priority="71" stopIfTrue="1">
      <formula>AND($B327&lt;&gt;"",TODAY()&gt;$A327,U327="",V327&lt;&gt;"Data Received")</formula>
    </cfRule>
  </conditionalFormatting>
  <conditionalFormatting sqref="R327">
    <cfRule type="expression" dxfId="83" priority="75" stopIfTrue="1">
      <formula>AND(B327&lt;&gt;"",#REF!&lt;TODAY(),R327="")</formula>
    </cfRule>
  </conditionalFormatting>
  <conditionalFormatting sqref="T327">
    <cfRule type="expression" dxfId="82" priority="76" stopIfTrue="1">
      <formula>AND($B327&lt;&gt;"",$S327&lt;&gt;"",TODAY()&gt;$S327+14,$T327="",V327&lt;&gt;"Data Received")</formula>
    </cfRule>
  </conditionalFormatting>
  <conditionalFormatting sqref="L327:O327">
    <cfRule type="expression" dxfId="81" priority="77" stopIfTrue="1">
      <formula>AND($B327&lt;&gt;"",TODAY()&gt;#REF!,$L327="")</formula>
    </cfRule>
  </conditionalFormatting>
  <conditionalFormatting sqref="P327">
    <cfRule type="expression" dxfId="80" priority="82275" stopIfTrue="1">
      <formula>AND(#REF!&lt;&gt;"",TODAY()&gt;#REF!,P327="")</formula>
    </cfRule>
  </conditionalFormatting>
  <conditionalFormatting sqref="V328 S328">
    <cfRule type="expression" dxfId="79" priority="60" stopIfTrue="1">
      <formula>AND($B328&lt;&gt;"",TODAY()&gt;#REF!,S328="")</formula>
    </cfRule>
  </conditionalFormatting>
  <conditionalFormatting sqref="T328">
    <cfRule type="expression" dxfId="78" priority="61" stopIfTrue="1">
      <formula>AND($B328&lt;&gt;"",$S328&lt;&gt;"",TODAY()&gt;$S328+14,$T328="",V328&lt;&gt;"Data Received")</formula>
    </cfRule>
  </conditionalFormatting>
  <conditionalFormatting sqref="L328:O328">
    <cfRule type="expression" dxfId="77" priority="62" stopIfTrue="1">
      <formula>AND($B328&lt;&gt;"",TODAY()&gt;#REF!,$L328="")</formula>
    </cfRule>
  </conditionalFormatting>
  <conditionalFormatting sqref="P328">
    <cfRule type="expression" dxfId="76" priority="63" stopIfTrue="1">
      <formula>AND($B329&lt;&gt;"",TODAY()&gt;#REF!,P328="")</formula>
    </cfRule>
  </conditionalFormatting>
  <conditionalFormatting sqref="Q328">
    <cfRule type="expression" dxfId="75" priority="59" stopIfTrue="1">
      <formula>AND($B329&lt;&gt;"",TODAY()&gt;#REF!,Q328="")</formula>
    </cfRule>
  </conditionalFormatting>
  <conditionalFormatting sqref="R328">
    <cfRule type="expression" dxfId="74" priority="58" stopIfTrue="1">
      <formula>AND($B329&lt;&gt;"",TODAY()&gt;#REF!,R328="")</formula>
    </cfRule>
  </conditionalFormatting>
  <conditionalFormatting sqref="U328">
    <cfRule type="expression" dxfId="73" priority="57" stopIfTrue="1">
      <formula>AND($B328&lt;&gt;"",$S328&lt;&gt;"",TODAY()&gt;$S328+14,$T328="",W328&lt;&gt;"Data Received")</formula>
    </cfRule>
  </conditionalFormatting>
  <conditionalFormatting sqref="Q329">
    <cfRule type="expression" dxfId="72" priority="51" stopIfTrue="1">
      <formula>AND(P329&lt;&gt;"",(P329+7)&lt;TODAY(),(P329+14)&gt;=TODAY(),Q329="")</formula>
    </cfRule>
    <cfRule type="expression" dxfId="71" priority="52" stopIfTrue="1">
      <formula>AND(P329&lt;&gt;"",(P329+14)&lt;TODAY(),Q329="")</formula>
    </cfRule>
  </conditionalFormatting>
  <conditionalFormatting sqref="V329 S329">
    <cfRule type="expression" dxfId="70" priority="50" stopIfTrue="1">
      <formula>AND($B329&lt;&gt;"",TODAY()&gt;#REF!,S329="")</formula>
    </cfRule>
  </conditionalFormatting>
  <conditionalFormatting sqref="U329">
    <cfRule type="expression" dxfId="69" priority="49" stopIfTrue="1">
      <formula>AND($B329&lt;&gt;"",TODAY()&gt;$A329,U329="",V329&lt;&gt;"Data Received")</formula>
    </cfRule>
  </conditionalFormatting>
  <conditionalFormatting sqref="R329">
    <cfRule type="expression" dxfId="68" priority="53" stopIfTrue="1">
      <formula>AND(B329&lt;&gt;"",#REF!&lt;TODAY(),R329="")</formula>
    </cfRule>
  </conditionalFormatting>
  <conditionalFormatting sqref="T329">
    <cfRule type="expression" dxfId="67" priority="54" stopIfTrue="1">
      <formula>AND($B329&lt;&gt;"",$S329&lt;&gt;"",TODAY()&gt;$S329+14,$T329="",V329&lt;&gt;"Data Received")</formula>
    </cfRule>
  </conditionalFormatting>
  <conditionalFormatting sqref="L329:O329">
    <cfRule type="expression" dxfId="66" priority="55" stopIfTrue="1">
      <formula>AND($B329&lt;&gt;"",TODAY()&gt;#REF!,$L329="")</formula>
    </cfRule>
  </conditionalFormatting>
  <conditionalFormatting sqref="P329">
    <cfRule type="expression" dxfId="65" priority="56" stopIfTrue="1">
      <formula>AND($B330&lt;&gt;"",TODAY()&gt;#REF!,P329="")</formula>
    </cfRule>
  </conditionalFormatting>
  <conditionalFormatting sqref="V330">
    <cfRule type="expression" dxfId="64" priority="46" stopIfTrue="1">
      <formula>AND($B330&lt;&gt;"",TODAY()&gt;#REF!,V330="")</formula>
    </cfRule>
  </conditionalFormatting>
  <conditionalFormatting sqref="L330:O330">
    <cfRule type="expression" dxfId="63" priority="47" stopIfTrue="1">
      <formula>AND($B330&lt;&gt;"",TODAY()&gt;#REF!,$L330="")</formula>
    </cfRule>
  </conditionalFormatting>
  <conditionalFormatting sqref="P330">
    <cfRule type="expression" dxfId="62" priority="48" stopIfTrue="1">
      <formula>AND($B331&lt;&gt;"",TODAY()&gt;#REF!,P330="")</formula>
    </cfRule>
  </conditionalFormatting>
  <conditionalFormatting sqref="Q330">
    <cfRule type="expression" dxfId="61" priority="45" stopIfTrue="1">
      <formula>AND($B331&lt;&gt;"",TODAY()&gt;#REF!,Q330="")</formula>
    </cfRule>
  </conditionalFormatting>
  <conditionalFormatting sqref="R330">
    <cfRule type="expression" dxfId="60" priority="44" stopIfTrue="1">
      <formula>AND($B331&lt;&gt;"",TODAY()&gt;#REF!,R330="")</formula>
    </cfRule>
  </conditionalFormatting>
  <conditionalFormatting sqref="S330">
    <cfRule type="expression" dxfId="59" priority="43" stopIfTrue="1">
      <formula>AND($B331&lt;&gt;"",TODAY()&gt;#REF!,S330="")</formula>
    </cfRule>
  </conditionalFormatting>
  <conditionalFormatting sqref="T330">
    <cfRule type="expression" dxfId="58" priority="42" stopIfTrue="1">
      <formula>AND($B331&lt;&gt;"",TODAY()&gt;#REF!,T330="")</formula>
    </cfRule>
  </conditionalFormatting>
  <conditionalFormatting sqref="U330">
    <cfRule type="expression" dxfId="57" priority="41" stopIfTrue="1">
      <formula>AND($B331&lt;&gt;"",TODAY()&gt;#REF!,U330="")</formula>
    </cfRule>
  </conditionalFormatting>
  <conditionalFormatting sqref="Q331">
    <cfRule type="expression" dxfId="56" priority="39" stopIfTrue="1">
      <formula>AND(P331&lt;&gt;"",(P331+7)&lt;TODAY(),(P331+14)&gt;=TODAY(),Q331="")</formula>
    </cfRule>
    <cfRule type="expression" dxfId="55" priority="40" stopIfTrue="1">
      <formula>AND(P331&lt;&gt;"",(P331+14)&lt;TODAY(),Q331="")</formula>
    </cfRule>
  </conditionalFormatting>
  <conditionalFormatting sqref="S331 V331">
    <cfRule type="expression" dxfId="54" priority="38" stopIfTrue="1">
      <formula>AND($B331&lt;&gt;"",TODAY()&gt;#REF!,S331="")</formula>
    </cfRule>
  </conditionalFormatting>
  <conditionalFormatting sqref="U331">
    <cfRule type="expression" dxfId="53" priority="37" stopIfTrue="1">
      <formula>AND($B331&lt;&gt;"",TODAY()&gt;$A331,U331="",V331&lt;&gt;"Data Received")</formula>
    </cfRule>
  </conditionalFormatting>
  <conditionalFormatting sqref="R331">
    <cfRule type="expression" dxfId="52" priority="36" stopIfTrue="1">
      <formula>AND(B331&lt;&gt;"",#REF!&lt;TODAY(),R331="")</formula>
    </cfRule>
  </conditionalFormatting>
  <conditionalFormatting sqref="T331">
    <cfRule type="expression" dxfId="51" priority="35" stopIfTrue="1">
      <formula>AND($B331&lt;&gt;"",$S331&lt;&gt;"",TODAY()&gt;$S331+14,$T331="",V331&lt;&gt;"Data Received")</formula>
    </cfRule>
  </conditionalFormatting>
  <conditionalFormatting sqref="L331:O331">
    <cfRule type="expression" dxfId="50" priority="34" stopIfTrue="1">
      <formula>AND($B331&lt;&gt;"",TODAY()&gt;#REF!,$L331="")</formula>
    </cfRule>
  </conditionalFormatting>
  <conditionalFormatting sqref="Q332">
    <cfRule type="expression" dxfId="49" priority="31" stopIfTrue="1">
      <formula>AND(P332&lt;&gt;"",(P332+7)&lt;TODAY(),(P332+14)&gt;=TODAY(),Q332="")</formula>
    </cfRule>
    <cfRule type="expression" dxfId="48" priority="32" stopIfTrue="1">
      <formula>AND(P332&lt;&gt;"",(P332+14)&lt;TODAY(),Q332="")</formula>
    </cfRule>
  </conditionalFormatting>
  <conditionalFormatting sqref="S332 V332">
    <cfRule type="expression" dxfId="47" priority="30" stopIfTrue="1">
      <formula>AND($B332&lt;&gt;"",TODAY()&gt;#REF!,S332="")</formula>
    </cfRule>
  </conditionalFormatting>
  <conditionalFormatting sqref="U332">
    <cfRule type="expression" dxfId="46" priority="29" stopIfTrue="1">
      <formula>AND($B332&lt;&gt;"",TODAY()&gt;$A332,U332="",V332&lt;&gt;"Data Received")</formula>
    </cfRule>
  </conditionalFormatting>
  <conditionalFormatting sqref="R332">
    <cfRule type="expression" dxfId="45" priority="28" stopIfTrue="1">
      <formula>AND(B332&lt;&gt;"",#REF!&lt;TODAY(),R332="")</formula>
    </cfRule>
  </conditionalFormatting>
  <conditionalFormatting sqref="T332">
    <cfRule type="expression" dxfId="44" priority="27" stopIfTrue="1">
      <formula>AND($B332&lt;&gt;"",$S332&lt;&gt;"",TODAY()&gt;$S332+14,$T332="",V332&lt;&gt;"Data Received")</formula>
    </cfRule>
  </conditionalFormatting>
  <conditionalFormatting sqref="L332:O332">
    <cfRule type="expression" dxfId="43" priority="26" stopIfTrue="1">
      <formula>AND($B332&lt;&gt;"",TODAY()&gt;#REF!,$L332="")</formula>
    </cfRule>
  </conditionalFormatting>
  <conditionalFormatting sqref="V333">
    <cfRule type="expression" dxfId="42" priority="14" stopIfTrue="1">
      <formula>AND($B333&lt;&gt;"",TODAY()&gt;#REF!,V333="")</formula>
    </cfRule>
  </conditionalFormatting>
  <conditionalFormatting sqref="L333:O333">
    <cfRule type="expression" dxfId="41" priority="15" stopIfTrue="1">
      <formula>AND($B333&lt;&gt;"",TODAY()&gt;#REF!,$L333="")</formula>
    </cfRule>
  </conditionalFormatting>
  <conditionalFormatting sqref="P333">
    <cfRule type="expression" dxfId="40" priority="16" stopIfTrue="1">
      <formula>AND($B334&lt;&gt;"",TODAY()&gt;#REF!,P333="")</formula>
    </cfRule>
  </conditionalFormatting>
  <conditionalFormatting sqref="Q333">
    <cfRule type="expression" dxfId="39" priority="13" stopIfTrue="1">
      <formula>AND($B334&lt;&gt;"",TODAY()&gt;#REF!,Q333="")</formula>
    </cfRule>
  </conditionalFormatting>
  <conditionalFormatting sqref="R333">
    <cfRule type="expression" dxfId="38" priority="12" stopIfTrue="1">
      <formula>AND($B334&lt;&gt;"",TODAY()&gt;#REF!,R333="")</formula>
    </cfRule>
  </conditionalFormatting>
  <conditionalFormatting sqref="S333">
    <cfRule type="expression" dxfId="37" priority="11" stopIfTrue="1">
      <formula>AND($B334&lt;&gt;"",TODAY()&gt;#REF!,S333="")</formula>
    </cfRule>
  </conditionalFormatting>
  <conditionalFormatting sqref="T333">
    <cfRule type="expression" dxfId="36" priority="10" stopIfTrue="1">
      <formula>AND($B334&lt;&gt;"",TODAY()&gt;#REF!,T333="")</formula>
    </cfRule>
  </conditionalFormatting>
  <conditionalFormatting sqref="U333">
    <cfRule type="expression" dxfId="35" priority="9" stopIfTrue="1">
      <formula>AND($B334&lt;&gt;"",TODAY()&gt;#REF!,U333="")</formula>
    </cfRule>
  </conditionalFormatting>
  <conditionalFormatting sqref="Q334">
    <cfRule type="expression" dxfId="34" priority="3" stopIfTrue="1">
      <formula>AND(P334&lt;&gt;"",(P334+7)&lt;TODAY(),(P334+14)&gt;=TODAY(),Q334="")</formula>
    </cfRule>
    <cfRule type="expression" dxfId="33" priority="4" stopIfTrue="1">
      <formula>AND(P334&lt;&gt;"",(P334+14)&lt;TODAY(),Q334="")</formula>
    </cfRule>
  </conditionalFormatting>
  <conditionalFormatting sqref="V334 S334">
    <cfRule type="expression" dxfId="32" priority="2" stopIfTrue="1">
      <formula>AND($B334&lt;&gt;"",TODAY()&gt;#REF!,S334="")</formula>
    </cfRule>
  </conditionalFormatting>
  <conditionalFormatting sqref="U334">
    <cfRule type="expression" dxfId="31" priority="1" stopIfTrue="1">
      <formula>AND($B334&lt;&gt;"",TODAY()&gt;$A334,U334="",V334&lt;&gt;"Data Received")</formula>
    </cfRule>
  </conditionalFormatting>
  <conditionalFormatting sqref="R334">
    <cfRule type="expression" dxfId="30" priority="5" stopIfTrue="1">
      <formula>AND(B334&lt;&gt;"",#REF!&lt;TODAY(),R334="")</formula>
    </cfRule>
  </conditionalFormatting>
  <conditionalFormatting sqref="T334">
    <cfRule type="expression" dxfId="29" priority="6" stopIfTrue="1">
      <formula>AND($B334&lt;&gt;"",$S334&lt;&gt;"",TODAY()&gt;$S334+14,$T334="",V334&lt;&gt;"Data Received")</formula>
    </cfRule>
  </conditionalFormatting>
  <conditionalFormatting sqref="L334:O334">
    <cfRule type="expression" dxfId="28" priority="7" stopIfTrue="1">
      <formula>AND($B334&lt;&gt;"",TODAY()&gt;#REF!,$L334="")</formula>
    </cfRule>
  </conditionalFormatting>
  <conditionalFormatting sqref="P334">
    <cfRule type="expression" dxfId="27" priority="8" stopIfTrue="1">
      <formula>AND($B335&lt;&gt;"",TODAY()&gt;#REF!,P334="")</formula>
    </cfRule>
  </conditionalFormatting>
  <dataValidations count="1">
    <dataValidation type="list" allowBlank="1" sqref="V2 V10:V11 V22:V25 V28 V30 V41 V46:V47 V52:V54 V57 V105 V110 V113 V117 V115 V127:V128 V149:V151 V59 V155 V165 V176 V180:V181 V191:V193 V200 V203 V222 V224 V226 V233:V236 V242 V251 V253:V255 V258:V261 V263:V264 V266:V267 V269:V272 V274 V277:V280 V286 V294:V334" xr:uid="{00000000-0002-0000-0600-000000000000}">
      <formula1>"N/A,Not Yet Started,In Progress,In QC - 1st Pass,In QC - 2nd Pass,Letter Sent with QC,Letter Sent without QC,Data Received with QC,Data Received without QC,Terminated"</formula1>
    </dataValidation>
  </dataValidations>
  <hyperlinks>
    <hyperlink ref="N310" r:id="rId30" xr:uid="{4904DB0E-E5D6-453C-9B25-9C929F50F178}"/>
    <hyperlink ref="N311" r:id="rId31" xr:uid="{A66BB880-E723-425D-9A51-CCD4774A0CA7}"/>
    <hyperlink ref="N319" r:id="rId32" xr:uid="{65D90119-A7F9-4297-B10E-72D24B6FF391}"/>
  </hyperlinks>
  <pageMargins left="0.7" right="0.7" top="0.75" bottom="0.75" header="0.3" footer="0.3"/>
  <pageSetup orientation="portrait" r:id="rId33"/>
  <headerFooter>
    <oddFooter>&amp;C&amp;1#&amp;"Calibri"&amp;8&amp;K000000Highly Confidential</oddFooter>
  </headerFooter>
  <legacyDrawing r:id="rId34"/>
  <extLst>
    <ext xmlns:x14="http://schemas.microsoft.com/office/spreadsheetml/2009/9/main" uri="{78C0D931-6437-407d-A8EE-F0AAD7539E65}">
      <x14:conditionalFormattings>
        <x14:conditionalFormatting xmlns:xm="http://schemas.microsoft.com/office/excel/2006/main">
          <x14:cfRule type="expression" priority="38145" stopIfTrue="1" id="{FE963111-81EB-4D0A-A264-7097599DEAED}">
            <xm:f>AND('Sig Data Letters Completed'!$B252&lt;&gt;"",TODAY()&gt;#REF!,P224="")</xm:f>
            <x14:dxf>
              <fill>
                <patternFill>
                  <bgColor indexed="10"/>
                </patternFill>
              </fill>
            </x14:dxf>
          </x14:cfRule>
          <xm:sqref>P224</xm:sqref>
        </x14:conditionalFormatting>
        <x14:conditionalFormatting xmlns:xm="http://schemas.microsoft.com/office/excel/2006/main">
          <x14:cfRule type="expression" priority="42155" stopIfTrue="1" id="{F58148D2-F4A0-4236-987A-A22E321E5A6E}">
            <xm:f>AND('Sig Data Letters Completed'!$B397&lt;&gt;"",TODAY()&gt;#REF!,P226="")</xm:f>
            <x14:dxf>
              <fill>
                <patternFill>
                  <bgColor indexed="10"/>
                </patternFill>
              </fill>
            </x14:dxf>
          </x14:cfRule>
          <xm:sqref>P226</xm:sqref>
        </x14:conditionalFormatting>
        <x14:conditionalFormatting xmlns:xm="http://schemas.microsoft.com/office/excel/2006/main">
          <x14:cfRule type="expression" priority="55070" stopIfTrue="1" id="{6F25B321-03B4-4C6B-B82A-B448976E706B}">
            <xm:f>AND('Sig Data Letters Completed'!$B778&lt;&gt;"",TODAY()&gt;#REF!,P242="")</xm:f>
            <x14:dxf>
              <fill>
                <patternFill>
                  <bgColor indexed="10"/>
                </patternFill>
              </fill>
            </x14:dxf>
          </x14:cfRule>
          <xm:sqref>P242</xm:sqref>
        </x14:conditionalFormatting>
        <x14:conditionalFormatting xmlns:xm="http://schemas.microsoft.com/office/excel/2006/main">
          <x14:cfRule type="expression" priority="63355" stopIfTrue="1" id="{B3700EFC-070C-4E5D-BFE4-CB1E00C6A1D1}">
            <xm:f>AND('Sig Data Letters Completed'!$B1367&lt;&gt;"",TODAY()&gt;#REF!,P260="")</xm:f>
            <x14:dxf>
              <fill>
                <patternFill>
                  <bgColor indexed="10"/>
                </patternFill>
              </fill>
            </x14:dxf>
          </x14:cfRule>
          <xm:sqref>P260</xm:sqref>
        </x14:conditionalFormatting>
        <x14:conditionalFormatting xmlns:xm="http://schemas.microsoft.com/office/excel/2006/main">
          <x14:cfRule type="expression" priority="63567" stopIfTrue="1" id="{5313488C-6513-4958-926E-B7BDE292A734}">
            <xm:f>AND('Sig Data Letters Completed'!$B1377&lt;&gt;"",TODAY()&gt;#REF!,P261="")</xm:f>
            <x14:dxf>
              <fill>
                <patternFill>
                  <bgColor indexed="10"/>
                </patternFill>
              </fill>
            </x14:dxf>
          </x14:cfRule>
          <xm:sqref>P261</xm:sqref>
        </x14:conditionalFormatting>
        <x14:conditionalFormatting xmlns:xm="http://schemas.microsoft.com/office/excel/2006/main">
          <x14:cfRule type="expression" priority="64506" stopIfTrue="1" id="{51321A7D-70E2-4174-8E17-A9218BBD7692}">
            <xm:f>AND('Sig Data Letters Completed'!$B1420&lt;&gt;"",TODAY()&gt;#REF!,P263="")</xm:f>
            <x14:dxf>
              <fill>
                <patternFill>
                  <bgColor indexed="10"/>
                </patternFill>
              </fill>
            </x14:dxf>
          </x14:cfRule>
          <xm:sqref>P263</xm:sqref>
        </x14:conditionalFormatting>
        <x14:conditionalFormatting xmlns:xm="http://schemas.microsoft.com/office/excel/2006/main">
          <x14:cfRule type="expression" priority="68295" stopIfTrue="1" id="{B9B65270-384F-4089-A9F5-54F1A6894EB8}">
            <xm:f>AND('Sig Data Letters Completed'!$B1740&lt;&gt;"",TODAY()&gt;#REF!,P271="")</xm:f>
            <x14:dxf>
              <fill>
                <patternFill>
                  <bgColor indexed="10"/>
                </patternFill>
              </fill>
            </x14:dxf>
          </x14:cfRule>
          <xm:sqref>P271</xm:sqref>
        </x14:conditionalFormatting>
        <x14:conditionalFormatting xmlns:xm="http://schemas.microsoft.com/office/excel/2006/main">
          <x14:cfRule type="expression" priority="71559" stopIfTrue="1" id="{5FFADE61-D02E-4B2C-9584-F050B5A7EBDB}">
            <xm:f>AND('Sig Data Letters Completed'!#REF!&lt;&gt;"",TODAY()&gt;#REF!,P22="")</xm:f>
            <x14:dxf>
              <fill>
                <patternFill>
                  <bgColor indexed="10"/>
                </patternFill>
              </fill>
            </x14:dxf>
          </x14:cfRule>
          <xm:sqref>P22</xm:sqref>
        </x14:conditionalFormatting>
        <x14:conditionalFormatting xmlns:xm="http://schemas.microsoft.com/office/excel/2006/main">
          <x14:cfRule type="expression" priority="71565" stopIfTrue="1" id="{EBE37463-C648-4C09-8989-971696DBF707}">
            <xm:f>AND('Sig Data Letters Completed'!#REF!&lt;&gt;"",TODAY()&gt;#REF!,P25="")</xm:f>
            <x14:dxf>
              <fill>
                <patternFill>
                  <bgColor indexed="10"/>
                </patternFill>
              </fill>
            </x14:dxf>
          </x14:cfRule>
          <xm:sqref>P25</xm:sqref>
        </x14:conditionalFormatting>
        <x14:conditionalFormatting xmlns:xm="http://schemas.microsoft.com/office/excel/2006/main">
          <x14:cfRule type="expression" priority="71571" stopIfTrue="1" id="{F0EBD107-C5B7-4C81-80F2-E6FCFAB3A7A4}">
            <xm:f>AND('Sig Data Letters Completed'!#REF!&lt;&gt;"",TODAY()&gt;#REF!,P47="")</xm:f>
            <x14:dxf>
              <fill>
                <patternFill>
                  <bgColor indexed="10"/>
                </patternFill>
              </fill>
            </x14:dxf>
          </x14:cfRule>
          <xm:sqref>P47</xm:sqref>
        </x14:conditionalFormatting>
        <x14:conditionalFormatting xmlns:xm="http://schemas.microsoft.com/office/excel/2006/main">
          <x14:cfRule type="expression" priority="71578" stopIfTrue="1" id="{249C91C8-9583-4416-B4E7-E1FA00847E1F}">
            <xm:f>AND('Sig Data Letters Completed'!#REF!&lt;&gt;"",TODAY()&gt;#REF!,P105="")</xm:f>
            <x14:dxf>
              <fill>
                <patternFill>
                  <bgColor indexed="10"/>
                </patternFill>
              </fill>
            </x14:dxf>
          </x14:cfRule>
          <xm:sqref>P105</xm:sqref>
        </x14:conditionalFormatting>
        <x14:conditionalFormatting xmlns:xm="http://schemas.microsoft.com/office/excel/2006/main">
          <x14:cfRule type="expression" priority="71592" stopIfTrue="1" id="{AA8645E5-7CF8-43F4-8A7B-0D465C583514}">
            <xm:f>AND('Sig Data Letters Completed'!#REF!&lt;&gt;"",TODAY()&gt;#REF!,P110="")</xm:f>
            <x14:dxf>
              <fill>
                <patternFill>
                  <bgColor indexed="10"/>
                </patternFill>
              </fill>
            </x14:dxf>
          </x14:cfRule>
          <xm:sqref>P110</xm:sqref>
        </x14:conditionalFormatting>
        <x14:conditionalFormatting xmlns:xm="http://schemas.microsoft.com/office/excel/2006/main">
          <x14:cfRule type="expression" priority="71598" stopIfTrue="1" id="{E068398A-9CAB-4DAC-8D88-A3CEEADDEA48}">
            <xm:f>AND('Sig Data Letters Completed'!#REF!&lt;&gt;"",TODAY()&gt;#REF!,P115="")</xm:f>
            <x14:dxf>
              <fill>
                <patternFill>
                  <bgColor indexed="10"/>
                </patternFill>
              </fill>
            </x14:dxf>
          </x14:cfRule>
          <xm:sqref>P115</xm:sqref>
        </x14:conditionalFormatting>
        <x14:conditionalFormatting xmlns:xm="http://schemas.microsoft.com/office/excel/2006/main">
          <x14:cfRule type="expression" priority="71604" stopIfTrue="1" id="{ACF1A0E9-B28E-4A85-AA9C-02C0F87E0A1A}">
            <xm:f>AND('Sig Data Letters Completed'!#REF!&lt;&gt;"",TODAY()&gt;#REF!,P165="")</xm:f>
            <x14:dxf>
              <fill>
                <patternFill>
                  <bgColor indexed="10"/>
                </patternFill>
              </fill>
            </x14:dxf>
          </x14:cfRule>
          <xm:sqref>P165</xm:sqref>
        </x14:conditionalFormatting>
        <x14:conditionalFormatting xmlns:xm="http://schemas.microsoft.com/office/excel/2006/main">
          <x14:cfRule type="expression" priority="74625" stopIfTrue="1" id="{F198F1AD-24DC-4B76-8E79-5CECF7BDD8B2}">
            <xm:f>AND('Sig Data Letters Completed'!$B2570&lt;&gt;"",TODAY()&gt;#REF!,P286="")</xm:f>
            <x14:dxf>
              <fill>
                <patternFill>
                  <bgColor indexed="10"/>
                </patternFill>
              </fill>
            </x14:dxf>
          </x14:cfRule>
          <xm:sqref>P286</xm:sqref>
        </x14:conditionalFormatting>
        <x14:conditionalFormatting xmlns:xm="http://schemas.microsoft.com/office/excel/2006/main">
          <x14:cfRule type="expression" priority="78111" stopIfTrue="1" id="{D85C4171-3CDE-4557-9895-A5CE51F3C040}">
            <xm:f>AND('Sig Data Letters Completed'!$B2902&lt;&gt;"",TODAY()&gt;#REF!,P302="")</xm:f>
            <x14:dxf>
              <fill>
                <patternFill>
                  <bgColor indexed="10"/>
                </patternFill>
              </fill>
            </x14:dxf>
          </x14:cfRule>
          <xm:sqref>P302</xm:sqref>
        </x14:conditionalFormatting>
        <x14:conditionalFormatting xmlns:xm="http://schemas.microsoft.com/office/excel/2006/main">
          <x14:cfRule type="expression" priority="78186" stopIfTrue="1" id="{7D23E613-42AD-4BF0-B1EC-4EDD7FE0B40C}">
            <xm:f>AND('Sig Data Letters Completed'!$B2915&lt;&gt;"",TODAY()&gt;#REF!,P303="")</xm:f>
            <x14:dxf>
              <fill>
                <patternFill>
                  <bgColor indexed="10"/>
                </patternFill>
              </fill>
            </x14:dxf>
          </x14:cfRule>
          <xm:sqref>P303</xm:sqref>
        </x14:conditionalFormatting>
        <x14:conditionalFormatting xmlns:xm="http://schemas.microsoft.com/office/excel/2006/main">
          <x14:cfRule type="expression" priority="78573" stopIfTrue="1" id="{525B658E-BA58-4D31-94F8-B79E6E9E7894}">
            <xm:f>AND('Sig Data Letters Completed'!$B2899&lt;&gt;"",TODAY()&gt;#REF!,P310="")</xm:f>
            <x14:dxf>
              <fill>
                <patternFill>
                  <bgColor indexed="10"/>
                </patternFill>
              </fill>
            </x14:dxf>
          </x14:cfRule>
          <xm:sqref>P310</xm:sqref>
        </x14:conditionalFormatting>
        <x14:conditionalFormatting xmlns:xm="http://schemas.microsoft.com/office/excel/2006/main">
          <x14:cfRule type="expression" priority="80409" stopIfTrue="1" id="{A3AD6DA7-3F88-467B-B7A9-2B9F9203C1BC}">
            <xm:f>AND('Sig Data Letters Completed'!$B3094&lt;&gt;"",TODAY()&gt;#REF!,P325="")</xm:f>
            <x14:dxf>
              <fill>
                <patternFill>
                  <bgColor indexed="10"/>
                </patternFill>
              </fill>
            </x14:dxf>
          </x14:cfRule>
          <xm:sqref>P325</xm:sqref>
        </x14:conditionalFormatting>
        <x14:conditionalFormatting xmlns:xm="http://schemas.microsoft.com/office/excel/2006/main">
          <x14:cfRule type="expression" priority="83705" stopIfTrue="1" id="{BDDACD35-992A-49BD-934D-D9B9ED0D393E}">
            <xm:f>AND('Sig Data Letters Completed'!$B3283&lt;&gt;"",TODAY()&gt;#REF!,P331="")</xm:f>
            <x14:dxf>
              <fill>
                <patternFill>
                  <bgColor indexed="10"/>
                </patternFill>
              </fill>
            </x14:dxf>
          </x14:cfRule>
          <xm:sqref>P331</xm:sqref>
        </x14:conditionalFormatting>
        <x14:conditionalFormatting xmlns:xm="http://schemas.microsoft.com/office/excel/2006/main">
          <x14:cfRule type="expression" priority="83785" stopIfTrue="1" id="{1C40A17E-7B55-444C-9511-4F9AE31ED3E4}">
            <xm:f>AND('Sig Data Letters Completed'!$B3288&lt;&gt;"",TODAY()&gt;#REF!,P332="")</xm:f>
            <x14:dxf>
              <fill>
                <patternFill>
                  <bgColor indexed="10"/>
                </patternFill>
              </fill>
            </x14:dxf>
          </x14:cfRule>
          <xm:sqref>P332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K14"/>
  <sheetViews>
    <sheetView showGridLines="0" zoomScale="115" zoomScaleNormal="115" workbookViewId="0">
      <selection activeCell="B6" sqref="B6"/>
    </sheetView>
  </sheetViews>
  <sheetFormatPr defaultColWidth="0" defaultRowHeight="12.75" zeroHeight="1"/>
  <cols>
    <col min="1" max="1" width="10.28515625" style="59" customWidth="1"/>
    <col min="2" max="2" width="97.28515625" style="60" customWidth="1"/>
    <col min="3" max="3" width="13.140625" style="59" customWidth="1"/>
    <col min="4" max="16384" width="9.140625" style="59" hidden="1"/>
  </cols>
  <sheetData>
    <row r="1" spans="1:11">
      <c r="A1" s="60"/>
      <c r="C1" s="60"/>
    </row>
    <row r="2" spans="1:11">
      <c r="A2" s="60"/>
      <c r="C2" s="260" t="str">
        <f>IF(B8="This group is not in the tracker. Please check your policy number", "!", "")</f>
        <v/>
      </c>
    </row>
    <row r="3" spans="1:11">
      <c r="A3" s="60"/>
      <c r="C3" s="260"/>
    </row>
    <row r="4" spans="1:11" ht="46.5" customHeight="1">
      <c r="A4" s="60"/>
      <c r="B4" s="66" t="s">
        <v>4714</v>
      </c>
      <c r="C4" s="260"/>
      <c r="D4" s="63"/>
      <c r="E4" s="63"/>
      <c r="F4" s="63"/>
      <c r="G4" s="63"/>
      <c r="H4" s="63"/>
      <c r="I4" s="63"/>
      <c r="J4" s="63"/>
      <c r="K4" s="63"/>
    </row>
    <row r="5" spans="1:11" ht="11.25" customHeight="1" thickBot="1">
      <c r="A5" s="60"/>
      <c r="B5" s="64"/>
      <c r="C5" s="260"/>
      <c r="D5" s="63"/>
      <c r="E5" s="63"/>
      <c r="F5" s="63"/>
      <c r="G5" s="63"/>
      <c r="H5" s="63"/>
      <c r="I5" s="63"/>
      <c r="J5" s="63"/>
      <c r="K5" s="63"/>
    </row>
    <row r="6" spans="1:11" ht="46.5" customHeight="1" thickBot="1">
      <c r="A6" s="60"/>
      <c r="B6" s="102"/>
      <c r="C6" s="260"/>
      <c r="D6" s="65"/>
      <c r="E6" s="65"/>
      <c r="F6" s="65"/>
      <c r="G6" s="65"/>
      <c r="H6" s="65"/>
      <c r="I6" s="65"/>
      <c r="J6" s="65"/>
      <c r="K6" s="65"/>
    </row>
    <row r="7" spans="1:11" ht="11.25" customHeight="1">
      <c r="A7" s="60"/>
      <c r="B7" s="64"/>
      <c r="C7" s="260"/>
      <c r="D7" s="63"/>
      <c r="E7" s="63"/>
      <c r="F7" s="63"/>
      <c r="G7" s="63"/>
      <c r="H7" s="63"/>
      <c r="I7" s="63"/>
      <c r="J7" s="63"/>
      <c r="K7" s="63"/>
    </row>
    <row r="8" spans="1:11" ht="26.25" customHeight="1">
      <c r="A8" s="60"/>
      <c r="B8" s="62" t="str">
        <f>IFERROR(IF(B6="","Please input Policy number above",(IFERROR(INDEX('Sig Data Letters Completed'!#REF!,MATCH('Letter Generator'!B6,'Sig Data Letters Completed'!#REF!,0)),(INDEX('Sig Data Letters Completed'!#REF!,MATCH(CONCATENATE("*", 'Letter Generator'!B6,"*"),'Sig Data Letters Completed'!#REF!,0)))))), "This group is not in the tracker. Please check your policy number")</f>
        <v>Please input Policy number above</v>
      </c>
      <c r="C8" s="260"/>
    </row>
    <row r="9" spans="1:11" ht="7.5" customHeight="1">
      <c r="A9" s="60"/>
      <c r="B9" s="61" t="str">
        <f>IF(B8="This group is not in the tracker. Please check your policy number", "", IF(B8="Please input Policy number above", "", "C L I E N T   N A M E"))</f>
        <v/>
      </c>
      <c r="C9" s="260"/>
    </row>
    <row r="10" spans="1:11">
      <c r="A10" s="60"/>
      <c r="C10" s="260"/>
    </row>
    <row r="11" spans="1:11">
      <c r="A11" s="60"/>
      <c r="C11" s="260"/>
    </row>
    <row r="12" spans="1:11">
      <c r="A12" s="60"/>
      <c r="C12" s="260"/>
    </row>
    <row r="13" spans="1:11" ht="39.75" customHeight="1">
      <c r="A13" s="60"/>
      <c r="C13" s="260"/>
    </row>
    <row r="14" spans="1:11">
      <c r="A14" s="60"/>
      <c r="C14" s="60"/>
    </row>
  </sheetData>
  <sheetProtection password="9278" sheet="1" objects="1" scenarios="1" selectLockedCells="1"/>
  <customSheetViews>
    <customSheetView guid="{0E35EED2-3545-44B4-B6C8-F710F98BA340}" scale="115" showGridLines="0" hiddenRows="1" hiddenColumns="1">
      <selection activeCell="B6" sqref="B6"/>
      <pageMargins left="0" right="0" top="0" bottom="0" header="0" footer="0"/>
      <pageSetup orientation="portrait" r:id="rId1"/>
      <headerFooter>
        <oddFooter>&amp;C&amp;1#&amp;"Calibri"&amp;8&amp;K000000Highly Confidential</oddFooter>
      </headerFooter>
    </customSheetView>
    <customSheetView guid="{2EB10D1F-EF9B-4B48-9FD8-78EDC6A85DE1}" scale="115" showGridLines="0" hiddenRows="1" hiddenColumns="1">
      <selection activeCell="B6" sqref="B6"/>
      <pageMargins left="0" right="0" top="0" bottom="0" header="0" footer="0"/>
      <pageSetup orientation="portrait" r:id="rId2"/>
      <headerFooter>
        <oddFooter>&amp;C&amp;1#&amp;"Calibri"&amp;8&amp;K000000Highly Confidential</oddFooter>
      </headerFooter>
    </customSheetView>
    <customSheetView guid="{D0F9FEDA-89AD-471F-BACB-F2AC9C1B6EB0}" scale="115" showGridLines="0" hiddenRows="1" hiddenColumns="1">
      <selection activeCell="B6" sqref="B6"/>
      <pageMargins left="0" right="0" top="0" bottom="0" header="0" footer="0"/>
      <pageSetup orientation="portrait" r:id="rId3"/>
      <headerFooter>
        <oddFooter>&amp;C&amp;1#&amp;"Calibri"&amp;8&amp;K000000Highly Confidential</oddFooter>
      </headerFooter>
    </customSheetView>
    <customSheetView guid="{AD79DF8B-FDF9-4B4C-984B-8F1872B7B90D}" scale="115" showGridLines="0" hiddenRows="1" hiddenColumns="1">
      <selection activeCell="B6" sqref="B6"/>
      <pageMargins left="0" right="0" top="0" bottom="0" header="0" footer="0"/>
      <pageSetup orientation="portrait" r:id="rId4"/>
      <headerFooter>
        <oddFooter>&amp;C&amp;1#&amp;"Calibri"&amp;10&amp;K000000CONFIDENTIAL</oddFooter>
      </headerFooter>
    </customSheetView>
    <customSheetView guid="{1AB90DE0-FF38-457B-B6D8-0F3BEC1CAB1D}" scale="115" showGridLines="0" hiddenRows="1" hiddenColumns="1">
      <selection activeCell="B6" sqref="B6"/>
      <pageMargins left="0" right="0" top="0" bottom="0" header="0" footer="0"/>
      <pageSetup orientation="portrait" r:id="rId5"/>
      <headerFooter>
        <oddFooter>&amp;C&amp;1#&amp;"Calibri"&amp;10&amp;K000000CONFIDENTIAL</oddFooter>
      </headerFooter>
    </customSheetView>
    <customSheetView guid="{48A15F17-8B76-473C-9910-BA171C05E074}" scale="115" showGridLines="0" hiddenRows="1" hiddenColumns="1">
      <selection activeCell="B6" sqref="B6"/>
      <pageMargins left="0" right="0" top="0" bottom="0" header="0" footer="0"/>
      <pageSetup orientation="portrait" r:id="rId6"/>
      <headerFooter>
        <oddFooter>&amp;C&amp;1#&amp;"Calibri"&amp;10&amp;K000000CONFIDENTIAL</oddFooter>
      </headerFooter>
    </customSheetView>
    <customSheetView guid="{40A247B0-1660-4B1B-8CC6-6E6490D6B548}" scale="115" showPageBreaks="1" showGridLines="0" hiddenRows="1" hiddenColumns="1">
      <selection activeCell="B6" sqref="B6"/>
      <pageMargins left="0" right="0" top="0" bottom="0" header="0" footer="0"/>
      <pageSetup orientation="portrait" r:id="rId7"/>
      <headerFooter>
        <oddFooter>&amp;C&amp;1#&amp;"Calibri"&amp;8&amp;K000000Highly Confidential</oddFooter>
      </headerFooter>
    </customSheetView>
    <customSheetView guid="{D2C0D72A-01DE-43BB-88CB-48CAC58470A4}" scale="115" showPageBreaks="1" showGridLines="0" hiddenRows="1" hiddenColumns="1">
      <selection activeCell="B6" sqref="B6"/>
      <pageMargins left="0" right="0" top="0" bottom="0" header="0" footer="0"/>
      <pageSetup orientation="portrait" r:id="rId8"/>
      <headerFooter>
        <oddFooter>&amp;C&amp;1#&amp;"Calibri"&amp;8&amp;K000000Highly Confidential</oddFooter>
      </headerFooter>
    </customSheetView>
    <customSheetView guid="{16FD39D0-F6A2-47F8-95CF-F715E12AE179}" scale="115" showPageBreaks="1" showGridLines="0" hiddenRows="1" hiddenColumns="1">
      <selection activeCell="B6" sqref="B6"/>
      <pageMargins left="0" right="0" top="0" bottom="0" header="0" footer="0"/>
      <pageSetup orientation="portrait" r:id="rId9"/>
      <headerFooter>
        <oddFooter>&amp;C&amp;1#&amp;"Calibri"&amp;10&amp;K000000CONFIDENTIAL</oddFooter>
      </headerFooter>
    </customSheetView>
    <customSheetView guid="{F521CB3F-4B34-457D-BE19-9C4D54886E5D}" scale="115" showPageBreaks="1" showGridLines="0" hiddenRows="1" hiddenColumns="1">
      <selection activeCell="B6" sqref="B6"/>
      <pageMargins left="0" right="0" top="0" bottom="0" header="0" footer="0"/>
      <pageSetup orientation="portrait" r:id="rId10"/>
    </customSheetView>
    <customSheetView guid="{8B7FDA43-DADE-46F9-B1A6-B95016AB7272}" scale="115" showGridLines="0" hiddenRows="1" hiddenColumns="1">
      <selection activeCell="B6" sqref="B6"/>
      <pageMargins left="0" right="0" top="0" bottom="0" header="0" footer="0"/>
      <pageSetup orientation="portrait" r:id="rId11"/>
    </customSheetView>
    <customSheetView guid="{EA70BE0F-67BF-416E-A5F5-771C084AA55B}" scale="115" showGridLines="0" hiddenRows="1" hiddenColumns="1">
      <selection activeCell="B6" sqref="B6"/>
      <pageMargins left="0" right="0" top="0" bottom="0" header="0" footer="0"/>
      <pageSetup orientation="portrait" r:id="rId12"/>
    </customSheetView>
    <customSheetView guid="{49E83F9A-9742-4CB8-8645-32E4F6685279}" scale="115" showGridLines="0" hiddenRows="1" hiddenColumns="1">
      <selection activeCell="B6" sqref="B6"/>
      <pageMargins left="0" right="0" top="0" bottom="0" header="0" footer="0"/>
      <pageSetup paperSize="0" orientation="portrait" horizontalDpi="0" verticalDpi="0" copies="0"/>
    </customSheetView>
    <customSheetView guid="{53716D2E-267C-4993-BC6D-E5D9DD0CABAE}" scale="115" showPageBreaks="1" showGridLines="0" hiddenRows="1" hiddenColumns="1">
      <selection activeCell="B6" sqref="B6"/>
      <pageMargins left="0" right="0" top="0" bottom="0" header="0" footer="0"/>
      <pageSetup orientation="portrait" r:id="rId13"/>
    </customSheetView>
    <customSheetView guid="{A8A115DD-60C2-441B-ACDB-0751390DEB42}" scale="115" showGridLines="0" hiddenRows="1" hiddenColumns="1">
      <selection activeCell="B6" sqref="B6"/>
      <pageMargins left="0" right="0" top="0" bottom="0" header="0" footer="0"/>
      <pageSetup orientation="portrait" r:id="rId14"/>
    </customSheetView>
    <customSheetView guid="{12E03F5C-5A09-4644-B0B9-FB8EE5ED0B75}" scale="115" showGridLines="0" hiddenRows="1" hiddenColumns="1">
      <selection activeCell="B6" sqref="B6"/>
      <pageMargins left="0" right="0" top="0" bottom="0" header="0" footer="0"/>
      <pageSetup orientation="portrait" r:id="rId15"/>
    </customSheetView>
    <customSheetView guid="{EC8F6300-C333-43C9-AF56-AF0DF8BACF48}" scale="115" showGridLines="0" hiddenRows="1" hiddenColumns="1">
      <selection activeCell="B6" sqref="B6"/>
      <pageMargins left="0" right="0" top="0" bottom="0" header="0" footer="0"/>
      <pageSetup orientation="portrait" r:id="rId16"/>
    </customSheetView>
    <customSheetView guid="{6105B5DB-B524-461E-95C0-BA349707E8F3}" scale="115" showGridLines="0" hiddenRows="1" hiddenColumns="1">
      <selection activeCell="B6" sqref="B6"/>
      <pageMargins left="0" right="0" top="0" bottom="0" header="0" footer="0"/>
      <pageSetup orientation="portrait" r:id="rId17"/>
    </customSheetView>
    <customSheetView guid="{78ED69D3-89BB-491E-BF5D-3549E62E63AB}" scale="115" showGridLines="0" hiddenRows="1" hiddenColumns="1">
      <selection activeCell="B6" sqref="B6"/>
      <pageMargins left="0" right="0" top="0" bottom="0" header="0" footer="0"/>
      <pageSetup orientation="portrait" r:id="rId18"/>
    </customSheetView>
    <customSheetView guid="{B0674E3F-EBB5-4024-AC62-301A725564EB}" scale="115" showGridLines="0" hiddenRows="1" hiddenColumns="1">
      <selection activeCell="B6" sqref="B6"/>
      <pageMargins left="0" right="0" top="0" bottom="0" header="0" footer="0"/>
      <pageSetup paperSize="0" orientation="portrait" horizontalDpi="0" verticalDpi="0" copies="0"/>
    </customSheetView>
    <customSheetView guid="{943F2579-A133-4E2C-A6CC-0CE1A4D18D3A}" scale="115" showGridLines="0" hiddenRows="1" hiddenColumns="1">
      <selection activeCell="B6" sqref="B6"/>
      <pageMargins left="0" right="0" top="0" bottom="0" header="0" footer="0"/>
      <pageSetup orientation="portrait" r:id="rId19"/>
    </customSheetView>
    <customSheetView guid="{B39CCC93-A1C8-4B17-ABA1-6A994EE3D60B}" scale="115" showPageBreaks="1" showGridLines="0" hiddenRows="1" hiddenColumns="1">
      <selection activeCell="B6" sqref="B6"/>
      <pageMargins left="0" right="0" top="0" bottom="0" header="0" footer="0"/>
      <pageSetup orientation="portrait" r:id="rId20"/>
    </customSheetView>
    <customSheetView guid="{84F914B9-5294-44E0-ACB2-24F022149E38}" scale="115" showGridLines="0" hiddenRows="1" hiddenColumns="1">
      <selection activeCell="B6" sqref="B6"/>
      <pageMargins left="0" right="0" top="0" bottom="0" header="0" footer="0"/>
      <pageSetup orientation="portrait" r:id="rId21"/>
    </customSheetView>
    <customSheetView guid="{C40070A8-3284-4719-92C8-D008FE331FE4}" scale="115" showGridLines="0" hiddenRows="1" hiddenColumns="1">
      <selection activeCell="B6" sqref="B6"/>
      <pageMargins left="0" right="0" top="0" bottom="0" header="0" footer="0"/>
      <pageSetup paperSize="0" orientation="portrait" horizontalDpi="0" verticalDpi="0" copies="0"/>
    </customSheetView>
    <customSheetView guid="{A4E487F8-5F99-4D6D-8B5A-DEEF6CA4CF86}" scale="115" showPageBreaks="1" showGridLines="0" hiddenRows="1" hiddenColumns="1">
      <selection activeCell="B6" sqref="B6"/>
      <pageMargins left="0" right="0" top="0" bottom="0" header="0" footer="0"/>
      <pageSetup orientation="portrait" r:id="rId22"/>
      <headerFooter>
        <oddFooter>&amp;C&amp;1#&amp;"Calibri"&amp;10&amp;K000000CONFIDENTIAL</oddFooter>
      </headerFooter>
    </customSheetView>
    <customSheetView guid="{7674B857-1DB1-4FE1-AF23-9E73CFCE3521}" scale="115" showGridLines="0" hiddenRows="1" hiddenColumns="1">
      <selection activeCell="B6" sqref="B6"/>
      <pageMargins left="0" right="0" top="0" bottom="0" header="0" footer="0"/>
      <pageSetup orientation="portrait" r:id="rId23"/>
    </customSheetView>
    <customSheetView guid="{9776C57A-4B1D-41DE-97FF-4B0E965B2653}" scale="115" showGridLines="0" hiddenRows="1" hiddenColumns="1">
      <selection activeCell="B6" sqref="B6"/>
      <pageMargins left="0" right="0" top="0" bottom="0" header="0" footer="0"/>
      <pageSetup orientation="portrait" r:id="rId24"/>
      <headerFooter>
        <oddFooter>&amp;C&amp;1#&amp;"Calibri"&amp;10&amp;K000000CONFIDENTIAL</oddFooter>
      </headerFooter>
    </customSheetView>
    <customSheetView guid="{19E8F030-0422-44BC-AE22-2D61FE6D7BAC}" scale="115" showGridLines="0" hiddenRows="1" hiddenColumns="1">
      <selection activeCell="B6" sqref="B6"/>
      <pageMargins left="0" right="0" top="0" bottom="0" header="0" footer="0"/>
      <pageSetup orientation="portrait" r:id="rId25"/>
      <headerFooter>
        <oddFooter>&amp;C&amp;1#&amp;"Calibri"&amp;10&amp;K000000CONFIDENTIAL</oddFooter>
      </headerFooter>
    </customSheetView>
    <customSheetView guid="{BFAAF8CC-F638-432E-9028-F52896C22986}" scale="115" showGridLines="0" hiddenRows="1" hiddenColumns="1">
      <selection activeCell="B6" sqref="B6"/>
      <pageMargins left="0" right="0" top="0" bottom="0" header="0" footer="0"/>
      <pageSetup orientation="portrait" r:id="rId26"/>
      <headerFooter>
        <oddFooter>&amp;C&amp;1#&amp;"Calibri"&amp;10&amp;K000000CONFIDENTIAL</oddFooter>
      </headerFooter>
    </customSheetView>
    <customSheetView guid="{31791B4E-8B9E-4614-B35E-3824854ECF5E}" scale="115" showGridLines="0" hiddenRows="1" hiddenColumns="1">
      <selection activeCell="B6" sqref="B6"/>
      <pageMargins left="0" right="0" top="0" bottom="0" header="0" footer="0"/>
      <pageSetup orientation="portrait" r:id="rId27"/>
      <headerFooter>
        <oddFooter>&amp;C&amp;1#&amp;"Calibri"&amp;10&amp;K000000CONFIDENTIAL</oddFooter>
      </headerFooter>
    </customSheetView>
    <customSheetView guid="{C1F32590-37F1-4576-A7CE-5780719B5250}" scale="115" showGridLines="0" hiddenRows="1" hiddenColumns="1">
      <selection activeCell="B6" sqref="B6"/>
      <pageMargins left="0" right="0" top="0" bottom="0" header="0" footer="0"/>
      <pageSetup orientation="portrait" r:id="rId28"/>
      <headerFooter>
        <oddFooter>&amp;C&amp;1#&amp;"Calibri"&amp;10&amp;K000000CONFIDENTIAL</oddFooter>
      </headerFooter>
    </customSheetView>
    <customSheetView guid="{21170C15-72F9-43EA-8560-3323A6F226C7}" scale="115" showGridLines="0" hiddenRows="1" hiddenColumns="1">
      <selection activeCell="B6" sqref="B6"/>
      <pageMargins left="0" right="0" top="0" bottom="0" header="0" footer="0"/>
      <pageSetup orientation="portrait" r:id="rId29"/>
      <headerFooter>
        <oddFooter>&amp;C&amp;1#&amp;"Calibri"&amp;10&amp;K000000CONFIDENTIAL</oddFooter>
      </headerFooter>
    </customSheetView>
    <customSheetView guid="{C44C12CC-E488-4EE8-96C4-08F0779250EC}" scale="115" showGridLines="0" hiddenRows="1" hiddenColumns="1">
      <selection activeCell="B6" sqref="B6"/>
      <pageMargins left="0" right="0" top="0" bottom="0" header="0" footer="0"/>
      <pageSetup orientation="portrait" r:id="rId30"/>
      <headerFooter>
        <oddFooter>&amp;C&amp;1#&amp;"Calibri"&amp;8&amp;K000000Highly Confidential</oddFooter>
      </headerFooter>
    </customSheetView>
    <customSheetView guid="{210B1B57-5F8E-42AA-9B0E-C0BDB762EA83}" scale="115" showGridLines="0" hiddenRows="1" hiddenColumns="1">
      <selection activeCell="B6" sqref="B6"/>
      <pageMargins left="0" right="0" top="0" bottom="0" header="0" footer="0"/>
      <pageSetup orientation="portrait" r:id="rId31"/>
      <headerFooter>
        <oddFooter>&amp;C&amp;1#&amp;"Calibri"&amp;8&amp;K000000Highly Confidential</oddFooter>
      </headerFooter>
    </customSheetView>
  </customSheetViews>
  <mergeCells count="1">
    <mergeCell ref="C2:C13"/>
  </mergeCells>
  <pageMargins left="0.7" right="0.7" top="0.75" bottom="0.75" header="0.3" footer="0.3"/>
  <pageSetup orientation="portrait" r:id="rId32"/>
  <headerFooter>
    <oddFooter>&amp;C&amp;1#&amp;"Calibri"&amp;8&amp;K000000Highly Confidential</oddFooter>
  </headerFooter>
  <drawing r:id="rId3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
  <sheetViews>
    <sheetView workbookViewId="0">
      <selection activeCell="A2" sqref="A2"/>
    </sheetView>
  </sheetViews>
  <sheetFormatPr defaultRowHeight="12.75"/>
  <sheetData/>
  <customSheetViews>
    <customSheetView guid="{0E35EED2-3545-44B4-B6C8-F710F98BA340}" state="hidden">
      <selection activeCell="A2" sqref="A2"/>
      <pageMargins left="0" right="0" top="0" bottom="0" header="0" footer="0"/>
      <pageSetup orientation="portrait" r:id="rId1"/>
      <headerFooter>
        <oddFooter>&amp;C&amp;1#&amp;"Calibri"&amp;8&amp;K000000Highly Confidential</oddFooter>
      </headerFooter>
    </customSheetView>
    <customSheetView guid="{2EB10D1F-EF9B-4B48-9FD8-78EDC6A85DE1}" state="hidden">
      <selection activeCell="A2" sqref="A2"/>
      <pageMargins left="0" right="0" top="0" bottom="0" header="0" footer="0"/>
      <pageSetup orientation="portrait" r:id="rId2"/>
      <headerFooter>
        <oddFooter>&amp;C&amp;1#&amp;"Calibri"&amp;8&amp;K000000Highly Confidential</oddFooter>
      </headerFooter>
    </customSheetView>
    <customSheetView guid="{D0F9FEDA-89AD-471F-BACB-F2AC9C1B6EB0}" state="hidden">
      <selection activeCell="A2" sqref="A2"/>
      <pageMargins left="0" right="0" top="0" bottom="0" header="0" footer="0"/>
      <pageSetup orientation="portrait" r:id="rId3"/>
      <headerFooter>
        <oddFooter>&amp;C&amp;1#&amp;"Calibri"&amp;8&amp;K000000Highly Confidential</oddFooter>
      </headerFooter>
    </customSheetView>
    <customSheetView guid="{AD79DF8B-FDF9-4B4C-984B-8F1872B7B90D}" state="hidden">
      <selection activeCell="A2" sqref="A2"/>
      <pageMargins left="0" right="0" top="0" bottom="0" header="0" footer="0"/>
      <pageSetup orientation="portrait" r:id="rId4"/>
      <headerFooter>
        <oddFooter>&amp;C&amp;1#&amp;"Calibri"&amp;8&amp;K000000Highly Confidential</oddFooter>
      </headerFooter>
    </customSheetView>
    <customSheetView guid="{1AB90DE0-FF38-457B-B6D8-0F3BEC1CAB1D}" state="hidden">
      <selection activeCell="A2" sqref="A2"/>
      <pageMargins left="0" right="0" top="0" bottom="0" header="0" footer="0"/>
      <pageSetup orientation="portrait" r:id="rId5"/>
      <headerFooter>
        <oddFooter>&amp;C&amp;1#&amp;"Calibri"&amp;8&amp;K000000Highly Confidential</oddFooter>
      </headerFooter>
    </customSheetView>
    <customSheetView guid="{48A15F17-8B76-473C-9910-BA171C05E074}" state="hidden">
      <selection activeCell="A2" sqref="A2"/>
      <pageMargins left="0" right="0" top="0" bottom="0" header="0" footer="0"/>
      <pageSetup orientation="portrait" r:id="rId6"/>
      <headerFooter>
        <oddFooter>&amp;C&amp;1#&amp;"Calibri"&amp;8&amp;K000000Highly Confidential</oddFooter>
      </headerFooter>
    </customSheetView>
    <customSheetView guid="{40A247B0-1660-4B1B-8CC6-6E6490D6B548}" state="hidden">
      <selection activeCell="A2" sqref="A2"/>
      <pageMargins left="0" right="0" top="0" bottom="0" header="0" footer="0"/>
      <pageSetup orientation="portrait" r:id="rId7"/>
      <headerFooter>
        <oddFooter>&amp;C&amp;1#&amp;"Calibri"&amp;8&amp;K000000Highly Confidential</oddFooter>
      </headerFooter>
    </customSheetView>
    <customSheetView guid="{D2C0D72A-01DE-43BB-88CB-48CAC58470A4}" state="hidden">
      <selection activeCell="A2" sqref="A2"/>
      <pageMargins left="0" right="0" top="0" bottom="0" header="0" footer="0"/>
      <pageSetup orientation="portrait" r:id="rId8"/>
      <headerFooter>
        <oddFooter>&amp;C&amp;1#&amp;"Calibri"&amp;8&amp;K000000Highly Confidential</oddFooter>
      </headerFooter>
    </customSheetView>
    <customSheetView guid="{16FD39D0-F6A2-47F8-95CF-F715E12AE179}" state="hidden">
      <selection activeCell="A2" sqref="A2"/>
      <pageMargins left="0" right="0" top="0" bottom="0" header="0" footer="0"/>
      <pageSetup orientation="portrait" r:id="rId9"/>
      <headerFooter>
        <oddFooter>&amp;C&amp;1#&amp;"Calibri"&amp;10&amp;K000000CONFIDENTIAL</oddFooter>
      </headerFooter>
    </customSheetView>
    <customSheetView guid="{F521CB3F-4B34-457D-BE19-9C4D54886E5D}" state="hidden">
      <selection activeCell="A2" sqref="A2"/>
      <pageMargins left="0" right="0" top="0" bottom="0" header="0" footer="0"/>
      <pageSetup orientation="portrait" r:id="rId10"/>
      <headerFooter>
        <oddFooter>&amp;C&amp;1#&amp;"Calibri"&amp;10&amp;K000000CONFIDENTIAL</oddFooter>
      </headerFooter>
    </customSheetView>
    <customSheetView guid="{8B7FDA43-DADE-46F9-B1A6-B95016AB7272}" state="hidden">
      <selection activeCell="A2" sqref="A2"/>
      <pageMargins left="0" right="0" top="0" bottom="0" header="0" footer="0"/>
      <pageSetup orientation="portrait" r:id="rId11"/>
    </customSheetView>
    <customSheetView guid="{EA70BE0F-67BF-416E-A5F5-771C084AA55B}" state="hidden">
      <selection activeCell="A2" sqref="A2"/>
      <pageMargins left="0" right="0" top="0" bottom="0" header="0" footer="0"/>
      <pageSetup orientation="portrait" r:id="rId12"/>
    </customSheetView>
    <customSheetView guid="{49E83F9A-9742-4CB8-8645-32E4F6685279}" state="hidden">
      <selection activeCell="A2" sqref="A2"/>
      <pageMargins left="0" right="0" top="0" bottom="0" header="0" footer="0"/>
      <pageSetup orientation="portrait" r:id="rId13"/>
    </customSheetView>
    <customSheetView guid="{53716D2E-267C-4993-BC6D-E5D9DD0CABAE}" showPageBreaks="1" state="hidden">
      <selection activeCell="A2" sqref="A2"/>
      <pageMargins left="0" right="0" top="0" bottom="0" header="0" footer="0"/>
      <pageSetup orientation="portrait" horizontalDpi="300" verticalDpi="300" r:id="rId14"/>
    </customSheetView>
    <customSheetView guid="{A8A115DD-60C2-441B-ACDB-0751390DEB42}" state="hidden">
      <selection activeCell="A2" sqref="A2"/>
      <pageMargins left="0" right="0" top="0" bottom="0" header="0" footer="0"/>
    </customSheetView>
    <customSheetView guid="{12E03F5C-5A09-4644-B0B9-FB8EE5ED0B75}" state="hidden">
      <selection activeCell="A2" sqref="A2"/>
      <pageMargins left="0" right="0" top="0" bottom="0" header="0" footer="0"/>
    </customSheetView>
    <customSheetView guid="{EC8F6300-C333-43C9-AF56-AF0DF8BACF48}" state="hidden">
      <selection activeCell="A2" sqref="A2"/>
      <pageMargins left="0" right="0" top="0" bottom="0" header="0" footer="0"/>
    </customSheetView>
    <customSheetView guid="{07596234-8E40-41EC-BBE4-5FA2293CD716}">
      <selection activeCell="A2" sqref="A2"/>
      <pageMargins left="0" right="0" top="0" bottom="0" header="0" footer="0"/>
    </customSheetView>
    <customSheetView guid="{4E01CE79-0C4C-4BB4-B68E-53EEFD0E6B66}">
      <selection activeCell="A2" sqref="A2"/>
      <pageMargins left="0" right="0" top="0" bottom="0" header="0" footer="0"/>
    </customSheetView>
    <customSheetView guid="{B1CE1875-6240-4B18-8D3E-97AB663D927D}">
      <selection activeCell="A2" sqref="A2"/>
      <pageMargins left="0" right="0" top="0" bottom="0" header="0" footer="0"/>
    </customSheetView>
    <customSheetView guid="{03483453-F6F8-4416-948C-8FAEB815F67C}" state="hidden">
      <selection activeCell="A2" sqref="A2"/>
      <pageMargins left="0" right="0" top="0" bottom="0" header="0" footer="0"/>
      <pageSetup orientation="portrait" r:id="rId15"/>
    </customSheetView>
    <customSheetView guid="{64F31BAE-D060-4DDA-B87D-BFDFA413F89C}" state="hidden">
      <selection activeCell="A2" sqref="A2"/>
      <pageMargins left="0" right="0" top="0" bottom="0" header="0" footer="0"/>
      <pageSetup orientation="portrait" r:id="rId16"/>
    </customSheetView>
    <customSheetView guid="{2839602D-BDBE-4A0F-9A71-4CC197322802}">
      <selection activeCell="A2" sqref="A2"/>
      <pageMargins left="0" right="0" top="0" bottom="0" header="0" footer="0"/>
    </customSheetView>
    <customSheetView guid="{5DBE6FDA-25B4-4132-8BD3-05EAA96EC0A0}">
      <selection activeCell="A2" sqref="A2"/>
      <pageMargins left="0" right="0" top="0" bottom="0" header="0" footer="0"/>
    </customSheetView>
    <customSheetView guid="{DA94A6BE-B9D1-4BFD-80EE-56DBC80C2D3E}">
      <selection activeCell="A2" sqref="A2"/>
      <pageMargins left="0" right="0" top="0" bottom="0" header="0" footer="0"/>
    </customSheetView>
    <customSheetView guid="{6105B5DB-B524-461E-95C0-BA349707E8F3}" state="hidden">
      <selection activeCell="A2" sqref="A2"/>
      <pageMargins left="0" right="0" top="0" bottom="0" header="0" footer="0"/>
    </customSheetView>
    <customSheetView guid="{78ED69D3-89BB-491E-BF5D-3549E62E63AB}" state="hidden">
      <selection activeCell="A2" sqref="A2"/>
      <pageMargins left="0" right="0" top="0" bottom="0" header="0" footer="0"/>
    </customSheetView>
    <customSheetView guid="{B0674E3F-EBB5-4024-AC62-301A725564EB}" state="hidden">
      <selection activeCell="A2" sqref="A2"/>
      <pageMargins left="0" right="0" top="0" bottom="0" header="0" footer="0"/>
      <pageSetup orientation="portrait" r:id="rId17"/>
    </customSheetView>
    <customSheetView guid="{943F2579-A133-4E2C-A6CC-0CE1A4D18D3A}" state="hidden">
      <selection activeCell="A2" sqref="A2"/>
      <pageMargins left="0" right="0" top="0" bottom="0" header="0" footer="0"/>
      <pageSetup orientation="portrait" r:id="rId18"/>
    </customSheetView>
    <customSheetView guid="{B39CCC93-A1C8-4B17-ABA1-6A994EE3D60B}" state="hidden">
      <selection activeCell="A2" sqref="A2"/>
      <pageMargins left="0" right="0" top="0" bottom="0" header="0" footer="0"/>
      <pageSetup orientation="portrait" r:id="rId19"/>
    </customSheetView>
    <customSheetView guid="{84F914B9-5294-44E0-ACB2-24F022149E38}" state="hidden">
      <selection activeCell="A2" sqref="A2"/>
      <pageMargins left="0" right="0" top="0" bottom="0" header="0" footer="0"/>
      <pageSetup orientation="portrait" r:id="rId20"/>
    </customSheetView>
    <customSheetView guid="{C40070A8-3284-4719-92C8-D008FE331FE4}" state="hidden">
      <selection activeCell="A2" sqref="A2"/>
      <pageMargins left="0" right="0" top="0" bottom="0" header="0" footer="0"/>
      <pageSetup orientation="portrait" r:id="rId21"/>
    </customSheetView>
    <customSheetView guid="{A4E487F8-5F99-4D6D-8B5A-DEEF6CA4CF86}" state="hidden">
      <selection activeCell="A2" sqref="A2"/>
      <pageMargins left="0" right="0" top="0" bottom="0" header="0" footer="0"/>
      <pageSetup orientation="portrait" r:id="rId22"/>
      <headerFooter>
        <oddFooter>&amp;C&amp;1#&amp;"Calibri"&amp;10&amp;K000000CONFIDENTIAL</oddFooter>
      </headerFooter>
    </customSheetView>
    <customSheetView guid="{7674B857-1DB1-4FE1-AF23-9E73CFCE3521}" state="hidden">
      <selection activeCell="A2" sqref="A2"/>
      <pageMargins left="0" right="0" top="0" bottom="0" header="0" footer="0"/>
      <pageSetup orientation="portrait" r:id="rId23"/>
      <headerFooter>
        <oddFooter>&amp;C&amp;1#&amp;"Calibri"&amp;10&amp;K000000CONFIDENTIAL</oddFooter>
      </headerFooter>
    </customSheetView>
    <customSheetView guid="{9776C57A-4B1D-41DE-97FF-4B0E965B2653}" state="hidden">
      <selection activeCell="A2" sqref="A2"/>
      <pageMargins left="0" right="0" top="0" bottom="0" header="0" footer="0"/>
      <pageSetup orientation="portrait" r:id="rId24"/>
      <headerFooter>
        <oddFooter>&amp;C&amp;1#&amp;"Calibri"&amp;10&amp;K000000CONFIDENTIAL</oddFooter>
      </headerFooter>
    </customSheetView>
    <customSheetView guid="{19E8F030-0422-44BC-AE22-2D61FE6D7BAC}" state="hidden">
      <selection activeCell="A2" sqref="A2"/>
      <pageMargins left="0" right="0" top="0" bottom="0" header="0" footer="0"/>
      <pageSetup orientation="portrait" r:id="rId25"/>
      <headerFooter>
        <oddFooter>&amp;C&amp;1#&amp;"Calibri"&amp;10&amp;K000000CONFIDENTIAL</oddFooter>
      </headerFooter>
    </customSheetView>
    <customSheetView guid="{BFAAF8CC-F638-432E-9028-F52896C22986}" state="hidden">
      <selection activeCell="A2" sqref="A2"/>
      <pageMargins left="0" right="0" top="0" bottom="0" header="0" footer="0"/>
      <pageSetup orientation="portrait" r:id="rId26"/>
      <headerFooter>
        <oddFooter>&amp;C&amp;1#&amp;"Calibri"&amp;8&amp;K000000Highly Confidential</oddFooter>
      </headerFooter>
    </customSheetView>
    <customSheetView guid="{31791B4E-8B9E-4614-B35E-3824854ECF5E}" state="hidden">
      <selection activeCell="A2" sqref="A2"/>
      <pageMargins left="0" right="0" top="0" bottom="0" header="0" footer="0"/>
      <pageSetup orientation="portrait" r:id="rId27"/>
      <headerFooter>
        <oddFooter>&amp;C&amp;1#&amp;"Calibri"&amp;8&amp;K000000Highly Confidential</oddFooter>
      </headerFooter>
    </customSheetView>
    <customSheetView guid="{C1F32590-37F1-4576-A7CE-5780719B5250}" state="hidden">
      <selection activeCell="A2" sqref="A2"/>
      <pageMargins left="0" right="0" top="0" bottom="0" header="0" footer="0"/>
      <pageSetup orientation="portrait" r:id="rId28"/>
      <headerFooter>
        <oddFooter>&amp;C&amp;1#&amp;"Calibri"&amp;8&amp;K000000Highly Confidential</oddFooter>
      </headerFooter>
    </customSheetView>
    <customSheetView guid="{21170C15-72F9-43EA-8560-3323A6F226C7}" state="hidden">
      <selection activeCell="A2" sqref="A2"/>
      <pageMargins left="0" right="0" top="0" bottom="0" header="0" footer="0"/>
      <pageSetup orientation="portrait" r:id="rId29"/>
      <headerFooter>
        <oddFooter>&amp;C&amp;1#&amp;"Calibri"&amp;8&amp;K000000Highly Confidential</oddFooter>
      </headerFooter>
    </customSheetView>
    <customSheetView guid="{C44C12CC-E488-4EE8-96C4-08F0779250EC}" state="hidden">
      <selection activeCell="A2" sqref="A2"/>
      <pageMargins left="0" right="0" top="0" bottom="0" header="0" footer="0"/>
      <pageSetup orientation="portrait" r:id="rId30"/>
      <headerFooter>
        <oddFooter>&amp;C&amp;1#&amp;"Calibri"&amp;8&amp;K000000Highly Confidential</oddFooter>
      </headerFooter>
    </customSheetView>
    <customSheetView guid="{210B1B57-5F8E-42AA-9B0E-C0BDB762EA83}" state="hidden">
      <selection activeCell="A2" sqref="A2"/>
      <pageMargins left="0" right="0" top="0" bottom="0" header="0" footer="0"/>
      <pageSetup orientation="portrait" r:id="rId31"/>
      <headerFooter>
        <oddFooter>&amp;C&amp;1#&amp;"Calibri"&amp;8&amp;K000000Highly Confidential</oddFooter>
      </headerFooter>
    </customSheetView>
  </customSheetViews>
  <pageMargins left="0.7" right="0.7" top="0.75" bottom="0.75" header="0.3" footer="0.3"/>
  <pageSetup orientation="portrait" r:id="rId32"/>
  <headerFooter>
    <oddFooter>&amp;C&amp;1#&amp;"Calibri"&amp;8&amp;K000000Highly Confidential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B5"/>
  <sheetViews>
    <sheetView workbookViewId="0">
      <selection activeCell="A2" sqref="A2"/>
    </sheetView>
  </sheetViews>
  <sheetFormatPr defaultRowHeight="12.75"/>
  <sheetData>
    <row r="5" spans="2:2">
      <c r="B5" t="s">
        <v>4715</v>
      </c>
    </row>
  </sheetData>
  <customSheetViews>
    <customSheetView guid="{0E35EED2-3545-44B4-B6C8-F710F98BA340}" state="hidden">
      <selection activeCell="A2" sqref="A2"/>
      <pageMargins left="0" right="0" top="0" bottom="0" header="0" footer="0"/>
      <pageSetup orientation="portrait" r:id="rId1"/>
      <headerFooter>
        <oddFooter>&amp;C&amp;1#&amp;"Calibri"&amp;8&amp;K000000Highly Confidential</oddFooter>
      </headerFooter>
    </customSheetView>
    <customSheetView guid="{2EB10D1F-EF9B-4B48-9FD8-78EDC6A85DE1}" state="hidden">
      <selection activeCell="A2" sqref="A2"/>
      <pageMargins left="0" right="0" top="0" bottom="0" header="0" footer="0"/>
      <pageSetup orientation="portrait" r:id="rId2"/>
      <headerFooter>
        <oddFooter>&amp;C&amp;1#&amp;"Calibri"&amp;8&amp;K000000Highly Confidential</oddFooter>
      </headerFooter>
    </customSheetView>
    <customSheetView guid="{D0F9FEDA-89AD-471F-BACB-F2AC9C1B6EB0}" state="hidden">
      <selection activeCell="A2" sqref="A2"/>
      <pageMargins left="0" right="0" top="0" bottom="0" header="0" footer="0"/>
      <pageSetup orientation="portrait" r:id="rId3"/>
      <headerFooter>
        <oddFooter>&amp;C&amp;1#&amp;"Calibri"&amp;8&amp;K000000Highly Confidential</oddFooter>
      </headerFooter>
    </customSheetView>
    <customSheetView guid="{AD79DF8B-FDF9-4B4C-984B-8F1872B7B90D}" state="hidden">
      <selection activeCell="A2" sqref="A2"/>
      <pageMargins left="0" right="0" top="0" bottom="0" header="0" footer="0"/>
      <pageSetup orientation="portrait" r:id="rId4"/>
      <headerFooter>
        <oddFooter>&amp;C&amp;1#&amp;"Calibri"&amp;8&amp;K000000Highly Confidential</oddFooter>
      </headerFooter>
    </customSheetView>
    <customSheetView guid="{1AB90DE0-FF38-457B-B6D8-0F3BEC1CAB1D}" state="hidden">
      <selection activeCell="A2" sqref="A2"/>
      <pageMargins left="0" right="0" top="0" bottom="0" header="0" footer="0"/>
      <pageSetup orientation="portrait" r:id="rId5"/>
      <headerFooter>
        <oddFooter>&amp;C&amp;1#&amp;"Calibri"&amp;8&amp;K000000Highly Confidential</oddFooter>
      </headerFooter>
    </customSheetView>
    <customSheetView guid="{48A15F17-8B76-473C-9910-BA171C05E074}" state="hidden">
      <selection activeCell="A2" sqref="A2"/>
      <pageMargins left="0" right="0" top="0" bottom="0" header="0" footer="0"/>
      <pageSetup orientation="portrait" r:id="rId6"/>
      <headerFooter>
        <oddFooter>&amp;C&amp;1#&amp;"Calibri"&amp;8&amp;K000000Highly Confidential</oddFooter>
      </headerFooter>
    </customSheetView>
    <customSheetView guid="{40A247B0-1660-4B1B-8CC6-6E6490D6B548}" state="hidden">
      <selection activeCell="A2" sqref="A2"/>
      <pageMargins left="0" right="0" top="0" bottom="0" header="0" footer="0"/>
      <pageSetup orientation="portrait" r:id="rId7"/>
      <headerFooter>
        <oddFooter>&amp;C&amp;1#&amp;"Calibri"&amp;8&amp;K000000Highly Confidential</oddFooter>
      </headerFooter>
    </customSheetView>
    <customSheetView guid="{D2C0D72A-01DE-43BB-88CB-48CAC58470A4}" state="hidden">
      <selection activeCell="A2" sqref="A2"/>
      <pageMargins left="0" right="0" top="0" bottom="0" header="0" footer="0"/>
      <pageSetup orientation="portrait" r:id="rId8"/>
      <headerFooter>
        <oddFooter>&amp;C&amp;1#&amp;"Calibri"&amp;8&amp;K000000Highly Confidential</oddFooter>
      </headerFooter>
    </customSheetView>
    <customSheetView guid="{16FD39D0-F6A2-47F8-95CF-F715E12AE179}" state="hidden">
      <selection activeCell="A2" sqref="A2"/>
      <pageMargins left="0" right="0" top="0" bottom="0" header="0" footer="0"/>
      <pageSetup orientation="portrait" r:id="rId9"/>
      <headerFooter>
        <oddFooter>&amp;C&amp;1#&amp;"Calibri"&amp;10&amp;K000000CONFIDENTIAL</oddFooter>
      </headerFooter>
    </customSheetView>
    <customSheetView guid="{F521CB3F-4B34-457D-BE19-9C4D54886E5D}" state="hidden">
      <selection activeCell="A2" sqref="A2"/>
      <pageMargins left="0" right="0" top="0" bottom="0" header="0" footer="0"/>
      <pageSetup orientation="portrait" r:id="rId10"/>
      <headerFooter>
        <oddFooter>&amp;C&amp;1#&amp;"Calibri"&amp;10&amp;K000000CONFIDENTIAL</oddFooter>
      </headerFooter>
    </customSheetView>
    <customSheetView guid="{8B7FDA43-DADE-46F9-B1A6-B95016AB7272}" state="hidden">
      <selection activeCell="A2" sqref="A2"/>
      <pageMargins left="0" right="0" top="0" bottom="0" header="0" footer="0"/>
      <pageSetup orientation="portrait" r:id="rId11"/>
    </customSheetView>
    <customSheetView guid="{EA70BE0F-67BF-416E-A5F5-771C084AA55B}" state="hidden">
      <selection activeCell="A2" sqref="A2"/>
      <pageMargins left="0" right="0" top="0" bottom="0" header="0" footer="0"/>
      <pageSetup orientation="portrait" r:id="rId12"/>
    </customSheetView>
    <customSheetView guid="{49E83F9A-9742-4CB8-8645-32E4F6685279}" state="hidden">
      <selection activeCell="A2" sqref="A2"/>
      <pageMargins left="0" right="0" top="0" bottom="0" header="0" footer="0"/>
      <pageSetup orientation="portrait" r:id="rId13"/>
    </customSheetView>
    <customSheetView guid="{53716D2E-267C-4993-BC6D-E5D9DD0CABAE}" showPageBreaks="1" state="hidden">
      <selection activeCell="A2" sqref="A2"/>
      <pageMargins left="0" right="0" top="0" bottom="0" header="0" footer="0"/>
      <pageSetup orientation="portrait" horizontalDpi="300" verticalDpi="300" r:id="rId14"/>
    </customSheetView>
    <customSheetView guid="{A8A115DD-60C2-441B-ACDB-0751390DEB42}" state="hidden">
      <selection activeCell="A2" sqref="A2"/>
      <pageMargins left="0" right="0" top="0" bottom="0" header="0" footer="0"/>
    </customSheetView>
    <customSheetView guid="{12E03F5C-5A09-4644-B0B9-FB8EE5ED0B75}" state="hidden">
      <selection activeCell="A2" sqref="A2"/>
      <pageMargins left="0" right="0" top="0" bottom="0" header="0" footer="0"/>
    </customSheetView>
    <customSheetView guid="{EC8F6300-C333-43C9-AF56-AF0DF8BACF48}" state="hidden">
      <selection activeCell="A2" sqref="A2"/>
      <pageMargins left="0" right="0" top="0" bottom="0" header="0" footer="0"/>
    </customSheetView>
    <customSheetView guid="{6105B5DB-B524-461E-95C0-BA349707E8F3}" state="hidden">
      <selection activeCell="A2" sqref="A2"/>
      <pageMargins left="0" right="0" top="0" bottom="0" header="0" footer="0"/>
    </customSheetView>
    <customSheetView guid="{78ED69D3-89BB-491E-BF5D-3549E62E63AB}" state="hidden">
      <selection activeCell="A2" sqref="A2"/>
      <pageMargins left="0" right="0" top="0" bottom="0" header="0" footer="0"/>
    </customSheetView>
    <customSheetView guid="{B0674E3F-EBB5-4024-AC62-301A725564EB}" state="hidden">
      <selection activeCell="A2" sqref="A2"/>
      <pageMargins left="0" right="0" top="0" bottom="0" header="0" footer="0"/>
      <pageSetup orientation="portrait" r:id="rId15"/>
    </customSheetView>
    <customSheetView guid="{943F2579-A133-4E2C-A6CC-0CE1A4D18D3A}" state="hidden">
      <selection activeCell="A2" sqref="A2"/>
      <pageMargins left="0" right="0" top="0" bottom="0" header="0" footer="0"/>
      <pageSetup orientation="portrait" r:id="rId16"/>
    </customSheetView>
    <customSheetView guid="{B39CCC93-A1C8-4B17-ABA1-6A994EE3D60B}" state="hidden">
      <selection activeCell="A2" sqref="A2"/>
      <pageMargins left="0" right="0" top="0" bottom="0" header="0" footer="0"/>
      <pageSetup orientation="portrait" r:id="rId17"/>
    </customSheetView>
    <customSheetView guid="{84F914B9-5294-44E0-ACB2-24F022149E38}" state="hidden">
      <selection activeCell="A2" sqref="A2"/>
      <pageMargins left="0" right="0" top="0" bottom="0" header="0" footer="0"/>
      <pageSetup orientation="portrait" r:id="rId18"/>
    </customSheetView>
    <customSheetView guid="{C40070A8-3284-4719-92C8-D008FE331FE4}" state="hidden">
      <selection activeCell="A2" sqref="A2"/>
      <pageMargins left="0" right="0" top="0" bottom="0" header="0" footer="0"/>
      <pageSetup orientation="portrait" r:id="rId19"/>
    </customSheetView>
    <customSheetView guid="{A4E487F8-5F99-4D6D-8B5A-DEEF6CA4CF86}" state="hidden">
      <selection activeCell="A2" sqref="A2"/>
      <pageMargins left="0" right="0" top="0" bottom="0" header="0" footer="0"/>
      <pageSetup orientation="portrait" r:id="rId20"/>
      <headerFooter>
        <oddFooter>&amp;C&amp;1#&amp;"Calibri"&amp;10&amp;K000000CONFIDENTIAL</oddFooter>
      </headerFooter>
    </customSheetView>
    <customSheetView guid="{7674B857-1DB1-4FE1-AF23-9E73CFCE3521}" state="hidden">
      <selection activeCell="A2" sqref="A2"/>
      <pageMargins left="0" right="0" top="0" bottom="0" header="0" footer="0"/>
      <pageSetup orientation="portrait" r:id="rId21"/>
      <headerFooter>
        <oddFooter>&amp;C&amp;1#&amp;"Calibri"&amp;10&amp;K000000CONFIDENTIAL</oddFooter>
      </headerFooter>
    </customSheetView>
    <customSheetView guid="{9776C57A-4B1D-41DE-97FF-4B0E965B2653}" state="hidden">
      <selection activeCell="A2" sqref="A2"/>
      <pageMargins left="0" right="0" top="0" bottom="0" header="0" footer="0"/>
      <pageSetup orientation="portrait" r:id="rId22"/>
      <headerFooter>
        <oddFooter>&amp;C&amp;1#&amp;"Calibri"&amp;10&amp;K000000CONFIDENTIAL</oddFooter>
      </headerFooter>
    </customSheetView>
    <customSheetView guid="{19E8F030-0422-44BC-AE22-2D61FE6D7BAC}" state="hidden">
      <selection activeCell="A2" sqref="A2"/>
      <pageMargins left="0" right="0" top="0" bottom="0" header="0" footer="0"/>
      <pageSetup orientation="portrait" r:id="rId23"/>
      <headerFooter>
        <oddFooter>&amp;C&amp;1#&amp;"Calibri"&amp;10&amp;K000000CONFIDENTIAL</oddFooter>
      </headerFooter>
    </customSheetView>
    <customSheetView guid="{BFAAF8CC-F638-432E-9028-F52896C22986}" state="hidden">
      <selection activeCell="A2" sqref="A2"/>
      <pageMargins left="0" right="0" top="0" bottom="0" header="0" footer="0"/>
      <pageSetup orientation="portrait" r:id="rId24"/>
      <headerFooter>
        <oddFooter>&amp;C&amp;1#&amp;"Calibri"&amp;8&amp;K000000Highly Confidential</oddFooter>
      </headerFooter>
    </customSheetView>
    <customSheetView guid="{31791B4E-8B9E-4614-B35E-3824854ECF5E}" state="hidden">
      <selection activeCell="A2" sqref="A2"/>
      <pageMargins left="0" right="0" top="0" bottom="0" header="0" footer="0"/>
      <pageSetup orientation="portrait" r:id="rId25"/>
      <headerFooter>
        <oddFooter>&amp;C&amp;1#&amp;"Calibri"&amp;8&amp;K000000Highly Confidential</oddFooter>
      </headerFooter>
    </customSheetView>
    <customSheetView guid="{C1F32590-37F1-4576-A7CE-5780719B5250}" state="hidden">
      <selection activeCell="A2" sqref="A2"/>
      <pageMargins left="0" right="0" top="0" bottom="0" header="0" footer="0"/>
      <pageSetup orientation="portrait" r:id="rId26"/>
      <headerFooter>
        <oddFooter>&amp;C&amp;1#&amp;"Calibri"&amp;8&amp;K000000Highly Confidential</oddFooter>
      </headerFooter>
    </customSheetView>
    <customSheetView guid="{21170C15-72F9-43EA-8560-3323A6F226C7}" state="hidden">
      <selection activeCell="A2" sqref="A2"/>
      <pageMargins left="0" right="0" top="0" bottom="0" header="0" footer="0"/>
      <pageSetup orientation="portrait" r:id="rId27"/>
      <headerFooter>
        <oddFooter>&amp;C&amp;1#&amp;"Calibri"&amp;8&amp;K000000Highly Confidential</oddFooter>
      </headerFooter>
    </customSheetView>
    <customSheetView guid="{C44C12CC-E488-4EE8-96C4-08F0779250EC}" state="hidden">
      <selection activeCell="A2" sqref="A2"/>
      <pageMargins left="0" right="0" top="0" bottom="0" header="0" footer="0"/>
      <pageSetup orientation="portrait" r:id="rId28"/>
      <headerFooter>
        <oddFooter>&amp;C&amp;1#&amp;"Calibri"&amp;8&amp;K000000Highly Confidential</oddFooter>
      </headerFooter>
    </customSheetView>
    <customSheetView guid="{210B1B57-5F8E-42AA-9B0E-C0BDB762EA83}" state="hidden">
      <selection activeCell="A2" sqref="A2"/>
      <pageMargins left="0" right="0" top="0" bottom="0" header="0" footer="0"/>
      <pageSetup orientation="portrait" r:id="rId29"/>
      <headerFooter>
        <oddFooter>&amp;C&amp;1#&amp;"Calibri"&amp;8&amp;K000000Highly Confidential</oddFooter>
      </headerFooter>
    </customSheetView>
  </customSheetViews>
  <pageMargins left="0.7" right="0.7" top="0.75" bottom="0.75" header="0.3" footer="0.3"/>
  <pageSetup orientation="portrait" r:id="rId30"/>
  <headerFooter>
    <oddFooter>&amp;C&amp;1#&amp;"Calibri"&amp;8&amp;K000000Highly Confidential</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B1:F173"/>
  <sheetViews>
    <sheetView workbookViewId="0">
      <selection activeCell="D44" sqref="D44"/>
    </sheetView>
  </sheetViews>
  <sheetFormatPr defaultColWidth="9.140625" defaultRowHeight="12"/>
  <cols>
    <col min="1" max="1" width="5.42578125" style="68" customWidth="1"/>
    <col min="2" max="2" width="21.5703125" style="69" customWidth="1"/>
    <col min="3" max="4" width="36.5703125" style="68" bestFit="1" customWidth="1"/>
    <col min="5" max="5" width="35.5703125" style="68" bestFit="1" customWidth="1"/>
    <col min="6" max="6" width="21.7109375" style="68" bestFit="1" customWidth="1"/>
    <col min="7" max="16384" width="9.140625" style="68"/>
  </cols>
  <sheetData>
    <row r="1" spans="2:4" ht="15.75">
      <c r="B1" s="67" t="s">
        <v>4716</v>
      </c>
      <c r="C1" s="67" t="s">
        <v>4717</v>
      </c>
      <c r="D1" s="67" t="s">
        <v>4718</v>
      </c>
    </row>
    <row r="2" spans="2:4">
      <c r="B2" s="69" t="s">
        <v>1</v>
      </c>
      <c r="C2" s="70" t="str">
        <f>'Letter Generator'!B8:B8</f>
        <v>Please input Policy number above</v>
      </c>
      <c r="D2" s="71" t="str">
        <f>+C2</f>
        <v>Please input Policy number above</v>
      </c>
    </row>
    <row r="3" spans="2:4">
      <c r="B3" s="69" t="s">
        <v>4719</v>
      </c>
      <c r="C3" s="72">
        <f ca="1">NOW()+0.5</f>
        <v>46134.930177314818</v>
      </c>
      <c r="D3" s="71" t="str">
        <f ca="1">"Le "&amp; DAY(C3)&amp;" "&amp;IF(MONTH(C3)=1,"janvier", IF(MONTH(C3)=2, "février", IF(MONTH(C3)=3, "mars", IF(MONTH(C3)=4, "avril", IF(MONTH(C3)=5, "mai",IF(MONTH(C3)=6, "juin", IF(MONTH(C3)=7, "juillet", IF(MONTH(C3)=8, "août", IF(MONTH(C3)=9, "septembre", IF(MONTH(C3)=10, "octobre", IF(MONTH(C3)=11, "novembre", "décembre")))))))))))&amp;", "&amp;YEAR(C3)</f>
        <v>Le 22 avril, 2026</v>
      </c>
    </row>
    <row r="4" spans="2:4">
      <c r="B4" s="69" t="s">
        <v>4720</v>
      </c>
      <c r="C4" s="73" t="e">
        <f>IF(IF(VLOOKUP(C2,'Sig Data Letters Completed'!B2893:X2893,23,0)="Ross &amp; Associates","Suzy Cleary",(IF(OR(VLOOKUP(C2,'Sig Data Letters Completed'!B2893:X2893,23,0)="SAGE", VLOOKUP(C2,'Sig Data Letters Completed'!B2893:X2893,23,0)="SAGE SBU", VLOOKUP(C2,'Sig Data Letters Completed'!B2893:X2893,23,0)="SAGE Signature"), "",(IF(VLOOKUP(C2,'Sig Data Letters Completed'!B2893:X2893,23,0)="Dehoney", "", (IF(VLOOKUP(C2,'Sig Data Letters Completed'!B2893:X2893,23,0)="Kechnie", "", (IF(VLOOKUP(C2,'Sig Data Letters Completed'!B2893:X2893,23,0)="NexGen", "", VLOOKUP(C2,'Sig Data Letters Completed'!B2893:O2893,12,0))))))))))=0, "", IF(VLOOKUP(C2,'Sig Data Letters Completed'!B2893:X2893,23,0)="Ross &amp; Associates","Suzy Cleary",(IF(OR(VLOOKUP(C2,'Sig Data Letters Completed'!B2893:X2893,23,0)="SAGE", VLOOKUP(C2,'Sig Data Letters Completed'!B2893:X2893,23,0)="SAGE SBU", VLOOKUP(C2,'Sig Data Letters Completed'!B2893:X2893,23,0)="SAGE Signature"), "",(IF(VLOOKUP(C2,'Sig Data Letters Completed'!B2893:X2893,23,0)="Dehoney", "", (IF(VLOOKUP(C2,'Sig Data Letters Completed'!B2893:X2893,23,0)="Kechnie", "", (IF(VLOOKUP(C2,'Sig Data Letters Completed'!B2893:X2893,23,0)="NexGen", "", VLOOKUP(C2,'Sig Data Letters Completed'!B2893:O2893,12,0)))))))))))</f>
        <v>#N/A</v>
      </c>
      <c r="D4" s="74" t="e">
        <f>+C4</f>
        <v>#N/A</v>
      </c>
    </row>
    <row r="5" spans="2:4">
      <c r="B5" s="69" t="s">
        <v>4721</v>
      </c>
      <c r="C5" s="73" t="e">
        <f>IF(IF(VLOOKUP(C2,'Sig Data Letters Completed'!B2893:X2893,23,0)="Ross &amp; Associates","",(IF(OR(VLOOKUP(C2,'Sig Data Letters Completed'!B2893:X2893,23,0)="SAGE", VLOOKUP(C2,'Sig Data Letters Completed'!B2893:X2893,23,0)="SAGE SBU", VLOOKUP(C2,'Sig Data Letters Completed'!B2893:X2893,23,0)="SAGE Signature"), "",(IF(VLOOKUP(C2,'Sig Data Letters Completed'!B2893:X2893,23,0)="Dehoney", "", (IF(VLOOKUP(C2,'Sig Data Letters Completed'!B2893:X2893,23,0)="Kechnie", "", (IF(VLOOKUP(C2,'Sig Data Letters Completed'!B2893:X2893,23,0)="NexGen", "", VLOOKUP(C2,'Sig Data Letters Completed'!B2893:O2893,14,0))))))))))=0, "", (IF(VLOOKUP(C2,'Sig Data Letters Completed'!B2893:X2893,23,0)="Ross &amp; Associates","",(IF(OR(VLOOKUP(C2,'Sig Data Letters Completed'!B2893:X2893,23,0)="SAGE", VLOOKUP(C2,'Sig Data Letters Completed'!B2893:X2893,23,0)="SAGE SBU", VLOOKUP(C2,'Sig Data Letters Completed'!B2893:X2893,23,0)="SAGE Signature"), "",(IF(VLOOKUP(C2,'Sig Data Letters Completed'!B2893:X2893,23,0)="Dehoney", "", (IF(VLOOKUP(C2,'Sig Data Letters Completed'!B2893:X2893,23,0)="Kechnie", "", (IF(VLOOKUP(C2,'Sig Data Letters Completed'!B2893:X2893,23,0)="NexGen", "", VLOOKUP(C2,'Sig Data Letters Completed'!B2893:O2893,14,0))))))))))))</f>
        <v>#N/A</v>
      </c>
      <c r="D5" s="74" t="e">
        <f>+C5</f>
        <v>#N/A</v>
      </c>
    </row>
    <row r="6" spans="2:4">
      <c r="B6" s="69" t="s">
        <v>4722</v>
      </c>
      <c r="C6" s="70" t="str">
        <f>C2</f>
        <v>Please input Policy number above</v>
      </c>
      <c r="D6" s="71" t="str">
        <f>+C6</f>
        <v>Please input Policy number above</v>
      </c>
    </row>
    <row r="7" spans="2:4">
      <c r="B7" s="69" t="s">
        <v>4723</v>
      </c>
      <c r="C7" s="74" t="e">
        <f>IF(VLOOKUP(C2,'Sig Data Letters Completed'!B2893:X2893,23,0)="Ross &amp; Associates","renewals@racltd.com ",(IF(OR(VLOOKUP(C2,'Sig Data Letters Completed'!B2893:X2893,23,0)="SAGE", VLOOKUP(C2,'Sig Data Letters Completed'!B2893:X2893,23,0)="SAGE SBU", VLOOKUP(C2,'Sig Data Letters Completed'!B2893:X2893,23,0)="SAGE Signature"), "service@interfas.com",(IF(VLOOKUP(C2,'Sig Data Letters Completed'!B2893:X2893,23,0)="Dehoney","groupservice@dehoney.com",(IF(VLOOKUP(C2,'Sig Data Letters Completed'!B2893:X2893,23,0)="Kechnie","linda.kajba@kechnie.com",(IF(VLOOKUP(C2,'Sig Data Letters Completed'!B2893:X2893,23,0)="NexGen","dee@nexgenfinancial",VLOOKUP(C2,'Sig Data Letters Completed'!B2893:O2893,13,0))))))))))</f>
        <v>#N/A</v>
      </c>
      <c r="D7" s="74" t="e">
        <f>+C7</f>
        <v>#N/A</v>
      </c>
    </row>
    <row r="8" spans="2:4">
      <c r="B8" s="69" t="s">
        <v>4724</v>
      </c>
      <c r="C8" s="75" t="e">
        <f>VLOOKUP(C2,'Sig Data Letters Completed'!B2893:C2893,2,0)</f>
        <v>#N/A</v>
      </c>
      <c r="D8" s="71" t="e">
        <f>+C8</f>
        <v>#N/A</v>
      </c>
    </row>
    <row r="9" spans="2:4">
      <c r="B9" s="69" t="s">
        <v>4725</v>
      </c>
      <c r="C9" s="75" t="s">
        <v>4726</v>
      </c>
      <c r="D9" s="71" t="s">
        <v>4727</v>
      </c>
    </row>
    <row r="10" spans="2:4">
      <c r="B10" s="69" t="s">
        <v>10</v>
      </c>
      <c r="C10" s="72" t="e">
        <f>VLOOKUP(C2,'Sig Data Letters in Progress'!B2:K2,10,0)</f>
        <v>#N/A</v>
      </c>
      <c r="D10" s="71" t="e">
        <f>"Le "&amp; DAY(C10)&amp;" "&amp;IF(MONTH(C10)=1,"janvier", IF(MONTH(C10)=2, "février", IF(MONTH(C10)=4, "mars", IF(MONTH(C10)=5, "avril", IF(MONTH(C10)=6, "juin", IF(MONTH(C10)=7, "juillet", IF(MONTH(C10)=8, "août", IF(MONTH(C10)=9, "septembre", IF(MONTH(C10)=10, "octobre", IF(MONTH(C10)=11, "novembre", "décembre"))))))))))&amp;", "&amp;YEAR(C10)</f>
        <v>#N/A</v>
      </c>
    </row>
    <row r="11" spans="2:4">
      <c r="B11" s="69" t="s">
        <v>4728</v>
      </c>
      <c r="C11" s="72">
        <f ca="1">C3+14</f>
        <v>46148.930177314818</v>
      </c>
      <c r="D11" s="71" t="str">
        <f ca="1">"Le "&amp; DAY(C11)&amp;" "&amp;IF(MONTH(C11)=1,"janvier", IF(MONTH(C11)=2, "février", IF(MONTH(C11)=3, "mars", IF(MONTH(C11)=4, "avril", IF(MONTH(C11)=5, "mai",IF(MONTH(C11)=6, "juin", IF(MONTH(C11)=7, "juillet", IF(MONTH(C11)=8, "août", IF(MONTH(C11)=9, "septembre", IF(MONTH(C11)=10, "octobre", IF(MONTH(C11)=11, "novembre", "décembre")))))))))))&amp;", "&amp;YEAR(C11)</f>
        <v>Le 6 mai, 2026</v>
      </c>
    </row>
    <row r="12" spans="2:4">
      <c r="B12" s="69" t="s">
        <v>4729</v>
      </c>
      <c r="C12" s="70" t="e">
        <f>IF((VLOOKUP(C2,'Sig Data Letters in Progress'!B2:G2,6,0))=OR((VLOOKUP(C2,'Sig Data Letters in Progress'!B2:G2,6,0)="SL Support Inquiries"), (VLOOKUP(C2,'Sig Data Letters in Progress'!B2:G2,6,0)="SL_Support_Inquiries@manulife.com")), "SL Support Inquiries", (VLOOKUP(C2,'Sig Data Letters in Progress'!B2:G2,6,0)))</f>
        <v>#N/A</v>
      </c>
      <c r="D12" s="71" t="e">
        <f>+C12</f>
        <v>#N/A</v>
      </c>
    </row>
    <row r="13" spans="2:4">
      <c r="B13" s="69" t="s">
        <v>4730</v>
      </c>
      <c r="C13" s="70" t="e">
        <f>IF(C12="SL_Support_Inquiries@manulife.com", "", VLOOKUP(C12,B169:E173,4,0))</f>
        <v>#N/A</v>
      </c>
      <c r="D13" s="71" t="e">
        <f>+C13</f>
        <v>#N/A</v>
      </c>
    </row>
    <row r="14" spans="2:4">
      <c r="B14" s="69" t="s">
        <v>4731</v>
      </c>
      <c r="C14" s="70" t="e">
        <f>+VLOOKUP(C12,B169:C173,2,0)</f>
        <v>#N/A</v>
      </c>
      <c r="D14" s="71" t="e">
        <f>+IF((OR(C14="Underwriting Assistant", C14="Senior Underwriting Assistant")), "Administrateur de soutien à la tarification", "")</f>
        <v>#N/A</v>
      </c>
    </row>
    <row r="15" spans="2:4">
      <c r="B15" s="69" t="s">
        <v>4732</v>
      </c>
      <c r="C15" s="70" t="e">
        <f>VLOOKUP(C2,'Sig Data Letters in Progress'!B2:E2,4,0)</f>
        <v>#N/A</v>
      </c>
      <c r="D15" s="71" t="e">
        <f>+C15</f>
        <v>#N/A</v>
      </c>
    </row>
    <row r="16" spans="2:4">
      <c r="B16" s="69" t="s">
        <v>4733</v>
      </c>
      <c r="C16" s="76" t="e">
        <f>PROPER(TRIM((IF(--NOT(ISERROR(FIND(",", C15))), TRIM(IF(C15="","",RIGHT(C15,LEN(C15)-FIND(" ",C15))&amp;" "&amp;LEFT(C15,FIND(",",C15)-1))), C15))))</f>
        <v>#N/A</v>
      </c>
      <c r="D16" s="77" t="e">
        <f>+C16</f>
        <v>#N/A</v>
      </c>
    </row>
    <row r="17" spans="2:5">
      <c r="C17" s="76" t="str">
        <f>IFERROR(VLOOKUP(C16,B21:D166,2,0), "AE not listed")</f>
        <v>AE not listed</v>
      </c>
      <c r="D17" s="77" t="str">
        <f>IF(C17="Account Executive", "Charge de portefeuille", "Account Executive")</f>
        <v>Account Executive</v>
      </c>
    </row>
    <row r="18" spans="2:5">
      <c r="C18" s="76" t="str">
        <f>IFERROR(VLOOKUP(C16,B22:D167,3,0), "AE not listed")</f>
        <v>AE not listed</v>
      </c>
      <c r="D18" s="77" t="str">
        <f>+C18</f>
        <v>AE not listed</v>
      </c>
    </row>
    <row r="19" spans="2:5">
      <c r="C19" s="103" t="str">
        <f>IF(IF(IFERROR(VLOOKUP(C16,B22:E167,4,0), "AE not listed")=0, "", IFERROR(VLOOKUP(C16,B22:E167,4,0), "AE not listed"))=0, "", IF(IFERROR(VLOOKUP(C16,B22:E167,4,0), "AE not listed")=0, "", IFERROR(VLOOKUP(C16,B22:E167,4,0), "AE not listed")))</f>
        <v>AE not listed</v>
      </c>
      <c r="D19" s="77" t="str">
        <f>C19</f>
        <v>AE not listed</v>
      </c>
    </row>
    <row r="20" spans="2:5">
      <c r="C20" s="78"/>
    </row>
    <row r="21" spans="2:5">
      <c r="B21" s="69" t="s">
        <v>4734</v>
      </c>
      <c r="C21" s="69" t="s">
        <v>4735</v>
      </c>
      <c r="D21" s="69" t="s">
        <v>4736</v>
      </c>
      <c r="E21" s="69" t="s">
        <v>4737</v>
      </c>
    </row>
    <row r="22" spans="2:5">
      <c r="B22" s="68" t="s">
        <v>4738</v>
      </c>
      <c r="C22" s="68" t="s">
        <v>4</v>
      </c>
      <c r="D22" s="68" t="s">
        <v>4739</v>
      </c>
      <c r="E22" s="100" t="s">
        <v>4740</v>
      </c>
    </row>
    <row r="23" spans="2:5">
      <c r="B23" s="68" t="s">
        <v>243</v>
      </c>
      <c r="C23" s="68" t="s">
        <v>4</v>
      </c>
      <c r="D23" s="68" t="s">
        <v>4741</v>
      </c>
      <c r="E23" s="100" t="s">
        <v>4742</v>
      </c>
    </row>
    <row r="24" spans="2:5">
      <c r="B24" s="68" t="s">
        <v>4743</v>
      </c>
      <c r="C24" s="68" t="s">
        <v>4</v>
      </c>
      <c r="D24" s="68" t="s">
        <v>4741</v>
      </c>
    </row>
    <row r="25" spans="2:5">
      <c r="B25" s="68" t="s">
        <v>215</v>
      </c>
      <c r="C25" s="68" t="s">
        <v>4</v>
      </c>
      <c r="D25" s="68" t="s">
        <v>4741</v>
      </c>
      <c r="E25" s="100" t="s">
        <v>4744</v>
      </c>
    </row>
    <row r="26" spans="2:5">
      <c r="B26" s="68" t="s">
        <v>4745</v>
      </c>
      <c r="C26" s="68" t="s">
        <v>4</v>
      </c>
      <c r="D26" s="68" t="s">
        <v>4746</v>
      </c>
    </row>
    <row r="27" spans="2:5">
      <c r="B27" s="68" t="s">
        <v>4747</v>
      </c>
      <c r="C27" s="68" t="s">
        <v>4</v>
      </c>
      <c r="D27" s="68" t="s">
        <v>4741</v>
      </c>
    </row>
    <row r="28" spans="2:5">
      <c r="B28" s="68" t="s">
        <v>211</v>
      </c>
      <c r="C28" s="68" t="s">
        <v>4</v>
      </c>
      <c r="D28" s="68" t="s">
        <v>4748</v>
      </c>
      <c r="E28" s="100" t="s">
        <v>4749</v>
      </c>
    </row>
    <row r="29" spans="2:5">
      <c r="B29" s="68" t="s">
        <v>4750</v>
      </c>
      <c r="C29" s="68" t="s">
        <v>4751</v>
      </c>
      <c r="D29" s="68" t="s">
        <v>4741</v>
      </c>
    </row>
    <row r="30" spans="2:5">
      <c r="B30" s="68" t="s">
        <v>4078</v>
      </c>
      <c r="C30" s="68" t="s">
        <v>4</v>
      </c>
      <c r="D30" s="68" t="s">
        <v>4741</v>
      </c>
      <c r="E30" s="100" t="s">
        <v>4752</v>
      </c>
    </row>
    <row r="31" spans="2:5">
      <c r="B31" s="68" t="s">
        <v>4753</v>
      </c>
      <c r="C31" s="68" t="s">
        <v>4</v>
      </c>
      <c r="D31" s="68" t="s">
        <v>4754</v>
      </c>
    </row>
    <row r="32" spans="2:5">
      <c r="B32" s="68" t="s">
        <v>996</v>
      </c>
      <c r="C32" s="68" t="s">
        <v>4</v>
      </c>
      <c r="D32" s="68" t="s">
        <v>4755</v>
      </c>
      <c r="E32" s="100" t="s">
        <v>4756</v>
      </c>
    </row>
    <row r="33" spans="2:5">
      <c r="B33" s="68" t="s">
        <v>4757</v>
      </c>
      <c r="C33" s="68" t="s">
        <v>4</v>
      </c>
      <c r="D33" s="68" t="s">
        <v>4758</v>
      </c>
    </row>
    <row r="34" spans="2:5">
      <c r="B34" s="68" t="s">
        <v>530</v>
      </c>
      <c r="C34" s="68" t="s">
        <v>4</v>
      </c>
      <c r="D34" s="68" t="s">
        <v>4746</v>
      </c>
      <c r="E34" s="100" t="s">
        <v>4759</v>
      </c>
    </row>
    <row r="35" spans="2:5">
      <c r="B35" s="68" t="s">
        <v>4760</v>
      </c>
      <c r="C35" s="68" t="s">
        <v>4</v>
      </c>
      <c r="D35" s="68" t="s">
        <v>4758</v>
      </c>
    </row>
    <row r="36" spans="2:5">
      <c r="B36" s="68" t="s">
        <v>885</v>
      </c>
      <c r="C36" s="68" t="s">
        <v>4</v>
      </c>
      <c r="D36" s="68" t="s">
        <v>4754</v>
      </c>
      <c r="E36" s="100" t="s">
        <v>4761</v>
      </c>
    </row>
    <row r="37" spans="2:5">
      <c r="B37" s="68" t="s">
        <v>354</v>
      </c>
      <c r="C37" s="68" t="s">
        <v>4</v>
      </c>
      <c r="D37" s="68" t="s">
        <v>4762</v>
      </c>
      <c r="E37" s="100" t="s">
        <v>4763</v>
      </c>
    </row>
    <row r="38" spans="2:5">
      <c r="B38" s="68" t="s">
        <v>963</v>
      </c>
      <c r="C38" s="68" t="s">
        <v>4</v>
      </c>
      <c r="D38" s="68" t="s">
        <v>4741</v>
      </c>
      <c r="E38" s="100" t="s">
        <v>4764</v>
      </c>
    </row>
    <row r="39" spans="2:5">
      <c r="B39" s="68" t="s">
        <v>4765</v>
      </c>
      <c r="C39" s="68" t="s">
        <v>4</v>
      </c>
      <c r="D39" s="68" t="s">
        <v>4741</v>
      </c>
      <c r="E39" s="100" t="s">
        <v>4766</v>
      </c>
    </row>
    <row r="40" spans="2:5">
      <c r="B40" s="68" t="s">
        <v>1184</v>
      </c>
      <c r="C40" s="68" t="s">
        <v>4</v>
      </c>
      <c r="D40" s="68" t="s">
        <v>4741</v>
      </c>
      <c r="E40" s="100" t="s">
        <v>4767</v>
      </c>
    </row>
    <row r="41" spans="2:5">
      <c r="B41" s="68" t="s">
        <v>4768</v>
      </c>
      <c r="C41" s="68" t="s">
        <v>4</v>
      </c>
      <c r="D41" s="68" t="s">
        <v>4739</v>
      </c>
    </row>
    <row r="42" spans="2:5">
      <c r="B42" s="68" t="s">
        <v>4769</v>
      </c>
      <c r="C42" s="68" t="s">
        <v>4751</v>
      </c>
      <c r="D42" s="68" t="s">
        <v>4741</v>
      </c>
      <c r="E42" s="100" t="s">
        <v>4770</v>
      </c>
    </row>
    <row r="43" spans="2:5">
      <c r="B43" s="98" t="s">
        <v>4771</v>
      </c>
      <c r="C43" s="68" t="s">
        <v>4</v>
      </c>
      <c r="D43" s="68" t="s">
        <v>4762</v>
      </c>
    </row>
    <row r="44" spans="2:5">
      <c r="B44" s="68" t="s">
        <v>970</v>
      </c>
      <c r="C44" s="68" t="s">
        <v>4</v>
      </c>
      <c r="D44" s="68" t="s">
        <v>4762</v>
      </c>
      <c r="E44" s="100" t="s">
        <v>4772</v>
      </c>
    </row>
    <row r="45" spans="2:5">
      <c r="B45" s="68" t="s">
        <v>4773</v>
      </c>
      <c r="C45" s="68" t="s">
        <v>4</v>
      </c>
      <c r="D45" s="68" t="s">
        <v>4754</v>
      </c>
      <c r="E45" s="100" t="s">
        <v>4774</v>
      </c>
    </row>
    <row r="46" spans="2:5">
      <c r="B46" s="68" t="s">
        <v>4775</v>
      </c>
      <c r="C46" s="68" t="s">
        <v>4</v>
      </c>
      <c r="D46" s="68" t="s">
        <v>4755</v>
      </c>
      <c r="E46" s="100" t="s">
        <v>4776</v>
      </c>
    </row>
    <row r="47" spans="2:5">
      <c r="B47" s="68" t="s">
        <v>4777</v>
      </c>
      <c r="C47" s="68" t="s">
        <v>4</v>
      </c>
      <c r="D47" s="68" t="s">
        <v>4762</v>
      </c>
      <c r="E47" s="100" t="s">
        <v>4778</v>
      </c>
    </row>
    <row r="48" spans="2:5">
      <c r="B48" s="68" t="s">
        <v>4779</v>
      </c>
      <c r="C48" s="68" t="s">
        <v>4</v>
      </c>
      <c r="D48" s="68" t="s">
        <v>4780</v>
      </c>
    </row>
    <row r="49" spans="2:5">
      <c r="B49" s="68" t="s">
        <v>4781</v>
      </c>
      <c r="C49" s="68" t="s">
        <v>4</v>
      </c>
      <c r="D49" s="68" t="s">
        <v>4741</v>
      </c>
    </row>
    <row r="50" spans="2:5">
      <c r="B50" s="68" t="s">
        <v>4782</v>
      </c>
      <c r="C50" s="68" t="s">
        <v>4</v>
      </c>
      <c r="D50" s="68" t="s">
        <v>4783</v>
      </c>
    </row>
    <row r="51" spans="2:5">
      <c r="B51" s="68" t="s">
        <v>4784</v>
      </c>
      <c r="C51" s="68" t="s">
        <v>4</v>
      </c>
      <c r="D51" s="68" t="s">
        <v>4741</v>
      </c>
    </row>
    <row r="52" spans="2:5">
      <c r="B52" s="68" t="s">
        <v>4785</v>
      </c>
      <c r="C52" s="68" t="s">
        <v>4</v>
      </c>
      <c r="D52" s="68" t="s">
        <v>4755</v>
      </c>
      <c r="E52" s="100" t="s">
        <v>4786</v>
      </c>
    </row>
    <row r="53" spans="2:5">
      <c r="B53" s="68" t="s">
        <v>4787</v>
      </c>
      <c r="C53" s="68" t="s">
        <v>4</v>
      </c>
      <c r="D53" s="68" t="s">
        <v>4748</v>
      </c>
      <c r="E53" s="100" t="s">
        <v>4788</v>
      </c>
    </row>
    <row r="54" spans="2:5">
      <c r="B54" s="68" t="s">
        <v>4099</v>
      </c>
      <c r="C54" s="68" t="s">
        <v>4</v>
      </c>
      <c r="D54" s="68" t="s">
        <v>4741</v>
      </c>
      <c r="E54" s="100" t="s">
        <v>4789</v>
      </c>
    </row>
    <row r="55" spans="2:5">
      <c r="B55" s="68" t="s">
        <v>4790</v>
      </c>
      <c r="C55" s="68" t="s">
        <v>4</v>
      </c>
      <c r="D55" s="68" t="s">
        <v>4748</v>
      </c>
      <c r="E55" s="100" t="s">
        <v>4791</v>
      </c>
    </row>
    <row r="56" spans="2:5">
      <c r="B56" s="68" t="s">
        <v>4792</v>
      </c>
      <c r="C56" s="68" t="s">
        <v>4</v>
      </c>
      <c r="D56" s="68" t="s">
        <v>4755</v>
      </c>
    </row>
    <row r="57" spans="2:5">
      <c r="B57" s="68" t="s">
        <v>4793</v>
      </c>
      <c r="C57" s="68" t="s">
        <v>4</v>
      </c>
      <c r="D57" s="68" t="s">
        <v>4754</v>
      </c>
    </row>
    <row r="58" spans="2:5">
      <c r="B58" s="68" t="s">
        <v>70</v>
      </c>
      <c r="C58" s="68" t="s">
        <v>4</v>
      </c>
      <c r="D58" s="68" t="s">
        <v>4755</v>
      </c>
      <c r="E58" s="100" t="s">
        <v>4794</v>
      </c>
    </row>
    <row r="59" spans="2:5">
      <c r="B59" s="68" t="s">
        <v>573</v>
      </c>
      <c r="C59" s="68" t="s">
        <v>4</v>
      </c>
      <c r="D59" s="68" t="s">
        <v>4748</v>
      </c>
      <c r="E59" s="100" t="s">
        <v>4795</v>
      </c>
    </row>
    <row r="60" spans="2:5">
      <c r="B60" s="68" t="s">
        <v>4796</v>
      </c>
      <c r="C60" s="68" t="s">
        <v>4797</v>
      </c>
      <c r="D60" s="68" t="s">
        <v>4758</v>
      </c>
    </row>
    <row r="61" spans="2:5">
      <c r="B61" s="68" t="s">
        <v>4798</v>
      </c>
      <c r="C61" s="68" t="s">
        <v>4</v>
      </c>
      <c r="D61" s="68" t="s">
        <v>4799</v>
      </c>
      <c r="E61" s="100" t="s">
        <v>4800</v>
      </c>
    </row>
    <row r="62" spans="2:5">
      <c r="B62" s="68" t="s">
        <v>730</v>
      </c>
      <c r="C62" s="68" t="s">
        <v>4</v>
      </c>
      <c r="D62" s="68" t="s">
        <v>4799</v>
      </c>
      <c r="E62" s="100" t="s">
        <v>4800</v>
      </c>
    </row>
    <row r="63" spans="2:5">
      <c r="B63" s="68" t="s">
        <v>4801</v>
      </c>
      <c r="C63" s="68" t="s">
        <v>4802</v>
      </c>
      <c r="D63" s="68" t="s">
        <v>4746</v>
      </c>
      <c r="E63" s="100" t="s">
        <v>4803</v>
      </c>
    </row>
    <row r="64" spans="2:5">
      <c r="B64" s="68" t="s">
        <v>4110</v>
      </c>
      <c r="C64" s="68" t="s">
        <v>4</v>
      </c>
      <c r="D64" s="68" t="s">
        <v>4780</v>
      </c>
      <c r="E64" s="100" t="s">
        <v>4804</v>
      </c>
    </row>
    <row r="65" spans="2:5">
      <c r="B65" s="68" t="s">
        <v>4805</v>
      </c>
      <c r="C65" s="68" t="s">
        <v>4</v>
      </c>
      <c r="D65" s="68" t="s">
        <v>4748</v>
      </c>
      <c r="E65" s="100" t="s">
        <v>4806</v>
      </c>
    </row>
    <row r="66" spans="2:5">
      <c r="B66" s="68" t="s">
        <v>4807</v>
      </c>
      <c r="C66" s="68" t="s">
        <v>4751</v>
      </c>
      <c r="D66" s="68" t="s">
        <v>4808</v>
      </c>
    </row>
    <row r="67" spans="2:5">
      <c r="B67" s="68" t="s">
        <v>4161</v>
      </c>
      <c r="C67" s="68" t="s">
        <v>4</v>
      </c>
      <c r="D67" s="68" t="s">
        <v>4741</v>
      </c>
      <c r="E67" s="100" t="s">
        <v>4809</v>
      </c>
    </row>
    <row r="68" spans="2:5">
      <c r="B68" s="68" t="s">
        <v>1020</v>
      </c>
      <c r="C68" s="68" t="s">
        <v>4</v>
      </c>
      <c r="D68" s="68" t="s">
        <v>4755</v>
      </c>
      <c r="E68" s="100" t="s">
        <v>4810</v>
      </c>
    </row>
    <row r="69" spans="2:5">
      <c r="B69" s="68" t="s">
        <v>4811</v>
      </c>
      <c r="C69" s="68" t="s">
        <v>4</v>
      </c>
      <c r="D69" s="68" t="s">
        <v>4746</v>
      </c>
      <c r="E69" s="100" t="s">
        <v>4812</v>
      </c>
    </row>
    <row r="70" spans="2:5">
      <c r="B70" s="68" t="s">
        <v>4476</v>
      </c>
      <c r="C70" s="68" t="s">
        <v>4</v>
      </c>
      <c r="D70" s="68" t="s">
        <v>4748</v>
      </c>
      <c r="E70" s="100" t="s">
        <v>4813</v>
      </c>
    </row>
    <row r="71" spans="2:5">
      <c r="B71" s="68" t="s">
        <v>463</v>
      </c>
      <c r="C71" s="68" t="s">
        <v>4</v>
      </c>
      <c r="D71" s="68" t="s">
        <v>4758</v>
      </c>
      <c r="E71" s="100"/>
    </row>
    <row r="72" spans="2:5">
      <c r="B72" s="68" t="s">
        <v>4205</v>
      </c>
      <c r="C72" s="68" t="s">
        <v>4</v>
      </c>
      <c r="D72" s="68" t="s">
        <v>4741</v>
      </c>
      <c r="E72" s="100" t="s">
        <v>4814</v>
      </c>
    </row>
    <row r="73" spans="2:5">
      <c r="B73" s="98" t="s">
        <v>858</v>
      </c>
      <c r="C73" s="68" t="s">
        <v>4</v>
      </c>
      <c r="D73" s="68" t="s">
        <v>4754</v>
      </c>
      <c r="E73" s="100" t="s">
        <v>4815</v>
      </c>
    </row>
    <row r="74" spans="2:5">
      <c r="B74" s="68" t="s">
        <v>4816</v>
      </c>
      <c r="C74" s="68" t="s">
        <v>4751</v>
      </c>
      <c r="D74" s="68" t="s">
        <v>4755</v>
      </c>
      <c r="E74" s="100" t="s">
        <v>4817</v>
      </c>
    </row>
    <row r="75" spans="2:5">
      <c r="B75" s="68" t="s">
        <v>4818</v>
      </c>
      <c r="C75" s="68" t="s">
        <v>4</v>
      </c>
      <c r="D75" s="68" t="s">
        <v>4799</v>
      </c>
    </row>
    <row r="76" spans="2:5">
      <c r="B76" s="68" t="s">
        <v>4819</v>
      </c>
      <c r="C76" s="68" t="s">
        <v>4</v>
      </c>
      <c r="D76" s="68" t="s">
        <v>4748</v>
      </c>
      <c r="E76" s="100" t="s">
        <v>4820</v>
      </c>
    </row>
    <row r="77" spans="2:5">
      <c r="B77" s="68" t="s">
        <v>4821</v>
      </c>
      <c r="C77" s="68" t="s">
        <v>4</v>
      </c>
      <c r="D77" s="68" t="s">
        <v>4748</v>
      </c>
      <c r="E77" s="100" t="s">
        <v>4822</v>
      </c>
    </row>
    <row r="78" spans="2:5">
      <c r="B78" s="68" t="s">
        <v>3707</v>
      </c>
      <c r="C78" s="68" t="s">
        <v>4</v>
      </c>
      <c r="D78" s="68" t="s">
        <v>4748</v>
      </c>
      <c r="E78" s="100" t="s">
        <v>4823</v>
      </c>
    </row>
    <row r="79" spans="2:5">
      <c r="B79" s="68" t="s">
        <v>4824</v>
      </c>
      <c r="C79" s="68" t="s">
        <v>4</v>
      </c>
      <c r="D79" s="68" t="s">
        <v>4748</v>
      </c>
    </row>
    <row r="80" spans="2:5">
      <c r="B80" s="68" t="s">
        <v>4825</v>
      </c>
      <c r="C80" s="68" t="s">
        <v>4</v>
      </c>
      <c r="D80" s="68" t="s">
        <v>4739</v>
      </c>
      <c r="E80" s="100" t="s">
        <v>4826</v>
      </c>
    </row>
    <row r="81" spans="2:5">
      <c r="B81" s="68" t="s">
        <v>4827</v>
      </c>
      <c r="C81" s="68" t="s">
        <v>4</v>
      </c>
      <c r="D81" s="68" t="s">
        <v>4741</v>
      </c>
    </row>
    <row r="82" spans="2:5">
      <c r="B82" s="98" t="s">
        <v>4828</v>
      </c>
      <c r="C82" s="68" t="s">
        <v>4</v>
      </c>
      <c r="D82" s="68" t="s">
        <v>4829</v>
      </c>
    </row>
    <row r="83" spans="2:5">
      <c r="B83" s="68" t="s">
        <v>548</v>
      </c>
      <c r="C83" s="68" t="s">
        <v>4</v>
      </c>
      <c r="D83" s="68" t="s">
        <v>4741</v>
      </c>
      <c r="E83" s="100" t="s">
        <v>4830</v>
      </c>
    </row>
    <row r="84" spans="2:5">
      <c r="B84" s="68" t="s">
        <v>2982</v>
      </c>
      <c r="C84" s="68" t="s">
        <v>4</v>
      </c>
      <c r="D84" s="68" t="s">
        <v>4758</v>
      </c>
      <c r="E84" s="100" t="s">
        <v>4831</v>
      </c>
    </row>
    <row r="85" spans="2:5">
      <c r="B85" s="68" t="s">
        <v>4832</v>
      </c>
      <c r="C85" s="68" t="s">
        <v>4</v>
      </c>
      <c r="D85" s="68" t="s">
        <v>4829</v>
      </c>
      <c r="E85" s="100" t="s">
        <v>4833</v>
      </c>
    </row>
    <row r="86" spans="2:5">
      <c r="B86" s="68" t="s">
        <v>4112</v>
      </c>
      <c r="C86" s="68" t="s">
        <v>4</v>
      </c>
      <c r="D86" s="68" t="s">
        <v>4758</v>
      </c>
      <c r="E86" s="100" t="s">
        <v>4834</v>
      </c>
    </row>
    <row r="87" spans="2:5">
      <c r="B87" s="68" t="s">
        <v>4835</v>
      </c>
      <c r="C87" s="68" t="s">
        <v>4751</v>
      </c>
      <c r="D87" s="68" t="s">
        <v>4836</v>
      </c>
      <c r="E87" s="100" t="s">
        <v>4837</v>
      </c>
    </row>
    <row r="88" spans="2:5">
      <c r="B88" s="68" t="s">
        <v>261</v>
      </c>
      <c r="C88" s="68" t="s">
        <v>4</v>
      </c>
      <c r="D88" s="68" t="s">
        <v>4741</v>
      </c>
      <c r="E88" s="100" t="s">
        <v>4838</v>
      </c>
    </row>
    <row r="89" spans="2:5">
      <c r="B89" s="68" t="s">
        <v>348</v>
      </c>
      <c r="C89" s="68" t="s">
        <v>4</v>
      </c>
      <c r="D89" s="68" t="s">
        <v>4783</v>
      </c>
      <c r="E89" s="100" t="s">
        <v>4839</v>
      </c>
    </row>
    <row r="90" spans="2:5">
      <c r="B90" s="98" t="s">
        <v>4840</v>
      </c>
      <c r="C90" s="68" t="s">
        <v>4</v>
      </c>
      <c r="D90" s="68" t="s">
        <v>4758</v>
      </c>
    </row>
    <row r="91" spans="2:5">
      <c r="B91" s="68" t="s">
        <v>2002</v>
      </c>
      <c r="C91" s="68" t="s">
        <v>4</v>
      </c>
      <c r="D91" s="68" t="s">
        <v>4754</v>
      </c>
    </row>
    <row r="92" spans="2:5">
      <c r="B92" s="68" t="s">
        <v>357</v>
      </c>
      <c r="C92" s="68" t="s">
        <v>4</v>
      </c>
      <c r="D92" s="68" t="s">
        <v>4755</v>
      </c>
      <c r="E92" s="100" t="s">
        <v>4841</v>
      </c>
    </row>
    <row r="93" spans="2:5">
      <c r="B93" s="68" t="s">
        <v>1057</v>
      </c>
      <c r="C93" s="68" t="s">
        <v>4</v>
      </c>
      <c r="D93" s="68" t="s">
        <v>4842</v>
      </c>
      <c r="E93" s="100" t="s">
        <v>4843</v>
      </c>
    </row>
    <row r="94" spans="2:5">
      <c r="B94" s="68" t="s">
        <v>4844</v>
      </c>
      <c r="C94" s="68" t="s">
        <v>4</v>
      </c>
      <c r="D94" s="68" t="s">
        <v>4748</v>
      </c>
      <c r="E94" s="100" t="s">
        <v>4845</v>
      </c>
    </row>
    <row r="95" spans="2:5">
      <c r="B95" s="68" t="s">
        <v>330</v>
      </c>
      <c r="C95" s="68" t="s">
        <v>4</v>
      </c>
      <c r="D95" s="68" t="s">
        <v>4741</v>
      </c>
      <c r="E95" s="100" t="s">
        <v>4846</v>
      </c>
    </row>
    <row r="96" spans="2:5">
      <c r="B96" s="68" t="s">
        <v>4847</v>
      </c>
      <c r="C96" s="68" t="s">
        <v>4</v>
      </c>
      <c r="D96" s="68" t="s">
        <v>4829</v>
      </c>
      <c r="E96" s="100" t="s">
        <v>4848</v>
      </c>
    </row>
    <row r="97" spans="2:5">
      <c r="B97" s="98" t="s">
        <v>4849</v>
      </c>
      <c r="C97" s="68" t="s">
        <v>4</v>
      </c>
      <c r="D97" s="68" t="s">
        <v>4741</v>
      </c>
      <c r="E97" s="100" t="s">
        <v>4850</v>
      </c>
    </row>
    <row r="98" spans="2:5">
      <c r="B98" s="68" t="s">
        <v>4851</v>
      </c>
      <c r="C98" s="68" t="s">
        <v>4</v>
      </c>
      <c r="D98" s="68" t="s">
        <v>4748</v>
      </c>
      <c r="E98" s="100" t="s">
        <v>4852</v>
      </c>
    </row>
    <row r="99" spans="2:5">
      <c r="B99" s="68" t="s">
        <v>4853</v>
      </c>
      <c r="C99" s="68" t="s">
        <v>4854</v>
      </c>
      <c r="D99" s="68" t="s">
        <v>4755</v>
      </c>
    </row>
    <row r="100" spans="2:5">
      <c r="B100" s="68" t="s">
        <v>4855</v>
      </c>
      <c r="C100" s="68" t="s">
        <v>4</v>
      </c>
      <c r="D100" s="68" t="s">
        <v>4762</v>
      </c>
      <c r="E100" s="100" t="s">
        <v>4856</v>
      </c>
    </row>
    <row r="101" spans="2:5">
      <c r="B101" s="98" t="s">
        <v>4857</v>
      </c>
      <c r="C101" s="68" t="s">
        <v>4</v>
      </c>
      <c r="D101" s="99" t="s">
        <v>4755</v>
      </c>
    </row>
    <row r="102" spans="2:5">
      <c r="B102" s="68" t="s">
        <v>4336</v>
      </c>
      <c r="C102" s="68" t="s">
        <v>4</v>
      </c>
      <c r="D102" s="68" t="s">
        <v>4748</v>
      </c>
    </row>
    <row r="103" spans="2:5">
      <c r="B103" s="68" t="s">
        <v>1208</v>
      </c>
      <c r="C103" s="68" t="s">
        <v>4</v>
      </c>
      <c r="D103" s="68" t="s">
        <v>4748</v>
      </c>
      <c r="E103" s="100" t="s">
        <v>4858</v>
      </c>
    </row>
    <row r="104" spans="2:5">
      <c r="B104" s="68" t="s">
        <v>1448</v>
      </c>
      <c r="C104" s="68" t="s">
        <v>4</v>
      </c>
      <c r="D104" s="68" t="s">
        <v>4755</v>
      </c>
      <c r="E104" s="100" t="s">
        <v>4859</v>
      </c>
    </row>
    <row r="105" spans="2:5">
      <c r="B105" s="68" t="s">
        <v>4860</v>
      </c>
      <c r="C105" s="68" t="s">
        <v>4</v>
      </c>
      <c r="D105" s="68" t="s">
        <v>4829</v>
      </c>
    </row>
    <row r="106" spans="2:5">
      <c r="B106" s="68" t="s">
        <v>754</v>
      </c>
      <c r="C106" s="68" t="s">
        <v>4</v>
      </c>
      <c r="D106" s="68" t="s">
        <v>4755</v>
      </c>
      <c r="E106" s="100" t="s">
        <v>4861</v>
      </c>
    </row>
    <row r="107" spans="2:5">
      <c r="B107" s="68" t="s">
        <v>4862</v>
      </c>
      <c r="C107" s="68" t="s">
        <v>4</v>
      </c>
      <c r="D107" s="68" t="s">
        <v>4754</v>
      </c>
    </row>
    <row r="108" spans="2:5">
      <c r="B108" s="68" t="s">
        <v>4863</v>
      </c>
      <c r="C108" s="68" t="s">
        <v>4</v>
      </c>
      <c r="D108" s="68" t="s">
        <v>4741</v>
      </c>
    </row>
    <row r="109" spans="2:5">
      <c r="B109" s="98" t="s">
        <v>4864</v>
      </c>
      <c r="C109" s="68" t="s">
        <v>4</v>
      </c>
      <c r="D109" s="68" t="s">
        <v>4748</v>
      </c>
    </row>
    <row r="110" spans="2:5">
      <c r="B110" s="68" t="s">
        <v>4865</v>
      </c>
      <c r="C110" s="68" t="s">
        <v>4</v>
      </c>
      <c r="D110" s="68" t="s">
        <v>4741</v>
      </c>
    </row>
    <row r="111" spans="2:5">
      <c r="B111" s="68" t="s">
        <v>4423</v>
      </c>
      <c r="C111" s="68" t="s">
        <v>4</v>
      </c>
      <c r="D111" s="68" t="s">
        <v>4741</v>
      </c>
      <c r="E111" s="100" t="s">
        <v>4866</v>
      </c>
    </row>
    <row r="112" spans="2:5">
      <c r="B112" s="68" t="s">
        <v>4867</v>
      </c>
      <c r="C112" s="68" t="s">
        <v>4</v>
      </c>
      <c r="D112" s="68" t="s">
        <v>4741</v>
      </c>
    </row>
    <row r="113" spans="2:5">
      <c r="B113" s="68" t="s">
        <v>494</v>
      </c>
      <c r="C113" s="68" t="s">
        <v>4</v>
      </c>
      <c r="D113" s="68" t="s">
        <v>4758</v>
      </c>
    </row>
    <row r="114" spans="2:5">
      <c r="B114" s="68" t="s">
        <v>280</v>
      </c>
      <c r="C114" s="68" t="s">
        <v>4</v>
      </c>
      <c r="D114" s="68" t="s">
        <v>4783</v>
      </c>
      <c r="E114" s="100" t="s">
        <v>4868</v>
      </c>
    </row>
    <row r="115" spans="2:5">
      <c r="B115" s="68" t="s">
        <v>255</v>
      </c>
      <c r="C115" s="68" t="s">
        <v>4</v>
      </c>
      <c r="D115" s="99" t="s">
        <v>4780</v>
      </c>
      <c r="E115" s="100" t="s">
        <v>4869</v>
      </c>
    </row>
    <row r="116" spans="2:5">
      <c r="B116" s="68" t="s">
        <v>377</v>
      </c>
      <c r="C116" s="68" t="s">
        <v>4</v>
      </c>
      <c r="D116" s="68" t="s">
        <v>4755</v>
      </c>
      <c r="E116" s="100"/>
    </row>
    <row r="117" spans="2:5">
      <c r="B117" s="68" t="s">
        <v>219</v>
      </c>
      <c r="C117" s="68" t="s">
        <v>4</v>
      </c>
      <c r="D117" s="68" t="s">
        <v>4746</v>
      </c>
      <c r="E117" s="100" t="s">
        <v>4870</v>
      </c>
    </row>
    <row r="118" spans="2:5">
      <c r="B118" s="68" t="s">
        <v>4871</v>
      </c>
      <c r="C118" s="68" t="s">
        <v>4</v>
      </c>
      <c r="D118" s="68" t="s">
        <v>4739</v>
      </c>
      <c r="E118" s="100" t="s">
        <v>4872</v>
      </c>
    </row>
    <row r="119" spans="2:5">
      <c r="B119" s="68" t="s">
        <v>147</v>
      </c>
      <c r="C119" s="68" t="s">
        <v>4</v>
      </c>
      <c r="D119" s="68" t="s">
        <v>4829</v>
      </c>
      <c r="E119" s="100" t="s">
        <v>4873</v>
      </c>
    </row>
    <row r="120" spans="2:5">
      <c r="B120" s="68" t="s">
        <v>838</v>
      </c>
      <c r="C120" s="68" t="s">
        <v>4</v>
      </c>
      <c r="D120" s="68" t="s">
        <v>4741</v>
      </c>
      <c r="E120" s="100" t="s">
        <v>4874</v>
      </c>
    </row>
    <row r="121" spans="2:5">
      <c r="B121" s="68" t="s">
        <v>4875</v>
      </c>
      <c r="C121" s="68" t="s">
        <v>4751</v>
      </c>
      <c r="D121" s="68" t="s">
        <v>4755</v>
      </c>
      <c r="E121" s="100" t="s">
        <v>4876</v>
      </c>
    </row>
    <row r="122" spans="2:5">
      <c r="B122" s="68" t="s">
        <v>4877</v>
      </c>
      <c r="C122" s="68" t="s">
        <v>4</v>
      </c>
      <c r="D122" s="68" t="s">
        <v>4748</v>
      </c>
      <c r="E122" s="100" t="s">
        <v>4878</v>
      </c>
    </row>
    <row r="123" spans="2:5">
      <c r="B123" s="68" t="s">
        <v>224</v>
      </c>
      <c r="C123" s="68" t="s">
        <v>4</v>
      </c>
      <c r="D123" s="68" t="s">
        <v>4758</v>
      </c>
      <c r="E123" s="100" t="s">
        <v>4879</v>
      </c>
    </row>
    <row r="124" spans="2:5">
      <c r="B124" s="68" t="s">
        <v>287</v>
      </c>
      <c r="C124" s="68" t="s">
        <v>4</v>
      </c>
      <c r="D124" s="68" t="s">
        <v>4741</v>
      </c>
      <c r="E124" s="100" t="s">
        <v>4880</v>
      </c>
    </row>
    <row r="125" spans="2:5">
      <c r="B125" s="68" t="s">
        <v>4881</v>
      </c>
      <c r="C125" s="68" t="s">
        <v>4</v>
      </c>
      <c r="D125" s="68" t="s">
        <v>4755</v>
      </c>
    </row>
    <row r="126" spans="2:5">
      <c r="B126" s="68" t="s">
        <v>4882</v>
      </c>
      <c r="C126" s="68" t="s">
        <v>4</v>
      </c>
      <c r="D126" s="68" t="s">
        <v>4748</v>
      </c>
    </row>
    <row r="127" spans="2:5">
      <c r="B127" s="68" t="s">
        <v>4883</v>
      </c>
      <c r="C127" s="68" t="s">
        <v>4</v>
      </c>
      <c r="D127" s="68" t="s">
        <v>4758</v>
      </c>
      <c r="E127" s="100" t="s">
        <v>4884</v>
      </c>
    </row>
    <row r="128" spans="2:5">
      <c r="B128" s="68" t="s">
        <v>4885</v>
      </c>
      <c r="C128" s="68" t="s">
        <v>4886</v>
      </c>
      <c r="D128" s="68" t="s">
        <v>4748</v>
      </c>
      <c r="E128" s="100" t="s">
        <v>4887</v>
      </c>
    </row>
    <row r="129" spans="2:5">
      <c r="B129" s="68" t="s">
        <v>413</v>
      </c>
      <c r="C129" s="68" t="s">
        <v>4</v>
      </c>
      <c r="D129" s="68" t="s">
        <v>4755</v>
      </c>
      <c r="E129" s="100" t="s">
        <v>4888</v>
      </c>
    </row>
    <row r="130" spans="2:5">
      <c r="B130" s="68" t="s">
        <v>303</v>
      </c>
      <c r="C130" s="68" t="s">
        <v>4</v>
      </c>
      <c r="D130" s="68" t="s">
        <v>4829</v>
      </c>
      <c r="E130" s="100" t="s">
        <v>4889</v>
      </c>
    </row>
    <row r="131" spans="2:5">
      <c r="B131" s="68" t="s">
        <v>362</v>
      </c>
      <c r="C131" s="68" t="s">
        <v>4</v>
      </c>
      <c r="D131" s="68" t="s">
        <v>4755</v>
      </c>
      <c r="E131" s="100" t="s">
        <v>4890</v>
      </c>
    </row>
    <row r="132" spans="2:5">
      <c r="B132" s="68" t="s">
        <v>4891</v>
      </c>
      <c r="C132" s="68" t="s">
        <v>4</v>
      </c>
      <c r="D132" s="68" t="s">
        <v>4741</v>
      </c>
      <c r="E132" s="100" t="s">
        <v>4892</v>
      </c>
    </row>
    <row r="133" spans="2:5">
      <c r="B133" s="98" t="s">
        <v>77</v>
      </c>
      <c r="C133" s="68" t="s">
        <v>4</v>
      </c>
      <c r="D133" s="68" t="s">
        <v>4741</v>
      </c>
      <c r="E133" s="100" t="s">
        <v>4893</v>
      </c>
    </row>
    <row r="134" spans="2:5">
      <c r="B134" s="68" t="s">
        <v>4894</v>
      </c>
      <c r="C134" s="68" t="s">
        <v>4</v>
      </c>
      <c r="D134" s="68" t="s">
        <v>4799</v>
      </c>
      <c r="E134" s="100" t="s">
        <v>4895</v>
      </c>
    </row>
    <row r="135" spans="2:5">
      <c r="B135" s="68" t="s">
        <v>4896</v>
      </c>
      <c r="C135" s="68" t="s">
        <v>4</v>
      </c>
      <c r="D135" s="68" t="s">
        <v>4741</v>
      </c>
      <c r="E135" s="100" t="s">
        <v>4897</v>
      </c>
    </row>
    <row r="136" spans="2:5">
      <c r="B136" s="98" t="s">
        <v>2222</v>
      </c>
      <c r="C136" s="98" t="s">
        <v>4</v>
      </c>
      <c r="D136" s="98" t="s">
        <v>4754</v>
      </c>
      <c r="E136" s="100" t="s">
        <v>4898</v>
      </c>
    </row>
    <row r="137" spans="2:5">
      <c r="B137" s="98" t="s">
        <v>4899</v>
      </c>
      <c r="C137" s="98" t="s">
        <v>4</v>
      </c>
      <c r="D137" s="68" t="s">
        <v>4748</v>
      </c>
      <c r="E137" s="100" t="s">
        <v>4900</v>
      </c>
    </row>
    <row r="138" spans="2:5">
      <c r="B138" s="68" t="s">
        <v>274</v>
      </c>
      <c r="C138" s="68" t="s">
        <v>4</v>
      </c>
      <c r="D138" s="68" t="s">
        <v>4746</v>
      </c>
      <c r="E138" s="100" t="s">
        <v>4901</v>
      </c>
    </row>
    <row r="139" spans="2:5">
      <c r="B139" s="68" t="s">
        <v>83</v>
      </c>
      <c r="C139" s="68" t="s">
        <v>4</v>
      </c>
      <c r="D139" s="68" t="s">
        <v>4746</v>
      </c>
      <c r="E139" s="100" t="s">
        <v>4902</v>
      </c>
    </row>
    <row r="140" spans="2:5">
      <c r="B140" s="98" t="s">
        <v>4283</v>
      </c>
      <c r="C140" s="68" t="s">
        <v>4</v>
      </c>
      <c r="D140" s="68" t="s">
        <v>4746</v>
      </c>
      <c r="E140" s="100" t="s">
        <v>4903</v>
      </c>
    </row>
    <row r="141" spans="2:5">
      <c r="B141" s="68" t="s">
        <v>4904</v>
      </c>
      <c r="C141" s="68" t="s">
        <v>4</v>
      </c>
      <c r="D141" s="68" t="s">
        <v>4739</v>
      </c>
    </row>
    <row r="142" spans="2:5">
      <c r="B142" s="68" t="s">
        <v>4905</v>
      </c>
      <c r="C142" s="68" t="s">
        <v>4</v>
      </c>
      <c r="D142" s="68" t="s">
        <v>4762</v>
      </c>
      <c r="E142" s="100" t="s">
        <v>4906</v>
      </c>
    </row>
    <row r="143" spans="2:5">
      <c r="B143" s="68" t="s">
        <v>978</v>
      </c>
      <c r="C143" s="68" t="s">
        <v>4</v>
      </c>
      <c r="D143" s="68" t="s">
        <v>4799</v>
      </c>
      <c r="E143" s="100" t="s">
        <v>4907</v>
      </c>
    </row>
    <row r="144" spans="2:5">
      <c r="B144" s="68" t="s">
        <v>4908</v>
      </c>
      <c r="C144" s="68" t="s">
        <v>4909</v>
      </c>
      <c r="D144" s="68" t="s">
        <v>4755</v>
      </c>
    </row>
    <row r="145" spans="2:5">
      <c r="B145" s="98" t="s">
        <v>4910</v>
      </c>
      <c r="C145" s="68" t="s">
        <v>4</v>
      </c>
      <c r="D145" s="68" t="s">
        <v>4755</v>
      </c>
    </row>
    <row r="146" spans="2:5">
      <c r="B146" s="68" t="s">
        <v>234</v>
      </c>
      <c r="C146" s="68" t="s">
        <v>4</v>
      </c>
      <c r="D146" s="68" t="s">
        <v>4799</v>
      </c>
      <c r="E146" s="100" t="s">
        <v>4911</v>
      </c>
    </row>
    <row r="147" spans="2:5">
      <c r="B147" s="68" t="s">
        <v>2299</v>
      </c>
      <c r="C147" s="68" t="s">
        <v>4</v>
      </c>
      <c r="D147" s="68" t="s">
        <v>4741</v>
      </c>
      <c r="E147" s="100" t="s">
        <v>4912</v>
      </c>
    </row>
    <row r="148" spans="2:5">
      <c r="B148" s="68" t="s">
        <v>644</v>
      </c>
      <c r="C148" s="68" t="s">
        <v>4</v>
      </c>
      <c r="D148" s="68" t="s">
        <v>4746</v>
      </c>
      <c r="E148" s="100" t="s">
        <v>4913</v>
      </c>
    </row>
    <row r="149" spans="2:5">
      <c r="B149" s="98" t="s">
        <v>4914</v>
      </c>
      <c r="C149" s="68" t="s">
        <v>4</v>
      </c>
      <c r="D149" s="68" t="s">
        <v>4748</v>
      </c>
      <c r="E149" s="100" t="s">
        <v>4915</v>
      </c>
    </row>
    <row r="150" spans="2:5">
      <c r="B150" s="98" t="s">
        <v>4916</v>
      </c>
      <c r="C150" s="68" t="s">
        <v>4</v>
      </c>
      <c r="D150" s="68" t="s">
        <v>4748</v>
      </c>
      <c r="E150" s="100" t="s">
        <v>4917</v>
      </c>
    </row>
    <row r="151" spans="2:5">
      <c r="B151" s="68" t="s">
        <v>4918</v>
      </c>
      <c r="C151" s="68" t="s">
        <v>4</v>
      </c>
      <c r="D151" s="68" t="s">
        <v>4739</v>
      </c>
    </row>
    <row r="152" spans="2:5">
      <c r="B152" s="68" t="s">
        <v>618</v>
      </c>
      <c r="C152" s="68" t="s">
        <v>4</v>
      </c>
      <c r="D152" s="68" t="s">
        <v>4762</v>
      </c>
    </row>
    <row r="153" spans="2:5">
      <c r="B153" s="68" t="s">
        <v>4919</v>
      </c>
      <c r="C153" s="68" t="s">
        <v>4</v>
      </c>
      <c r="D153" s="68" t="s">
        <v>4755</v>
      </c>
      <c r="E153" s="100" t="s">
        <v>4920</v>
      </c>
    </row>
    <row r="154" spans="2:5">
      <c r="B154" s="98" t="s">
        <v>661</v>
      </c>
      <c r="C154" s="68" t="s">
        <v>4</v>
      </c>
      <c r="D154" s="68" t="s">
        <v>4755</v>
      </c>
      <c r="E154" s="100" t="s">
        <v>4921</v>
      </c>
    </row>
    <row r="155" spans="2:5">
      <c r="B155" s="98" t="s">
        <v>4102</v>
      </c>
      <c r="C155" s="68" t="s">
        <v>4</v>
      </c>
      <c r="D155" s="68" t="s">
        <v>4829</v>
      </c>
    </row>
    <row r="156" spans="2:5">
      <c r="B156" s="68" t="s">
        <v>4922</v>
      </c>
      <c r="C156" s="68" t="s">
        <v>4</v>
      </c>
      <c r="D156" s="68" t="s">
        <v>4739</v>
      </c>
    </row>
    <row r="157" spans="2:5">
      <c r="B157" s="68"/>
    </row>
    <row r="158" spans="2:5">
      <c r="B158" s="68"/>
    </row>
    <row r="159" spans="2:5">
      <c r="B159" s="68"/>
    </row>
    <row r="168" spans="2:6">
      <c r="B168" s="79" t="s">
        <v>4923</v>
      </c>
      <c r="C168" s="79" t="s">
        <v>4924</v>
      </c>
      <c r="D168" s="79" t="s">
        <v>4925</v>
      </c>
      <c r="E168" s="79" t="s">
        <v>4926</v>
      </c>
      <c r="F168" s="79" t="s">
        <v>4927</v>
      </c>
    </row>
    <row r="169" spans="2:6">
      <c r="B169" s="80" t="s">
        <v>4103</v>
      </c>
      <c r="C169" s="80" t="s">
        <v>4928</v>
      </c>
      <c r="D169" s="80" t="s">
        <v>4929</v>
      </c>
      <c r="E169" s="81" t="s">
        <v>4930</v>
      </c>
      <c r="F169" s="80" t="s">
        <v>4931</v>
      </c>
    </row>
    <row r="170" spans="2:6">
      <c r="B170" s="80" t="s">
        <v>4067</v>
      </c>
      <c r="C170" s="80" t="s">
        <v>4928</v>
      </c>
      <c r="D170" s="80" t="s">
        <v>4929</v>
      </c>
      <c r="E170" s="81" t="s">
        <v>4932</v>
      </c>
      <c r="F170" s="80" t="s">
        <v>4933</v>
      </c>
    </row>
    <row r="171" spans="2:6">
      <c r="B171" s="80" t="s">
        <v>4046</v>
      </c>
      <c r="C171" s="80" t="s">
        <v>4934</v>
      </c>
      <c r="D171" s="80" t="s">
        <v>4929</v>
      </c>
      <c r="E171" s="81" t="s">
        <v>4935</v>
      </c>
      <c r="F171" s="80" t="s">
        <v>4936</v>
      </c>
    </row>
    <row r="172" spans="2:6">
      <c r="B172" s="80" t="s">
        <v>31</v>
      </c>
      <c r="C172" s="80"/>
      <c r="D172" s="80"/>
      <c r="E172" s="81" t="s">
        <v>4937</v>
      </c>
      <c r="F172" s="80"/>
    </row>
    <row r="173" spans="2:6">
      <c r="B173" s="80" t="s">
        <v>4938</v>
      </c>
      <c r="C173" s="80"/>
      <c r="D173" s="80"/>
      <c r="E173" s="81" t="s">
        <v>4062</v>
      </c>
      <c r="F173" s="80"/>
    </row>
  </sheetData>
  <sheetProtection algorithmName="SHA-512" hashValue="FCUDIL695282TR1h1ge6NQi1lSwiR0aI7my/1btUF48EMwUsFc6jaRvdDY0UeiWdiTfXs9y8e2ldCcKMUugNFA==" saltValue="Sc4p0MyslxPRBpKQDhjFuQ==" spinCount="100000" sheet="1" objects="1" scenarios="1"/>
  <sortState xmlns:xlrd2="http://schemas.microsoft.com/office/spreadsheetml/2017/richdata2" ref="B20:D134">
    <sortCondition ref="B20"/>
  </sortState>
  <customSheetViews>
    <customSheetView guid="{0E35EED2-3545-44B4-B6C8-F710F98BA340}" state="hidden">
      <selection activeCell="D44" sqref="D44"/>
      <pageMargins left="0" right="0" top="0" bottom="0" header="0" footer="0"/>
      <pageSetup orientation="portrait" horizontalDpi="300" verticalDpi="300" r:id="rId1"/>
      <headerFooter>
        <oddFooter>&amp;C&amp;1#&amp;"Calibri"&amp;8&amp;K000000Highly Confidential</oddFooter>
      </headerFooter>
    </customSheetView>
    <customSheetView guid="{2EB10D1F-EF9B-4B48-9FD8-78EDC6A85DE1}" state="hidden">
      <selection activeCell="D44" sqref="D44"/>
      <pageMargins left="0" right="0" top="0" bottom="0" header="0" footer="0"/>
      <pageSetup orientation="portrait" horizontalDpi="300" verticalDpi="300" r:id="rId2"/>
      <headerFooter>
        <oddFooter>&amp;C&amp;1#&amp;"Calibri"&amp;8&amp;K000000Highly Confidential</oddFooter>
      </headerFooter>
    </customSheetView>
    <customSheetView guid="{D0F9FEDA-89AD-471F-BACB-F2AC9C1B6EB0}" state="hidden">
      <selection activeCell="D44" sqref="D44"/>
      <pageMargins left="0" right="0" top="0" bottom="0" header="0" footer="0"/>
      <pageSetup orientation="portrait" horizontalDpi="300" verticalDpi="300" r:id="rId3"/>
      <headerFooter>
        <oddFooter>&amp;C&amp;1#&amp;"Calibri"&amp;8&amp;K000000Highly Confidential</oddFooter>
      </headerFooter>
    </customSheetView>
    <customSheetView guid="{AD79DF8B-FDF9-4B4C-984B-8F1872B7B90D}" state="hidden">
      <selection activeCell="D44" sqref="D44"/>
      <pageMargins left="0" right="0" top="0" bottom="0" header="0" footer="0"/>
      <pageSetup orientation="portrait" horizontalDpi="300" verticalDpi="300" r:id="rId4"/>
      <headerFooter>
        <oddFooter>&amp;C&amp;1#&amp;"Calibri"&amp;8&amp;K000000Highly Confidential</oddFooter>
      </headerFooter>
    </customSheetView>
    <customSheetView guid="{1AB90DE0-FF38-457B-B6D8-0F3BEC1CAB1D}" state="hidden">
      <selection activeCell="D44" sqref="D44"/>
      <pageMargins left="0" right="0" top="0" bottom="0" header="0" footer="0"/>
      <pageSetup orientation="portrait" horizontalDpi="300" verticalDpi="300" r:id="rId5"/>
      <headerFooter>
        <oddFooter>&amp;C&amp;1#&amp;"Calibri"&amp;8&amp;K000000Highly Confidential</oddFooter>
      </headerFooter>
    </customSheetView>
    <customSheetView guid="{48A15F17-8B76-473C-9910-BA171C05E074}" state="hidden">
      <selection activeCell="D44" sqref="D44"/>
      <pageMargins left="0" right="0" top="0" bottom="0" header="0" footer="0"/>
      <pageSetup orientation="portrait" horizontalDpi="300" verticalDpi="300" r:id="rId6"/>
      <headerFooter>
        <oddFooter>&amp;C&amp;1#&amp;"Calibri"&amp;8&amp;K000000Highly Confidential</oddFooter>
      </headerFooter>
    </customSheetView>
    <customSheetView guid="{40A247B0-1660-4B1B-8CC6-6E6490D6B548}" state="hidden">
      <selection activeCell="D44" sqref="D44"/>
      <pageMargins left="0" right="0" top="0" bottom="0" header="0" footer="0"/>
      <pageSetup orientation="portrait" horizontalDpi="300" verticalDpi="300" r:id="rId7"/>
      <headerFooter>
        <oddFooter>&amp;C&amp;1#&amp;"Calibri"&amp;8&amp;K000000Highly Confidential</oddFooter>
      </headerFooter>
    </customSheetView>
    <customSheetView guid="{D2C0D72A-01DE-43BB-88CB-48CAC58470A4}" state="hidden">
      <selection activeCell="D44" sqref="D44"/>
      <pageMargins left="0" right="0" top="0" bottom="0" header="0" footer="0"/>
      <pageSetup orientation="portrait" horizontalDpi="300" verticalDpi="300" r:id="rId8"/>
      <headerFooter>
        <oddFooter>&amp;C&amp;1#&amp;"Calibri"&amp;8&amp;K000000Highly Confidential</oddFooter>
      </headerFooter>
    </customSheetView>
    <customSheetView guid="{16FD39D0-F6A2-47F8-95CF-F715E12AE179}" state="hidden">
      <selection activeCell="D44" sqref="D44"/>
      <pageMargins left="0" right="0" top="0" bottom="0" header="0" footer="0"/>
      <pageSetup orientation="portrait" horizontalDpi="300" verticalDpi="300" r:id="rId9"/>
      <headerFooter>
        <oddFooter>&amp;C&amp;1#&amp;"Calibri"&amp;10&amp;K000000CONFIDENTIAL</oddFooter>
      </headerFooter>
    </customSheetView>
    <customSheetView guid="{F521CB3F-4B34-457D-BE19-9C4D54886E5D}" state="hidden">
      <selection activeCell="D44" sqref="D44"/>
      <pageMargins left="0" right="0" top="0" bottom="0" header="0" footer="0"/>
      <pageSetup orientation="portrait" horizontalDpi="300" verticalDpi="300" r:id="rId10"/>
      <headerFooter>
        <oddFooter>&amp;C&amp;1#&amp;"Calibri"&amp;10&amp;K000000CONFIDENTIAL</oddFooter>
      </headerFooter>
    </customSheetView>
    <customSheetView guid="{8B7FDA43-DADE-46F9-B1A6-B95016AB7272}" state="hidden">
      <selection activeCell="D44" sqref="D44"/>
      <pageMargins left="0" right="0" top="0" bottom="0" header="0" footer="0"/>
      <pageSetup orientation="portrait" horizontalDpi="300" verticalDpi="300" r:id="rId11"/>
    </customSheetView>
    <customSheetView guid="{EA70BE0F-67BF-416E-A5F5-771C084AA55B}" state="hidden">
      <selection activeCell="D44" sqref="D44"/>
      <pageMargins left="0" right="0" top="0" bottom="0" header="0" footer="0"/>
      <pageSetup orientation="portrait" horizontalDpi="300" verticalDpi="300" r:id="rId12"/>
    </customSheetView>
    <customSheetView guid="{49E83F9A-9742-4CB8-8645-32E4F6685279}" state="hidden">
      <selection activeCell="D44" sqref="D44"/>
      <pageMargins left="0" right="0" top="0" bottom="0" header="0" footer="0"/>
      <pageSetup orientation="portrait" horizontalDpi="300" verticalDpi="300" r:id="rId13"/>
    </customSheetView>
    <customSheetView guid="{53716D2E-267C-4993-BC6D-E5D9DD0CABAE}" state="hidden">
      <selection activeCell="D44" sqref="D44"/>
      <pageMargins left="0" right="0" top="0" bottom="0" header="0" footer="0"/>
      <pageSetup orientation="portrait" horizontalDpi="300" verticalDpi="300" r:id="rId14"/>
    </customSheetView>
    <customSheetView guid="{A8A115DD-60C2-441B-ACDB-0751390DEB42}" state="hidden">
      <selection activeCell="D44" sqref="D44"/>
      <pageMargins left="0" right="0" top="0" bottom="0" header="0" footer="0"/>
      <pageSetup orientation="portrait" horizontalDpi="300" verticalDpi="300" r:id="rId15"/>
    </customSheetView>
    <customSheetView guid="{12E03F5C-5A09-4644-B0B9-FB8EE5ED0B75}" state="hidden">
      <selection activeCell="C4" sqref="C4"/>
      <pageMargins left="0" right="0" top="0" bottom="0" header="0" footer="0"/>
      <pageSetup orientation="portrait" horizontalDpi="300" verticalDpi="300" r:id="rId16"/>
    </customSheetView>
    <customSheetView guid="{EC8F6300-C333-43C9-AF56-AF0DF8BACF48}" state="hidden">
      <selection activeCell="E19" sqref="E19"/>
      <pageMargins left="0" right="0" top="0" bottom="0" header="0" footer="0"/>
      <pageSetup orientation="portrait" horizontalDpi="300" verticalDpi="300" r:id="rId17"/>
    </customSheetView>
    <customSheetView guid="{6105B5DB-B524-461E-95C0-BA349707E8F3}" state="hidden">
      <selection activeCell="G15" sqref="G15"/>
      <pageMargins left="0" right="0" top="0" bottom="0" header="0" footer="0"/>
      <pageSetup orientation="portrait" horizontalDpi="300" verticalDpi="300" r:id="rId18"/>
    </customSheetView>
    <customSheetView guid="{78ED69D3-89BB-491E-BF5D-3549E62E63AB}" state="hidden">
      <selection activeCell="D44" sqref="D44"/>
      <pageMargins left="0" right="0" top="0" bottom="0" header="0" footer="0"/>
      <pageSetup orientation="portrait" horizontalDpi="300" verticalDpi="300" r:id="rId19"/>
    </customSheetView>
    <customSheetView guid="{B0674E3F-EBB5-4024-AC62-301A725564EB}" state="hidden">
      <selection activeCell="D44" sqref="D44"/>
      <pageMargins left="0" right="0" top="0" bottom="0" header="0" footer="0"/>
      <pageSetup orientation="portrait" horizontalDpi="300" verticalDpi="300" r:id="rId20"/>
    </customSheetView>
    <customSheetView guid="{943F2579-A133-4E2C-A6CC-0CE1A4D18D3A}" state="hidden">
      <selection activeCell="D44" sqref="D44"/>
      <pageMargins left="0" right="0" top="0" bottom="0" header="0" footer="0"/>
      <pageSetup orientation="portrait" horizontalDpi="300" verticalDpi="300" r:id="rId21"/>
    </customSheetView>
    <customSheetView guid="{B39CCC93-A1C8-4B17-ABA1-6A994EE3D60B}" state="hidden">
      <selection activeCell="D44" sqref="D44"/>
      <pageMargins left="0" right="0" top="0" bottom="0" header="0" footer="0"/>
      <pageSetup orientation="portrait" horizontalDpi="300" verticalDpi="300" r:id="rId22"/>
    </customSheetView>
    <customSheetView guid="{84F914B9-5294-44E0-ACB2-24F022149E38}" state="hidden">
      <selection activeCell="D44" sqref="D44"/>
      <pageMargins left="0" right="0" top="0" bottom="0" header="0" footer="0"/>
      <pageSetup orientation="portrait" horizontalDpi="300" verticalDpi="300" r:id="rId23"/>
    </customSheetView>
    <customSheetView guid="{C40070A8-3284-4719-92C8-D008FE331FE4}" state="hidden">
      <selection activeCell="D44" sqref="D44"/>
      <pageMargins left="0" right="0" top="0" bottom="0" header="0" footer="0"/>
      <pageSetup orientation="portrait" horizontalDpi="300" verticalDpi="300" r:id="rId24"/>
    </customSheetView>
    <customSheetView guid="{A4E487F8-5F99-4D6D-8B5A-DEEF6CA4CF86}" state="hidden">
      <selection activeCell="D44" sqref="D44"/>
      <pageMargins left="0" right="0" top="0" bottom="0" header="0" footer="0"/>
      <pageSetup orientation="portrait" horizontalDpi="300" verticalDpi="300" r:id="rId25"/>
      <headerFooter>
        <oddFooter>&amp;C&amp;1#&amp;"Calibri"&amp;10&amp;K000000CONFIDENTIAL</oddFooter>
      </headerFooter>
    </customSheetView>
    <customSheetView guid="{7674B857-1DB1-4FE1-AF23-9E73CFCE3521}" state="hidden">
      <selection activeCell="D44" sqref="D44"/>
      <pageMargins left="0" right="0" top="0" bottom="0" header="0" footer="0"/>
      <pageSetup orientation="portrait" horizontalDpi="300" verticalDpi="300" r:id="rId26"/>
      <headerFooter>
        <oddFooter>&amp;C&amp;1#&amp;"Calibri"&amp;10&amp;K000000CONFIDENTIAL</oddFooter>
      </headerFooter>
    </customSheetView>
    <customSheetView guid="{9776C57A-4B1D-41DE-97FF-4B0E965B2653}" state="hidden">
      <selection activeCell="D44" sqref="D44"/>
      <pageMargins left="0" right="0" top="0" bottom="0" header="0" footer="0"/>
      <pageSetup orientation="portrait" horizontalDpi="300" verticalDpi="300" r:id="rId27"/>
      <headerFooter>
        <oddFooter>&amp;C&amp;1#&amp;"Calibri"&amp;10&amp;K000000CONFIDENTIAL</oddFooter>
      </headerFooter>
    </customSheetView>
    <customSheetView guid="{19E8F030-0422-44BC-AE22-2D61FE6D7BAC}" state="hidden">
      <selection activeCell="D44" sqref="D44"/>
      <pageMargins left="0" right="0" top="0" bottom="0" header="0" footer="0"/>
      <pageSetup orientation="portrait" horizontalDpi="300" verticalDpi="300" r:id="rId28"/>
      <headerFooter>
        <oddFooter>&amp;C&amp;1#&amp;"Calibri"&amp;10&amp;K000000CONFIDENTIAL</oddFooter>
      </headerFooter>
    </customSheetView>
    <customSheetView guid="{BFAAF8CC-F638-432E-9028-F52896C22986}" state="hidden">
      <selection activeCell="D44" sqref="D44"/>
      <pageMargins left="0" right="0" top="0" bottom="0" header="0" footer="0"/>
      <pageSetup orientation="portrait" horizontalDpi="300" verticalDpi="300" r:id="rId29"/>
      <headerFooter>
        <oddFooter>&amp;C&amp;1#&amp;"Calibri"&amp;8&amp;K000000Highly Confidential</oddFooter>
      </headerFooter>
    </customSheetView>
    <customSheetView guid="{31791B4E-8B9E-4614-B35E-3824854ECF5E}" state="hidden">
      <selection activeCell="D44" sqref="D44"/>
      <pageMargins left="0" right="0" top="0" bottom="0" header="0" footer="0"/>
      <pageSetup orientation="portrait" horizontalDpi="300" verticalDpi="300" r:id="rId30"/>
      <headerFooter>
        <oddFooter>&amp;C&amp;1#&amp;"Calibri"&amp;8&amp;K000000Highly Confidential</oddFooter>
      </headerFooter>
    </customSheetView>
    <customSheetView guid="{C1F32590-37F1-4576-A7CE-5780719B5250}" state="hidden">
      <selection activeCell="D44" sqref="D44"/>
      <pageMargins left="0" right="0" top="0" bottom="0" header="0" footer="0"/>
      <pageSetup orientation="portrait" horizontalDpi="300" verticalDpi="300" r:id="rId31"/>
      <headerFooter>
        <oddFooter>&amp;C&amp;1#&amp;"Calibri"&amp;8&amp;K000000Highly Confidential</oddFooter>
      </headerFooter>
    </customSheetView>
    <customSheetView guid="{21170C15-72F9-43EA-8560-3323A6F226C7}" state="hidden">
      <selection activeCell="D44" sqref="D44"/>
      <pageMargins left="0" right="0" top="0" bottom="0" header="0" footer="0"/>
      <pageSetup orientation="portrait" horizontalDpi="300" verticalDpi="300" r:id="rId32"/>
      <headerFooter>
        <oddFooter>&amp;C&amp;1#&amp;"Calibri"&amp;8&amp;K000000Highly Confidential</oddFooter>
      </headerFooter>
    </customSheetView>
    <customSheetView guid="{C44C12CC-E488-4EE8-96C4-08F0779250EC}" state="hidden">
      <selection activeCell="D44" sqref="D44"/>
      <pageMargins left="0" right="0" top="0" bottom="0" header="0" footer="0"/>
      <pageSetup orientation="portrait" horizontalDpi="300" verticalDpi="300" r:id="rId33"/>
      <headerFooter>
        <oddFooter>&amp;C&amp;1#&amp;"Calibri"&amp;8&amp;K000000Highly Confidential</oddFooter>
      </headerFooter>
    </customSheetView>
    <customSheetView guid="{210B1B57-5F8E-42AA-9B0E-C0BDB762EA83}" state="hidden">
      <selection activeCell="D44" sqref="D44"/>
      <pageMargins left="0" right="0" top="0" bottom="0" header="0" footer="0"/>
      <pageSetup orientation="portrait" horizontalDpi="300" verticalDpi="300" r:id="rId34"/>
      <headerFooter>
        <oddFooter>&amp;C&amp;1#&amp;"Calibri"&amp;8&amp;K000000Highly Confidential</oddFooter>
      </headerFooter>
    </customSheetView>
  </customSheetViews>
  <conditionalFormatting sqref="C19">
    <cfRule type="cellIs" dxfId="5" priority="2" operator="equal">
      <formula>"Please check AE's Phone number"</formula>
    </cfRule>
  </conditionalFormatting>
  <conditionalFormatting sqref="D19">
    <cfRule type="cellIs" dxfId="4" priority="1" operator="equal">
      <formula>"Please check AE's Phone number"</formula>
    </cfRule>
  </conditionalFormatting>
  <hyperlinks>
    <hyperlink ref="E173" r:id="rId35" xr:uid="{00000000-0004-0000-0A00-000000000000}"/>
  </hyperlinks>
  <pageMargins left="0.7" right="0.7" top="0.75" bottom="0.75" header="0.3" footer="0.3"/>
  <pageSetup orientation="portrait" horizontalDpi="300" verticalDpi="300" r:id="rId36"/>
  <headerFooter>
    <oddFooter>&amp;C&amp;1#&amp;"Calibri"&amp;8&amp;K000000Highly Confidential</oddFooter>
  </headerFooter>
  <drawing r:id="rId37"/>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B6:L97"/>
  <sheetViews>
    <sheetView zoomScaleNormal="100" workbookViewId="0">
      <selection activeCell="I15" sqref="I15"/>
    </sheetView>
  </sheetViews>
  <sheetFormatPr defaultColWidth="9.140625" defaultRowHeight="15"/>
  <cols>
    <col min="1" max="1" width="2.42578125" style="82" customWidth="1"/>
    <col min="2" max="2" width="5.140625" style="82" customWidth="1"/>
    <col min="3" max="5" width="9.140625" style="82"/>
    <col min="6" max="6" width="6.85546875" style="82" customWidth="1"/>
    <col min="7" max="7" width="18.85546875" style="82" customWidth="1"/>
    <col min="8" max="8" width="9.140625" style="82"/>
    <col min="9" max="9" width="9.5703125" style="82" customWidth="1"/>
    <col min="10" max="10" width="4.28515625" style="82" customWidth="1"/>
    <col min="11" max="11" width="9.140625" style="82" customWidth="1"/>
    <col min="12" max="12" width="6.7109375" style="82" customWidth="1"/>
    <col min="13" max="16384" width="9.140625" style="82"/>
  </cols>
  <sheetData>
    <row r="6" spans="2:12" ht="10.35" customHeight="1">
      <c r="B6" s="254"/>
      <c r="C6" s="254"/>
      <c r="D6" s="254"/>
      <c r="E6" s="254"/>
      <c r="F6" s="254"/>
      <c r="G6" s="254"/>
      <c r="H6" s="254"/>
      <c r="I6" s="254"/>
      <c r="J6" s="254"/>
      <c r="K6" s="254"/>
      <c r="L6" s="254"/>
    </row>
    <row r="7" spans="2:12" ht="14.1" customHeight="1">
      <c r="B7" s="263">
        <f ca="1">Scratch!C3</f>
        <v>46134.930177314818</v>
      </c>
      <c r="C7" s="263"/>
      <c r="D7" s="263"/>
      <c r="E7" s="263"/>
      <c r="F7" s="263"/>
      <c r="G7" s="263"/>
      <c r="H7" s="263"/>
      <c r="I7" s="263"/>
      <c r="J7" s="263"/>
      <c r="K7" s="263"/>
      <c r="L7" s="263"/>
    </row>
    <row r="8" spans="2:12" ht="10.35" customHeight="1">
      <c r="B8" s="254"/>
      <c r="C8" s="254"/>
      <c r="D8" s="254"/>
      <c r="E8" s="254"/>
      <c r="F8" s="254"/>
      <c r="G8" s="254"/>
      <c r="H8" s="254"/>
      <c r="I8" s="254"/>
      <c r="J8" s="254"/>
      <c r="K8" s="254"/>
      <c r="L8" s="254"/>
    </row>
    <row r="9" spans="2:12" ht="14.1" customHeight="1">
      <c r="B9" s="261" t="str">
        <f>Scratch!C6</f>
        <v>Please input Policy number above</v>
      </c>
      <c r="C9" s="261"/>
      <c r="D9" s="261"/>
      <c r="E9" s="261"/>
      <c r="F9" s="261"/>
      <c r="G9" s="261"/>
      <c r="H9" s="261"/>
      <c r="I9" s="261"/>
      <c r="J9" s="261"/>
      <c r="K9" s="261"/>
      <c r="L9" s="261"/>
    </row>
    <row r="10" spans="2:12" ht="14.1" customHeight="1">
      <c r="B10" s="261" t="e">
        <f>Scratch!C4</f>
        <v>#N/A</v>
      </c>
      <c r="C10" s="261"/>
      <c r="D10" s="261"/>
      <c r="E10" s="261"/>
      <c r="F10" s="261"/>
      <c r="G10" s="261"/>
      <c r="H10" s="261"/>
      <c r="I10" s="261"/>
      <c r="J10" s="261"/>
      <c r="K10" s="261"/>
      <c r="L10" s="261"/>
    </row>
    <row r="11" spans="2:12" ht="14.1" customHeight="1">
      <c r="B11" s="261" t="e">
        <f>Scratch!C5</f>
        <v>#N/A</v>
      </c>
      <c r="C11" s="261"/>
      <c r="D11" s="261"/>
      <c r="E11" s="261"/>
      <c r="F11" s="261"/>
      <c r="G11" s="261"/>
      <c r="H11" s="261"/>
      <c r="I11" s="261"/>
      <c r="J11" s="261"/>
      <c r="K11" s="261"/>
      <c r="L11" s="261"/>
    </row>
    <row r="12" spans="2:12" ht="14.1" customHeight="1">
      <c r="B12" s="261" t="e">
        <f>Scratch!C7</f>
        <v>#N/A</v>
      </c>
      <c r="C12" s="261"/>
      <c r="D12" s="261"/>
      <c r="E12" s="261"/>
      <c r="F12" s="261"/>
      <c r="G12" s="261"/>
      <c r="H12" s="261"/>
      <c r="I12" s="261"/>
      <c r="J12" s="261"/>
      <c r="K12" s="261"/>
      <c r="L12" s="261"/>
    </row>
    <row r="13" spans="2:12" ht="11.25" customHeight="1">
      <c r="B13" s="261"/>
      <c r="C13" s="261"/>
      <c r="D13" s="261"/>
      <c r="E13" s="261"/>
      <c r="F13" s="261"/>
      <c r="G13" s="261"/>
      <c r="H13" s="261"/>
      <c r="I13" s="261"/>
      <c r="J13" s="261"/>
      <c r="K13" s="261"/>
      <c r="L13" s="261"/>
    </row>
    <row r="14" spans="2:12" ht="14.1" customHeight="1">
      <c r="B14" s="254" t="s">
        <v>4939</v>
      </c>
      <c r="C14" s="254" t="e">
        <f>IF(B10="", "Sir / Madame:", B10&amp;":")</f>
        <v>#N/A</v>
      </c>
      <c r="D14" s="254"/>
      <c r="E14" s="254"/>
      <c r="F14" s="254"/>
      <c r="G14" s="254"/>
      <c r="H14" s="254"/>
      <c r="I14" s="254"/>
      <c r="J14" s="254"/>
      <c r="K14" s="254"/>
      <c r="L14" s="254"/>
    </row>
    <row r="15" spans="2:12" ht="10.35" customHeight="1">
      <c r="B15" s="254"/>
      <c r="C15" s="254"/>
      <c r="D15" s="254"/>
      <c r="E15" s="254"/>
      <c r="F15" s="254"/>
      <c r="G15" s="254"/>
      <c r="H15" s="254"/>
      <c r="I15" s="254"/>
      <c r="J15" s="254"/>
      <c r="K15" s="254"/>
      <c r="L15" s="254"/>
    </row>
    <row r="16" spans="2:12" s="84" customFormat="1" ht="14.1" customHeight="1">
      <c r="B16" s="83" t="e">
        <f>IF(--NOT(ISERROR(FIND(",",Scratch!C8))),"Re:        Renewal Employee Census Data for Policies "&amp;Scratch!C8&amp;", "&amp;Scratch!C9,"Re:        Renewal Employee Census Data for Policy "&amp;Scratch!C8&amp;", "&amp;Scratch!C9)</f>
        <v>#N/A</v>
      </c>
    </row>
    <row r="17" spans="2:7" ht="10.35" customHeight="1">
      <c r="B17" s="85" t="e">
        <f>Scratch!C8</f>
        <v>#N/A</v>
      </c>
      <c r="C17" s="254"/>
      <c r="D17" s="254"/>
      <c r="E17" s="254"/>
      <c r="F17" s="254"/>
      <c r="G17" s="254"/>
    </row>
    <row r="18" spans="2:7" ht="14.1" customHeight="1">
      <c r="B18" s="254" t="e">
        <f>"Manulife is preparing for your "&amp;YEAR(Scratch!C10)&amp;" renewal.  As part of the renewal process, we will require updated employee"</f>
        <v>#N/A</v>
      </c>
      <c r="C18" s="254"/>
      <c r="D18" s="254"/>
      <c r="E18" s="254"/>
      <c r="F18" s="86"/>
      <c r="G18" s="254"/>
    </row>
    <row r="19" spans="2:7" ht="14.1" customHeight="1">
      <c r="B19" s="254" t="s">
        <v>4940</v>
      </c>
      <c r="C19" s="254"/>
      <c r="D19" s="254"/>
      <c r="E19" s="254"/>
      <c r="F19" s="254"/>
      <c r="G19" s="254"/>
    </row>
    <row r="20" spans="2:7" ht="10.35" customHeight="1">
      <c r="B20" s="254"/>
      <c r="C20" s="254"/>
      <c r="D20" s="254"/>
      <c r="E20" s="254"/>
      <c r="F20" s="254"/>
      <c r="G20" s="254"/>
    </row>
    <row r="21" spans="2:7" ht="14.1" customHeight="1">
      <c r="B21" s="254" t="s">
        <v>4941</v>
      </c>
      <c r="C21" s="254"/>
      <c r="D21" s="254"/>
      <c r="E21" s="254"/>
      <c r="F21" s="254"/>
      <c r="G21" s="254"/>
    </row>
    <row r="22" spans="2:7" ht="14.1" customHeight="1">
      <c r="B22" s="254" t="str">
        <f ca="1">"appreciate receiving this information by "&amp;TEXT(Scratch!C11, "MMMM DD, YYYY")&amp;" to allow timely processing of your renewal."</f>
        <v>appreciate receiving this information by May 06, 2026 to allow timely processing of your renewal.</v>
      </c>
      <c r="C22" s="254"/>
      <c r="D22" s="254"/>
      <c r="E22" s="254"/>
      <c r="F22" s="254"/>
      <c r="G22" s="87"/>
    </row>
    <row r="23" spans="2:7" ht="10.35" customHeight="1">
      <c r="B23" s="254"/>
      <c r="C23" s="254"/>
      <c r="D23" s="254"/>
      <c r="E23" s="254"/>
      <c r="F23" s="254"/>
      <c r="G23" s="254"/>
    </row>
    <row r="24" spans="2:7" ht="14.1" customHeight="1">
      <c r="B24" s="256" t="s">
        <v>4942</v>
      </c>
      <c r="C24" s="254" t="s">
        <v>4943</v>
      </c>
      <c r="D24" s="254"/>
      <c r="E24" s="254"/>
      <c r="F24" s="254"/>
      <c r="G24" s="254"/>
    </row>
    <row r="25" spans="2:7" ht="14.1" customHeight="1">
      <c r="B25" s="257" t="s">
        <v>4944</v>
      </c>
      <c r="C25" s="254" t="s">
        <v>2</v>
      </c>
      <c r="D25" s="254"/>
      <c r="E25" s="254"/>
      <c r="F25" s="254"/>
      <c r="G25" s="254"/>
    </row>
    <row r="26" spans="2:7" ht="14.1" customHeight="1">
      <c r="B26" s="257" t="s">
        <v>4945</v>
      </c>
      <c r="C26" s="254" t="s">
        <v>4946</v>
      </c>
      <c r="D26" s="254"/>
      <c r="E26" s="254"/>
      <c r="F26" s="254"/>
      <c r="G26" s="254"/>
    </row>
    <row r="27" spans="2:7" ht="14.1" customHeight="1">
      <c r="B27" s="257" t="s">
        <v>4947</v>
      </c>
      <c r="C27" s="254" t="s">
        <v>4948</v>
      </c>
      <c r="D27" s="254"/>
      <c r="E27" s="254"/>
      <c r="F27" s="254"/>
      <c r="G27" s="254"/>
    </row>
    <row r="28" spans="2:7" ht="14.1" customHeight="1">
      <c r="B28" s="257" t="s">
        <v>4949</v>
      </c>
      <c r="C28" s="254" t="s">
        <v>4950</v>
      </c>
      <c r="D28" s="254"/>
      <c r="E28" s="254"/>
      <c r="F28" s="254"/>
      <c r="G28" s="254"/>
    </row>
    <row r="29" spans="2:7" ht="14.1" customHeight="1">
      <c r="B29" s="257" t="s">
        <v>4951</v>
      </c>
      <c r="C29" s="254" t="s">
        <v>4952</v>
      </c>
      <c r="D29" s="254"/>
      <c r="E29" s="254"/>
      <c r="F29" s="254"/>
      <c r="G29" s="254"/>
    </row>
    <row r="30" spans="2:7" ht="14.1" customHeight="1">
      <c r="B30" s="257" t="s">
        <v>4953</v>
      </c>
      <c r="C30" s="254" t="s">
        <v>4954</v>
      </c>
      <c r="D30" s="254"/>
      <c r="E30" s="254"/>
      <c r="F30" s="254"/>
      <c r="G30" s="254"/>
    </row>
    <row r="31" spans="2:7" ht="14.1" customHeight="1">
      <c r="B31" s="257" t="s">
        <v>4955</v>
      </c>
      <c r="C31" s="254" t="s">
        <v>4956</v>
      </c>
      <c r="D31" s="254"/>
      <c r="E31" s="254"/>
      <c r="F31" s="254"/>
      <c r="G31" s="254"/>
    </row>
    <row r="32" spans="2:7" ht="14.1" customHeight="1">
      <c r="B32" s="257" t="s">
        <v>4957</v>
      </c>
      <c r="C32" s="254" t="s">
        <v>4958</v>
      </c>
      <c r="D32" s="254"/>
      <c r="E32" s="254"/>
      <c r="F32" s="254"/>
      <c r="G32" s="254"/>
    </row>
    <row r="33" spans="2:3" ht="14.1" customHeight="1">
      <c r="B33" s="257" t="s">
        <v>4959</v>
      </c>
      <c r="C33" s="254" t="s">
        <v>4960</v>
      </c>
    </row>
    <row r="34" spans="2:3" ht="14.1" customHeight="1">
      <c r="B34" s="257" t="s">
        <v>4961</v>
      </c>
      <c r="C34" s="254" t="s">
        <v>4962</v>
      </c>
    </row>
    <row r="35" spans="2:3" ht="14.1" customHeight="1">
      <c r="B35" s="257" t="s">
        <v>4963</v>
      </c>
      <c r="C35" s="254" t="s">
        <v>4964</v>
      </c>
    </row>
    <row r="36" spans="2:3" ht="10.35" customHeight="1">
      <c r="B36" s="254"/>
      <c r="C36" s="254"/>
    </row>
    <row r="37" spans="2:3" ht="14.1" customHeight="1">
      <c r="B37" s="254" t="s">
        <v>4965</v>
      </c>
      <c r="C37" s="254"/>
    </row>
    <row r="38" spans="2:3" ht="14.1" customHeight="1">
      <c r="B38" s="254" t="s">
        <v>4966</v>
      </c>
      <c r="C38" s="254"/>
    </row>
    <row r="39" spans="2:3" ht="10.35" customHeight="1">
      <c r="B39" s="254"/>
      <c r="C39" s="254"/>
    </row>
    <row r="40" spans="2:3" ht="14.1" customHeight="1">
      <c r="B40" s="256" t="s">
        <v>4942</v>
      </c>
      <c r="C40" s="254" t="s">
        <v>4967</v>
      </c>
    </row>
    <row r="41" spans="2:3" ht="14.1" customHeight="1">
      <c r="B41" s="257" t="s">
        <v>4944</v>
      </c>
      <c r="C41" s="254" t="s">
        <v>4968</v>
      </c>
    </row>
    <row r="42" spans="2:3" ht="14.1" customHeight="1">
      <c r="B42" s="257" t="s">
        <v>4945</v>
      </c>
      <c r="C42" s="254" t="s">
        <v>4969</v>
      </c>
    </row>
    <row r="43" spans="2:3" ht="14.1" customHeight="1">
      <c r="B43" s="257" t="s">
        <v>4947</v>
      </c>
      <c r="C43" s="254" t="s">
        <v>4970</v>
      </c>
    </row>
    <row r="44" spans="2:3" ht="14.1" customHeight="1">
      <c r="B44" s="257" t="s">
        <v>4949</v>
      </c>
      <c r="C44" s="254" t="s">
        <v>4971</v>
      </c>
    </row>
    <row r="45" spans="2:3" ht="14.1" customHeight="1">
      <c r="B45" s="257" t="s">
        <v>4951</v>
      </c>
      <c r="C45" s="254" t="s">
        <v>4972</v>
      </c>
    </row>
    <row r="46" spans="2:3" ht="14.1" customHeight="1">
      <c r="B46" s="257" t="s">
        <v>4953</v>
      </c>
      <c r="C46" s="254" t="s">
        <v>4973</v>
      </c>
    </row>
    <row r="47" spans="2:3" ht="14.1" customHeight="1">
      <c r="B47" s="257" t="s">
        <v>4955</v>
      </c>
      <c r="C47" s="254" t="s">
        <v>4974</v>
      </c>
    </row>
    <row r="48" spans="2:3" ht="14.1" customHeight="1">
      <c r="B48" s="257" t="s">
        <v>4957</v>
      </c>
      <c r="C48" s="254" t="s">
        <v>4975</v>
      </c>
    </row>
    <row r="49" spans="2:3" ht="14.1" customHeight="1">
      <c r="B49" s="257" t="s">
        <v>4959</v>
      </c>
      <c r="C49" s="254" t="s">
        <v>4976</v>
      </c>
    </row>
    <row r="50" spans="2:3" ht="14.1" customHeight="1">
      <c r="B50" s="257" t="s">
        <v>4961</v>
      </c>
      <c r="C50" s="254" t="s">
        <v>4977</v>
      </c>
    </row>
    <row r="51" spans="2:3" ht="10.35" customHeight="1">
      <c r="B51" s="254"/>
      <c r="C51" s="254"/>
    </row>
    <row r="52" spans="2:3" ht="10.35" customHeight="1">
      <c r="B52" s="254"/>
      <c r="C52" s="254"/>
    </row>
    <row r="53" spans="2:3" ht="10.35" customHeight="1">
      <c r="B53" s="254"/>
      <c r="C53" s="254"/>
    </row>
    <row r="54" spans="2:3" ht="14.1" customHeight="1">
      <c r="B54" s="254" t="s">
        <v>4978</v>
      </c>
      <c r="C54" s="254"/>
    </row>
    <row r="55" spans="2:3" ht="14.1" customHeight="1">
      <c r="B55" s="254" t="s">
        <v>4979</v>
      </c>
      <c r="C55" s="254"/>
    </row>
    <row r="56" spans="2:3" ht="10.35" customHeight="1">
      <c r="B56" s="254"/>
      <c r="C56" s="254"/>
    </row>
    <row r="57" spans="2:3" ht="14.1" customHeight="1">
      <c r="B57" s="258" t="s">
        <v>4980</v>
      </c>
      <c r="C57" s="254" t="s">
        <v>4981</v>
      </c>
    </row>
    <row r="58" spans="2:3" ht="14.1" customHeight="1">
      <c r="B58" s="258" t="s">
        <v>4980</v>
      </c>
      <c r="C58" s="254" t="s">
        <v>4982</v>
      </c>
    </row>
    <row r="59" spans="2:3" ht="14.1" customHeight="1">
      <c r="B59" s="258"/>
      <c r="C59" s="254" t="s">
        <v>4983</v>
      </c>
    </row>
    <row r="60" spans="2:3" ht="14.1" customHeight="1">
      <c r="B60" s="258" t="s">
        <v>4980</v>
      </c>
      <c r="C60" s="254" t="s">
        <v>4984</v>
      </c>
    </row>
    <row r="61" spans="2:3" ht="14.1" customHeight="1">
      <c r="B61" s="258"/>
      <c r="C61" s="254" t="s">
        <v>4985</v>
      </c>
    </row>
    <row r="62" spans="2:3" ht="10.35" customHeight="1">
      <c r="B62" s="254"/>
      <c r="C62" s="254"/>
    </row>
    <row r="63" spans="2:3" ht="14.1" customHeight="1">
      <c r="B63" s="88" t="s">
        <v>4986</v>
      </c>
      <c r="C63" s="254"/>
    </row>
    <row r="64" spans="2:3" ht="10.35" customHeight="1">
      <c r="B64" s="88"/>
      <c r="C64" s="254"/>
    </row>
    <row r="65" spans="2:2" ht="14.1" customHeight="1">
      <c r="B65" s="254" t="s">
        <v>4987</v>
      </c>
    </row>
    <row r="66" spans="2:2" ht="14.1" customHeight="1">
      <c r="B66" s="254" t="s">
        <v>4988</v>
      </c>
    </row>
    <row r="67" spans="2:2" ht="14.1" customHeight="1">
      <c r="B67" s="254" t="s">
        <v>4989</v>
      </c>
    </row>
    <row r="68" spans="2:2" ht="14.1" customHeight="1">
      <c r="B68" s="254" t="s">
        <v>4990</v>
      </c>
    </row>
    <row r="69" spans="2:2" ht="14.1" customHeight="1">
      <c r="B69" s="254" t="s">
        <v>4991</v>
      </c>
    </row>
    <row r="70" spans="2:2" ht="14.1" customHeight="1">
      <c r="B70" s="254" t="s">
        <v>4992</v>
      </c>
    </row>
    <row r="71" spans="2:2" ht="10.35" customHeight="1">
      <c r="B71" s="254"/>
    </row>
    <row r="72" spans="2:2" ht="14.1" customHeight="1">
      <c r="B72" s="254" t="s">
        <v>4993</v>
      </c>
    </row>
    <row r="73" spans="2:2" ht="14.1" customHeight="1">
      <c r="B73" s="254" t="s">
        <v>4994</v>
      </c>
    </row>
    <row r="74" spans="2:2" ht="14.1" customHeight="1">
      <c r="B74" s="254" t="s">
        <v>4995</v>
      </c>
    </row>
    <row r="75" spans="2:2" ht="10.35" customHeight="1">
      <c r="B75" s="254"/>
    </row>
    <row r="76" spans="2:2" ht="14.1" customHeight="1">
      <c r="B76" s="254" t="s">
        <v>4996</v>
      </c>
    </row>
    <row r="77" spans="2:2" ht="10.35" customHeight="1">
      <c r="B77" s="254"/>
    </row>
    <row r="78" spans="2:2" ht="14.1" customHeight="1">
      <c r="B78" s="254" t="str">
        <f ca="1">"We would appreciate receiving this information by "&amp;TEXT(Scratch!C11, "MMMM DD, YYYY")&amp;" to allow timely processing of your renewal. If you"</f>
        <v>We would appreciate receiving this information by May 06, 2026 to allow timely processing of your renewal. If you</v>
      </c>
    </row>
    <row r="79" spans="2:2" ht="14.1" customHeight="1">
      <c r="B79" s="254" t="s">
        <v>4997</v>
      </c>
    </row>
    <row r="80" spans="2:2" ht="10.35" customHeight="1">
      <c r="B80" s="254"/>
    </row>
    <row r="81" spans="2:6" ht="14.1" customHeight="1">
      <c r="B81" s="254" t="s">
        <v>4998</v>
      </c>
      <c r="C81" s="254"/>
      <c r="D81" s="254"/>
      <c r="E81" s="254"/>
      <c r="F81" s="254"/>
    </row>
    <row r="82" spans="2:6" ht="14.1" customHeight="1">
      <c r="B82" s="254"/>
      <c r="C82" s="254"/>
      <c r="D82" s="254"/>
      <c r="E82" s="254"/>
      <c r="F82" s="254"/>
    </row>
    <row r="83" spans="2:6" ht="14.1" customHeight="1">
      <c r="B83" s="254" t="e">
        <f>Scratch!$C$12</f>
        <v>#N/A</v>
      </c>
      <c r="C83" s="254"/>
      <c r="D83" s="254"/>
      <c r="E83" s="254"/>
      <c r="F83" s="254"/>
    </row>
    <row r="84" spans="2:6" ht="14.1" hidden="1" customHeight="1">
      <c r="B84" s="261" t="str">
        <f>IFERROR(+Scratch!C14, "")</f>
        <v/>
      </c>
      <c r="C84" s="261"/>
      <c r="D84" s="261"/>
      <c r="E84" s="261"/>
      <c r="F84" s="261"/>
    </row>
    <row r="85" spans="2:6" ht="14.1" hidden="1" customHeight="1">
      <c r="B85" s="261" t="str">
        <f>IFERROR(IF(VLOOKUP($B$83, Scratch!$B$169:$F$173,3,0)=0, "", VLOOKUP($B$83, Scratch!$B$169:$F$173,3,0)), "")</f>
        <v/>
      </c>
      <c r="C85" s="261"/>
      <c r="D85" s="261"/>
      <c r="E85" s="261"/>
      <c r="F85" s="261"/>
    </row>
    <row r="86" spans="2:6" ht="10.35" hidden="1" customHeight="1">
      <c r="B86" s="89"/>
      <c r="C86" s="254"/>
      <c r="D86" s="254"/>
      <c r="E86" s="254"/>
      <c r="F86" s="254"/>
    </row>
    <row r="87" spans="2:6" ht="14.1" customHeight="1">
      <c r="B87" s="262" t="e">
        <f>Scratch!C13</f>
        <v>#N/A</v>
      </c>
      <c r="C87" s="262"/>
      <c r="D87" s="262"/>
      <c r="E87" s="262"/>
      <c r="F87" s="262"/>
    </row>
    <row r="88" spans="2:6" ht="14.1" hidden="1" customHeight="1">
      <c r="B88" s="261"/>
      <c r="C88" s="261"/>
      <c r="D88" s="261"/>
      <c r="E88" s="261"/>
      <c r="F88" s="261"/>
    </row>
    <row r="89" spans="2:6" ht="10.35" customHeight="1">
      <c r="B89" s="89" t="s">
        <v>4999</v>
      </c>
      <c r="C89" s="254"/>
      <c r="D89" s="254"/>
      <c r="E89" s="254"/>
      <c r="F89" s="254"/>
    </row>
    <row r="90" spans="2:6" ht="14.1" customHeight="1">
      <c r="B90" s="254" t="s">
        <v>4999</v>
      </c>
      <c r="C90" s="254" t="e">
        <f>Scratch!C16&amp;", "&amp;Scratch!C17</f>
        <v>#N/A</v>
      </c>
      <c r="D90" s="254"/>
      <c r="E90" s="254"/>
      <c r="F90" s="254"/>
    </row>
    <row r="91" spans="2:6" ht="14.1" customHeight="1">
      <c r="B91" s="254"/>
      <c r="C91" s="254" t="str">
        <f>Scratch!C18</f>
        <v>AE not listed</v>
      </c>
      <c r="D91" s="254"/>
      <c r="E91" s="254"/>
      <c r="F91" s="254"/>
    </row>
    <row r="92" spans="2:6">
      <c r="B92" s="254"/>
      <c r="C92" s="254" t="str">
        <f>+Scratch!C19</f>
        <v>AE not listed</v>
      </c>
      <c r="D92" s="254"/>
      <c r="E92" s="254"/>
      <c r="F92" s="254"/>
    </row>
    <row r="97" spans="7:7">
      <c r="G97" s="259"/>
    </row>
  </sheetData>
  <sheetProtection formatCells="0" formatColumns="0" formatRows="0" deleteColumns="0" deleteRows="0"/>
  <customSheetViews>
    <customSheetView guid="{0E35EED2-3545-44B4-B6C8-F710F98BA340}" hiddenRows="1" state="hidden">
      <selection activeCell="I15" sqref="I15"/>
      <pageMargins left="0" right="0" top="0" bottom="0" header="0" footer="0"/>
      <pageSetup scale="98" orientation="portrait" r:id="rId1"/>
      <headerFooter>
        <oddFooter>&amp;L25 Water Street, Kitchener, N2G 4Z4
900 de Maisonneuve West, Montreal QC H3A 0A8&amp;R&amp;G&amp;C&amp;1#&amp;"Calibri"&amp;8&amp;K000000Highly Confidential</oddFooter>
      </headerFooter>
    </customSheetView>
    <customSheetView guid="{2EB10D1F-EF9B-4B48-9FD8-78EDC6A85DE1}" hiddenRows="1" state="hidden">
      <selection activeCell="I15" sqref="I15"/>
      <pageMargins left="0" right="0" top="0" bottom="0" header="0" footer="0"/>
      <pageSetup scale="98" orientation="portrait" r:id="rId2"/>
      <headerFooter>
        <oddFooter>&amp;L25 Water Street, Kitchener, N2G 4Z4
900 de Maisonneuve West, Montreal QC H3A 0A8&amp;R&amp;G&amp;C&amp;1#&amp;"Calibri"&amp;8&amp;K000000Highly Confidential</oddFooter>
      </headerFooter>
    </customSheetView>
    <customSheetView guid="{D0F9FEDA-89AD-471F-BACB-F2AC9C1B6EB0}" hiddenRows="1" state="hidden">
      <selection activeCell="I15" sqref="I15"/>
      <pageMargins left="0" right="0" top="0" bottom="0" header="0" footer="0"/>
      <pageSetup scale="98" orientation="portrait" r:id="rId3"/>
      <headerFooter>
        <oddFooter>&amp;L25 Water Street, Kitchener, N2G 4Z4
900 de Maisonneuve West, Montreal QC H3A 0A8&amp;R&amp;G&amp;C&amp;1#&amp;"Calibri"&amp;8&amp;K000000Highly Confidential</oddFooter>
      </headerFooter>
    </customSheetView>
    <customSheetView guid="{AD79DF8B-FDF9-4B4C-984B-8F1872B7B90D}" hiddenRows="1" state="hidden">
      <selection activeCell="I15" sqref="I15"/>
      <pageMargins left="0" right="0" top="0" bottom="0" header="0" footer="0"/>
      <pageSetup scale="98" orientation="portrait" r:id="rId4"/>
      <headerFooter>
        <oddFooter>&amp;L25 Water Street, Kitchener, N2G 4Z4
900 de Maisonneuve West, Montreal QC H3A 0A8&amp;R&amp;G&amp;C&amp;1#&amp;"Calibri"&amp;8&amp;K000000Highly Confidential</oddFooter>
      </headerFooter>
    </customSheetView>
    <customSheetView guid="{1AB90DE0-FF38-457B-B6D8-0F3BEC1CAB1D}" hiddenRows="1" state="hidden">
      <selection activeCell="I15" sqref="I15"/>
      <pageMargins left="0" right="0" top="0" bottom="0" header="0" footer="0"/>
      <pageSetup scale="98" orientation="portrait" r:id="rId5"/>
      <headerFooter>
        <oddFooter>&amp;L25 Water Street, Kitchener, N2G 4Z4
900 de Maisonneuve West, Montreal QC H3A 0A8&amp;R&amp;G&amp;C&amp;1#&amp;"Calibri"&amp;8&amp;K000000Highly Confidential</oddFooter>
      </headerFooter>
    </customSheetView>
    <customSheetView guid="{48A15F17-8B76-473C-9910-BA171C05E074}" hiddenRows="1" state="hidden">
      <selection activeCell="I15" sqref="I15"/>
      <pageMargins left="0" right="0" top="0" bottom="0" header="0" footer="0"/>
      <pageSetup scale="98" orientation="portrait" r:id="rId6"/>
      <headerFooter>
        <oddFooter>&amp;L25 Water Street, Kitchener, N2G 4Z4
900 de Maisonneuve West, Montreal QC H3A 0A8&amp;R&amp;G&amp;C&amp;1#&amp;"Calibri"&amp;8&amp;K000000Highly Confidential</oddFooter>
      </headerFooter>
    </customSheetView>
    <customSheetView guid="{40A247B0-1660-4B1B-8CC6-6E6490D6B548}" hiddenRows="1" state="hidden">
      <selection activeCell="I15" sqref="I15"/>
      <pageMargins left="0" right="0" top="0" bottom="0" header="0" footer="0"/>
      <pageSetup scale="98" orientation="portrait" r:id="rId7"/>
      <headerFooter>
        <oddFooter>&amp;L25 Water Street, Kitchener, N2G 4Z4
900 de Maisonneuve West, Montreal QC H3A 0A8&amp;R&amp;G&amp;C&amp;1#&amp;"Calibri"&amp;8&amp;K000000Highly Confidential</oddFooter>
      </headerFooter>
    </customSheetView>
    <customSheetView guid="{D2C0D72A-01DE-43BB-88CB-48CAC58470A4}" hiddenRows="1" state="hidden">
      <selection activeCell="I15" sqref="I15"/>
      <pageMargins left="0" right="0" top="0" bottom="0" header="0" footer="0"/>
      <pageSetup scale="98" orientation="portrait" r:id="rId8"/>
      <headerFooter>
        <oddFooter>&amp;L25 Water Street, Kitchener, N2G 4Z4
900 de Maisonneuve West, Montreal QC H3A 0A8&amp;R&amp;G&amp;C&amp;1#&amp;"Calibri"&amp;8&amp;K000000Highly Confidential</oddFooter>
      </headerFooter>
    </customSheetView>
    <customSheetView guid="{16FD39D0-F6A2-47F8-95CF-F715E12AE179}" hiddenRows="1" state="hidden">
      <selection activeCell="I15" sqref="I15"/>
      <pageMargins left="0" right="0" top="0" bottom="0" header="0" footer="0"/>
      <pageSetup scale="98" orientation="portrait" r:id="rId9"/>
      <headerFooter>
        <oddFooter>&amp;L25 Water Street, Kitchener, N2G 4Z4
900 de Maisonneuve West, Montreal QC H3A 0A8&amp;R&amp;G&amp;C&amp;1#&amp;"Calibri"&amp;10&amp;K000000CONFIDENTIAL</oddFooter>
      </headerFooter>
    </customSheetView>
    <customSheetView guid="{F521CB3F-4B34-457D-BE19-9C4D54886E5D}" hiddenRows="1" state="hidden">
      <selection activeCell="I15" sqref="I15"/>
      <pageMargins left="0" right="0" top="0" bottom="0" header="0" footer="0"/>
      <pageSetup scale="98" orientation="portrait" r:id="rId10"/>
      <headerFooter>
        <oddFooter>&amp;L25 Water Street, Kitchener, N2G 4Z4
900 de Maisonneuve West, Montreal QC H3A 0A8&amp;R&amp;G&amp;C&amp;1#&amp;"Calibri"&amp;10&amp;K000000CONFIDENTIAL</oddFooter>
      </headerFooter>
    </customSheetView>
    <customSheetView guid="{8B7FDA43-DADE-46F9-B1A6-B95016AB7272}" hiddenRows="1" state="hidden">
      <selection activeCell="I15" sqref="I15"/>
      <pageMargins left="0" right="0" top="0" bottom="0" header="0" footer="0"/>
      <pageSetup scale="98" orientation="portrait" r:id="rId11"/>
      <headerFooter>
        <oddFooter>&amp;L25 Water Street, Kitchener, N2G 4Z4
900 de Maisonneuve West, Montreal QC H3A 0A8&amp;R&amp;G</oddFooter>
      </headerFooter>
    </customSheetView>
    <customSheetView guid="{EA70BE0F-67BF-416E-A5F5-771C084AA55B}" hiddenRows="1" state="hidden">
      <selection activeCell="I15" sqref="I15"/>
      <pageMargins left="0" right="0" top="0" bottom="0" header="0" footer="0"/>
      <pageSetup scale="98" orientation="portrait" r:id="rId12"/>
      <headerFooter>
        <oddFooter>&amp;L25 Water Street, Kitchener, N2G 4Z4
900 de Maisonneuve West, Montreal QC H3A 0A8&amp;R&amp;G</oddFooter>
      </headerFooter>
    </customSheetView>
    <customSheetView guid="{49E83F9A-9742-4CB8-8645-32E4F6685279}" hiddenRows="1">
      <selection activeCell="L29" sqref="L29"/>
      <pageMargins left="0" right="0" top="0" bottom="0" header="0" footer="0"/>
      <pageSetup scale="98" orientation="portrait" r:id="rId13"/>
      <headerFooter>
        <oddFooter>&amp;L25 Water Street, Kitchener, N2G 4Z4
900 de Maisonneuve West, Montreal QC H3A 0A8&amp;R&amp;G</oddFooter>
      </headerFooter>
    </customSheetView>
    <customSheetView guid="{53716D2E-267C-4993-BC6D-E5D9DD0CABAE}" hiddenRows="1" topLeftCell="A73">
      <selection activeCell="D90" sqref="D90"/>
      <pageMargins left="0" right="0" top="0" bottom="0" header="0" footer="0"/>
      <pageSetup scale="98" orientation="portrait" r:id="rId14"/>
      <headerFooter>
        <oddFooter>&amp;L25 Water Street, Kitchener, N2G 4Z4
900 de Maisonneuve West, Montreal QC H3A 0A8&amp;R&amp;G</oddFooter>
      </headerFooter>
    </customSheetView>
    <customSheetView guid="{A8A115DD-60C2-441B-ACDB-0751390DEB42}" state="hidden" topLeftCell="A73">
      <selection activeCell="A8" sqref="A8:XFD97"/>
      <pageMargins left="0" right="0" top="0" bottom="0" header="0" footer="0"/>
      <pageSetup scale="98" orientation="portrait" r:id="rId15"/>
      <headerFooter>
        <oddFooter>&amp;L25 Water Street, Kitchener, N2G 4Z4
900 de Maisonneuve West, Montreal QC H3A 0A8&amp;R&amp;G</oddFooter>
      </headerFooter>
    </customSheetView>
    <customSheetView guid="{12E03F5C-5A09-4644-B0B9-FB8EE5ED0B75}" state="hidden">
      <selection activeCell="A8" sqref="A8:XFD97"/>
      <pageMargins left="0" right="0" top="0" bottom="0" header="0" footer="0"/>
      <pageSetup scale="98" orientation="portrait" r:id="rId16"/>
      <headerFooter>
        <oddFooter>&amp;L25 Water Street, Kitchener, N2G 4Z4
900 de Maisonneuve West, Montreal QC H3A 0A8&amp;R&amp;G</oddFooter>
      </headerFooter>
    </customSheetView>
    <customSheetView guid="{EC8F6300-C333-43C9-AF56-AF0DF8BACF48}" state="hidden" topLeftCell="A66">
      <selection activeCell="A8" sqref="A8:XFD97"/>
      <pageMargins left="0" right="0" top="0" bottom="0" header="0" footer="0"/>
      <pageSetup scale="98" orientation="portrait" r:id="rId17"/>
      <headerFooter>
        <oddFooter>&amp;L25 Water Street, Kitchener, N2G 4Z4
900 de Maisonneuve West, Montreal QC H3A 0A8&amp;R&amp;G</oddFooter>
      </headerFooter>
    </customSheetView>
    <customSheetView guid="{6105B5DB-B524-461E-95C0-BA349707E8F3}" state="hidden">
      <selection activeCell="A8" sqref="A8:XFD97"/>
      <pageMargins left="0" right="0" top="0" bottom="0" header="0" footer="0"/>
      <pageSetup scale="98" orientation="portrait" r:id="rId18"/>
      <headerFooter>
        <oddFooter>&amp;L25 Water Street, Kitchener, N2G 4Z4
900 de Maisonneuve West, Montreal QC H3A 0A8&amp;R&amp;G</oddFooter>
      </headerFooter>
    </customSheetView>
    <customSheetView guid="{78ED69D3-89BB-491E-BF5D-3549E62E63AB}" state="hidden" topLeftCell="A73">
      <selection activeCell="A8" sqref="A8:XFD97"/>
      <pageMargins left="0" right="0" top="0" bottom="0" header="0" footer="0"/>
      <pageSetup scale="98" orientation="portrait" r:id="rId19"/>
      <headerFooter>
        <oddFooter>&amp;L25 Water Street, Kitchener, N2G 4Z4
900 de Maisonneuve West, Montreal QC H3A 0A8&amp;R&amp;G</oddFooter>
      </headerFooter>
    </customSheetView>
    <customSheetView guid="{B0674E3F-EBB5-4024-AC62-301A725564EB}" hiddenRows="1">
      <selection activeCell="L29" sqref="L29"/>
      <pageMargins left="0" right="0" top="0" bottom="0" header="0" footer="0"/>
      <pageSetup scale="98" orientation="portrait" r:id="rId20"/>
      <headerFooter>
        <oddFooter>&amp;L25 Water Street, Kitchener, N2G 4Z4
900 de Maisonneuve West, Montreal QC H3A 0A8&amp;R&amp;G</oddFooter>
      </headerFooter>
    </customSheetView>
    <customSheetView guid="{943F2579-A133-4E2C-A6CC-0CE1A4D18D3A}" hiddenRows="1" state="hidden">
      <selection activeCell="I15" sqref="I15"/>
      <pageMargins left="0" right="0" top="0" bottom="0" header="0" footer="0"/>
      <pageSetup scale="98" orientation="portrait" r:id="rId21"/>
      <headerFooter>
        <oddFooter>&amp;L25 Water Street, Kitchener, N2G 4Z4
900 de Maisonneuve West, Montreal QC H3A 0A8&amp;R&amp;G</oddFooter>
      </headerFooter>
    </customSheetView>
    <customSheetView guid="{B39CCC93-A1C8-4B17-ABA1-6A994EE3D60B}" hiddenRows="1" state="hidden">
      <selection activeCell="I15" sqref="I15"/>
      <pageMargins left="0" right="0" top="0" bottom="0" header="0" footer="0"/>
      <pageSetup scale="98" orientation="portrait" r:id="rId22"/>
      <headerFooter>
        <oddFooter>&amp;L25 Water Street, Kitchener, N2G 4Z4
900 de Maisonneuve West, Montreal QC H3A 0A8&amp;R&amp;G</oddFooter>
      </headerFooter>
    </customSheetView>
    <customSheetView guid="{84F914B9-5294-44E0-ACB2-24F022149E38}" hiddenRows="1" state="hidden">
      <selection activeCell="I15" sqref="I15"/>
      <pageMargins left="0" right="0" top="0" bottom="0" header="0" footer="0"/>
      <pageSetup scale="98" orientation="portrait" r:id="rId23"/>
      <headerFooter>
        <oddFooter>&amp;L25 Water Street, Kitchener, N2G 4Z4
900 de Maisonneuve West, Montreal QC H3A 0A8&amp;R&amp;G</oddFooter>
      </headerFooter>
    </customSheetView>
    <customSheetView guid="{C40070A8-3284-4719-92C8-D008FE331FE4}" hiddenRows="1" state="hidden">
      <selection activeCell="I15" sqref="I15"/>
      <pageMargins left="0" right="0" top="0" bottom="0" header="0" footer="0"/>
      <pageSetup scale="98" orientation="portrait" r:id="rId24"/>
      <headerFooter>
        <oddFooter>&amp;L25 Water Street, Kitchener, N2G 4Z4
900 de Maisonneuve West, Montreal QC H3A 0A8&amp;R&amp;G</oddFooter>
      </headerFooter>
    </customSheetView>
    <customSheetView guid="{A4E487F8-5F99-4D6D-8B5A-DEEF6CA4CF86}" hiddenRows="1" state="hidden">
      <selection activeCell="I15" sqref="I15"/>
      <pageMargins left="0" right="0" top="0" bottom="0" header="0" footer="0"/>
      <pageSetup scale="98" orientation="portrait" r:id="rId25"/>
      <headerFooter>
        <oddFooter>&amp;L25 Water Street, Kitchener, N2G 4Z4
900 de Maisonneuve West, Montreal QC H3A 0A8&amp;R&amp;G&amp;C&amp;1#&amp;"Calibri"&amp;10&amp;K000000CONFIDENTIAL</oddFooter>
      </headerFooter>
    </customSheetView>
    <customSheetView guid="{7674B857-1DB1-4FE1-AF23-9E73CFCE3521}" hiddenRows="1" state="hidden">
      <selection activeCell="I15" sqref="I15"/>
      <pageMargins left="0" right="0" top="0" bottom="0" header="0" footer="0"/>
      <pageSetup scale="98" orientation="portrait" r:id="rId26"/>
      <headerFooter>
        <oddFooter>&amp;L25 Water Street, Kitchener, N2G 4Z4
900 de Maisonneuve West, Montreal QC H3A 0A8&amp;R&amp;G&amp;C&amp;1#&amp;"Calibri"&amp;10&amp;K000000CONFIDENTIAL</oddFooter>
      </headerFooter>
    </customSheetView>
    <customSheetView guid="{9776C57A-4B1D-41DE-97FF-4B0E965B2653}" hiddenRows="1" state="hidden">
      <selection activeCell="I15" sqref="I15"/>
      <pageMargins left="0" right="0" top="0" bottom="0" header="0" footer="0"/>
      <pageSetup scale="98" orientation="portrait" r:id="rId27"/>
      <headerFooter>
        <oddFooter>&amp;L25 Water Street, Kitchener, N2G 4Z4
900 de Maisonneuve West, Montreal QC H3A 0A8&amp;R&amp;G&amp;C&amp;1#&amp;"Calibri"&amp;10&amp;K000000CONFIDENTIAL</oddFooter>
      </headerFooter>
    </customSheetView>
    <customSheetView guid="{19E8F030-0422-44BC-AE22-2D61FE6D7BAC}" hiddenRows="1" state="hidden">
      <selection activeCell="I15" sqref="I15"/>
      <pageMargins left="0" right="0" top="0" bottom="0" header="0" footer="0"/>
      <pageSetup scale="98" orientation="portrait" r:id="rId28"/>
      <headerFooter>
        <oddFooter>&amp;L25 Water Street, Kitchener, N2G 4Z4
900 de Maisonneuve West, Montreal QC H3A 0A8&amp;R&amp;G&amp;C&amp;1#&amp;"Calibri"&amp;10&amp;K000000CONFIDENTIAL</oddFooter>
      </headerFooter>
    </customSheetView>
    <customSheetView guid="{BFAAF8CC-F638-432E-9028-F52896C22986}" hiddenRows="1" state="hidden">
      <selection activeCell="I15" sqref="I15"/>
      <pageMargins left="0" right="0" top="0" bottom="0" header="0" footer="0"/>
      <pageSetup scale="98" orientation="portrait" r:id="rId29"/>
      <headerFooter>
        <oddFooter>&amp;L25 Water Street, Kitchener, N2G 4Z4
900 de Maisonneuve West, Montreal QC H3A 0A8&amp;R&amp;G&amp;C&amp;1#&amp;"Calibri"&amp;8&amp;K000000Highly Confidential</oddFooter>
      </headerFooter>
    </customSheetView>
    <customSheetView guid="{31791B4E-8B9E-4614-B35E-3824854ECF5E}" hiddenRows="1" state="hidden">
      <selection activeCell="I15" sqref="I15"/>
      <pageMargins left="0" right="0" top="0" bottom="0" header="0" footer="0"/>
      <pageSetup scale="98" orientation="portrait" r:id="rId30"/>
      <headerFooter>
        <oddFooter>&amp;L25 Water Street, Kitchener, N2G 4Z4
900 de Maisonneuve West, Montreal QC H3A 0A8&amp;R&amp;G&amp;C&amp;1#&amp;"Calibri"&amp;8&amp;K000000Highly Confidential</oddFooter>
      </headerFooter>
    </customSheetView>
    <customSheetView guid="{C1F32590-37F1-4576-A7CE-5780719B5250}" hiddenRows="1" state="hidden">
      <selection activeCell="I15" sqref="I15"/>
      <pageMargins left="0" right="0" top="0" bottom="0" header="0" footer="0"/>
      <pageSetup scale="98" orientation="portrait" r:id="rId31"/>
      <headerFooter>
        <oddFooter>&amp;L25 Water Street, Kitchener, N2G 4Z4
900 de Maisonneuve West, Montreal QC H3A 0A8&amp;R&amp;G&amp;C&amp;1#&amp;"Calibri"&amp;8&amp;K000000Highly Confidential</oddFooter>
      </headerFooter>
    </customSheetView>
    <customSheetView guid="{21170C15-72F9-43EA-8560-3323A6F226C7}" hiddenRows="1" state="hidden">
      <selection activeCell="I15" sqref="I15"/>
      <pageMargins left="0" right="0" top="0" bottom="0" header="0" footer="0"/>
      <pageSetup scale="98" orientation="portrait" r:id="rId32"/>
      <headerFooter>
        <oddFooter>&amp;L25 Water Street, Kitchener, N2G 4Z4
900 de Maisonneuve West, Montreal QC H3A 0A8&amp;R&amp;G&amp;C&amp;1#&amp;"Calibri"&amp;8&amp;K000000Highly Confidential</oddFooter>
      </headerFooter>
    </customSheetView>
    <customSheetView guid="{C44C12CC-E488-4EE8-96C4-08F0779250EC}" hiddenRows="1" state="hidden">
      <selection activeCell="I15" sqref="I15"/>
      <pageMargins left="0" right="0" top="0" bottom="0" header="0" footer="0"/>
      <pageSetup scale="98" orientation="portrait" r:id="rId33"/>
      <headerFooter>
        <oddFooter>&amp;L25 Water Street, Kitchener, N2G 4Z4
900 de Maisonneuve West, Montreal QC H3A 0A8&amp;R&amp;G&amp;C&amp;1#&amp;"Calibri"&amp;8&amp;K000000Highly Confidential</oddFooter>
      </headerFooter>
    </customSheetView>
    <customSheetView guid="{210B1B57-5F8E-42AA-9B0E-C0BDB762EA83}" hiddenRows="1" state="hidden">
      <selection activeCell="I15" sqref="I15"/>
      <pageMargins left="0" right="0" top="0" bottom="0" header="0" footer="0"/>
      <pageSetup scale="98" orientation="portrait" r:id="rId34"/>
      <headerFooter>
        <oddFooter>&amp;L25 Water Street, Kitchener, N2G 4Z4
900 de Maisonneuve West, Montreal QC H3A 0A8&amp;R&amp;G&amp;C&amp;1#&amp;"Calibri"&amp;8&amp;K000000Highly Confidential</oddFooter>
      </headerFooter>
    </customSheetView>
  </customSheetViews>
  <mergeCells count="10">
    <mergeCell ref="B84:F84"/>
    <mergeCell ref="B85:F85"/>
    <mergeCell ref="B87:F87"/>
    <mergeCell ref="B88:F88"/>
    <mergeCell ref="B7:L7"/>
    <mergeCell ref="B9:L9"/>
    <mergeCell ref="B10:L10"/>
    <mergeCell ref="B11:L11"/>
    <mergeCell ref="B12:L12"/>
    <mergeCell ref="B13:L13"/>
  </mergeCells>
  <conditionalFormatting sqref="C91">
    <cfRule type="containsText" dxfId="3" priority="2" operator="containsText" text="Cannot be found in directory">
      <formula>NOT(ISERROR(SEARCH("Cannot be found in directory",C91)))</formula>
    </cfRule>
  </conditionalFormatting>
  <conditionalFormatting sqref="C92">
    <cfRule type="cellIs" dxfId="2" priority="1" operator="equal">
      <formula>"Please check AE's Phone number"</formula>
    </cfRule>
  </conditionalFormatting>
  <pageMargins left="0.5" right="0.25" top="0.25" bottom="0.75" header="0.3" footer="0.3"/>
  <pageSetup scale="98" orientation="portrait" r:id="rId35"/>
  <headerFooter>
    <oddFooter>&amp;L25 Water Street, Kitchener, N2G 4Z4
900 de Maisonneuve West, Montreal QC H3A 0A8&amp;R&amp;G&amp;C&amp;1#&amp;"Calibri"&amp;8&amp;K000000Highly Confidential</oddFooter>
  </headerFooter>
  <drawing r:id="rId36"/>
  <legacyDrawingHF r:id="rId37"/>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B6:Q97"/>
  <sheetViews>
    <sheetView zoomScaleNormal="100" workbookViewId="0">
      <selection activeCell="B9" sqref="B9:L9"/>
    </sheetView>
  </sheetViews>
  <sheetFormatPr defaultColWidth="9.140625" defaultRowHeight="15"/>
  <cols>
    <col min="1" max="1" width="3" style="82" customWidth="1"/>
    <col min="2" max="2" width="5.140625" style="82" customWidth="1"/>
    <col min="3" max="5" width="9.140625" style="82"/>
    <col min="6" max="6" width="6.85546875" style="82" customWidth="1"/>
    <col min="7" max="7" width="18.85546875" style="82" customWidth="1"/>
    <col min="8" max="8" width="9.140625" style="82"/>
    <col min="9" max="9" width="9.5703125" style="82" customWidth="1"/>
    <col min="10" max="10" width="4.28515625" style="82" customWidth="1"/>
    <col min="11" max="11" width="9.140625" style="82" customWidth="1"/>
    <col min="12" max="12" width="6.7109375" style="82" customWidth="1"/>
    <col min="13" max="16384" width="9.140625" style="82"/>
  </cols>
  <sheetData>
    <row r="6" spans="2:13" ht="6" customHeight="1">
      <c r="B6" s="254"/>
      <c r="C6" s="254"/>
      <c r="D6" s="254"/>
      <c r="E6" s="254"/>
      <c r="F6" s="254"/>
      <c r="G6" s="254"/>
      <c r="H6" s="254"/>
      <c r="I6" s="254"/>
      <c r="J6" s="254"/>
      <c r="K6" s="254"/>
      <c r="L6" s="254"/>
      <c r="M6" s="254"/>
    </row>
    <row r="7" spans="2:13" ht="14.1" customHeight="1">
      <c r="B7" s="263" t="str">
        <f ca="1">Scratch!D3</f>
        <v>Le 22 avril, 2026</v>
      </c>
      <c r="C7" s="263"/>
      <c r="D7" s="263"/>
      <c r="E7" s="263"/>
      <c r="F7" s="263"/>
      <c r="G7" s="263"/>
      <c r="H7" s="263"/>
      <c r="I7" s="263"/>
      <c r="J7" s="263"/>
      <c r="K7" s="263"/>
      <c r="L7" s="263"/>
      <c r="M7" s="254"/>
    </row>
    <row r="8" spans="2:13" ht="11.25" customHeight="1">
      <c r="B8" s="254"/>
      <c r="C8" s="254"/>
      <c r="D8" s="254"/>
      <c r="E8" s="254"/>
      <c r="F8" s="254"/>
      <c r="G8" s="254"/>
      <c r="H8" s="254"/>
      <c r="I8" s="254"/>
      <c r="J8" s="254"/>
      <c r="K8" s="254"/>
      <c r="L8" s="254"/>
      <c r="M8" s="254"/>
    </row>
    <row r="9" spans="2:13" ht="14.1" customHeight="1">
      <c r="B9" s="261" t="str">
        <f>Scratch!D6</f>
        <v>Please input Policy number above</v>
      </c>
      <c r="C9" s="261"/>
      <c r="D9" s="261"/>
      <c r="E9" s="261"/>
      <c r="F9" s="261"/>
      <c r="G9" s="261"/>
      <c r="H9" s="261"/>
      <c r="I9" s="261"/>
      <c r="J9" s="261"/>
      <c r="K9" s="261"/>
      <c r="L9" s="261"/>
      <c r="M9" s="254"/>
    </row>
    <row r="10" spans="2:13" ht="14.1" customHeight="1">
      <c r="B10" s="261" t="e">
        <f>Scratch!D4</f>
        <v>#N/A</v>
      </c>
      <c r="C10" s="261"/>
      <c r="D10" s="261"/>
      <c r="E10" s="261"/>
      <c r="F10" s="261"/>
      <c r="G10" s="261"/>
      <c r="H10" s="261"/>
      <c r="I10" s="261"/>
      <c r="J10" s="261"/>
      <c r="K10" s="261"/>
      <c r="L10" s="261"/>
      <c r="M10" s="254"/>
    </row>
    <row r="11" spans="2:13" ht="14.1" hidden="1" customHeight="1">
      <c r="B11" s="261" t="e">
        <f>Scratch!D5</f>
        <v>#N/A</v>
      </c>
      <c r="C11" s="261"/>
      <c r="D11" s="261"/>
      <c r="E11" s="261"/>
      <c r="F11" s="261"/>
      <c r="G11" s="261"/>
      <c r="H11" s="261"/>
      <c r="I11" s="261"/>
      <c r="J11" s="261"/>
      <c r="K11" s="261"/>
      <c r="L11" s="261"/>
      <c r="M11" s="254"/>
    </row>
    <row r="12" spans="2:13" ht="14.1" customHeight="1">
      <c r="B12" s="261" t="e">
        <f>Scratch!D7</f>
        <v>#N/A</v>
      </c>
      <c r="C12" s="261"/>
      <c r="D12" s="261"/>
      <c r="E12" s="261"/>
      <c r="F12" s="261"/>
      <c r="G12" s="261"/>
      <c r="H12" s="261"/>
      <c r="I12" s="261"/>
      <c r="J12" s="261"/>
      <c r="K12" s="261"/>
      <c r="L12" s="261"/>
      <c r="M12" s="254"/>
    </row>
    <row r="13" spans="2:13" ht="10.5" customHeight="1">
      <c r="B13" s="261"/>
      <c r="C13" s="261"/>
      <c r="D13" s="261"/>
      <c r="E13" s="261"/>
      <c r="F13" s="261"/>
      <c r="G13" s="261"/>
      <c r="H13" s="261"/>
      <c r="I13" s="261"/>
      <c r="J13" s="261"/>
      <c r="K13" s="261"/>
      <c r="L13" s="261"/>
      <c r="M13" s="254"/>
    </row>
    <row r="14" spans="2:13">
      <c r="B14" s="261" t="e">
        <f>IF(B10="", "Bonjour Monsieur / Madame:", "Bonjour "&amp;B10&amp;":")</f>
        <v>#N/A</v>
      </c>
      <c r="C14" s="261"/>
      <c r="D14" s="261"/>
      <c r="E14" s="261"/>
      <c r="F14" s="261"/>
      <c r="G14" s="261"/>
      <c r="H14" s="255"/>
      <c r="I14" s="255"/>
      <c r="J14" s="255"/>
      <c r="K14" s="255"/>
      <c r="L14" s="255"/>
      <c r="M14" s="254"/>
    </row>
    <row r="15" spans="2:13" ht="6" customHeight="1">
      <c r="B15" s="90" t="e">
        <f>Scratch!D8</f>
        <v>#N/A</v>
      </c>
      <c r="C15" s="255"/>
      <c r="D15" s="255"/>
      <c r="E15" s="255"/>
      <c r="F15" s="255"/>
      <c r="G15" s="255"/>
      <c r="H15" s="255"/>
      <c r="I15" s="255"/>
      <c r="J15" s="255"/>
      <c r="K15" s="255"/>
      <c r="L15" s="255"/>
      <c r="M15" s="254"/>
    </row>
    <row r="16" spans="2:13" s="84" customFormat="1" ht="14.1" customHeight="1">
      <c r="B16" s="264" t="s">
        <v>5000</v>
      </c>
      <c r="C16" s="265"/>
      <c r="D16" s="264" t="e">
        <f>IF(--NOT(ISERROR(FIND(",",Scratch!C8))),"Renseignements sur les employés à jour dans le cadre du processus de renouvellement  du contrat nos "&amp;Scratch!C8&amp;", "&amp;Scratch!D9, "Renseignements sur les employés à jour dans le cadre du processus de renouvellement  du contrat nos "&amp;Scratch!C8&amp;", "&amp;Scratch!D9)</f>
        <v>#N/A</v>
      </c>
      <c r="E16" s="264"/>
      <c r="F16" s="264"/>
      <c r="G16" s="264"/>
      <c r="H16" s="264"/>
      <c r="I16" s="264"/>
      <c r="J16" s="264"/>
      <c r="K16" s="264"/>
      <c r="L16" s="264"/>
      <c r="M16" s="264"/>
    </row>
    <row r="17" spans="2:17" s="84" customFormat="1" ht="15.75" customHeight="1">
      <c r="B17" s="91"/>
      <c r="C17" s="91"/>
      <c r="D17" s="264"/>
      <c r="E17" s="264"/>
      <c r="F17" s="264"/>
      <c r="G17" s="264"/>
      <c r="H17" s="264"/>
      <c r="I17" s="264"/>
      <c r="J17" s="264"/>
      <c r="K17" s="264"/>
      <c r="L17" s="264"/>
      <c r="M17" s="264"/>
    </row>
    <row r="18" spans="2:17" s="84" customFormat="1" ht="6.75" customHeight="1">
      <c r="B18" s="92" t="s">
        <v>5001</v>
      </c>
    </row>
    <row r="19" spans="2:17" ht="14.1" customHeight="1">
      <c r="B19" s="254" t="e">
        <f>"Manuvie commence à préparer votre renouvellement de  "&amp;YEAR(Scratch!C10)&amp;".  Dans le cadre du processus de renouvellement, nous  "</f>
        <v>#N/A</v>
      </c>
      <c r="C19" s="254"/>
      <c r="D19" s="254"/>
      <c r="E19" s="254"/>
      <c r="F19" s="86"/>
      <c r="G19" s="254"/>
      <c r="H19" s="254"/>
      <c r="I19" s="254"/>
      <c r="J19" s="254"/>
      <c r="K19" s="254"/>
      <c r="L19" s="254"/>
      <c r="M19" s="254"/>
      <c r="N19" s="254"/>
      <c r="O19" s="254"/>
      <c r="P19" s="254"/>
      <c r="Q19" s="254"/>
    </row>
    <row r="20" spans="2:17" ht="14.1" customHeight="1">
      <c r="B20" s="254" t="s">
        <v>5002</v>
      </c>
      <c r="C20" s="254"/>
      <c r="D20" s="254"/>
      <c r="E20" s="254"/>
      <c r="F20" s="254"/>
      <c r="G20" s="254"/>
      <c r="H20" s="254"/>
      <c r="I20" s="254"/>
      <c r="J20" s="254"/>
      <c r="K20" s="254"/>
      <c r="L20" s="254"/>
      <c r="M20" s="254"/>
      <c r="N20" s="254"/>
      <c r="O20" s="254"/>
      <c r="P20" s="254"/>
      <c r="Q20" s="254"/>
    </row>
    <row r="21" spans="2:17" ht="10.35" customHeight="1">
      <c r="B21" s="254"/>
      <c r="C21" s="254"/>
      <c r="D21" s="254"/>
      <c r="E21" s="254"/>
      <c r="F21" s="254"/>
      <c r="G21" s="254"/>
      <c r="H21" s="254"/>
      <c r="I21" s="254"/>
      <c r="J21" s="254"/>
      <c r="K21" s="254"/>
      <c r="L21" s="254"/>
      <c r="M21" s="254"/>
      <c r="N21" s="254"/>
      <c r="O21" s="254"/>
      <c r="P21" s="254"/>
      <c r="Q21" s="93"/>
    </row>
    <row r="22" spans="2:17" ht="14.1" customHeight="1">
      <c r="B22" s="254" t="s">
        <v>5003</v>
      </c>
      <c r="C22" s="254"/>
      <c r="D22" s="254"/>
      <c r="E22" s="254"/>
      <c r="F22" s="254"/>
      <c r="G22" s="254"/>
      <c r="H22" s="254"/>
      <c r="I22" s="254"/>
      <c r="J22" s="254"/>
      <c r="K22" s="254"/>
      <c r="L22" s="254"/>
      <c r="M22" s="254"/>
      <c r="N22" s="254"/>
      <c r="O22" s="254"/>
      <c r="P22" s="254"/>
      <c r="Q22" s="254"/>
    </row>
    <row r="23" spans="2:17" ht="14.1" customHeight="1">
      <c r="B23" s="254" t="str">
        <f ca="1">"Nous vous saurions gré de nous faire parvenir ces renseignements d’ici "&amp;LOWER(TEXT(Scratch!D11, "MMMM DD, YYYY"))&amp;" afin d’assurer le traitement "</f>
        <v xml:space="preserve">Nous vous saurions gré de nous faire parvenir ces renseignements d’ici le 6 mai, 2026 afin d’assurer le traitement </v>
      </c>
      <c r="C23" s="254"/>
      <c r="D23" s="254"/>
      <c r="E23" s="254"/>
      <c r="F23" s="254"/>
      <c r="G23" s="254"/>
      <c r="H23" s="254"/>
      <c r="I23" s="254"/>
      <c r="J23" s="254"/>
      <c r="K23" s="254"/>
      <c r="L23" s="254"/>
      <c r="M23" s="254"/>
      <c r="N23" s="254"/>
      <c r="O23" s="254"/>
      <c r="P23" s="254"/>
      <c r="Q23" s="254"/>
    </row>
    <row r="24" spans="2:17" ht="14.1" customHeight="1">
      <c r="B24" s="254" t="s">
        <v>5004</v>
      </c>
      <c r="C24" s="254"/>
      <c r="D24" s="254"/>
      <c r="E24" s="254"/>
      <c r="F24" s="254"/>
      <c r="G24" s="254"/>
      <c r="H24" s="254"/>
      <c r="I24" s="254"/>
      <c r="J24" s="254"/>
      <c r="K24" s="254"/>
      <c r="L24" s="254"/>
      <c r="M24" s="254"/>
      <c r="N24" s="254"/>
      <c r="O24" s="254"/>
      <c r="P24" s="254"/>
      <c r="Q24" s="254"/>
    </row>
    <row r="25" spans="2:17" ht="10.35" customHeight="1">
      <c r="B25" s="254"/>
      <c r="C25" s="254"/>
      <c r="D25" s="254"/>
      <c r="E25" s="254"/>
      <c r="F25" s="254"/>
      <c r="G25" s="254"/>
      <c r="H25" s="254"/>
      <c r="I25" s="254"/>
      <c r="J25" s="254"/>
      <c r="K25" s="254"/>
      <c r="L25" s="254"/>
      <c r="M25" s="254"/>
      <c r="N25" s="254"/>
      <c r="O25" s="254"/>
      <c r="P25" s="254"/>
      <c r="Q25" s="254"/>
    </row>
    <row r="26" spans="2:17" ht="14.1" customHeight="1">
      <c r="B26" s="256" t="s">
        <v>4942</v>
      </c>
      <c r="C26" s="254" t="s">
        <v>5005</v>
      </c>
      <c r="D26" s="254"/>
      <c r="E26" s="254"/>
      <c r="F26" s="254"/>
      <c r="G26" s="254"/>
      <c r="H26" s="254"/>
      <c r="I26" s="254"/>
      <c r="J26" s="254"/>
      <c r="K26" s="254"/>
      <c r="L26" s="254"/>
      <c r="M26" s="254"/>
      <c r="N26" s="254"/>
      <c r="O26" s="254"/>
      <c r="P26" s="254"/>
      <c r="Q26" s="254"/>
    </row>
    <row r="27" spans="2:17" ht="13.5" customHeight="1">
      <c r="B27" s="257" t="s">
        <v>4944</v>
      </c>
      <c r="C27" s="254" t="s">
        <v>5006</v>
      </c>
      <c r="D27" s="254"/>
      <c r="E27" s="254"/>
      <c r="F27" s="254"/>
      <c r="G27" s="254"/>
      <c r="H27" s="254"/>
      <c r="I27" s="254"/>
      <c r="J27" s="254"/>
      <c r="K27" s="254"/>
      <c r="L27" s="254"/>
      <c r="M27" s="254"/>
      <c r="N27" s="254"/>
      <c r="O27" s="254"/>
      <c r="P27" s="254"/>
      <c r="Q27" s="254"/>
    </row>
    <row r="28" spans="2:17" ht="14.1" customHeight="1">
      <c r="B28" s="257" t="s">
        <v>4945</v>
      </c>
      <c r="C28" s="254" t="s">
        <v>4946</v>
      </c>
      <c r="D28" s="254"/>
      <c r="E28" s="254"/>
      <c r="F28" s="254"/>
      <c r="G28" s="254"/>
      <c r="H28" s="254"/>
      <c r="I28" s="254"/>
      <c r="J28" s="254"/>
      <c r="K28" s="254"/>
      <c r="L28" s="254"/>
      <c r="M28" s="254"/>
      <c r="N28" s="254"/>
      <c r="O28" s="254"/>
      <c r="P28" s="254"/>
      <c r="Q28" s="254"/>
    </row>
    <row r="29" spans="2:17" ht="14.1" customHeight="1">
      <c r="B29" s="257" t="s">
        <v>4947</v>
      </c>
      <c r="C29" s="254" t="s">
        <v>5007</v>
      </c>
      <c r="D29" s="254"/>
      <c r="E29" s="254"/>
      <c r="F29" s="254"/>
      <c r="G29" s="254"/>
      <c r="H29" s="254"/>
      <c r="I29" s="254"/>
      <c r="J29" s="254"/>
      <c r="K29" s="254"/>
      <c r="L29" s="254"/>
      <c r="M29" s="254"/>
      <c r="N29" s="254"/>
      <c r="O29" s="254"/>
      <c r="P29" s="254"/>
      <c r="Q29" s="254"/>
    </row>
    <row r="30" spans="2:17" ht="14.1" customHeight="1">
      <c r="B30" s="257" t="s">
        <v>4949</v>
      </c>
      <c r="C30" s="254" t="s">
        <v>5008</v>
      </c>
      <c r="D30" s="254"/>
      <c r="E30" s="254"/>
      <c r="F30" s="254"/>
      <c r="G30" s="254"/>
      <c r="H30" s="254"/>
      <c r="I30" s="254"/>
      <c r="J30" s="254"/>
      <c r="K30" s="254"/>
      <c r="L30" s="254"/>
      <c r="M30" s="254"/>
      <c r="N30" s="254"/>
      <c r="O30" s="254"/>
      <c r="P30" s="254"/>
      <c r="Q30" s="254"/>
    </row>
    <row r="31" spans="2:17" ht="14.1" customHeight="1">
      <c r="B31" s="257" t="s">
        <v>4951</v>
      </c>
      <c r="C31" s="254" t="s">
        <v>5009</v>
      </c>
      <c r="D31" s="254"/>
      <c r="E31" s="254"/>
      <c r="F31" s="254"/>
      <c r="G31" s="254"/>
      <c r="H31" s="254"/>
      <c r="I31" s="254"/>
      <c r="J31" s="254"/>
      <c r="K31" s="254"/>
      <c r="L31" s="254"/>
      <c r="M31" s="254"/>
      <c r="N31" s="254"/>
      <c r="O31" s="254"/>
      <c r="P31" s="254"/>
      <c r="Q31" s="254"/>
    </row>
    <row r="32" spans="2:17" ht="14.1" customHeight="1">
      <c r="B32" s="257" t="s">
        <v>4953</v>
      </c>
      <c r="C32" s="254" t="s">
        <v>5010</v>
      </c>
      <c r="D32" s="254"/>
      <c r="E32" s="254"/>
      <c r="F32" s="254"/>
      <c r="G32" s="254"/>
      <c r="H32" s="254"/>
      <c r="I32" s="254"/>
      <c r="J32" s="254"/>
      <c r="K32" s="254"/>
      <c r="L32" s="254"/>
      <c r="M32" s="254"/>
      <c r="N32" s="254"/>
      <c r="O32" s="254"/>
      <c r="P32" s="254"/>
      <c r="Q32" s="254"/>
    </row>
    <row r="33" spans="2:3" ht="14.1" customHeight="1">
      <c r="B33" s="257" t="s">
        <v>4955</v>
      </c>
      <c r="C33" s="254" t="s">
        <v>5011</v>
      </c>
    </row>
    <row r="34" spans="2:3" ht="14.1" customHeight="1">
      <c r="B34" s="257" t="s">
        <v>4957</v>
      </c>
      <c r="C34" s="254" t="s">
        <v>5012</v>
      </c>
    </row>
    <row r="35" spans="2:3" ht="14.1" customHeight="1">
      <c r="B35" s="257" t="s">
        <v>4959</v>
      </c>
      <c r="C35" s="254" t="s">
        <v>5013</v>
      </c>
    </row>
    <row r="36" spans="2:3" ht="14.1" customHeight="1">
      <c r="B36" s="257" t="s">
        <v>4961</v>
      </c>
      <c r="C36" s="254" t="s">
        <v>5014</v>
      </c>
    </row>
    <row r="37" spans="2:3" ht="14.1" customHeight="1">
      <c r="B37" s="257" t="s">
        <v>4963</v>
      </c>
      <c r="C37" s="254" t="s">
        <v>5015</v>
      </c>
    </row>
    <row r="38" spans="2:3" ht="10.35" customHeight="1">
      <c r="B38" s="254"/>
      <c r="C38" s="254"/>
    </row>
    <row r="39" spans="2:3" ht="14.1" customHeight="1">
      <c r="B39" s="254" t="s">
        <v>5016</v>
      </c>
      <c r="C39" s="254"/>
    </row>
    <row r="40" spans="2:3" ht="14.1" customHeight="1">
      <c r="B40" s="254" t="s">
        <v>5017</v>
      </c>
      <c r="C40" s="254"/>
    </row>
    <row r="41" spans="2:3" ht="10.35" customHeight="1">
      <c r="B41" s="254"/>
      <c r="C41" s="254"/>
    </row>
    <row r="42" spans="2:3" ht="14.1" customHeight="1">
      <c r="B42" s="256" t="s">
        <v>4942</v>
      </c>
      <c r="C42" s="254" t="s">
        <v>5018</v>
      </c>
    </row>
    <row r="43" spans="2:3" ht="14.1" customHeight="1">
      <c r="B43" s="257" t="s">
        <v>4944</v>
      </c>
      <c r="C43" s="254" t="s">
        <v>5019</v>
      </c>
    </row>
    <row r="44" spans="2:3" ht="14.1" customHeight="1">
      <c r="B44" s="257" t="s">
        <v>4945</v>
      </c>
      <c r="C44" s="254" t="s">
        <v>5020</v>
      </c>
    </row>
    <row r="45" spans="2:3" ht="14.1" customHeight="1">
      <c r="B45" s="257" t="s">
        <v>4947</v>
      </c>
      <c r="C45" s="254" t="s">
        <v>5021</v>
      </c>
    </row>
    <row r="46" spans="2:3" ht="14.1" customHeight="1">
      <c r="B46" s="257" t="s">
        <v>4949</v>
      </c>
      <c r="C46" s="254" t="s">
        <v>5022</v>
      </c>
    </row>
    <row r="47" spans="2:3" ht="14.1" customHeight="1">
      <c r="B47" s="257" t="s">
        <v>4951</v>
      </c>
      <c r="C47" s="254" t="s">
        <v>5023</v>
      </c>
    </row>
    <row r="48" spans="2:3" ht="14.1" customHeight="1">
      <c r="B48" s="257" t="s">
        <v>4953</v>
      </c>
      <c r="C48" s="254" t="s">
        <v>5024</v>
      </c>
    </row>
    <row r="49" spans="2:3" ht="14.1" customHeight="1">
      <c r="B49" s="257" t="s">
        <v>4955</v>
      </c>
      <c r="C49" s="254" t="s">
        <v>5025</v>
      </c>
    </row>
    <row r="50" spans="2:3" ht="14.1" customHeight="1">
      <c r="B50" s="257" t="s">
        <v>4957</v>
      </c>
      <c r="C50" s="254" t="s">
        <v>5026</v>
      </c>
    </row>
    <row r="51" spans="2:3" ht="14.1" customHeight="1">
      <c r="B51" s="257" t="s">
        <v>4959</v>
      </c>
      <c r="C51" s="254" t="s">
        <v>5027</v>
      </c>
    </row>
    <row r="52" spans="2:3" ht="14.1" customHeight="1">
      <c r="B52" s="257" t="s">
        <v>4961</v>
      </c>
      <c r="C52" s="254" t="s">
        <v>5028</v>
      </c>
    </row>
    <row r="53" spans="2:3" ht="10.35" customHeight="1">
      <c r="B53" s="254"/>
      <c r="C53" s="254"/>
    </row>
    <row r="54" spans="2:3" ht="10.35" customHeight="1">
      <c r="B54" s="254"/>
      <c r="C54" s="254"/>
    </row>
    <row r="55" spans="2:3" ht="10.35" customHeight="1">
      <c r="B55" s="254"/>
      <c r="C55" s="254"/>
    </row>
    <row r="56" spans="2:3" ht="14.1" customHeight="1">
      <c r="B56" s="254" t="s">
        <v>5029</v>
      </c>
      <c r="C56" s="254"/>
    </row>
    <row r="57" spans="2:3" ht="14.1" customHeight="1">
      <c r="B57" s="254" t="s">
        <v>5030</v>
      </c>
      <c r="C57" s="254"/>
    </row>
    <row r="58" spans="2:3" ht="10.35" customHeight="1">
      <c r="B58" s="254"/>
      <c r="C58" s="254"/>
    </row>
    <row r="59" spans="2:3" ht="14.1" customHeight="1">
      <c r="B59" s="258" t="s">
        <v>4980</v>
      </c>
      <c r="C59" s="254" t="s">
        <v>5031</v>
      </c>
    </row>
    <row r="60" spans="2:3" ht="14.1" customHeight="1">
      <c r="B60" s="258" t="s">
        <v>4980</v>
      </c>
      <c r="C60" s="254" t="s">
        <v>5032</v>
      </c>
    </row>
    <row r="61" spans="2:3" ht="14.1" customHeight="1">
      <c r="B61" s="258"/>
      <c r="C61" s="254" t="s">
        <v>5033</v>
      </c>
    </row>
    <row r="62" spans="2:3" ht="14.1" customHeight="1">
      <c r="B62" s="258" t="s">
        <v>4980</v>
      </c>
      <c r="C62" s="254" t="s">
        <v>5034</v>
      </c>
    </row>
    <row r="63" spans="2:3" ht="14.1" customHeight="1">
      <c r="B63" s="258"/>
      <c r="C63" s="254" t="s">
        <v>5035</v>
      </c>
    </row>
    <row r="64" spans="2:3" ht="10.35" customHeight="1">
      <c r="B64" s="254"/>
      <c r="C64" s="254"/>
    </row>
    <row r="65" spans="2:2" ht="14.1" customHeight="1">
      <c r="B65" s="88" t="s">
        <v>5036</v>
      </c>
    </row>
    <row r="66" spans="2:2" ht="14.1" customHeight="1">
      <c r="B66" s="254" t="s">
        <v>5037</v>
      </c>
    </row>
    <row r="67" spans="2:2" ht="14.1" customHeight="1">
      <c r="B67" s="254" t="s">
        <v>5038</v>
      </c>
    </row>
    <row r="68" spans="2:2" ht="14.1" customHeight="1">
      <c r="B68" s="254" t="s">
        <v>5039</v>
      </c>
    </row>
    <row r="69" spans="2:2" ht="14.1" customHeight="1">
      <c r="B69" s="254" t="s">
        <v>5040</v>
      </c>
    </row>
    <row r="70" spans="2:2" ht="14.1" customHeight="1">
      <c r="B70" s="254" t="s">
        <v>5041</v>
      </c>
    </row>
    <row r="71" spans="2:2" ht="14.1" customHeight="1">
      <c r="B71" s="254" t="s">
        <v>5042</v>
      </c>
    </row>
    <row r="72" spans="2:2" ht="14.1" customHeight="1">
      <c r="B72" s="254" t="s">
        <v>5043</v>
      </c>
    </row>
    <row r="73" spans="2:2" ht="8.25" customHeight="1">
      <c r="B73" s="254"/>
    </row>
    <row r="74" spans="2:2" ht="14.1" customHeight="1">
      <c r="B74" s="254" t="s">
        <v>5044</v>
      </c>
    </row>
    <row r="75" spans="2:2" ht="14.1" customHeight="1">
      <c r="B75" s="254" t="s">
        <v>5045</v>
      </c>
    </row>
    <row r="76" spans="2:2" ht="14.1" customHeight="1">
      <c r="B76" s="254" t="s">
        <v>5046</v>
      </c>
    </row>
    <row r="77" spans="2:2" ht="14.1" customHeight="1">
      <c r="B77" s="254" t="s">
        <v>5047</v>
      </c>
    </row>
    <row r="78" spans="2:2" ht="10.35" customHeight="1">
      <c r="B78" s="254"/>
    </row>
    <row r="79" spans="2:2" ht="14.1" customHeight="1">
      <c r="B79" s="254" t="s">
        <v>5048</v>
      </c>
    </row>
    <row r="80" spans="2:2" ht="14.1" customHeight="1">
      <c r="B80" s="254" t="s">
        <v>5049</v>
      </c>
    </row>
    <row r="81" spans="2:6" ht="10.35" customHeight="1">
      <c r="B81" s="254"/>
      <c r="C81" s="254"/>
      <c r="D81" s="254"/>
      <c r="E81" s="254"/>
      <c r="F81" s="254"/>
    </row>
    <row r="82" spans="2:6" ht="14.1" customHeight="1">
      <c r="B82" s="254" t="str">
        <f ca="1">"Nous vous saurions gré de nous faire parvenir ces renseignements d’ici  "&amp;LOWER(Scratch!D11)&amp;" afin de permettre le "</f>
        <v xml:space="preserve">Nous vous saurions gré de nous faire parvenir ces renseignements d’ici  le 6 mai, 2026 afin de permettre le </v>
      </c>
      <c r="C82" s="254"/>
      <c r="D82" s="254"/>
      <c r="E82" s="254"/>
      <c r="F82" s="254"/>
    </row>
    <row r="83" spans="2:6" ht="14.1" customHeight="1">
      <c r="B83" s="254" t="s">
        <v>5050</v>
      </c>
      <c r="C83" s="254"/>
      <c r="D83" s="254"/>
      <c r="E83" s="254"/>
      <c r="F83" s="254"/>
    </row>
    <row r="84" spans="2:6" ht="14.1" customHeight="1">
      <c r="B84" s="254" t="s">
        <v>5051</v>
      </c>
      <c r="C84" s="254"/>
      <c r="D84" s="254"/>
      <c r="E84" s="254"/>
      <c r="F84" s="254"/>
    </row>
    <row r="85" spans="2:6" ht="10.35" customHeight="1">
      <c r="B85" s="254"/>
      <c r="C85" s="254"/>
      <c r="D85" s="254"/>
      <c r="E85" s="254"/>
      <c r="F85" s="254"/>
    </row>
    <row r="86" spans="2:6" ht="14.1" customHeight="1">
      <c r="B86" s="254" t="s">
        <v>5052</v>
      </c>
      <c r="C86" s="254"/>
      <c r="D86" s="254"/>
      <c r="E86" s="254"/>
      <c r="F86" s="254"/>
    </row>
    <row r="87" spans="2:6" ht="14.1" customHeight="1">
      <c r="B87" s="254"/>
      <c r="C87" s="254"/>
      <c r="D87" s="254"/>
      <c r="E87" s="254"/>
      <c r="F87" s="254"/>
    </row>
    <row r="88" spans="2:6" ht="14.1" customHeight="1">
      <c r="B88" s="254" t="e">
        <f>Scratch!$C$12</f>
        <v>#N/A</v>
      </c>
      <c r="C88" s="254"/>
      <c r="D88" s="254"/>
      <c r="E88" s="254"/>
      <c r="F88" s="254"/>
    </row>
    <row r="89" spans="2:6" ht="14.1" customHeight="1">
      <c r="B89" s="261" t="str">
        <f>IFERROR(+Scratch!D14, "")</f>
        <v/>
      </c>
      <c r="C89" s="261"/>
      <c r="D89" s="261"/>
      <c r="E89" s="261"/>
      <c r="F89" s="261"/>
    </row>
    <row r="90" spans="2:6" ht="14.1" customHeight="1">
      <c r="B90" s="261" t="str">
        <f>IFERROR(IF(VLOOKUP($B$88, Scratch!$B$169:$F$173,3,0)=0, "",VLOOKUP($B$88, Scratch!$B$169:$F$173,3,0)), "")</f>
        <v/>
      </c>
      <c r="C90" s="261"/>
      <c r="D90" s="261"/>
      <c r="E90" s="261"/>
      <c r="F90" s="261"/>
    </row>
    <row r="91" spans="2:6" ht="14.1" hidden="1" customHeight="1">
      <c r="B91" s="89"/>
      <c r="C91" s="254"/>
      <c r="D91" s="254"/>
      <c r="E91" s="254"/>
      <c r="F91" s="254"/>
    </row>
    <row r="92" spans="2:6" ht="14.1" customHeight="1">
      <c r="B92" s="262" t="e">
        <f>Scratch!D13</f>
        <v>#N/A</v>
      </c>
      <c r="C92" s="262"/>
      <c r="D92" s="262"/>
      <c r="E92" s="262"/>
      <c r="F92" s="262"/>
    </row>
    <row r="93" spans="2:6" ht="14.1" hidden="1" customHeight="1">
      <c r="B93" s="261"/>
      <c r="C93" s="261"/>
      <c r="D93" s="261"/>
      <c r="E93" s="261"/>
      <c r="F93" s="261"/>
    </row>
    <row r="94" spans="2:6" ht="14.1" customHeight="1">
      <c r="B94" s="89" t="s">
        <v>4999</v>
      </c>
      <c r="C94" s="254"/>
      <c r="D94" s="254"/>
      <c r="E94" s="254"/>
      <c r="F94" s="254"/>
    </row>
    <row r="95" spans="2:6" ht="14.1" customHeight="1">
      <c r="B95" s="254" t="s">
        <v>4999</v>
      </c>
      <c r="C95" s="254" t="e">
        <f>Scratch!D16&amp;", "&amp;Scratch!D17</f>
        <v>#N/A</v>
      </c>
      <c r="D95" s="254"/>
      <c r="E95" s="254"/>
      <c r="F95" s="254"/>
    </row>
    <row r="96" spans="2:6" ht="14.1" customHeight="1">
      <c r="B96" s="254"/>
      <c r="C96" s="254" t="str">
        <f>Scratch!C18</f>
        <v>AE not listed</v>
      </c>
      <c r="D96" s="254"/>
      <c r="E96" s="254"/>
      <c r="F96" s="254"/>
    </row>
    <row r="97" spans="3:3">
      <c r="C97" s="254" t="str">
        <f>+Scratch!D19</f>
        <v>AE not listed</v>
      </c>
    </row>
  </sheetData>
  <sheetProtection formatCells="0" formatColumns="0" formatRows="0" deleteColumns="0" deleteRows="0"/>
  <customSheetViews>
    <customSheetView guid="{0E35EED2-3545-44B4-B6C8-F710F98BA340}" hiddenRows="1" state="hidden">
      <selection activeCell="B9" sqref="B9:L9"/>
      <pageMargins left="0" right="0" top="0" bottom="0" header="0" footer="0"/>
      <pageSetup orientation="portrait" horizontalDpi="1200" verticalDpi="1200" r:id="rId1"/>
      <headerFooter>
        <oddFooter>&amp;L900 de Maisonneuve Ouest, Montréal QC H3A 0A8
25 Water Street South, Kitchener, ON N2G 4Z4&amp;R&amp;G&amp;C&amp;1#&amp;"Calibri"&amp;8&amp;K000000Highly Confidential</oddFooter>
      </headerFooter>
    </customSheetView>
    <customSheetView guid="{2EB10D1F-EF9B-4B48-9FD8-78EDC6A85DE1}" hiddenRows="1" state="hidden">
      <selection activeCell="B9" sqref="B9:L9"/>
      <pageMargins left="0" right="0" top="0" bottom="0" header="0" footer="0"/>
      <pageSetup orientation="portrait" horizontalDpi="1200" verticalDpi="1200" r:id="rId2"/>
      <headerFooter>
        <oddFooter>&amp;L900 de Maisonneuve Ouest, Montréal QC H3A 0A8
25 Water Street South, Kitchener, ON N2G 4Z4&amp;R&amp;G&amp;C&amp;1#&amp;"Calibri"&amp;8&amp;K000000Highly Confidential</oddFooter>
      </headerFooter>
    </customSheetView>
    <customSheetView guid="{D0F9FEDA-89AD-471F-BACB-F2AC9C1B6EB0}" hiddenRows="1" state="hidden">
      <selection activeCell="B9" sqref="B9:L9"/>
      <pageMargins left="0" right="0" top="0" bottom="0" header="0" footer="0"/>
      <pageSetup orientation="portrait" horizontalDpi="1200" verticalDpi="1200" r:id="rId3"/>
      <headerFooter>
        <oddFooter>&amp;L900 de Maisonneuve Ouest, Montréal QC H3A 0A8
25 Water Street South, Kitchener, ON N2G 4Z4&amp;R&amp;G&amp;C&amp;1#&amp;"Calibri"&amp;8&amp;K000000Highly Confidential</oddFooter>
      </headerFooter>
    </customSheetView>
    <customSheetView guid="{AD79DF8B-FDF9-4B4C-984B-8F1872B7B90D}" hiddenRows="1" state="hidden">
      <selection activeCell="B9" sqref="B9:L9"/>
      <pageMargins left="0" right="0" top="0" bottom="0" header="0" footer="0"/>
      <pageSetup orientation="portrait" horizontalDpi="1200" verticalDpi="1200" r:id="rId4"/>
      <headerFooter>
        <oddFooter>&amp;L900 de Maisonneuve Ouest, Montréal QC H3A 0A8
25 Water Street South, Kitchener, ON N2G 4Z4&amp;R&amp;G&amp;C&amp;1#&amp;"Calibri"&amp;8&amp;K000000Highly Confidential</oddFooter>
      </headerFooter>
    </customSheetView>
    <customSheetView guid="{1AB90DE0-FF38-457B-B6D8-0F3BEC1CAB1D}" hiddenRows="1" state="hidden">
      <selection activeCell="B9" sqref="B9:L9"/>
      <pageMargins left="0" right="0" top="0" bottom="0" header="0" footer="0"/>
      <pageSetup orientation="portrait" horizontalDpi="1200" verticalDpi="1200" r:id="rId5"/>
      <headerFooter>
        <oddFooter>&amp;L900 de Maisonneuve Ouest, Montréal QC H3A 0A8
25 Water Street South, Kitchener, ON N2G 4Z4&amp;R&amp;G&amp;C&amp;1#&amp;"Calibri"&amp;8&amp;K000000Highly Confidential</oddFooter>
      </headerFooter>
    </customSheetView>
    <customSheetView guid="{48A15F17-8B76-473C-9910-BA171C05E074}" hiddenRows="1" state="hidden">
      <selection activeCell="B9" sqref="B9:L9"/>
      <pageMargins left="0" right="0" top="0" bottom="0" header="0" footer="0"/>
      <pageSetup orientation="portrait" horizontalDpi="1200" verticalDpi="1200" r:id="rId6"/>
      <headerFooter>
        <oddFooter>&amp;L900 de Maisonneuve Ouest, Montréal QC H3A 0A8
25 Water Street South, Kitchener, ON N2G 4Z4&amp;R&amp;G&amp;C&amp;1#&amp;"Calibri"&amp;8&amp;K000000Highly Confidential</oddFooter>
      </headerFooter>
    </customSheetView>
    <customSheetView guid="{40A247B0-1660-4B1B-8CC6-6E6490D6B548}" hiddenRows="1" state="hidden">
      <selection activeCell="B9" sqref="B9:L9"/>
      <pageMargins left="0" right="0" top="0" bottom="0" header="0" footer="0"/>
      <pageSetup orientation="portrait" horizontalDpi="1200" verticalDpi="1200" r:id="rId7"/>
      <headerFooter>
        <oddFooter>&amp;L900 de Maisonneuve Ouest, Montréal QC H3A 0A8
25 Water Street South, Kitchener, ON N2G 4Z4&amp;R&amp;G&amp;C&amp;1#&amp;"Calibri"&amp;8&amp;K000000Highly Confidential</oddFooter>
      </headerFooter>
    </customSheetView>
    <customSheetView guid="{D2C0D72A-01DE-43BB-88CB-48CAC58470A4}" hiddenRows="1" state="hidden">
      <selection activeCell="B9" sqref="B9:L9"/>
      <pageMargins left="0" right="0" top="0" bottom="0" header="0" footer="0"/>
      <pageSetup orientation="portrait" horizontalDpi="1200" verticalDpi="1200" r:id="rId8"/>
      <headerFooter>
        <oddFooter>&amp;L900 de Maisonneuve Ouest, Montréal QC H3A 0A8
25 Water Street South, Kitchener, ON N2G 4Z4&amp;R&amp;G&amp;C&amp;1#&amp;"Calibri"&amp;8&amp;K000000Highly Confidential</oddFooter>
      </headerFooter>
    </customSheetView>
    <customSheetView guid="{16FD39D0-F6A2-47F8-95CF-F715E12AE179}" hiddenRows="1" state="hidden">
      <selection activeCell="B9" sqref="B9:L9"/>
      <pageMargins left="0" right="0" top="0" bottom="0" header="0" footer="0"/>
      <pageSetup orientation="portrait" horizontalDpi="1200" verticalDpi="1200" r:id="rId9"/>
      <headerFooter>
        <oddFooter>&amp;L900 de Maisonneuve Ouest, Montréal QC H3A 0A8
25 Water Street South, Kitchener, ON N2G 4Z4&amp;R&amp;G&amp;C&amp;1#&amp;"Calibri"&amp;10&amp;K000000CONFIDENTIAL</oddFooter>
      </headerFooter>
    </customSheetView>
    <customSheetView guid="{F521CB3F-4B34-457D-BE19-9C4D54886E5D}" hiddenRows="1" state="hidden">
      <selection activeCell="B9" sqref="B9:L9"/>
      <pageMargins left="0" right="0" top="0" bottom="0" header="0" footer="0"/>
      <pageSetup orientation="portrait" horizontalDpi="1200" verticalDpi="1200" r:id="rId10"/>
      <headerFooter>
        <oddFooter>&amp;L900 de Maisonneuve Ouest, Montréal QC H3A 0A8
25 Water Street South, Kitchener, ON N2G 4Z4&amp;R&amp;G&amp;C&amp;1#&amp;"Calibri"&amp;10&amp;K000000CONFIDENTIAL</oddFooter>
      </headerFooter>
    </customSheetView>
    <customSheetView guid="{8B7FDA43-DADE-46F9-B1A6-B95016AB7272}" hiddenRows="1" state="hidden">
      <selection activeCell="B9" sqref="B9:L9"/>
      <pageMargins left="0" right="0" top="0" bottom="0" header="0" footer="0"/>
      <pageSetup orientation="portrait" horizontalDpi="1200" verticalDpi="1200" r:id="rId11"/>
      <headerFooter>
        <oddFooter>&amp;L900 de Maisonneuve Ouest, Montréal QC H3A 0A8
25 Water Street South, Kitchener, ON N2G 4Z4&amp;R&amp;G</oddFooter>
      </headerFooter>
    </customSheetView>
    <customSheetView guid="{EA70BE0F-67BF-416E-A5F5-771C084AA55B}" hiddenRows="1" state="hidden">
      <selection activeCell="B9" sqref="B9:L9"/>
      <pageMargins left="0" right="0" top="0" bottom="0" header="0" footer="0"/>
      <pageSetup orientation="portrait" horizontalDpi="1200" verticalDpi="1200" r:id="rId12"/>
      <headerFooter>
        <oddFooter>&amp;L900 de Maisonneuve Ouest, Montréal QC H3A 0A8
25 Water Street South, Kitchener, ON N2G 4Z4&amp;R&amp;G</oddFooter>
      </headerFooter>
    </customSheetView>
    <customSheetView guid="{49E83F9A-9742-4CB8-8645-32E4F6685279}" hiddenRows="1" state="hidden">
      <selection activeCell="B9" sqref="B9:L9"/>
      <pageMargins left="0" right="0" top="0" bottom="0" header="0" footer="0"/>
      <pageSetup orientation="portrait" horizontalDpi="1200" verticalDpi="1200" r:id="rId13"/>
      <headerFooter>
        <oddFooter>&amp;L900 de Maisonneuve Ouest, Montréal QC H3A 0A8
25 Water Street South, Kitchener, ON N2G 4Z4&amp;R&amp;G</oddFooter>
      </headerFooter>
    </customSheetView>
    <customSheetView guid="{53716D2E-267C-4993-BC6D-E5D9DD0CABAE}" hiddenRows="1" state="hidden">
      <selection activeCell="B9" sqref="B9:L9"/>
      <pageMargins left="0" right="0" top="0" bottom="0" header="0" footer="0"/>
      <pageSetup orientation="portrait" horizontalDpi="1200" verticalDpi="1200" r:id="rId14"/>
      <headerFooter>
        <oddFooter>&amp;L900 de Maisonneuve Ouest, Montréal QC H3A 0A8
25 Water Street South, Kitchener, ON N2G 4Z4&amp;R&amp;G</oddFooter>
      </headerFooter>
    </customSheetView>
    <customSheetView guid="{A8A115DD-60C2-441B-ACDB-0751390DEB42}" hiddenRows="1">
      <selection activeCell="B9" sqref="B9:L9"/>
      <pageMargins left="0" right="0" top="0" bottom="0" header="0" footer="0"/>
      <pageSetup orientation="portrait" horizontalDpi="1200" verticalDpi="1200" r:id="rId15"/>
      <headerFooter>
        <oddFooter>&amp;L900 de Maisonneuve Ouest, Montréal QC H3A 0A8
25 Water Street South, Kitchener, ON N2G 4Z4&amp;R&amp;G</oddFooter>
      </headerFooter>
    </customSheetView>
    <customSheetView guid="{12E03F5C-5A09-4644-B0B9-FB8EE5ED0B75}" state="hidden">
      <selection activeCell="A8" sqref="A8:XFD102"/>
      <pageMargins left="0" right="0" top="0" bottom="0" header="0" footer="0"/>
      <pageSetup orientation="portrait" horizontalDpi="1200" verticalDpi="1200" r:id="rId16"/>
      <headerFooter>
        <oddFooter>&amp;L900 de Maisonneuve Ouest, Montréal QC H3A 0A8
25 Water Street South, Kitchener, ON N2G 4Z4&amp;R&amp;G</oddFooter>
      </headerFooter>
    </customSheetView>
    <customSheetView guid="{EC8F6300-C333-43C9-AF56-AF0DF8BACF48}" hiddenRows="1" state="hidden" topLeftCell="A70">
      <selection activeCell="J106" sqref="J106"/>
      <pageMargins left="0" right="0" top="0" bottom="0" header="0" footer="0"/>
      <pageSetup orientation="portrait" horizontalDpi="1200" verticalDpi="1200" r:id="rId17"/>
      <headerFooter>
        <oddFooter>&amp;L900 de Maisonneuve Ouest, Montréal QC H3A 0A8
25 Water Street South, Kitchener, ON N2G 4Z4&amp;R&amp;G</oddFooter>
      </headerFooter>
    </customSheetView>
    <customSheetView guid="{6105B5DB-B524-461E-95C0-BA349707E8F3}" state="hidden" topLeftCell="A70">
      <selection activeCell="A8" sqref="A8:XFD102"/>
      <pageMargins left="0" right="0" top="0" bottom="0" header="0" footer="0"/>
      <pageSetup orientation="portrait" horizontalDpi="1200" verticalDpi="1200" r:id="rId18"/>
      <headerFooter>
        <oddFooter>&amp;L900 de Maisonneuve Ouest, Montréal QC H3A 0A8
25 Water Street South, Kitchener, ON N2G 4Z4&amp;R&amp;G</oddFooter>
      </headerFooter>
    </customSheetView>
    <customSheetView guid="{78ED69D3-89BB-491E-BF5D-3549E62E63AB}" hiddenRows="1" state="hidden" topLeftCell="A58">
      <selection activeCell="C97" sqref="C97"/>
      <pageMargins left="0" right="0" top="0" bottom="0" header="0" footer="0"/>
      <pageSetup orientation="portrait" horizontalDpi="1200" verticalDpi="1200" r:id="rId19"/>
      <headerFooter>
        <oddFooter>&amp;L900 de Maisonneuve Ouest, Montréal QC H3A 0A8
25 Water Street South, Kitchener, ON N2G 4Z4&amp;R&amp;G</oddFooter>
      </headerFooter>
    </customSheetView>
    <customSheetView guid="{B0674E3F-EBB5-4024-AC62-301A725564EB}" hiddenRows="1" state="hidden">
      <selection activeCell="B9" sqref="B9:L9"/>
      <pageMargins left="0" right="0" top="0" bottom="0" header="0" footer="0"/>
      <pageSetup orientation="portrait" horizontalDpi="1200" verticalDpi="1200" r:id="rId20"/>
      <headerFooter>
        <oddFooter>&amp;L900 de Maisonneuve Ouest, Montréal QC H3A 0A8
25 Water Street South, Kitchener, ON N2G 4Z4&amp;R&amp;G</oddFooter>
      </headerFooter>
    </customSheetView>
    <customSheetView guid="{943F2579-A133-4E2C-A6CC-0CE1A4D18D3A}" hiddenRows="1" state="hidden">
      <selection activeCell="B9" sqref="B9:L9"/>
      <pageMargins left="0" right="0" top="0" bottom="0" header="0" footer="0"/>
      <pageSetup orientation="portrait" horizontalDpi="1200" verticalDpi="1200" r:id="rId21"/>
      <headerFooter>
        <oddFooter>&amp;L900 de Maisonneuve Ouest, Montréal QC H3A 0A8
25 Water Street South, Kitchener, ON N2G 4Z4&amp;R&amp;G</oddFooter>
      </headerFooter>
    </customSheetView>
    <customSheetView guid="{B39CCC93-A1C8-4B17-ABA1-6A994EE3D60B}" hiddenRows="1" state="hidden">
      <selection activeCell="B9" sqref="B9:L9"/>
      <pageMargins left="0" right="0" top="0" bottom="0" header="0" footer="0"/>
      <pageSetup orientation="portrait" horizontalDpi="1200" verticalDpi="1200" r:id="rId22"/>
      <headerFooter>
        <oddFooter>&amp;L900 de Maisonneuve Ouest, Montréal QC H3A 0A8
25 Water Street South, Kitchener, ON N2G 4Z4&amp;R&amp;G</oddFooter>
      </headerFooter>
    </customSheetView>
    <customSheetView guid="{84F914B9-5294-44E0-ACB2-24F022149E38}" hiddenRows="1" state="hidden">
      <selection activeCell="B9" sqref="B9:L9"/>
      <pageMargins left="0" right="0" top="0" bottom="0" header="0" footer="0"/>
      <pageSetup orientation="portrait" horizontalDpi="1200" verticalDpi="1200" r:id="rId23"/>
      <headerFooter>
        <oddFooter>&amp;L900 de Maisonneuve Ouest, Montréal QC H3A 0A8
25 Water Street South, Kitchener, ON N2G 4Z4&amp;R&amp;G</oddFooter>
      </headerFooter>
    </customSheetView>
    <customSheetView guid="{C40070A8-3284-4719-92C8-D008FE331FE4}" hiddenRows="1" state="hidden">
      <selection activeCell="B9" sqref="B9:L9"/>
      <pageMargins left="0" right="0" top="0" bottom="0" header="0" footer="0"/>
      <pageSetup orientation="portrait" horizontalDpi="1200" verticalDpi="1200" r:id="rId24"/>
      <headerFooter>
        <oddFooter>&amp;L900 de Maisonneuve Ouest, Montréal QC H3A 0A8
25 Water Street South, Kitchener, ON N2G 4Z4&amp;R&amp;G</oddFooter>
      </headerFooter>
    </customSheetView>
    <customSheetView guid="{A4E487F8-5F99-4D6D-8B5A-DEEF6CA4CF86}" hiddenRows="1" state="hidden">
      <selection activeCell="B9" sqref="B9:L9"/>
      <pageMargins left="0" right="0" top="0" bottom="0" header="0" footer="0"/>
      <pageSetup orientation="portrait" horizontalDpi="1200" verticalDpi="1200" r:id="rId25"/>
      <headerFooter>
        <oddFooter>&amp;L900 de Maisonneuve Ouest, Montréal QC H3A 0A8
25 Water Street South, Kitchener, ON N2G 4Z4&amp;R&amp;G&amp;C&amp;1#&amp;"Calibri"&amp;10&amp;K000000CONFIDENTIAL</oddFooter>
      </headerFooter>
    </customSheetView>
    <customSheetView guid="{7674B857-1DB1-4FE1-AF23-9E73CFCE3521}" hiddenRows="1" state="hidden">
      <selection activeCell="B9" sqref="B9:L9"/>
      <pageMargins left="0" right="0" top="0" bottom="0" header="0" footer="0"/>
      <pageSetup orientation="portrait" horizontalDpi="1200" verticalDpi="1200" r:id="rId26"/>
      <headerFooter>
        <oddFooter>&amp;L900 de Maisonneuve Ouest, Montréal QC H3A 0A8
25 Water Street South, Kitchener, ON N2G 4Z4&amp;R&amp;G&amp;C&amp;1#&amp;"Calibri"&amp;10&amp;K000000CONFIDENTIAL</oddFooter>
      </headerFooter>
    </customSheetView>
    <customSheetView guid="{9776C57A-4B1D-41DE-97FF-4B0E965B2653}" hiddenRows="1" state="hidden">
      <selection activeCell="B9" sqref="B9:L9"/>
      <pageMargins left="0" right="0" top="0" bottom="0" header="0" footer="0"/>
      <pageSetup orientation="portrait" horizontalDpi="1200" verticalDpi="1200" r:id="rId27"/>
      <headerFooter>
        <oddFooter>&amp;L900 de Maisonneuve Ouest, Montréal QC H3A 0A8
25 Water Street South, Kitchener, ON N2G 4Z4&amp;R&amp;G&amp;C&amp;1#&amp;"Calibri"&amp;10&amp;K000000CONFIDENTIAL</oddFooter>
      </headerFooter>
    </customSheetView>
    <customSheetView guid="{19E8F030-0422-44BC-AE22-2D61FE6D7BAC}" hiddenRows="1" state="hidden">
      <selection activeCell="B9" sqref="B9:L9"/>
      <pageMargins left="0" right="0" top="0" bottom="0" header="0" footer="0"/>
      <pageSetup orientation="portrait" horizontalDpi="1200" verticalDpi="1200" r:id="rId28"/>
      <headerFooter>
        <oddFooter>&amp;L900 de Maisonneuve Ouest, Montréal QC H3A 0A8
25 Water Street South, Kitchener, ON N2G 4Z4&amp;R&amp;G&amp;C&amp;1#&amp;"Calibri"&amp;10&amp;K000000CONFIDENTIAL</oddFooter>
      </headerFooter>
    </customSheetView>
    <customSheetView guid="{BFAAF8CC-F638-432E-9028-F52896C22986}" hiddenRows="1" state="hidden">
      <selection activeCell="B9" sqref="B9:L9"/>
      <pageMargins left="0" right="0" top="0" bottom="0" header="0" footer="0"/>
      <pageSetup orientation="portrait" horizontalDpi="1200" verticalDpi="1200" r:id="rId29"/>
      <headerFooter>
        <oddFooter>&amp;L900 de Maisonneuve Ouest, Montréal QC H3A 0A8
25 Water Street South, Kitchener, ON N2G 4Z4&amp;R&amp;G&amp;C&amp;1#&amp;"Calibri"&amp;8&amp;K000000Highly Confidential</oddFooter>
      </headerFooter>
    </customSheetView>
    <customSheetView guid="{31791B4E-8B9E-4614-B35E-3824854ECF5E}" hiddenRows="1" state="hidden">
      <selection activeCell="B9" sqref="B9:L9"/>
      <pageMargins left="0" right="0" top="0" bottom="0" header="0" footer="0"/>
      <pageSetup orientation="portrait" horizontalDpi="1200" verticalDpi="1200" r:id="rId30"/>
      <headerFooter>
        <oddFooter>&amp;L900 de Maisonneuve Ouest, Montréal QC H3A 0A8
25 Water Street South, Kitchener, ON N2G 4Z4&amp;R&amp;G&amp;C&amp;1#&amp;"Calibri"&amp;8&amp;K000000Highly Confidential</oddFooter>
      </headerFooter>
    </customSheetView>
    <customSheetView guid="{C1F32590-37F1-4576-A7CE-5780719B5250}" hiddenRows="1" state="hidden">
      <selection activeCell="B9" sqref="B9:L9"/>
      <pageMargins left="0" right="0" top="0" bottom="0" header="0" footer="0"/>
      <pageSetup orientation="portrait" horizontalDpi="1200" verticalDpi="1200" r:id="rId31"/>
      <headerFooter>
        <oddFooter>&amp;L900 de Maisonneuve Ouest, Montréal QC H3A 0A8
25 Water Street South, Kitchener, ON N2G 4Z4&amp;R&amp;G&amp;C&amp;1#&amp;"Calibri"&amp;8&amp;K000000Highly Confidential</oddFooter>
      </headerFooter>
    </customSheetView>
    <customSheetView guid="{21170C15-72F9-43EA-8560-3323A6F226C7}" hiddenRows="1" state="hidden">
      <selection activeCell="B9" sqref="B9:L9"/>
      <pageMargins left="0" right="0" top="0" bottom="0" header="0" footer="0"/>
      <pageSetup orientation="portrait" horizontalDpi="1200" verticalDpi="1200" r:id="rId32"/>
      <headerFooter>
        <oddFooter>&amp;L900 de Maisonneuve Ouest, Montréal QC H3A 0A8
25 Water Street South, Kitchener, ON N2G 4Z4&amp;R&amp;G&amp;C&amp;1#&amp;"Calibri"&amp;8&amp;K000000Highly Confidential</oddFooter>
      </headerFooter>
    </customSheetView>
    <customSheetView guid="{C44C12CC-E488-4EE8-96C4-08F0779250EC}" hiddenRows="1" state="hidden">
      <selection activeCell="B9" sqref="B9:L9"/>
      <pageMargins left="0" right="0" top="0" bottom="0" header="0" footer="0"/>
      <pageSetup orientation="portrait" horizontalDpi="1200" verticalDpi="1200" r:id="rId33"/>
      <headerFooter>
        <oddFooter>&amp;L900 de Maisonneuve Ouest, Montréal QC H3A 0A8
25 Water Street South, Kitchener, ON N2G 4Z4&amp;R&amp;G&amp;C&amp;1#&amp;"Calibri"&amp;8&amp;K000000Highly Confidential</oddFooter>
      </headerFooter>
    </customSheetView>
    <customSheetView guid="{210B1B57-5F8E-42AA-9B0E-C0BDB762EA83}" hiddenRows="1" state="hidden">
      <selection activeCell="B9" sqref="B9:L9"/>
      <pageMargins left="0" right="0" top="0" bottom="0" header="0" footer="0"/>
      <pageSetup orientation="portrait" horizontalDpi="1200" verticalDpi="1200" r:id="rId34"/>
      <headerFooter>
        <oddFooter>&amp;L900 de Maisonneuve Ouest, Montréal QC H3A 0A8
25 Water Street South, Kitchener, ON N2G 4Z4&amp;R&amp;G&amp;C&amp;1#&amp;"Calibri"&amp;8&amp;K000000Highly Confidential</oddFooter>
      </headerFooter>
    </customSheetView>
  </customSheetViews>
  <mergeCells count="13">
    <mergeCell ref="B93:F93"/>
    <mergeCell ref="B14:G14"/>
    <mergeCell ref="B16:C16"/>
    <mergeCell ref="D16:M17"/>
    <mergeCell ref="B89:F89"/>
    <mergeCell ref="B90:F90"/>
    <mergeCell ref="B92:F92"/>
    <mergeCell ref="B13:L13"/>
    <mergeCell ref="B7:L7"/>
    <mergeCell ref="B9:L9"/>
    <mergeCell ref="B10:L10"/>
    <mergeCell ref="B11:L11"/>
    <mergeCell ref="B12:L12"/>
  </mergeCells>
  <conditionalFormatting sqref="C96">
    <cfRule type="containsText" dxfId="1" priority="2" operator="containsText" text="Cannot be found in directory">
      <formula>NOT(ISERROR(SEARCH("Cannot be found in directory",C96)))</formula>
    </cfRule>
  </conditionalFormatting>
  <conditionalFormatting sqref="C97">
    <cfRule type="cellIs" dxfId="0" priority="1" operator="equal">
      <formula>"Please check AE's Phone number"</formula>
    </cfRule>
  </conditionalFormatting>
  <pageMargins left="0.25" right="0.25" top="0.255" bottom="0.75" header="0.3" footer="0.3"/>
  <pageSetup orientation="portrait" horizontalDpi="1200" verticalDpi="1200" r:id="rId35"/>
  <headerFooter>
    <oddFooter>&amp;L900 de Maisonneuve Ouest, Montréal QC H3A 0A8
25 Water Street South, Kitchener, ON N2G 4Z4&amp;R&amp;G&amp;C&amp;1#&amp;"Calibri"&amp;8&amp;K000000Highly Confidential</oddFooter>
  </headerFooter>
  <drawing r:id="rId36"/>
  <legacyDrawingHF r:id="rId37"/>
</worksheet>
</file>

<file path=docProps/app.xml><?xml version="1.0" encoding="utf-8"?>
<Properties xmlns="http://schemas.openxmlformats.org/officeDocument/2006/extended-properties" xmlns:vt="http://schemas.openxmlformats.org/officeDocument/2006/docPropsVTypes">
  <Application>Microsoft Excel Online</Application>
  <Manager/>
  <Company>Manulife Financial</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Anne Warnica</dc:creator>
  <cp:keywords/>
  <dc:description/>
  <cp:lastModifiedBy/>
  <cp:revision/>
  <dcterms:created xsi:type="dcterms:W3CDTF">2014-05-08T13:08:24Z</dcterms:created>
  <dcterms:modified xsi:type="dcterms:W3CDTF">2026-04-22T04:49:31Z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5acae50-8664-4348-9679-c152a3e110b1_Enabled">
    <vt:lpwstr>true</vt:lpwstr>
  </property>
  <property fmtid="{D5CDD505-2E9C-101B-9397-08002B2CF9AE}" pid="3" name="MSIP_Label_05acae50-8664-4348-9679-c152a3e110b1_SetDate">
    <vt:lpwstr>2023-07-19T22:19:38Z</vt:lpwstr>
  </property>
  <property fmtid="{D5CDD505-2E9C-101B-9397-08002B2CF9AE}" pid="4" name="MSIP_Label_05acae50-8664-4348-9679-c152a3e110b1_Method">
    <vt:lpwstr>Privileged</vt:lpwstr>
  </property>
  <property fmtid="{D5CDD505-2E9C-101B-9397-08002B2CF9AE}" pid="5" name="MSIP_Label_05acae50-8664-4348-9679-c152a3e110b1_Name">
    <vt:lpwstr>HIGHLY CONFIDENTIAL</vt:lpwstr>
  </property>
  <property fmtid="{D5CDD505-2E9C-101B-9397-08002B2CF9AE}" pid="6" name="MSIP_Label_05acae50-8664-4348-9679-c152a3e110b1_SiteId">
    <vt:lpwstr>5d3e2773-e07f-4432-a630-1a0f68a28a05</vt:lpwstr>
  </property>
  <property fmtid="{D5CDD505-2E9C-101B-9397-08002B2CF9AE}" pid="7" name="MSIP_Label_05acae50-8664-4348-9679-c152a3e110b1_ActionId">
    <vt:lpwstr>3de151e6-4205-4796-8654-78a6b89fa5d3</vt:lpwstr>
  </property>
  <property fmtid="{D5CDD505-2E9C-101B-9397-08002B2CF9AE}" pid="8" name="MSIP_Label_05acae50-8664-4348-9679-c152a3e110b1_ContentBits">
    <vt:lpwstr>2</vt:lpwstr>
  </property>
</Properties>
</file>